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oanCalculator" sheetId="1" r:id="rId4"/>
    <sheet state="visible" name="LoanAmount" sheetId="2" r:id="rId5"/>
    <sheet state="visible" name="HomeEquity" sheetId="3" r:id="rId6"/>
    <sheet state="visible" name="Help" sheetId="4" r:id="rId7"/>
    <sheet state="hidden" name="Regular" sheetId="5" r:id="rId8"/>
  </sheets>
  <definedNames>
    <definedName name="loan_amount">LoanCalculator!$D$5</definedName>
    <definedName name="rate">LoanCalculator!$D$19</definedName>
    <definedName name="int">LoanCalculator!$D$15</definedName>
    <definedName name="payment">LoanCalculator!$D$11</definedName>
    <definedName name="term">LoanCalculator!$D$7</definedName>
    <definedName name="fpdate">LoanCalculator!$D$8</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C5">
      <text>
        <t xml:space="preserve">Loan Amount:
This is the amount that you have borrowed, not the sale price of the home. </t>
      </text>
    </comment>
    <comment authorId="0" ref="G5">
      <text>
        <t xml:space="preserve">Balance Due at Year ...
Useful if you are selling your house after a number of years, or just want to know what the balance due is after a certain number of years.
</t>
      </text>
    </comment>
    <comment authorId="0" ref="C6">
      <text>
        <t xml:space="preserve">Annual Interest Rate:
This is the rate quoted by the lender.  For a Canadian mortgage, it is assumed to be compounded semi-annually. US mortgages are usually quoted based on a monthly compound period.
Note that this value is NOT the same as "APR".
</t>
      </text>
    </comment>
    <comment authorId="0" ref="C7">
      <text>
        <t xml:space="preserve">Term (Amortization Period)
The total number of years it will take to pay off the full loan amount. Typical values: 30, 20, 15, 10
</t>
      </text>
    </comment>
    <comment authorId="0" ref="C8">
      <text>
        <t xml:space="preserve">First Payment Date
Assumes that the first payment date is at the end of the first period.
Shortcut: To enter today's date, press Ctrl+;
Note: The calculations are not based on the Payment Dates. The "Payment Date" column is included only a reference.</t>
      </text>
    </comment>
    <comment authorId="0" ref="C9">
      <text>
        <t xml:space="preserve">Compound Period:
The number of times per year that the quoted annual interest rate is compounded.
US mortgages are compounded monthly.
Canadian mortgages are compounded semi-annually.
Annually: 1 time per year
Semi-Annually: 2 times per year (for Canadian Mortgages)
Quarterly: 4 times per year
Monthly: 12 times per year (for US Mortgages)
</t>
      </text>
    </comment>
    <comment authorId="0" ref="C14">
      <text>
        <t xml:space="preserve">To estimate Accelerated Bi-Weekly payments, make an Extra Payment of Payment/12 each month. Enter "=payment/12" in the Extra Payment field and "1" in the Payment Interval field.</t>
      </text>
    </comment>
    <comment authorId="0" ref="C15">
      <text>
        <t xml:space="preserve">Payment Interval:
Specifies that the Extra Payment amount will be made every N months. For example, enter 1 to make the extra payment every month, or 2 to make the extra payment every 2 months.
Accelerated Bi-Weekly Payments: Typical bi-weekly payment plans are basically just ways of making extra payments conveniently. Even though this spreadsheet creates a monthly payment amortization schedule you can fairly accurately estimate the effect of accelerated bi-weekly payments by choosing an Extra Payment Interval period of 1 and making the Extra Payment amount equal to the Payment/12 (by entering "=payment/12" in the cell).</t>
      </text>
    </comment>
    <comment authorId="0" ref="C19">
      <text>
        <t xml:space="preserve">Monthly Interest Rate:
This is the Rate used to calculate the interest paid each month. The formula takes into account the Compound Period.
</t>
      </text>
    </comment>
    <comment authorId="0" ref="K22">
      <text>
        <t xml:space="preserve">Tax Bracket:
In some cases, the interest paid on a home equity loan is tax deductible. If it is NOT, enter a 0% in the tax bracket to represent no tax returned.</t>
      </text>
    </comment>
    <comment authorId="0" ref="G23">
      <text>
        <t xml:space="preserve">Total Payments:
If you don't make any extra payments, this will be the total amount, including interest, paid over the life of the loan (the full amortization period).</t>
      </text>
    </comment>
    <comment authorId="0" ref="K23">
      <text>
        <t xml:space="preserve">Effective Annual Interest Rate:
If you can deduct the interest paid on your home equity loan from your taxes, then one way to look at this benefit is by calculating the "effective annual interest rate". Note that you still must pay the normal amount of interest, but when making comparisons to other loans and investments, you should consider the tax deduction if it applies. Note that the amount indicated in the Tax Returned column is NOT actually returned that month. You must wait for your yearly tax return to see the benefit.</t>
      </text>
    </comment>
    <comment authorId="0" ref="C24">
      <text>
        <t xml:space="preserve">Interest Savings
The reduced interest associated with making extra payments or "prepayments". When you make extra payments on the principal, then you pay less interest in the long run and you pay off your mortgage sooner.</t>
      </text>
    </comment>
    <comment authorId="0" ref="G24">
      <text>
        <t xml:space="preserve">Total Interest:
If you don't make any extra payments, this will be the total amount of interest paid over the life of the loan (the full amortization period). This amount is used to calculate the "Interest Savings".</t>
      </text>
    </comment>
    <comment authorId="0" ref="B27">
      <text>
        <t xml:space="preserve">Payment Date:
The amortization calculations are not based on the Payment Dates. This column is just for reference. The Payment Dates will usually be correct if you choose the 15th or 28th as the First Payment Date. If you choose the 29th, 30th, or 31st as the First Payment Date, the data calculation probably won't work.</t>
      </text>
    </comment>
    <comment authorId="0" ref="C27">
      <text>
        <t xml:space="preserve">Payment:
The required payment that includes both interest and principal.</t>
      </text>
    </comment>
    <comment authorId="0" ref="D27">
      <text>
        <t xml:space="preserve">Extra Payments (Prepayments)
(Assumes no penalties for making prepayments on the principal)
The amounts in the "Extra Payments" column are based on the inputs chosen in the "Extra Payments" section above. To manually enter extra payments, use the Additional Payment column.
The complication of the formula in this column comes from having to prevent overpaying on the last few payments. For example, if you normally make a sizable annual extra payment, the formula must make sure that your last annual payment isn't more than the balance due. If it is, then the extra payment is adjusted to bring the balance exactly to zero.</t>
      </text>
    </comment>
    <comment authorId="0" ref="E27">
      <text>
        <t xml:space="preserve">Additional Payment (Prepayments)
(Assumes no penalties for making prepayments on the principal)
This column gives you complete flexibility in making additional payments. Use the Extra Payments to schedule regular extra payments. The Additional Payment column is for the occasional lump sum or irregularly scheduled prepayments.</t>
      </text>
    </comment>
    <comment authorId="0" ref="K27">
      <text>
        <t xml:space="preserve">Tax Returned:
If you can deduct the interest paid on your home equity loan from your taxes, then one way to look at this benefit is by calculating the "effective annual interest rate". Note that you still must pay the normal amount of interest, but when making comparisons to other loans and investments, you should consider the tax deduction if it applies. Note that the amount indicated in the Tax Returned column is NOT actually returned that month. You must wait for your yearly tax return to see the benefit.
Also note that the amount of tax deduction decreases as you pay down your loan and pay less interest.</t>
      </text>
    </comment>
    <comment authorId="0" ref="L27">
      <text>
        <t xml:space="preserve">Cumulative Tax Returned
(if applicable)</t>
      </text>
    </comment>
  </commentList>
</comments>
</file>

<file path=xl/comments2.xml><?xml version="1.0" encoding="utf-8"?>
<comments xmlns:r="http://schemas.openxmlformats.org/officeDocument/2006/relationships" xmlns="http://schemas.openxmlformats.org/spreadsheetml/2006/main">
  <authors>
    <author/>
  </authors>
  <commentList>
    <comment authorId="0" ref="C6">
      <text>
        <t xml:space="preserve">Appraised Value of Home
The amount you can borrow largely depends upon the appraised value of your home. If it has been a while since you purchased your house, it is likely worth quite a bit more, so you may need to have your property re-appraised.</t>
      </text>
    </comment>
    <comment authorId="0" ref="C7">
      <text>
        <t xml:space="preserve">Loan to Value Ratio:
This is a percentage of your home's appraised value used to calculate the maximum total debt that a lender will allow to be secured by your home.
80% is common, but may be as high as 125%. Depends on your state laws, credit history, income, and other factors.</t>
      </text>
    </comment>
    <comment authorId="0" ref="C11">
      <text>
        <t xml:space="preserve">If Applicable</t>
      </text>
    </comment>
    <comment authorId="0" ref="C12">
      <text>
        <t xml:space="preserve">Other Liens:
The amount you still owe on any loans that are secured by your home.</t>
      </text>
    </comment>
    <comment authorId="0" ref="C13">
      <text>
        <t xml:space="preserve">Balance Owed:
This is total amount that you still owe on any outstanding mortgages and loans that are secured by your home.</t>
      </text>
    </comment>
  </commentList>
</comments>
</file>

<file path=xl/comments3.xml><?xml version="1.0" encoding="utf-8"?>
<comments xmlns:r="http://schemas.openxmlformats.org/officeDocument/2006/relationships" xmlns="http://schemas.openxmlformats.org/spreadsheetml/2006/main">
  <authors>
    <author/>
  </authors>
  <commentList>
    <comment authorId="0" ref="D6">
      <text>
        <t xml:space="preserve">Current Appraised Value of Home
The current appraised value of your home, which may be greater than the original cost.</t>
      </text>
    </comment>
    <comment authorId="0" ref="D7">
      <text>
        <t xml:space="preserve">Yearly Property Appreciation Rate:
Enter an estimated yearly rate of appreciation for your home.
Technical Detail: Specifying that the yearly appreciation is 2%, is not the same as using a monthly compound rate of 2%/12. Here, if you say 2%, that means that at the end of the year, the property has increased by 2%. The difference is very small, but can be important when comparing to other calculations.</t>
      </text>
    </comment>
    <comment authorId="0" ref="D11">
      <text>
        <t xml:space="preserve">Currently Monthly Payment (PI):
The "PI" means "Principal and Interest". Do NOT include the taxes and insurance.
Monthly Extra Payments: Entering a monthly payment larger than the normal PI amount will result in the extra payment being applied to the principal.
For Interest Only: Make the payment equal to the balance*annual_rate/12
Important: If you enter an amount less than the interest-only amount, this will result in negative amortization, where the unpaid interest is added to the balance. This is not usually how mortgages work, because you end up paying interest on interest. Just keep that in mind as you play with the calculator.</t>
      </text>
    </comment>
    <comment authorId="0" ref="D13">
      <text>
        <t xml:space="preserve">or a Home Equity Loan</t>
      </text>
    </comment>
    <comment authorId="0" ref="D15">
      <text>
        <t xml:space="preserve">Currently Monthly Payment (PI):
The "PI" means "Principal and Interest". Do NOT include the taxes and insurance.
Monthly Extra Payments: Entering a monthly payment larger than the normal PI amount will result in the extra payment being applied to the principal.
For Interest Only: Make the payment equal to the balance*annual_rate/12
Important: If you enter an amount less than the interest-only amount, this will result in negative amortization, where the unpaid interest is added to the balance. This is not usually how mortgages work, because you end up paying interest on interest. Just keep that in mind as you play with the calculator.</t>
      </text>
    </comment>
    <comment authorId="0" ref="D17">
      <text>
        <t xml:space="preserve">Balance and Value After N Years:
You can enter a decimal number (like 4.5), and the value will be rounded to the nearest month.</t>
      </text>
    </comment>
    <comment authorId="0" ref="D22">
      <text>
        <t xml:space="preserve">Pre-Tax Equity:
Simply the appreciated value of the home minus the balance owed. Thus, it does not account for taxes that would need to be paid at the sale of the home due to the increase in value.</t>
      </text>
    </comment>
  </commentList>
</comments>
</file>

<file path=xl/sharedStrings.xml><?xml version="1.0" encoding="utf-8"?>
<sst xmlns="http://schemas.openxmlformats.org/spreadsheetml/2006/main" count="118" uniqueCount="100">
  <si>
    <t>Home Equity Loan Calculator</t>
  </si>
  <si>
    <t>Using This Worksheet</t>
  </si>
  <si>
    <t>This spreadsheet creates an amortization schedule for a fixed-rate home equity loan, with optional extra payments. Use the spreadsheet to compare different term lengths, rates, and loan amounts. This spreadsheet also calculates the outstanding balance at the end of a specified number of years and the tax returned if the interest paid is tax deductible.</t>
  </si>
  <si>
    <t>Inputs</t>
  </si>
  <si>
    <r>
      <rPr>
        <rFont val="Tahoma"/>
        <b/>
        <color theme="1"/>
        <sz val="10.0"/>
      </rPr>
      <t xml:space="preserve">Balance Due </t>
    </r>
    <r>
      <rPr>
        <rFont val="Tahoma"/>
        <b val="0"/>
        <color theme="1"/>
        <sz val="10.0"/>
      </rPr>
      <t>at Specified Period</t>
    </r>
  </si>
  <si>
    <t>Loan Amount</t>
  </si>
  <si>
    <t>Balance at Year …</t>
  </si>
  <si>
    <t>Annual Interest Rate</t>
  </si>
  <si>
    <t>Interest Paid</t>
  </si>
  <si>
    <t>Term Length (in Years)</t>
  </si>
  <si>
    <t>Principal Paid</t>
  </si>
  <si>
    <t>First Payment Date</t>
  </si>
  <si>
    <t>Outstanding Balance</t>
  </si>
  <si>
    <t>Compound Period</t>
  </si>
  <si>
    <t>Monthly</t>
  </si>
  <si>
    <r>
      <rPr>
        <rFont val="Tahoma"/>
        <b/>
        <color rgb="FF000000"/>
        <sz val="10.0"/>
      </rPr>
      <t>Edit the white cells</t>
    </r>
    <r>
      <rPr>
        <rFont val="Tahoma"/>
        <b val="0"/>
        <color rgb="FF000000"/>
        <sz val="10.0"/>
      </rPr>
      <t>. All the others are calculated.</t>
    </r>
  </si>
  <si>
    <t>Payment</t>
  </si>
  <si>
    <t>The payment and the interest are rounded to the nearest cent. The last payment is adjusted to bring the balance to zero.</t>
  </si>
  <si>
    <r>
      <rPr>
        <rFont val="Tahoma"/>
        <b/>
        <color theme="1"/>
        <sz val="10.0"/>
      </rPr>
      <t>Extra Payments</t>
    </r>
    <r>
      <rPr>
        <rFont val="Tahoma"/>
        <b val="0"/>
        <color theme="1"/>
        <sz val="10.0"/>
      </rPr>
      <t xml:space="preserve"> (Prepayments)</t>
    </r>
  </si>
  <si>
    <t>Extra Payment</t>
  </si>
  <si>
    <t>Every N Months</t>
  </si>
  <si>
    <t>Extra Annual Payment</t>
  </si>
  <si>
    <t>[42]</t>
  </si>
  <si>
    <t>Loan Summary</t>
  </si>
  <si>
    <t>Monthly Interest Rate</t>
  </si>
  <si>
    <t>Total Payments</t>
  </si>
  <si>
    <t>Tax Deduction</t>
  </si>
  <si>
    <t>Total Interest</t>
  </si>
  <si>
    <t>Number of Payments</t>
  </si>
  <si>
    <t>Totals Assuming No Extra Payments</t>
  </si>
  <si>
    <t xml:space="preserve">Tax Bracket </t>
  </si>
  <si>
    <t>Last Payment Date</t>
  </si>
  <si>
    <t xml:space="preserve">Effective Rate </t>
  </si>
  <si>
    <t>Interest Savings</t>
  </si>
  <si>
    <t xml:space="preserve">Total Returned </t>
  </si>
  <si>
    <t>No.</t>
  </si>
  <si>
    <t>Payment
Date</t>
  </si>
  <si>
    <t>Extra
Payments</t>
  </si>
  <si>
    <t>Additional Payment</t>
  </si>
  <si>
    <t>Interest</t>
  </si>
  <si>
    <t>Principal</t>
  </si>
  <si>
    <t>Balance</t>
  </si>
  <si>
    <t>Tax Returned</t>
  </si>
  <si>
    <t>Cum. Tax Returned</t>
  </si>
  <si>
    <t>Qualification Calculator</t>
  </si>
  <si>
    <t>This worksheet estimates how large of a home equity loan you might qualify for based upon the current value of your home, the allowable loan-to-value ratio, and the balance of all the loans you currently have where your home is listed as security.</t>
  </si>
  <si>
    <t>How Much Money Can I Borrow?</t>
  </si>
  <si>
    <t>Appraised Value of Home</t>
  </si>
  <si>
    <t>Loan to Value Ratio</t>
  </si>
  <si>
    <t>Maximum Allowable Debt</t>
  </si>
  <si>
    <t>There will likely be other considerations affecting how much you may qualify for, such as those listed below the calculator.</t>
  </si>
  <si>
    <t>Balance on 1st Mortgage</t>
  </si>
  <si>
    <t>Balance on 2nd Mortgage</t>
  </si>
  <si>
    <r>
      <rPr>
        <rFont val="Tahoma"/>
        <b/>
        <color rgb="FF000000"/>
        <sz val="10.0"/>
      </rPr>
      <t>Edit the white cells</t>
    </r>
    <r>
      <rPr>
        <rFont val="Tahoma"/>
        <b val="0"/>
        <color rgb="FF000000"/>
        <sz val="10.0"/>
      </rPr>
      <t>. All the others are calculated.</t>
    </r>
  </si>
  <si>
    <t>Balance on other Liens</t>
  </si>
  <si>
    <t>Total Balance Owed</t>
  </si>
  <si>
    <t>Potential Loan Amount:</t>
  </si>
  <si>
    <t>Other considerations affecting how much you can borrow</t>
  </si>
  <si>
    <t xml:space="preserve"> - State laws</t>
  </si>
  <si>
    <t xml:space="preserve"> - Credit history</t>
  </si>
  <si>
    <t xml:space="preserve"> - Income</t>
  </si>
  <si>
    <t xml:space="preserve"> - Other financial obligations</t>
  </si>
  <si>
    <t>Hidden fees</t>
  </si>
  <si>
    <t xml:space="preserve"> - Property appraisal fee</t>
  </si>
  <si>
    <t xml:space="preserve"> - Originator fees</t>
  </si>
  <si>
    <t xml:space="preserve"> - Title fees</t>
  </si>
  <si>
    <t xml:space="preserve"> - Application fee</t>
  </si>
  <si>
    <t xml:space="preserve"> - Closing fees (attorney, filing, etc.)</t>
  </si>
  <si>
    <t xml:space="preserve"> - Early Pay-Off fees</t>
  </si>
  <si>
    <t>Home Equity Calculator</t>
  </si>
  <si>
    <t>This spreadsheet estimates the amount of equity in your home after a number of years by subtracting the balance owed from the home's value. It takes into account an estimated home appreciation rate (enter a negative rate if your home is decreasing in value). Specifying the monthly payment amount(s) lets you consider amortized fixed-rate loans, interest-only loans, and monthly extra payments. Read the cell comments for more info and instructions.</t>
  </si>
  <si>
    <t>Summary Table</t>
  </si>
  <si>
    <t>Estimate Your Home Equity after N Years</t>
  </si>
  <si>
    <t>Years</t>
  </si>
  <si>
    <t>Equity</t>
  </si>
  <si>
    <r>
      <rPr>
        <rFont val="Tahoma"/>
        <b/>
        <color theme="1"/>
        <sz val="10.0"/>
      </rPr>
      <t>Current Value</t>
    </r>
    <r>
      <rPr>
        <rFont val="Tahoma"/>
        <b val="0"/>
        <color theme="1"/>
        <sz val="10.0"/>
      </rPr>
      <t xml:space="preserve"> of Home</t>
    </r>
  </si>
  <si>
    <t>Yearly Appreciation Rate</t>
  </si>
  <si>
    <r>
      <rPr>
        <rFont val="Tahoma"/>
        <color theme="1"/>
        <sz val="10.0"/>
      </rPr>
      <t xml:space="preserve">Balance on </t>
    </r>
    <r>
      <rPr>
        <rFont val="Tahoma"/>
        <b/>
        <color theme="1"/>
        <sz val="10.0"/>
      </rPr>
      <t>1st Mortgage</t>
    </r>
  </si>
  <si>
    <t>Monthly Payment (PI)</t>
  </si>
  <si>
    <t>This calculator does not round the interest or payment, and the appreciation rate is highly variable, so the results are only estimates.</t>
  </si>
  <si>
    <r>
      <rPr>
        <rFont val="Tahoma"/>
        <color theme="1"/>
        <sz val="10.0"/>
      </rPr>
      <t xml:space="preserve">Balance on </t>
    </r>
    <r>
      <rPr>
        <rFont val="Tahoma"/>
        <b/>
        <color theme="1"/>
        <sz val="10.0"/>
      </rPr>
      <t>2nd Mortgage</t>
    </r>
  </si>
  <si>
    <r>
      <rPr>
        <rFont val="Tahoma"/>
        <b/>
        <color rgb="FF000000"/>
        <sz val="10.0"/>
      </rPr>
      <t>Edit the white cells</t>
    </r>
    <r>
      <rPr>
        <rFont val="Tahoma"/>
        <b val="0"/>
        <color rgb="FF000000"/>
        <sz val="10.0"/>
      </rPr>
      <t>. All the others are calculated.</t>
    </r>
  </si>
  <si>
    <r>
      <rPr>
        <rFont val="Tahoma"/>
        <color theme="1"/>
        <sz val="10.0"/>
      </rPr>
      <t xml:space="preserve">Number of </t>
    </r>
    <r>
      <rPr>
        <rFont val="Tahoma"/>
        <b/>
        <color theme="1"/>
        <sz val="10.0"/>
      </rPr>
      <t>Years from Now</t>
    </r>
  </si>
  <si>
    <t>Unpaid Balance:</t>
  </si>
  <si>
    <t>Pre-Tax Home Equity:</t>
  </si>
  <si>
    <t>Mo.</t>
  </si>
  <si>
    <t>Interest
Loan 1</t>
  </si>
  <si>
    <t>Principle
Loan 1</t>
  </si>
  <si>
    <t>Balance
Loan 1</t>
  </si>
  <si>
    <t>Interest
Loan 2</t>
  </si>
  <si>
    <t>Principle
Loan 2</t>
  </si>
  <si>
    <t>Balance
Loan 2</t>
  </si>
  <si>
    <t>Total
Balance</t>
  </si>
  <si>
    <t>Home
Value</t>
  </si>
  <si>
    <t>Pre-Tax
Equity</t>
  </si>
  <si>
    <t>HELP</t>
  </si>
  <si>
    <t>Getting Started</t>
  </si>
  <si>
    <t>General help information for how to use each calculator is provided on the right side of each worksheet. Specific help information for cells is provided via cell comments.</t>
  </si>
  <si>
    <t>Regular Payment Schedule (No Extra Payments)</t>
  </si>
  <si>
    <t>Date</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</si>
</sst>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_(&quot;$&quot;* #,##0_);_(&quot;$&quot;* \(#,##0\);_(&quot;$&quot;* &quot;-&quot;??_);_(@_)"/>
    <numFmt numFmtId="165" formatCode="&quot;$&quot;#,##0.00_);[Red]\(&quot;$&quot;#,##0.00\)"/>
    <numFmt numFmtId="166" formatCode="0.000%"/>
    <numFmt numFmtId="167" formatCode="_(&quot;$&quot;* #,##0.00_);_(&quot;$&quot;* \(#,##0.00\);_(&quot;$&quot;* &quot;-&quot;??_);_(@_)"/>
    <numFmt numFmtId="168" formatCode="&quot;$&quot;#,##0_);[Red]\(&quot;$&quot;#,##0\)"/>
    <numFmt numFmtId="169" formatCode="&quot;$&quot;#,##0.00_);\(&quot;$&quot;#,##0.00\)"/>
    <numFmt numFmtId="170" formatCode="_(&quot;$&quot;* #,##0_);_(&quot;$&quot;* \(#,##0\);_(@_)"/>
    <numFmt numFmtId="171" formatCode="_(* #,##0.00_);_(* \(#,##0.00\);_(* &quot;-&quot;??_);_(@_)"/>
  </numFmts>
  <fonts count="39">
    <font>
      <sz val="10.0"/>
      <color rgb="FF000000"/>
      <name val="Tahoma"/>
    </font>
    <font>
      <sz val="18.0"/>
      <color rgb="FFFFFFFF"/>
      <name val="Arial"/>
    </font>
    <font>
      <sz val="10.0"/>
      <color rgb="FFFFFFFF"/>
      <name val="Tahoma"/>
    </font>
    <font>
      <sz val="8.0"/>
      <color theme="1"/>
      <name val="Arial"/>
    </font>
    <font/>
    <font>
      <sz val="10.0"/>
      <color theme="1"/>
      <name val="Tahoma"/>
    </font>
    <font>
      <b/>
      <sz val="10.0"/>
      <color rgb="FF2C3A65"/>
      <name val="Tahoma"/>
    </font>
    <font>
      <sz val="10.0"/>
      <name val="Tahoma"/>
    </font>
    <font>
      <sz val="8.0"/>
      <name val="Tahoma"/>
    </font>
    <font>
      <b/>
      <sz val="10.0"/>
      <color theme="1"/>
      <name val="Tahoma"/>
    </font>
    <font>
      <u/>
      <sz val="12.0"/>
      <color rgb="FF0000FF"/>
      <name val="Tahoma"/>
    </font>
    <font>
      <sz val="12.0"/>
      <color theme="1"/>
      <name val="Tahoma"/>
    </font>
    <font>
      <sz val="9.0"/>
      <color theme="1"/>
      <name val="Tahoma"/>
    </font>
    <font>
      <b/>
      <sz val="10.0"/>
      <color rgb="FFFF0000"/>
      <name val="Tahoma"/>
    </font>
    <font>
      <b/>
      <sz val="10.0"/>
      <color rgb="FF000000"/>
      <name val="Tahoma"/>
    </font>
    <font>
      <b/>
      <sz val="12.0"/>
      <color theme="1"/>
      <name val="Tahoma"/>
    </font>
    <font>
      <sz val="10.0"/>
      <color rgb="FFD3D9EB"/>
      <name val="Tahoma"/>
    </font>
    <font>
      <sz val="2.0"/>
      <color rgb="FFF2F2F2"/>
      <name val="Tahoma"/>
    </font>
    <font>
      <i/>
      <sz val="10.0"/>
      <color theme="1"/>
      <name val="Tahoma"/>
    </font>
    <font>
      <sz val="8.0"/>
      <color theme="1"/>
      <name val="Tahoma"/>
    </font>
    <font>
      <sz val="8.0"/>
      <name val="Arial"/>
    </font>
    <font>
      <sz val="11.0"/>
      <color theme="1"/>
      <name val="Tahoma"/>
    </font>
    <font>
      <b/>
      <sz val="11.0"/>
      <color theme="1"/>
      <name val="Tahoma"/>
    </font>
    <font>
      <color theme="1"/>
      <name val="Calibri"/>
    </font>
    <font>
      <sz val="18.0"/>
      <color rgb="FF2C3A65"/>
      <name val="Arial"/>
    </font>
    <font>
      <sz val="18.0"/>
      <color theme="1"/>
      <name val="Arial"/>
    </font>
    <font>
      <sz val="10.0"/>
      <color theme="1"/>
      <name val="Arial"/>
    </font>
    <font>
      <sz val="8.0"/>
      <color rgb="FF7F7F7F"/>
      <name val="Arial"/>
    </font>
    <font>
      <b/>
      <sz val="11.0"/>
      <color rgb="FF2C3A65"/>
      <name val="Arial"/>
    </font>
    <font>
      <sz val="11.0"/>
      <color theme="1"/>
      <name val="Arial"/>
    </font>
    <font>
      <sz val="11.0"/>
      <color rgb="FF000000"/>
      <name val="Arial"/>
    </font>
    <font>
      <sz val="10.0"/>
      <color rgb="FF0000FF"/>
      <name val="Arial"/>
    </font>
    <font>
      <sz val="11.0"/>
      <name val="Arial"/>
    </font>
    <font>
      <sz val="10.0"/>
      <name val="Arial"/>
    </font>
    <font>
      <b/>
      <sz val="12.0"/>
      <color rgb="FFFFFFFF"/>
      <name val="Calibri"/>
    </font>
    <font>
      <sz val="11.0"/>
      <color rgb="FF595959"/>
      <name val="Calibri"/>
    </font>
    <font>
      <sz val="11.0"/>
      <name val="Tahoma"/>
    </font>
    <font>
      <sz val="10.0"/>
      <name val="Calibri"/>
    </font>
    <font>
      <b/>
      <sz val="10.0"/>
      <name val="Arial"/>
    </font>
  </fonts>
  <fills count="13">
    <fill>
      <patternFill patternType="none"/>
    </fill>
    <fill>
      <patternFill patternType="lightGray"/>
    </fill>
    <fill>
      <patternFill patternType="solid">
        <fgColor rgb="FF2C3A65"/>
        <bgColor rgb="FF2C3A65"/>
      </patternFill>
    </fill>
    <fill>
      <patternFill patternType="solid">
        <fgColor rgb="FFD3D9EB"/>
        <bgColor rgb="FFD3D9EB"/>
      </patternFill>
    </fill>
    <fill>
      <patternFill patternType="solid">
        <fgColor theme="0"/>
        <bgColor theme="0"/>
      </patternFill>
    </fill>
    <fill>
      <patternFill patternType="solid">
        <fgColor rgb="FFEAEAEA"/>
        <bgColor rgb="FFEAEAEA"/>
      </patternFill>
    </fill>
    <fill>
      <patternFill patternType="solid">
        <fgColor rgb="FFA7B3D8"/>
        <bgColor rgb="FFA7B3D8"/>
      </patternFill>
    </fill>
    <fill>
      <patternFill patternType="solid">
        <fgColor rgb="FFFFFFCC"/>
        <bgColor rgb="FFFFFFCC"/>
      </patternFill>
    </fill>
    <fill>
      <patternFill patternType="solid">
        <fgColor rgb="FFD6F4D9"/>
        <bgColor rgb="FFD6F4D9"/>
      </patternFill>
    </fill>
    <fill>
      <patternFill patternType="solid">
        <fgColor rgb="FFFAC8D7"/>
        <bgColor rgb="FFFAC8D7"/>
      </patternFill>
    </fill>
    <fill>
      <patternFill patternType="solid">
        <fgColor rgb="FFF2F2F2"/>
        <bgColor rgb="FFF2F2F2"/>
      </patternFill>
    </fill>
    <fill>
      <patternFill patternType="solid">
        <fgColor rgb="FFBCC5E1"/>
        <bgColor rgb="FFBCC5E1"/>
      </patternFill>
    </fill>
    <fill>
      <patternFill patternType="solid">
        <fgColor rgb="FFE4E8F3"/>
        <bgColor rgb="FFE4E8F3"/>
      </patternFill>
    </fill>
  </fills>
  <borders count="15">
    <border/>
    <border>
      <left/>
      <right/>
      <top/>
      <bottom/>
    </border>
    <border>
      <left/>
      <top/>
      <bottom/>
    </border>
    <border>
      <right/>
      <top/>
      <bottom/>
    </border>
    <border>
      <bottom style="thin">
        <color theme="4"/>
      </bottom>
    </border>
    <border>
      <top style="thin">
        <color theme="4"/>
      </top>
    </border>
    <border>
      <left/>
      <right/>
      <top/>
      <bottom style="medium">
        <color theme="4"/>
      </bottom>
    </border>
    <border>
      <left style="thin">
        <color rgb="FFA5A5A5"/>
      </left>
      <right style="thin">
        <color rgb="FFA5A5A5"/>
      </right>
      <top/>
      <bottom style="thin">
        <color rgb="FFA5A5A5"/>
      </bottom>
    </border>
    <border>
      <left style="thin">
        <color rgb="FFA5A5A5"/>
      </left>
      <right style="thin">
        <color rgb="FFA5A5A5"/>
      </right>
      <top style="medium">
        <color theme="4"/>
      </top>
      <bottom style="thin">
        <color rgb="FFA5A5A5"/>
      </bottom>
    </border>
    <border>
      <left style="thin">
        <color rgb="FFA5A5A5"/>
      </left>
      <right style="thin">
        <color rgb="FFA5A5A5"/>
      </right>
      <top style="thin">
        <color rgb="FFA5A5A5"/>
      </top>
      <bottom style="thin">
        <color rgb="FFA5A5A5"/>
      </bottom>
    </border>
    <border>
      <left style="thin">
        <color rgb="FFB2B2B2"/>
      </left>
      <right style="thin">
        <color rgb="FFB2B2B2"/>
      </right>
      <top style="thin">
        <color rgb="FFB2B2B2"/>
      </top>
      <bottom style="thin">
        <color rgb="FFB2B2B2"/>
      </bottom>
    </border>
    <border>
      <left style="medium">
        <color rgb="FF3B4E87"/>
      </left>
      <right style="medium">
        <color rgb="FF3B4E87"/>
      </right>
      <top style="medium">
        <color rgb="FF3B4E87"/>
      </top>
      <bottom style="medium">
        <color rgb="FF3B4E87"/>
      </bottom>
    </border>
    <border>
      <left/>
      <right/>
      <top/>
      <bottom style="thin">
        <color rgb="FF000000"/>
      </bottom>
    </border>
    <border>
      <right style="thin">
        <color theme="4"/>
      </right>
      <bottom style="thin">
        <color theme="4"/>
      </bottom>
    </border>
    <border>
      <left/>
      <right/>
      <top/>
      <bottom style="medium">
        <color rgb="FF273359"/>
      </bottom>
    </border>
  </borders>
  <cellStyleXfs count="1">
    <xf borderId="0" fillId="0" fontId="0" numFmtId="0" applyAlignment="1" applyFont="1"/>
  </cellStyleXfs>
  <cellXfs count="140">
    <xf borderId="0" fillId="0" fontId="0" numFmtId="0" xfId="0" applyAlignment="1" applyFont="1">
      <alignment readingOrder="0" shrinkToFit="0" vertical="bottom" wrapText="0"/>
    </xf>
    <xf borderId="1" fillId="2" fontId="1" numFmtId="0" xfId="0" applyAlignment="1" applyBorder="1" applyFill="1" applyFont="1">
      <alignment vertical="center"/>
    </xf>
    <xf borderId="1" fillId="2" fontId="2" numFmtId="0" xfId="0" applyBorder="1" applyFont="1"/>
    <xf borderId="2" fillId="2" fontId="3" numFmtId="0" xfId="0" applyAlignment="1" applyBorder="1" applyFont="1">
      <alignment horizontal="right" vertical="top"/>
    </xf>
    <xf borderId="3" fillId="0" fontId="4" numFmtId="0" xfId="0" applyBorder="1" applyFont="1"/>
    <xf borderId="1" fillId="2" fontId="5" numFmtId="0" xfId="0" applyBorder="1" applyFont="1"/>
    <xf borderId="0" fillId="0" fontId="5" numFmtId="0" xfId="0" applyFont="1"/>
    <xf borderId="4" fillId="0" fontId="6" numFmtId="0" xfId="0" applyBorder="1" applyFont="1"/>
    <xf borderId="0" fillId="0" fontId="7" numFmtId="0" xfId="0" applyAlignment="1" applyFont="1">
      <alignment horizontal="left"/>
    </xf>
    <xf borderId="0" fillId="0" fontId="3" numFmtId="0" xfId="0" applyAlignment="1" applyFont="1">
      <alignment horizontal="right"/>
    </xf>
    <xf borderId="0" fillId="0" fontId="8" numFmtId="0" xfId="0" applyAlignment="1" applyFont="1">
      <alignment horizontal="right"/>
    </xf>
    <xf borderId="5" fillId="0" fontId="0" numFmtId="0" xfId="0" applyAlignment="1" applyBorder="1" applyFont="1">
      <alignment horizontal="left" readingOrder="1" shrinkToFit="0" vertical="top" wrapText="1"/>
    </xf>
    <xf borderId="6" fillId="3" fontId="9" numFmtId="0" xfId="0" applyAlignment="1" applyBorder="1" applyFill="1" applyFont="1">
      <alignment horizontal="left" vertical="center"/>
    </xf>
    <xf borderId="0" fillId="0" fontId="10" numFmtId="0" xfId="0" applyAlignment="1" applyFont="1">
      <alignment horizontal="right"/>
    </xf>
    <xf borderId="7" fillId="4" fontId="11" numFmtId="164" xfId="0" applyAlignment="1" applyBorder="1" applyFill="1" applyFont="1" applyNumberFormat="1">
      <alignment horizontal="right"/>
    </xf>
    <xf borderId="0" fillId="0" fontId="5" numFmtId="0" xfId="0" applyAlignment="1" applyFont="1">
      <alignment horizontal="right"/>
    </xf>
    <xf borderId="8" fillId="4" fontId="5" numFmtId="0" xfId="0" applyAlignment="1" applyBorder="1" applyFont="1">
      <alignment horizontal="center"/>
    </xf>
    <xf borderId="9" fillId="4" fontId="11" numFmtId="10" xfId="0" applyAlignment="1" applyBorder="1" applyFont="1" applyNumberFormat="1">
      <alignment horizontal="right"/>
    </xf>
    <xf borderId="1" fillId="5" fontId="5" numFmtId="165" xfId="0" applyBorder="1" applyFill="1" applyFont="1" applyNumberFormat="1"/>
    <xf borderId="9" fillId="4" fontId="11" numFmtId="0" xfId="0" applyAlignment="1" applyBorder="1" applyFont="1">
      <alignment horizontal="right"/>
    </xf>
    <xf borderId="9" fillId="4" fontId="5" numFmtId="14" xfId="0" applyAlignment="1" applyBorder="1" applyFont="1" applyNumberFormat="1">
      <alignment horizontal="right"/>
    </xf>
    <xf borderId="0" fillId="0" fontId="9" numFmtId="0" xfId="0" applyAlignment="1" applyFont="1">
      <alignment horizontal="right"/>
    </xf>
    <xf borderId="1" fillId="5" fontId="9" numFmtId="165" xfId="0" applyBorder="1" applyFont="1" applyNumberFormat="1"/>
    <xf borderId="9" fillId="5" fontId="12" numFmtId="14" xfId="0" applyAlignment="1" applyBorder="1" applyFont="1" applyNumberFormat="1">
      <alignment horizontal="right"/>
    </xf>
    <xf borderId="0" fillId="0" fontId="13" numFmtId="0" xfId="0" applyAlignment="1" applyFont="1">
      <alignment horizontal="center"/>
    </xf>
    <xf borderId="0" fillId="0" fontId="14" numFmtId="0" xfId="0" applyAlignment="1" applyFont="1">
      <alignment horizontal="left" readingOrder="1" vertical="top"/>
    </xf>
    <xf borderId="0" fillId="0" fontId="11" numFmtId="0" xfId="0" applyAlignment="1" applyFont="1">
      <alignment horizontal="right"/>
    </xf>
    <xf borderId="10" fillId="6" fontId="15" numFmtId="165" xfId="0" applyBorder="1" applyFill="1" applyFont="1" applyNumberFormat="1"/>
    <xf borderId="0" fillId="0" fontId="16" numFmtId="0" xfId="0" applyFont="1"/>
    <xf borderId="0" fillId="0" fontId="0" numFmtId="0" xfId="0" applyAlignment="1" applyFont="1">
      <alignment horizontal="left" readingOrder="1" vertical="top"/>
    </xf>
    <xf borderId="0" fillId="0" fontId="0" numFmtId="0" xfId="0" applyAlignment="1" applyFont="1">
      <alignment horizontal="left" readingOrder="1" shrinkToFit="0" vertical="top" wrapText="1"/>
    </xf>
    <xf borderId="0" fillId="0" fontId="5" numFmtId="165" xfId="0" applyFont="1" applyNumberFormat="1"/>
    <xf borderId="7" fillId="4" fontId="5" numFmtId="164" xfId="0" applyBorder="1" applyFont="1" applyNumberFormat="1"/>
    <xf borderId="9" fillId="4" fontId="5" numFmtId="0" xfId="0" applyBorder="1" applyFont="1"/>
    <xf borderId="9" fillId="4" fontId="5" numFmtId="164" xfId="0" applyBorder="1" applyFont="1" applyNumberFormat="1"/>
    <xf borderId="0" fillId="0" fontId="17" numFmtId="0" xfId="0" applyFont="1"/>
    <xf borderId="1" fillId="5" fontId="5" numFmtId="166" xfId="0" applyAlignment="1" applyBorder="1" applyFont="1" applyNumberFormat="1">
      <alignment horizontal="right" vertical="center"/>
    </xf>
    <xf borderId="1" fillId="5" fontId="5" numFmtId="167" xfId="0" applyAlignment="1" applyBorder="1" applyFont="1" applyNumberFormat="1">
      <alignment vertical="center"/>
    </xf>
    <xf borderId="1" fillId="5" fontId="5" numFmtId="0" xfId="0" applyAlignment="1" applyBorder="1" applyFont="1">
      <alignment horizontal="center" vertical="center"/>
    </xf>
    <xf borderId="0" fillId="0" fontId="18" numFmtId="0" xfId="0" applyAlignment="1" applyFont="1">
      <alignment horizontal="right"/>
    </xf>
    <xf borderId="0" fillId="0" fontId="5" numFmtId="166" xfId="0" applyAlignment="1" applyFont="1" applyNumberFormat="1">
      <alignment horizontal="right"/>
    </xf>
    <xf borderId="9" fillId="4" fontId="5" numFmtId="10" xfId="0" applyAlignment="1" applyBorder="1" applyFont="1" applyNumberFormat="1">
      <alignment vertical="center"/>
    </xf>
    <xf borderId="1" fillId="5" fontId="5" numFmtId="14" xfId="0" applyAlignment="1" applyBorder="1" applyFont="1" applyNumberFormat="1">
      <alignment horizontal="center" vertical="center"/>
    </xf>
    <xf borderId="1" fillId="5" fontId="5" numFmtId="165" xfId="0" applyAlignment="1" applyBorder="1" applyFont="1" applyNumberFormat="1">
      <alignment vertical="center"/>
    </xf>
    <xf borderId="1" fillId="5" fontId="5" numFmtId="166" xfId="0" applyAlignment="1" applyBorder="1" applyFont="1" applyNumberFormat="1">
      <alignment vertical="center"/>
    </xf>
    <xf borderId="0" fillId="0" fontId="14" numFmtId="0" xfId="0" applyAlignment="1" applyFont="1">
      <alignment horizontal="left" readingOrder="1" vertical="center"/>
    </xf>
    <xf borderId="1" fillId="5" fontId="15" numFmtId="168" xfId="0" applyAlignment="1" applyBorder="1" applyFont="1" applyNumberFormat="1">
      <alignment horizontal="right" vertical="center"/>
    </xf>
    <xf borderId="1" fillId="5" fontId="5" numFmtId="168" xfId="0" applyAlignment="1" applyBorder="1" applyFont="1" applyNumberFormat="1">
      <alignment vertical="center"/>
    </xf>
    <xf borderId="0" fillId="0" fontId="15" numFmtId="168" xfId="0" applyAlignment="1" applyFont="1" applyNumberFormat="1">
      <alignment horizontal="right" vertical="center"/>
    </xf>
    <xf borderId="0" fillId="0" fontId="5" numFmtId="165" xfId="0" applyAlignment="1" applyFont="1" applyNumberFormat="1">
      <alignment vertical="center"/>
    </xf>
    <xf borderId="0" fillId="0" fontId="5" numFmtId="168" xfId="0" applyAlignment="1" applyFont="1" applyNumberFormat="1">
      <alignment vertical="center"/>
    </xf>
    <xf borderId="0" fillId="0" fontId="0" numFmtId="0" xfId="0" applyAlignment="1" applyFont="1">
      <alignment horizontal="left" readingOrder="1" vertical="center"/>
    </xf>
    <xf borderId="6" fillId="6" fontId="9" numFmtId="0" xfId="0" applyAlignment="1" applyBorder="1" applyFont="1">
      <alignment horizontal="center"/>
    </xf>
    <xf borderId="6" fillId="6" fontId="9" numFmtId="0" xfId="0" applyAlignment="1" applyBorder="1" applyFont="1">
      <alignment horizontal="right" shrinkToFit="0" wrapText="1"/>
    </xf>
    <xf borderId="6" fillId="6" fontId="15" numFmtId="0" xfId="0" applyAlignment="1" applyBorder="1" applyFont="1">
      <alignment horizontal="right" shrinkToFit="0" wrapText="1"/>
    </xf>
    <xf borderId="1" fillId="3" fontId="19" numFmtId="0" xfId="0" applyAlignment="1" applyBorder="1" applyFont="1">
      <alignment horizontal="center"/>
    </xf>
    <xf borderId="1" fillId="3" fontId="3" numFmtId="14" xfId="0" applyAlignment="1" applyBorder="1" applyFont="1" applyNumberFormat="1">
      <alignment horizontal="right"/>
    </xf>
    <xf borderId="1" fillId="3" fontId="19" numFmtId="169" xfId="0" applyBorder="1" applyFont="1" applyNumberFormat="1"/>
    <xf borderId="0" fillId="0" fontId="19" numFmtId="0" xfId="0" applyAlignment="1" applyFont="1">
      <alignment horizontal="center"/>
    </xf>
    <xf borderId="0" fillId="0" fontId="3" numFmtId="14" xfId="0" applyAlignment="1" applyFont="1" applyNumberFormat="1">
      <alignment horizontal="right"/>
    </xf>
    <xf borderId="0" fillId="0" fontId="19" numFmtId="4" xfId="0" applyAlignment="1" applyFont="1" applyNumberFormat="1">
      <alignment horizontal="right"/>
    </xf>
    <xf borderId="1" fillId="7" fontId="19" numFmtId="4" xfId="0" applyAlignment="1" applyBorder="1" applyFill="1" applyFont="1" applyNumberFormat="1">
      <alignment horizontal="right"/>
    </xf>
    <xf borderId="0" fillId="0" fontId="19" numFmtId="4" xfId="0" applyFont="1" applyNumberFormat="1"/>
    <xf borderId="1" fillId="5" fontId="5" numFmtId="0" xfId="0" applyBorder="1" applyFont="1"/>
    <xf borderId="1" fillId="5" fontId="19" numFmtId="4" xfId="0" applyBorder="1" applyFont="1" applyNumberFormat="1"/>
    <xf borderId="1" fillId="3" fontId="8" numFmtId="0" xfId="0" applyAlignment="1" applyBorder="1" applyFont="1">
      <alignment horizontal="left"/>
    </xf>
    <xf borderId="1" fillId="3" fontId="5" numFmtId="0" xfId="0" applyBorder="1" applyFont="1"/>
    <xf borderId="1" fillId="3" fontId="3" numFmtId="0" xfId="0" applyBorder="1" applyFont="1"/>
    <xf borderId="1" fillId="3" fontId="20" numFmtId="0" xfId="0" applyAlignment="1" applyBorder="1" applyFont="1">
      <alignment horizontal="right"/>
    </xf>
    <xf borderId="1" fillId="3" fontId="19" numFmtId="0" xfId="0" applyAlignment="1" applyBorder="1" applyFont="1">
      <alignment horizontal="right"/>
    </xf>
    <xf borderId="1" fillId="3" fontId="15" numFmtId="0" xfId="0" applyBorder="1" applyFont="1"/>
    <xf borderId="1" fillId="3" fontId="5" numFmtId="0" xfId="0" applyAlignment="1" applyBorder="1" applyFont="1">
      <alignment horizontal="right"/>
    </xf>
    <xf borderId="10" fillId="0" fontId="21" numFmtId="164" xfId="0" applyBorder="1" applyFont="1" applyNumberFormat="1"/>
    <xf borderId="10" fillId="0" fontId="21" numFmtId="10" xfId="0" applyBorder="1" applyFont="1" applyNumberFormat="1"/>
    <xf borderId="1" fillId="3" fontId="19" numFmtId="0" xfId="0" applyBorder="1" applyFont="1"/>
    <xf borderId="1" fillId="3" fontId="9" numFmtId="0" xfId="0" applyAlignment="1" applyBorder="1" applyFont="1">
      <alignment horizontal="right"/>
    </xf>
    <xf borderId="1" fillId="3" fontId="22" numFmtId="164" xfId="0" applyBorder="1" applyFont="1" applyNumberFormat="1"/>
    <xf borderId="1" fillId="3" fontId="19" numFmtId="168" xfId="0" applyAlignment="1" applyBorder="1" applyFont="1" applyNumberFormat="1">
      <alignment horizontal="right"/>
    </xf>
    <xf borderId="1" fillId="3" fontId="21" numFmtId="168" xfId="0" applyAlignment="1" applyBorder="1" applyFont="1" applyNumberFormat="1">
      <alignment horizontal="right"/>
    </xf>
    <xf borderId="0" fillId="0" fontId="2" numFmtId="0" xfId="0" applyFont="1"/>
    <xf borderId="1" fillId="3" fontId="21" numFmtId="164" xfId="0" applyBorder="1" applyFont="1" applyNumberFormat="1"/>
    <xf borderId="1" fillId="3" fontId="15" numFmtId="0" xfId="0" applyAlignment="1" applyBorder="1" applyFont="1">
      <alignment horizontal="right"/>
    </xf>
    <xf borderId="11" fillId="8" fontId="15" numFmtId="164" xfId="0" applyBorder="1" applyFill="1" applyFont="1" applyNumberFormat="1"/>
    <xf borderId="0" fillId="0" fontId="9" numFmtId="0" xfId="0" applyFont="1"/>
    <xf borderId="0" fillId="0" fontId="23" numFmtId="0" xfId="0" applyFont="1"/>
    <xf borderId="1" fillId="2" fontId="1" numFmtId="0" xfId="0" applyAlignment="1" applyBorder="1" applyFont="1">
      <alignment horizontal="left" vertical="center"/>
    </xf>
    <xf borderId="2" fillId="3" fontId="5" numFmtId="0" xfId="0" applyAlignment="1" applyBorder="1" applyFont="1">
      <alignment horizontal="left"/>
    </xf>
    <xf borderId="1" fillId="3" fontId="3" numFmtId="0" xfId="0" applyAlignment="1" applyBorder="1" applyFont="1">
      <alignment horizontal="right"/>
    </xf>
    <xf borderId="5" fillId="0" fontId="0" numFmtId="0" xfId="0" applyAlignment="1" applyBorder="1" applyFont="1">
      <alignment horizontal="left" readingOrder="1" shrinkToFit="0" wrapText="1"/>
    </xf>
    <xf borderId="1" fillId="3" fontId="18" numFmtId="0" xfId="0" applyBorder="1" applyFont="1"/>
    <xf borderId="1" fillId="3" fontId="9" numFmtId="0" xfId="0" applyAlignment="1" applyBorder="1" applyFont="1">
      <alignment horizontal="center"/>
    </xf>
    <xf borderId="1" fillId="3" fontId="5" numFmtId="0" xfId="0" applyAlignment="1" applyBorder="1" applyFont="1">
      <alignment horizontal="center"/>
    </xf>
    <xf borderId="1" fillId="3" fontId="19" numFmtId="3" xfId="0" applyAlignment="1" applyBorder="1" applyFont="1" applyNumberFormat="1">
      <alignment horizontal="center"/>
    </xf>
    <xf borderId="1" fillId="3" fontId="9" numFmtId="0" xfId="0" applyAlignment="1" applyBorder="1" applyFont="1">
      <alignment horizontal="right" vertical="center"/>
    </xf>
    <xf borderId="10" fillId="0" fontId="21" numFmtId="164" xfId="0" applyAlignment="1" applyBorder="1" applyFont="1" applyNumberFormat="1">
      <alignment horizontal="center"/>
    </xf>
    <xf borderId="1" fillId="3" fontId="5" numFmtId="0" xfId="0" applyAlignment="1" applyBorder="1" applyFont="1">
      <alignment horizontal="right" vertical="center"/>
    </xf>
    <xf borderId="10" fillId="0" fontId="21" numFmtId="10" xfId="0" applyAlignment="1" applyBorder="1" applyFont="1" applyNumberFormat="1">
      <alignment horizontal="center"/>
    </xf>
    <xf borderId="1" fillId="3" fontId="19" numFmtId="168" xfId="0" applyAlignment="1" applyBorder="1" applyFont="1" applyNumberFormat="1">
      <alignment horizontal="right" vertical="center"/>
    </xf>
    <xf borderId="10" fillId="0" fontId="22" numFmtId="0" xfId="0" applyAlignment="1" applyBorder="1" applyFont="1">
      <alignment horizontal="center"/>
    </xf>
    <xf borderId="12" fillId="3" fontId="5" numFmtId="0" xfId="0" applyBorder="1" applyFont="1"/>
    <xf borderId="12" fillId="3" fontId="5" numFmtId="0" xfId="0" applyAlignment="1" applyBorder="1" applyFont="1">
      <alignment horizontal="right"/>
    </xf>
    <xf borderId="1" fillId="3" fontId="15" numFmtId="0" xfId="0" applyAlignment="1" applyBorder="1" applyFont="1">
      <alignment horizontal="right" vertical="center"/>
    </xf>
    <xf borderId="11" fillId="9" fontId="15" numFmtId="170" xfId="0" applyAlignment="1" applyBorder="1" applyFill="1" applyFont="1" applyNumberFormat="1">
      <alignment vertical="center"/>
    </xf>
    <xf borderId="1" fillId="3" fontId="16" numFmtId="0" xfId="0" applyBorder="1" applyFont="1"/>
    <xf borderId="11" fillId="8" fontId="15" numFmtId="164" xfId="0" applyAlignment="1" applyBorder="1" applyFont="1" applyNumberFormat="1">
      <alignment vertical="center"/>
    </xf>
    <xf borderId="1" fillId="3" fontId="19" numFmtId="164" xfId="0" applyAlignment="1" applyBorder="1" applyFont="1" applyNumberFormat="1">
      <alignment horizontal="center"/>
    </xf>
    <xf borderId="1" fillId="10" fontId="24" numFmtId="0" xfId="0" applyAlignment="1" applyBorder="1" applyFill="1" applyFont="1">
      <alignment vertical="center"/>
    </xf>
    <xf borderId="1" fillId="10" fontId="25" numFmtId="0" xfId="0" applyAlignment="1" applyBorder="1" applyFont="1">
      <alignment vertical="center"/>
    </xf>
    <xf borderId="1" fillId="10" fontId="26" numFmtId="0" xfId="0" applyAlignment="1" applyBorder="1" applyFont="1">
      <alignment horizontal="right" vertical="center"/>
    </xf>
    <xf borderId="0" fillId="0" fontId="26" numFmtId="0" xfId="0" applyFont="1"/>
    <xf borderId="0" fillId="0" fontId="8" numFmtId="0" xfId="0" applyAlignment="1" applyFont="1">
      <alignment horizontal="left"/>
    </xf>
    <xf borderId="0" fillId="0" fontId="27" numFmtId="0" xfId="0" applyAlignment="1" applyFont="1">
      <alignment horizontal="right"/>
    </xf>
    <xf borderId="0" fillId="0" fontId="26" numFmtId="0" xfId="0" applyAlignment="1" applyFont="1">
      <alignment vertical="top"/>
    </xf>
    <xf borderId="4" fillId="0" fontId="28" numFmtId="0" xfId="0" applyBorder="1" applyFont="1"/>
    <xf borderId="4" fillId="0" fontId="29" numFmtId="0" xfId="0" applyAlignment="1" applyBorder="1" applyFont="1">
      <alignment vertical="top"/>
    </xf>
    <xf borderId="13" fillId="0" fontId="26" numFmtId="0" xfId="0" applyAlignment="1" applyBorder="1" applyFont="1">
      <alignment vertical="top"/>
    </xf>
    <xf borderId="0" fillId="0" fontId="30" numFmtId="0" xfId="0" applyAlignment="1" applyFont="1">
      <alignment horizontal="left" readingOrder="1" shrinkToFit="0" vertical="top" wrapText="1"/>
    </xf>
    <xf borderId="0" fillId="0" fontId="29" numFmtId="0" xfId="0" applyAlignment="1" applyFont="1">
      <alignment horizontal="right" vertical="top"/>
    </xf>
    <xf borderId="0" fillId="0" fontId="29" numFmtId="0" xfId="0" applyAlignment="1" applyFont="1">
      <alignment vertical="top"/>
    </xf>
    <xf borderId="0" fillId="0" fontId="31" numFmtId="0" xfId="0" applyFont="1"/>
    <xf borderId="0" fillId="0" fontId="32" numFmtId="0" xfId="0" applyAlignment="1" applyFont="1">
      <alignment shrinkToFit="0" vertical="top" wrapText="1"/>
    </xf>
    <xf borderId="0" fillId="0" fontId="29" numFmtId="0" xfId="0" applyAlignment="1" applyFont="1">
      <alignment shrinkToFit="0" vertical="top" wrapText="1"/>
    </xf>
    <xf borderId="1" fillId="4" fontId="33" numFmtId="0" xfId="0" applyAlignment="1" applyBorder="1" applyFont="1">
      <alignment horizontal="right" vertical="top"/>
    </xf>
    <xf borderId="1" fillId="4" fontId="34" numFmtId="0" xfId="0" applyBorder="1" applyFont="1"/>
    <xf borderId="1" fillId="4" fontId="33" numFmtId="0" xfId="0" applyBorder="1" applyFont="1"/>
    <xf borderId="0" fillId="4" fontId="33" numFmtId="0" xfId="0" applyFont="1"/>
    <xf borderId="0" fillId="4" fontId="31" numFmtId="0" xfId="0" applyFont="1"/>
    <xf borderId="1" fillId="4" fontId="35" numFmtId="0" xfId="0" applyAlignment="1" applyBorder="1" applyFont="1">
      <alignment horizontal="center"/>
    </xf>
    <xf borderId="0" fillId="4" fontId="36" numFmtId="0" xfId="0" applyAlignment="1" applyFont="1">
      <alignment horizontal="left"/>
    </xf>
    <xf borderId="0" fillId="4" fontId="37" numFmtId="0" xfId="0" applyFont="1"/>
    <xf borderId="0" fillId="4" fontId="38" numFmtId="0" xfId="0" applyFont="1"/>
    <xf borderId="0" fillId="4" fontId="32" numFmtId="0" xfId="0" applyAlignment="1" applyFont="1">
      <alignment horizontal="left"/>
    </xf>
    <xf borderId="0" fillId="4" fontId="32" numFmtId="0" xfId="0" applyFont="1"/>
    <xf borderId="0" fillId="4" fontId="33" numFmtId="171" xfId="0" applyFont="1" applyNumberFormat="1"/>
    <xf borderId="0" fillId="0" fontId="11" numFmtId="0" xfId="0" applyFont="1"/>
    <xf borderId="14" fillId="11" fontId="9" numFmtId="0" xfId="0" applyAlignment="1" applyBorder="1" applyFill="1" applyFont="1">
      <alignment horizontal="center"/>
    </xf>
    <xf borderId="14" fillId="11" fontId="9" numFmtId="0" xfId="0" applyAlignment="1" applyBorder="1" applyFont="1">
      <alignment horizontal="right" shrinkToFit="0" wrapText="1"/>
    </xf>
    <xf borderId="1" fillId="12" fontId="19" numFmtId="0" xfId="0" applyAlignment="1" applyBorder="1" applyFill="1" applyFont="1">
      <alignment horizontal="center"/>
    </xf>
    <xf borderId="1" fillId="12" fontId="19" numFmtId="169" xfId="0" applyBorder="1" applyFont="1" applyNumberFormat="1"/>
    <xf borderId="0" fillId="0" fontId="19" numFmtId="14" xfId="0" applyAlignment="1" applyFont="1" applyNumberForma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2385973087901206"/>
          <c:y val="0.11594257596701374"/>
          <c:w val="0.7473709819455248"/>
          <c:h val="0.6618388711450367"/>
        </c:manualLayout>
      </c:layout>
      <c:barChart>
        <c:barDir val="col"/>
        <c:ser>
          <c:idx val="0"/>
          <c:order val="0"/>
          <c:tx>
            <c:v>Equity</c:v>
          </c:tx>
          <c:spPr>
            <a:solidFill>
              <a:srgbClr val="D6F4D9"/>
            </a:solidFill>
            <a:ln cmpd="sng">
              <a:solidFill>
                <a:srgbClr val="000000"/>
              </a:solidFill>
            </a:ln>
          </c:spPr>
          <c:cat>
            <c:strRef>
              <c:f>HomeEquity!$H$5:$H$12</c:f>
            </c:strRef>
          </c:cat>
          <c:val>
            <c:numRef>
              <c:f>HomeEquity!$J$5:$J$12</c:f>
              <c:numCache/>
            </c:numRef>
          </c:val>
        </c:ser>
        <c:ser>
          <c:idx val="1"/>
          <c:order val="1"/>
          <c:tx>
            <c:v>Balance</c:v>
          </c:tx>
          <c:spPr>
            <a:solidFill>
              <a:srgbClr val="FAC8D7"/>
            </a:solidFill>
            <a:ln cmpd="sng">
              <a:solidFill>
                <a:srgbClr val="000000"/>
              </a:solidFill>
            </a:ln>
          </c:spPr>
          <c:cat>
            <c:strRef>
              <c:f>HomeEquity!$H$5:$H$12</c:f>
            </c:strRef>
          </c:cat>
          <c:val>
            <c:numRef>
              <c:f>HomeEquity!$I$5:$I$12</c:f>
              <c:numCache/>
            </c:numRef>
          </c:val>
        </c:ser>
        <c:axId val="166918305"/>
        <c:axId val="1647431346"/>
      </c:barChart>
      <c:catAx>
        <c:axId val="166918305"/>
        <c:scaling>
          <c:orientation val="minMax"/>
        </c:scaling>
        <c:delete val="0"/>
        <c:axPos val="b"/>
        <c:title>
          <c:tx>
            <c:rich>
              <a:bodyPr/>
              <a:lstStyle/>
              <a:p>
                <a:pPr lvl="0">
                  <a:defRPr b="0" i="0" sz="800">
                    <a:solidFill>
                      <a:srgbClr val="000000"/>
                    </a:solidFill>
                    <a:latin typeface="Arial"/>
                  </a:defRPr>
                </a:pPr>
                <a:r>
                  <a:rPr b="0" i="0" sz="800">
                    <a:solidFill>
                      <a:srgbClr val="000000"/>
                    </a:solidFill>
                    <a:latin typeface="Arial"/>
                  </a:rPr>
                  <a:t>Years from Now</a:t>
                </a:r>
              </a:p>
            </c:rich>
          </c:tx>
          <c:layout>
            <c:manualLayout>
              <c:xMode val="edge"/>
              <c:yMode val="edge"/>
              <c:x val="0.4631594817690576"/>
              <c:y val="0.8792312010831875"/>
            </c:manualLayout>
          </c:layout>
          <c:overlay val="0"/>
        </c:title>
        <c:numFmt formatCode="General" sourceLinked="1"/>
        <c:majorTickMark val="out"/>
        <c:minorTickMark val="none"/>
        <c:spPr/>
        <c:txPr>
          <a:bodyPr rot="0"/>
          <a:lstStyle/>
          <a:p>
            <a:pPr lvl="0">
              <a:defRPr b="0" i="0" sz="800">
                <a:solidFill>
                  <a:srgbClr val="000000"/>
                </a:solidFill>
                <a:latin typeface="Arial"/>
              </a:defRPr>
            </a:pPr>
          </a:p>
        </c:txPr>
        <c:crossAx val="1647431346"/>
      </c:catAx>
      <c:valAx>
        <c:axId val="1647431346"/>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_(\$* #,##0_);_(\$* \(#,##0\);_(\$* &quot;-&quot;??_);_(@_)" sourceLinked="0"/>
        <c:majorTickMark val="out"/>
        <c:minorTickMark val="none"/>
        <c:tickLblPos val="nextTo"/>
        <c:spPr>
          <a:ln/>
        </c:spPr>
        <c:txPr>
          <a:bodyPr rot="0"/>
          <a:lstStyle/>
          <a:p>
            <a:pPr lvl="0">
              <a:defRPr b="0" i="0" sz="800">
                <a:solidFill>
                  <a:srgbClr val="000000"/>
                </a:solidFill>
                <a:latin typeface="Arial"/>
              </a:defRPr>
            </a:pPr>
          </a:p>
        </c:txPr>
        <c:crossAx val="166918305"/>
      </c:valAx>
    </c:plotArea>
    <c:legend>
      <c:legendPos val="r"/>
      <c:layout>
        <c:manualLayout>
          <c:xMode val="edge"/>
          <c:yMode val="edge"/>
          <c:x val="0.36140474713797677"/>
          <c:y val="0.024154703326461194"/>
        </c:manualLayout>
      </c:layout>
      <c:overlay val="0"/>
      <c:txPr>
        <a:bodyPr/>
        <a:lstStyle/>
        <a:p>
          <a:pPr lvl="0">
            <a:defRPr b="0" i="0" sz="800">
              <a:solidFill>
                <a:srgbClr val="000000"/>
              </a:solidFill>
              <a:latin typeface="Arial"/>
            </a:defRPr>
          </a:pPr>
        </a:p>
      </c:txPr>
    </c:legend>
    <c:plotVisOnly val="1"/>
  </c:chart>
  <c:spPr>
    <a:solidFill>
      <a:srgbClr val="FFFFFF"/>
    </a:solidFill>
  </c:spPr>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504825</xdr:colOff>
      <xdr:row>12</xdr:row>
      <xdr:rowOff>47625</xdr:rowOff>
    </xdr:from>
    <xdr:ext cx="2714625" cy="189547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4C92AE"/>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3.xml"/><Relationship Id="rId3"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7.0"/>
    <col customWidth="1" min="2" max="2" width="9.57"/>
    <col customWidth="1" min="3" max="3" width="11.14"/>
    <col customWidth="1" min="4" max="4" width="15.29"/>
    <col customWidth="1" min="5" max="5" width="12.0"/>
    <col customWidth="1" min="6" max="7" width="10.71"/>
    <col customWidth="1" min="8" max="8" width="15.0"/>
    <col customWidth="1" min="9" max="9" width="1.86"/>
    <col customWidth="1" min="10" max="10" width="3.57"/>
    <col customWidth="1" min="11" max="11" width="11.57"/>
    <col customWidth="1" min="12" max="12" width="11.14"/>
    <col customWidth="1" min="13" max="13" width="2.86"/>
    <col customWidth="1" min="14" max="14" width="40.0"/>
    <col customWidth="1" min="15" max="26" width="9.14"/>
  </cols>
  <sheetData>
    <row r="1" ht="30.0" customHeight="1">
      <c r="A1" s="1" t="s">
        <v>0</v>
      </c>
      <c r="B1" s="2"/>
      <c r="C1" s="2"/>
      <c r="D1" s="2"/>
      <c r="E1" s="2"/>
      <c r="F1" s="2"/>
      <c r="G1" s="3"/>
      <c r="H1" s="4"/>
      <c r="I1" s="5"/>
      <c r="J1" s="5"/>
      <c r="K1" s="5"/>
      <c r="L1" s="5"/>
      <c r="M1" s="6"/>
      <c r="N1" s="7" t="s">
        <v>1</v>
      </c>
      <c r="O1" s="6"/>
      <c r="P1" s="6"/>
      <c r="Q1" s="6"/>
      <c r="R1" s="6"/>
      <c r="S1" s="6"/>
      <c r="T1" s="6"/>
      <c r="U1" s="6"/>
      <c r="V1" s="6"/>
      <c r="W1" s="6"/>
      <c r="X1" s="6"/>
      <c r="Y1" s="6"/>
      <c r="Z1" s="6"/>
    </row>
    <row r="2" ht="12.75" customHeight="1">
      <c r="A2" s="8"/>
      <c r="B2" s="6"/>
      <c r="C2" s="6"/>
      <c r="D2" s="6"/>
      <c r="E2" s="6"/>
      <c r="F2" s="6"/>
      <c r="G2" s="9"/>
      <c r="I2" s="6"/>
      <c r="J2" s="6"/>
      <c r="K2" s="6"/>
      <c r="L2" s="10"/>
      <c r="M2" s="6"/>
      <c r="N2" s="11" t="s">
        <v>2</v>
      </c>
      <c r="O2" s="6"/>
      <c r="P2" s="6"/>
      <c r="Q2" s="6"/>
      <c r="R2" s="6"/>
      <c r="S2" s="6"/>
      <c r="T2" s="6"/>
      <c r="U2" s="6"/>
      <c r="V2" s="6"/>
      <c r="W2" s="6"/>
      <c r="X2" s="6"/>
      <c r="Y2" s="6"/>
      <c r="Z2" s="6"/>
    </row>
    <row r="3" ht="12.75" customHeight="1">
      <c r="A3" s="6"/>
      <c r="B3" s="6"/>
      <c r="C3" s="6"/>
      <c r="D3" s="6"/>
      <c r="E3" s="6"/>
      <c r="F3" s="6"/>
      <c r="G3" s="6"/>
      <c r="H3" s="6"/>
      <c r="I3" s="6"/>
      <c r="J3" s="6"/>
      <c r="K3" s="6"/>
      <c r="L3" s="6"/>
      <c r="M3" s="6"/>
      <c r="O3" s="6"/>
      <c r="P3" s="6"/>
      <c r="Q3" s="6"/>
      <c r="R3" s="6"/>
      <c r="S3" s="6"/>
      <c r="T3" s="6"/>
      <c r="U3" s="6"/>
      <c r="V3" s="6"/>
      <c r="W3" s="6"/>
      <c r="X3" s="6"/>
      <c r="Y3" s="6"/>
      <c r="Z3" s="6"/>
    </row>
    <row r="4" ht="15.0" customHeight="1">
      <c r="A4" s="6"/>
      <c r="B4" s="12" t="s">
        <v>3</v>
      </c>
      <c r="C4" s="12"/>
      <c r="D4" s="12"/>
      <c r="E4" s="6"/>
      <c r="F4" s="12" t="s">
        <v>4</v>
      </c>
      <c r="G4" s="12"/>
      <c r="H4" s="12"/>
      <c r="I4" s="6"/>
      <c r="J4" s="6"/>
      <c r="K4" s="6"/>
      <c r="L4" s="6"/>
      <c r="M4" s="6"/>
      <c r="O4" s="6"/>
      <c r="P4" s="6"/>
      <c r="Q4" s="6"/>
      <c r="R4" s="6"/>
      <c r="S4" s="6"/>
      <c r="T4" s="6"/>
      <c r="U4" s="6"/>
      <c r="V4" s="6"/>
      <c r="W4" s="6"/>
      <c r="X4" s="6"/>
      <c r="Y4" s="6"/>
      <c r="Z4" s="6"/>
    </row>
    <row r="5" ht="15.0" customHeight="1">
      <c r="A5" s="6"/>
      <c r="B5" s="6"/>
      <c r="C5" s="13" t="s">
        <v>5</v>
      </c>
      <c r="D5" s="14">
        <v>150000.0</v>
      </c>
      <c r="E5" s="6"/>
      <c r="F5" s="6"/>
      <c r="G5" s="15" t="s">
        <v>6</v>
      </c>
      <c r="H5" s="16">
        <v>30.0</v>
      </c>
      <c r="I5" s="6"/>
      <c r="J5" s="6"/>
      <c r="K5" s="6"/>
      <c r="L5" s="6"/>
      <c r="M5" s="6"/>
      <c r="O5" s="6"/>
      <c r="P5" s="6"/>
      <c r="Q5" s="6"/>
      <c r="R5" s="6"/>
      <c r="S5" s="6"/>
      <c r="T5" s="6"/>
      <c r="U5" s="6"/>
      <c r="V5" s="6"/>
      <c r="W5" s="6"/>
      <c r="X5" s="6"/>
      <c r="Y5" s="6"/>
      <c r="Z5" s="6"/>
    </row>
    <row r="6" ht="15.0" customHeight="1">
      <c r="A6" s="6"/>
      <c r="B6" s="6"/>
      <c r="C6" s="15" t="s">
        <v>7</v>
      </c>
      <c r="D6" s="17">
        <v>0.06</v>
      </c>
      <c r="E6" s="6"/>
      <c r="F6" s="6"/>
      <c r="G6" s="15" t="s">
        <v>8</v>
      </c>
      <c r="H6" s="18" t="str">
        <f>SUM(OFFSET(F27,2,0,H5*12,1))</f>
        <v>#NAME?</v>
      </c>
      <c r="I6" s="6"/>
      <c r="J6" s="6"/>
      <c r="K6" s="6"/>
      <c r="L6" s="6"/>
      <c r="M6" s="6"/>
      <c r="O6" s="6"/>
      <c r="P6" s="6"/>
      <c r="Q6" s="6"/>
      <c r="R6" s="6"/>
      <c r="S6" s="6"/>
      <c r="T6" s="6"/>
      <c r="U6" s="6"/>
      <c r="V6" s="6"/>
      <c r="W6" s="6"/>
      <c r="X6" s="6"/>
      <c r="Y6" s="6"/>
      <c r="Z6" s="6"/>
    </row>
    <row r="7" ht="15.0" customHeight="1">
      <c r="A7" s="6"/>
      <c r="B7" s="6"/>
      <c r="C7" s="15" t="s">
        <v>9</v>
      </c>
      <c r="D7" s="19">
        <v>30.0</v>
      </c>
      <c r="E7" s="6"/>
      <c r="F7" s="6"/>
      <c r="G7" s="15" t="s">
        <v>10</v>
      </c>
      <c r="H7" s="18" t="str">
        <f>SUM(OFFSET(G27,2,0,H5*12,1))</f>
        <v>#NAME?</v>
      </c>
      <c r="I7" s="6"/>
      <c r="J7" s="6"/>
      <c r="K7" s="6"/>
      <c r="L7" s="6"/>
      <c r="M7" s="6"/>
      <c r="O7" s="6"/>
      <c r="P7" s="6"/>
      <c r="Q7" s="6"/>
      <c r="R7" s="6"/>
      <c r="S7" s="6"/>
      <c r="T7" s="6"/>
      <c r="U7" s="6"/>
      <c r="V7" s="6"/>
      <c r="W7" s="6"/>
      <c r="X7" s="6"/>
      <c r="Y7" s="6"/>
      <c r="Z7" s="6"/>
    </row>
    <row r="8" ht="15.0" customHeight="1">
      <c r="A8" s="6"/>
      <c r="B8" s="6"/>
      <c r="C8" s="15" t="s">
        <v>11</v>
      </c>
      <c r="D8" s="20">
        <v>42005.0</v>
      </c>
      <c r="E8" s="6"/>
      <c r="F8" s="6"/>
      <c r="G8" s="21" t="s">
        <v>12</v>
      </c>
      <c r="H8" s="22" t="str">
        <f>IF(OFFSET(H27,1+H5*12,0,1,1)="",0,OFFSET(H27,1+H5*12,0,1,1))</f>
        <v>#NAME?</v>
      </c>
      <c r="I8" s="6"/>
      <c r="J8" s="6"/>
      <c r="K8" s="6"/>
      <c r="L8" s="6"/>
      <c r="M8" s="6"/>
      <c r="O8" s="6"/>
      <c r="P8" s="6"/>
      <c r="Q8" s="6"/>
      <c r="R8" s="6"/>
      <c r="S8" s="6"/>
      <c r="T8" s="6"/>
      <c r="U8" s="6"/>
      <c r="V8" s="6"/>
      <c r="W8" s="6"/>
      <c r="X8" s="6"/>
      <c r="Y8" s="6"/>
      <c r="Z8" s="6"/>
    </row>
    <row r="9" ht="15.0" customHeight="1">
      <c r="A9" s="6"/>
      <c r="B9" s="6"/>
      <c r="C9" s="15" t="s">
        <v>13</v>
      </c>
      <c r="D9" s="23" t="s">
        <v>14</v>
      </c>
      <c r="E9" s="6"/>
      <c r="F9" s="6"/>
      <c r="G9" s="6"/>
      <c r="H9" s="6"/>
      <c r="I9" s="6"/>
      <c r="J9" s="6"/>
      <c r="K9" s="6"/>
      <c r="L9" s="6"/>
      <c r="M9" s="6"/>
      <c r="O9" s="6"/>
      <c r="P9" s="6"/>
      <c r="Q9" s="6"/>
      <c r="R9" s="6"/>
      <c r="S9" s="6"/>
      <c r="T9" s="6"/>
      <c r="U9" s="6"/>
      <c r="V9" s="6"/>
      <c r="W9" s="6"/>
      <c r="X9" s="6"/>
      <c r="Y9" s="6"/>
      <c r="Z9" s="6"/>
    </row>
    <row r="10" ht="15.0" customHeight="1">
      <c r="A10" s="6"/>
      <c r="B10" s="6"/>
      <c r="C10" s="6"/>
      <c r="D10" s="24" t="str">
        <f>IF(nper&gt;480,"Spreadsheet Only Valid Up to 480 Payments",".")</f>
        <v>#NAME?</v>
      </c>
      <c r="E10" s="6"/>
      <c r="F10" s="6"/>
      <c r="G10" s="6"/>
      <c r="H10" s="6"/>
      <c r="I10" s="6"/>
      <c r="J10" s="6"/>
      <c r="K10" s="6"/>
      <c r="L10" s="6"/>
      <c r="M10" s="6"/>
      <c r="N10" s="25" t="s">
        <v>15</v>
      </c>
      <c r="O10" s="6"/>
      <c r="P10" s="6"/>
      <c r="Q10" s="6"/>
      <c r="R10" s="6"/>
      <c r="S10" s="6"/>
      <c r="T10" s="6"/>
      <c r="U10" s="6"/>
      <c r="V10" s="6"/>
      <c r="W10" s="6"/>
      <c r="X10" s="6"/>
      <c r="Y10" s="6"/>
      <c r="Z10" s="6"/>
    </row>
    <row r="11" ht="15.0" customHeight="1">
      <c r="A11" s="6"/>
      <c r="B11" s="6"/>
      <c r="C11" s="26" t="s">
        <v>16</v>
      </c>
      <c r="D11" s="27" t="str">
        <f>ROUND(-PMT(rate,nper,loan_amount),2)</f>
        <v>#NAME?</v>
      </c>
      <c r="E11" s="6"/>
      <c r="F11" s="6"/>
      <c r="G11" s="6"/>
      <c r="H11" s="6"/>
      <c r="I11" s="6"/>
      <c r="J11" s="6"/>
      <c r="K11" s="28"/>
      <c r="L11" s="6"/>
      <c r="M11" s="6"/>
      <c r="N11" s="29"/>
      <c r="O11" s="6"/>
      <c r="P11" s="6"/>
      <c r="Q11" s="6"/>
      <c r="R11" s="6"/>
      <c r="S11" s="6"/>
      <c r="T11" s="6"/>
      <c r="U11" s="6"/>
      <c r="V11" s="6"/>
      <c r="W11" s="6"/>
      <c r="X11" s="6"/>
      <c r="Y11" s="6"/>
      <c r="Z11" s="6"/>
    </row>
    <row r="12" ht="15.0" customHeight="1">
      <c r="A12" s="6"/>
      <c r="B12" s="6"/>
      <c r="C12" s="6"/>
      <c r="D12" s="6"/>
      <c r="E12" s="6"/>
      <c r="F12" s="6"/>
      <c r="G12" s="6"/>
      <c r="H12" s="6"/>
      <c r="I12" s="6"/>
      <c r="J12" s="6"/>
      <c r="K12" s="6"/>
      <c r="L12" s="6"/>
      <c r="M12" s="6"/>
      <c r="N12" s="30" t="s">
        <v>17</v>
      </c>
      <c r="O12" s="6"/>
      <c r="P12" s="6"/>
      <c r="Q12" s="6"/>
      <c r="R12" s="6"/>
      <c r="S12" s="6"/>
      <c r="T12" s="6"/>
      <c r="U12" s="6"/>
      <c r="V12" s="6"/>
      <c r="W12" s="6"/>
      <c r="X12" s="6"/>
      <c r="Y12" s="6"/>
      <c r="Z12" s="6"/>
    </row>
    <row r="13" ht="15.0" customHeight="1">
      <c r="A13" s="6"/>
      <c r="B13" s="12" t="s">
        <v>18</v>
      </c>
      <c r="C13" s="12"/>
      <c r="D13" s="12"/>
      <c r="E13" s="6"/>
      <c r="F13" s="6"/>
      <c r="G13" s="6"/>
      <c r="H13" s="6"/>
      <c r="I13" s="6"/>
      <c r="J13" s="6"/>
      <c r="K13" s="15"/>
      <c r="L13" s="31"/>
      <c r="M13" s="31"/>
      <c r="O13" s="6"/>
      <c r="P13" s="6"/>
      <c r="Q13" s="6"/>
      <c r="R13" s="6"/>
      <c r="S13" s="6"/>
      <c r="T13" s="6"/>
      <c r="U13" s="6"/>
      <c r="V13" s="6"/>
      <c r="W13" s="6"/>
      <c r="X13" s="6"/>
      <c r="Y13" s="6"/>
      <c r="Z13" s="6"/>
    </row>
    <row r="14" ht="15.0" customHeight="1">
      <c r="A14" s="6"/>
      <c r="B14" s="6"/>
      <c r="C14" s="15" t="s">
        <v>19</v>
      </c>
      <c r="D14" s="32">
        <v>75.0</v>
      </c>
      <c r="E14" s="6"/>
      <c r="F14" s="6"/>
      <c r="G14" s="6"/>
      <c r="H14" s="6"/>
      <c r="I14" s="6"/>
      <c r="J14" s="6"/>
      <c r="K14" s="15"/>
      <c r="L14" s="6"/>
      <c r="M14" s="6"/>
      <c r="O14" s="6"/>
      <c r="P14" s="6"/>
      <c r="Q14" s="6"/>
      <c r="R14" s="6"/>
      <c r="S14" s="6"/>
      <c r="T14" s="6"/>
      <c r="U14" s="6"/>
      <c r="V14" s="6"/>
      <c r="W14" s="6"/>
      <c r="X14" s="6"/>
      <c r="Y14" s="6"/>
      <c r="Z14" s="6"/>
    </row>
    <row r="15" ht="15.0" customHeight="1">
      <c r="A15" s="6"/>
      <c r="B15" s="6"/>
      <c r="C15" s="15" t="s">
        <v>20</v>
      </c>
      <c r="D15" s="33">
        <v>1.0</v>
      </c>
      <c r="E15" s="6"/>
      <c r="F15" s="6"/>
      <c r="G15" s="6"/>
      <c r="H15" s="6"/>
      <c r="I15" s="6"/>
      <c r="J15" s="6"/>
      <c r="K15" s="15"/>
      <c r="L15" s="6"/>
      <c r="M15" s="6"/>
      <c r="O15" s="6"/>
      <c r="P15" s="6"/>
      <c r="Q15" s="6"/>
      <c r="R15" s="6"/>
      <c r="S15" s="6"/>
      <c r="T15" s="6"/>
      <c r="U15" s="6"/>
      <c r="V15" s="6"/>
      <c r="W15" s="6"/>
      <c r="X15" s="6"/>
      <c r="Y15" s="6"/>
      <c r="Z15" s="6"/>
    </row>
    <row r="16" ht="15.0" customHeight="1">
      <c r="A16" s="6"/>
      <c r="B16" s="6"/>
      <c r="C16" s="15" t="s">
        <v>21</v>
      </c>
      <c r="D16" s="34">
        <v>1000.0</v>
      </c>
      <c r="E16" s="6"/>
      <c r="F16" s="6"/>
      <c r="G16" s="6"/>
      <c r="H16" s="6"/>
      <c r="I16" s="6"/>
      <c r="J16" s="6"/>
      <c r="K16" s="15"/>
      <c r="L16" s="6"/>
      <c r="M16" s="6"/>
      <c r="N16" s="29"/>
      <c r="O16" s="6"/>
      <c r="P16" s="6"/>
      <c r="Q16" s="6"/>
      <c r="R16" s="6"/>
      <c r="S16" s="6"/>
      <c r="T16" s="6"/>
      <c r="U16" s="6"/>
      <c r="V16" s="6"/>
      <c r="W16" s="6"/>
      <c r="X16" s="6"/>
      <c r="Y16" s="6"/>
      <c r="Z16" s="6"/>
    </row>
    <row r="17" ht="12.75" customHeight="1">
      <c r="A17" s="6"/>
      <c r="B17" s="6"/>
      <c r="C17" s="6"/>
      <c r="D17" s="6"/>
      <c r="E17" s="6"/>
      <c r="F17" s="6"/>
      <c r="G17" s="6"/>
      <c r="H17" s="6"/>
      <c r="I17" s="6"/>
      <c r="J17" s="6"/>
      <c r="K17" s="15"/>
      <c r="L17" s="6"/>
      <c r="M17" s="6"/>
      <c r="N17" s="29"/>
      <c r="O17" s="6"/>
      <c r="P17" s="6"/>
      <c r="Q17" s="6"/>
      <c r="R17" s="6"/>
      <c r="S17" s="6"/>
      <c r="T17" s="6"/>
      <c r="U17" s="6"/>
      <c r="V17" s="6"/>
      <c r="W17" s="6"/>
      <c r="X17" s="6"/>
      <c r="Y17" s="6"/>
      <c r="Z17" s="6"/>
    </row>
    <row r="18" ht="12.75" customHeight="1">
      <c r="A18" s="35" t="s">
        <v>22</v>
      </c>
      <c r="B18" s="12" t="s">
        <v>23</v>
      </c>
      <c r="C18" s="12"/>
      <c r="D18" s="12"/>
      <c r="E18" s="6"/>
      <c r="F18" s="6"/>
      <c r="G18" s="6"/>
      <c r="H18" s="6"/>
      <c r="I18" s="6"/>
      <c r="J18" s="6"/>
      <c r="K18" s="6"/>
      <c r="L18" s="6"/>
      <c r="M18" s="6"/>
      <c r="N18" s="29"/>
      <c r="O18" s="6"/>
      <c r="P18" s="6"/>
      <c r="Q18" s="6"/>
      <c r="R18" s="6"/>
      <c r="S18" s="6"/>
      <c r="T18" s="6"/>
      <c r="U18" s="6"/>
      <c r="V18" s="6"/>
      <c r="W18" s="6"/>
      <c r="X18" s="6"/>
      <c r="Y18" s="6"/>
      <c r="Z18" s="6"/>
    </row>
    <row r="19" ht="12.75" customHeight="1">
      <c r="A19" s="6"/>
      <c r="B19" s="6"/>
      <c r="C19" s="15" t="s">
        <v>24</v>
      </c>
      <c r="D19" s="36" t="str">
        <f>((1+D6/compound_period)^(compound_period/12))-1</f>
        <v>#NAME?</v>
      </c>
      <c r="E19" s="6"/>
      <c r="F19" s="6"/>
      <c r="G19" s="6"/>
      <c r="H19" s="6"/>
      <c r="I19" s="6"/>
      <c r="J19" s="6"/>
      <c r="K19" s="6"/>
      <c r="L19" s="6"/>
      <c r="M19" s="6"/>
      <c r="N19" s="6"/>
      <c r="O19" s="6"/>
      <c r="P19" s="6"/>
      <c r="Q19" s="6"/>
      <c r="R19" s="6"/>
      <c r="S19" s="6"/>
      <c r="T19" s="6"/>
      <c r="U19" s="6"/>
      <c r="V19" s="6"/>
      <c r="W19" s="6"/>
      <c r="X19" s="6"/>
      <c r="Y19" s="6"/>
      <c r="Z19" s="6"/>
    </row>
    <row r="20" ht="15.0" customHeight="1">
      <c r="A20" s="6"/>
      <c r="B20" s="6"/>
      <c r="C20" s="15" t="s">
        <v>25</v>
      </c>
      <c r="D20" s="37" t="str">
        <f>SUM(F29:F508)+SUM(G29:G508)</f>
        <v>#NAME?</v>
      </c>
      <c r="E20" s="6"/>
      <c r="F20" s="6"/>
      <c r="G20" s="6"/>
      <c r="H20" s="6"/>
      <c r="I20" s="6"/>
      <c r="J20" s="6"/>
      <c r="K20" s="12" t="s">
        <v>26</v>
      </c>
      <c r="L20" s="12"/>
      <c r="M20" s="6"/>
      <c r="N20" s="6"/>
      <c r="O20" s="6"/>
      <c r="P20" s="6"/>
      <c r="Q20" s="6"/>
      <c r="R20" s="6"/>
      <c r="S20" s="6"/>
      <c r="T20" s="6"/>
      <c r="U20" s="6"/>
      <c r="V20" s="6"/>
      <c r="W20" s="6"/>
      <c r="X20" s="6"/>
      <c r="Y20" s="6"/>
      <c r="Z20" s="6"/>
    </row>
    <row r="21" ht="15.0" customHeight="1">
      <c r="A21" s="6"/>
      <c r="B21" s="6"/>
      <c r="C21" s="15" t="s">
        <v>27</v>
      </c>
      <c r="D21" s="37" t="str">
        <f>SUM(F28:F508)</f>
        <v>#NAME?</v>
      </c>
      <c r="E21" s="6"/>
      <c r="F21" s="6"/>
      <c r="G21" s="6"/>
      <c r="H21" s="6"/>
      <c r="I21" s="6"/>
      <c r="J21" s="6"/>
      <c r="K21" s="6"/>
      <c r="L21" s="6"/>
      <c r="M21" s="6"/>
      <c r="N21" s="6"/>
      <c r="O21" s="6"/>
      <c r="P21" s="6"/>
      <c r="Q21" s="6"/>
      <c r="R21" s="6"/>
      <c r="S21" s="6"/>
      <c r="T21" s="6"/>
      <c r="U21" s="6"/>
      <c r="V21" s="6"/>
      <c r="W21" s="6"/>
      <c r="X21" s="6"/>
      <c r="Y21" s="6"/>
      <c r="Z21" s="6"/>
    </row>
    <row r="22" ht="15.0" customHeight="1">
      <c r="A22" s="6"/>
      <c r="B22" s="6"/>
      <c r="C22" s="15" t="s">
        <v>28</v>
      </c>
      <c r="D22" s="38" t="str">
        <f>MAX(A28:A509)</f>
        <v>#NAME?</v>
      </c>
      <c r="E22" s="6" t="str">
        <f>"("&amp;ROUND(D22/12,2)&amp;" years)"</f>
        <v>#NAME?</v>
      </c>
      <c r="F22" s="6"/>
      <c r="G22" s="6"/>
      <c r="H22" s="39" t="s">
        <v>29</v>
      </c>
      <c r="I22" s="6"/>
      <c r="J22" s="6"/>
      <c r="K22" s="40" t="s">
        <v>30</v>
      </c>
      <c r="L22" s="41">
        <v>0.25</v>
      </c>
      <c r="M22" s="6"/>
      <c r="N22" s="6"/>
      <c r="O22" s="6"/>
      <c r="P22" s="6"/>
      <c r="Q22" s="6"/>
      <c r="R22" s="6"/>
      <c r="S22" s="6"/>
      <c r="T22" s="6"/>
      <c r="U22" s="6"/>
      <c r="V22" s="6"/>
      <c r="W22" s="6"/>
      <c r="X22" s="6"/>
      <c r="Y22" s="6"/>
      <c r="Z22" s="6"/>
    </row>
    <row r="23" ht="15.0" customHeight="1">
      <c r="A23" s="6"/>
      <c r="B23" s="6"/>
      <c r="C23" s="15" t="s">
        <v>31</v>
      </c>
      <c r="D23" s="42" t="str">
        <f>MAX(B28:B509)</f>
        <v>#NAME?</v>
      </c>
      <c r="E23" s="6"/>
      <c r="F23" s="6"/>
      <c r="G23" s="15" t="s">
        <v>25</v>
      </c>
      <c r="H23" s="43" t="str">
        <f>SUM(Regular!D:D)+SUM(Regular!E:E)</f>
        <v>#NAME?</v>
      </c>
      <c r="I23" s="6"/>
      <c r="J23" s="6"/>
      <c r="K23" s="15" t="s">
        <v>32</v>
      </c>
      <c r="L23" s="44">
        <f>(1-L22)*D6</f>
        <v>0.045</v>
      </c>
      <c r="M23" s="6"/>
      <c r="N23" s="45"/>
      <c r="O23" s="6"/>
      <c r="P23" s="6"/>
      <c r="Q23" s="6"/>
      <c r="R23" s="6"/>
      <c r="S23" s="6"/>
      <c r="T23" s="6"/>
      <c r="U23" s="6"/>
      <c r="V23" s="6"/>
      <c r="W23" s="6"/>
      <c r="X23" s="6"/>
      <c r="Y23" s="6"/>
      <c r="Z23" s="6"/>
    </row>
    <row r="24" ht="15.0" customHeight="1">
      <c r="A24" s="6"/>
      <c r="B24" s="6"/>
      <c r="C24" s="21" t="s">
        <v>33</v>
      </c>
      <c r="D24" s="46" t="str">
        <f>IF((H24-D21)&lt;0,0,(H24-D21))</f>
        <v>#NAME?</v>
      </c>
      <c r="E24" s="6"/>
      <c r="F24" s="6"/>
      <c r="G24" s="15" t="s">
        <v>27</v>
      </c>
      <c r="H24" s="43" t="str">
        <f>H23-loan_amount</f>
        <v>#NAME?</v>
      </c>
      <c r="I24" s="6"/>
      <c r="J24" s="6"/>
      <c r="K24" s="15" t="s">
        <v>34</v>
      </c>
      <c r="L24" s="47" t="str">
        <f>SUM(K29:K508)</f>
        <v>#NAME?</v>
      </c>
      <c r="M24" s="6"/>
      <c r="N24" s="6"/>
      <c r="O24" s="6"/>
      <c r="P24" s="6"/>
      <c r="Q24" s="6"/>
      <c r="R24" s="6"/>
      <c r="S24" s="6"/>
      <c r="T24" s="6"/>
      <c r="U24" s="6"/>
      <c r="V24" s="6"/>
      <c r="W24" s="6"/>
      <c r="X24" s="6"/>
      <c r="Y24" s="6"/>
      <c r="Z24" s="6"/>
    </row>
    <row r="25" ht="11.25" customHeight="1">
      <c r="A25" s="6"/>
      <c r="B25" s="6"/>
      <c r="C25" s="21"/>
      <c r="D25" s="48"/>
      <c r="E25" s="6"/>
      <c r="F25" s="6"/>
      <c r="G25" s="15"/>
      <c r="H25" s="49"/>
      <c r="I25" s="6"/>
      <c r="J25" s="6"/>
      <c r="K25" s="15"/>
      <c r="L25" s="50"/>
      <c r="M25" s="6"/>
      <c r="N25" s="51"/>
      <c r="O25" s="6"/>
      <c r="P25" s="6"/>
      <c r="Q25" s="6"/>
      <c r="R25" s="6"/>
      <c r="S25" s="6"/>
      <c r="T25" s="6"/>
      <c r="U25" s="6"/>
      <c r="V25" s="6"/>
      <c r="W25" s="6"/>
      <c r="X25" s="6"/>
      <c r="Y25" s="6"/>
      <c r="Z25" s="6"/>
    </row>
    <row r="26" ht="12.75" customHeight="1">
      <c r="A26" s="6"/>
      <c r="B26" s="6"/>
      <c r="C26" s="6"/>
      <c r="D26" s="6"/>
      <c r="E26" s="6"/>
      <c r="F26" s="6"/>
      <c r="G26" s="6"/>
      <c r="H26" s="6"/>
      <c r="I26" s="6"/>
      <c r="J26" s="6"/>
      <c r="K26" s="6"/>
      <c r="L26" s="6"/>
      <c r="M26" s="6"/>
      <c r="N26" s="6"/>
      <c r="O26" s="6"/>
      <c r="P26" s="6"/>
      <c r="Q26" s="6"/>
      <c r="R26" s="6"/>
      <c r="S26" s="6"/>
      <c r="T26" s="6"/>
      <c r="U26" s="6"/>
      <c r="V26" s="6"/>
      <c r="W26" s="6"/>
      <c r="X26" s="6"/>
      <c r="Y26" s="6"/>
      <c r="Z26" s="6"/>
    </row>
    <row r="27" ht="12.75" customHeight="1">
      <c r="A27" s="52" t="s">
        <v>35</v>
      </c>
      <c r="B27" s="53" t="s">
        <v>36</v>
      </c>
      <c r="C27" s="53" t="s">
        <v>16</v>
      </c>
      <c r="D27" s="53" t="s">
        <v>37</v>
      </c>
      <c r="E27" s="53" t="s">
        <v>38</v>
      </c>
      <c r="F27" s="53" t="s">
        <v>39</v>
      </c>
      <c r="G27" s="53" t="s">
        <v>40</v>
      </c>
      <c r="H27" s="54" t="s">
        <v>41</v>
      </c>
      <c r="I27" s="52"/>
      <c r="J27" s="6"/>
      <c r="K27" s="53" t="s">
        <v>42</v>
      </c>
      <c r="L27" s="53" t="s">
        <v>43</v>
      </c>
      <c r="M27" s="6"/>
      <c r="N27" s="6"/>
      <c r="O27" s="6"/>
      <c r="P27" s="6"/>
      <c r="Q27" s="6"/>
      <c r="R27" s="6"/>
      <c r="S27" s="6"/>
      <c r="T27" s="6"/>
      <c r="U27" s="6"/>
      <c r="V27" s="6"/>
      <c r="W27" s="6"/>
      <c r="X27" s="6"/>
      <c r="Y27" s="6"/>
      <c r="Z27" s="6"/>
    </row>
    <row r="28" ht="12.75" customHeight="1">
      <c r="A28" s="55"/>
      <c r="B28" s="56"/>
      <c r="C28" s="55"/>
      <c r="D28" s="55"/>
      <c r="E28" s="55"/>
      <c r="F28" s="55"/>
      <c r="G28" s="55"/>
      <c r="H28" s="57">
        <f>loan_amount</f>
        <v>150000</v>
      </c>
      <c r="I28" s="55"/>
      <c r="J28" s="6"/>
      <c r="K28" s="55"/>
      <c r="L28" s="55"/>
      <c r="M28" s="6"/>
      <c r="N28" s="6"/>
      <c r="O28" s="6"/>
      <c r="P28" s="6"/>
      <c r="Q28" s="6"/>
      <c r="R28" s="6"/>
      <c r="S28" s="6"/>
      <c r="T28" s="6"/>
      <c r="U28" s="6"/>
      <c r="V28" s="6"/>
      <c r="W28" s="6"/>
      <c r="X28" s="6"/>
      <c r="Y28" s="6"/>
      <c r="Z28" s="6"/>
    </row>
    <row r="29" ht="12.75" customHeight="1">
      <c r="A29" s="58" t="str">
        <f t="shared" ref="A29:A508" si="1">IF(H28="","",IF(OR(A28&gt;=nper,ROUND(H28,2)&lt;=0),"",A28+1))</f>
        <v>#NAME?</v>
      </c>
      <c r="B29" s="59" t="str">
        <f>IF(A29="","",IF(MONTH(DATE(YEAR(fpdate),MONTH(fpdate)+(A29-1),DAY(fpdate)))&gt;(MONTH(fpdate)+MOD((A29-1),12)),DATE(YEAR(fpdate),MONTH(fpdate)+(A29-1)+1,0),DATE(YEAR(fpdate),MONTH(fpdate)+(A29-1),DAY(fpdate))))</f>
        <v>#NAME?</v>
      </c>
      <c r="C29" s="60" t="str">
        <f>IF(A29="","",IF(OR(A29=nper,payment&gt;ROUND((1+rate)*H28,2)),ROUND((1+rate)*H28,2),payment))</f>
        <v>#NAME?</v>
      </c>
      <c r="D29" s="60" t="str">
        <f>IF(A29="","",IF(H28&lt;=payment,0,IF(IF(MOD(A29,int)=0,$D$14,0)+C29&gt;=H28+F29,H28+F29-C29,IF(MOD(A29,int)=0,$D$14,0)+IF(IF(MOD(A29,int)=0,$D$14,0)+IF(MOD(A29,12)=0,$D$16,0)+C29&lt;H28+F29,IF(MOD(A29,12)=0,$D$16,0),H28+F29-IF(MOD(A29,int)=0,$D$14,0)-C29))))</f>
        <v>#NAME?</v>
      </c>
      <c r="E29" s="61"/>
      <c r="F29" s="60" t="str">
        <f>IF(A29="","",ROUND(rate*H28,2))</f>
        <v>#NAME?</v>
      </c>
      <c r="G29" s="60" t="str">
        <f t="shared" ref="G29:G508" si="2">IF(A29="","",C29-F29+E29+IF(D29="",0,D29))</f>
        <v>#NAME?</v>
      </c>
      <c r="H29" s="60" t="str">
        <f t="shared" ref="H29:H508" si="3">IF(A29="","",H28-G29)</f>
        <v>#NAME?</v>
      </c>
      <c r="I29" s="60"/>
      <c r="J29" s="60"/>
      <c r="K29" s="60" t="str">
        <f t="shared" ref="K29:K508" si="4">IF(A29="","",$L$22*F29)</f>
        <v>#NAME?</v>
      </c>
      <c r="L29" s="62" t="str">
        <f t="shared" ref="L29:L508" si="5">IF(A29="","",SUM($K$29:K29))</f>
        <v>#NAME?</v>
      </c>
      <c r="M29" s="6"/>
      <c r="N29" s="6"/>
      <c r="O29" s="6"/>
      <c r="P29" s="6"/>
      <c r="Q29" s="6"/>
      <c r="R29" s="6"/>
      <c r="S29" s="6"/>
      <c r="T29" s="6"/>
      <c r="U29" s="6"/>
      <c r="V29" s="6"/>
      <c r="W29" s="6"/>
      <c r="X29" s="6"/>
      <c r="Y29" s="6"/>
      <c r="Z29" s="6"/>
    </row>
    <row r="30" ht="12.75" customHeight="1">
      <c r="A30" s="58" t="str">
        <f t="shared" si="1"/>
        <v>#NAME?</v>
      </c>
      <c r="B30" s="59" t="str">
        <f>IF(A30="","",IF(MONTH(DATE(YEAR(fpdate),MONTH(fpdate)+(A30-1),DAY(fpdate)))&gt;(MONTH(fpdate)+MOD((A30-1),12)),DATE(YEAR(fpdate),MONTH(fpdate)+(A30-1)+1,0),DATE(YEAR(fpdate),MONTH(fpdate)+(A30-1),DAY(fpdate))))</f>
        <v>#NAME?</v>
      </c>
      <c r="C30" s="60" t="str">
        <f>IF(A30="","",IF(OR(A30=nper,payment&gt;ROUND((1+rate)*H29,2)),ROUND((1+rate)*H29,2),payment))</f>
        <v>#NAME?</v>
      </c>
      <c r="D30" s="60" t="str">
        <f>IF(A30="","",IF(H29&lt;=payment,0,IF(IF(MOD(A30,int)=0,$D$14,0)+C30&gt;=H29+F30,H29+F30-C30,IF(MOD(A30,int)=0,$D$14,0)+IF(IF(MOD(A30,int)=0,$D$14,0)+IF(MOD(A30,12)=0,$D$16,0)+C30&lt;H29+F30,IF(MOD(A30,12)=0,$D$16,0),H29+F30-IF(MOD(A30,int)=0,$D$14,0)-C30))))</f>
        <v>#NAME?</v>
      </c>
      <c r="E30" s="61"/>
      <c r="F30" s="60" t="str">
        <f>IF(A30="","",ROUND(rate*H29,2))</f>
        <v>#NAME?</v>
      </c>
      <c r="G30" s="60" t="str">
        <f t="shared" si="2"/>
        <v>#NAME?</v>
      </c>
      <c r="H30" s="60" t="str">
        <f t="shared" si="3"/>
        <v>#NAME?</v>
      </c>
      <c r="I30" s="60"/>
      <c r="J30" s="60"/>
      <c r="K30" s="60" t="str">
        <f t="shared" si="4"/>
        <v>#NAME?</v>
      </c>
      <c r="L30" s="62" t="str">
        <f t="shared" si="5"/>
        <v>#NAME?</v>
      </c>
      <c r="M30" s="6"/>
      <c r="N30" s="6"/>
      <c r="O30" s="6"/>
      <c r="P30" s="6"/>
      <c r="Q30" s="6"/>
      <c r="R30" s="6"/>
      <c r="S30" s="6"/>
      <c r="T30" s="6"/>
      <c r="U30" s="6"/>
      <c r="V30" s="6"/>
      <c r="W30" s="6"/>
      <c r="X30" s="6"/>
      <c r="Y30" s="6"/>
      <c r="Z30" s="6"/>
    </row>
    <row r="31" ht="12.75" customHeight="1">
      <c r="A31" s="58" t="str">
        <f t="shared" si="1"/>
        <v>#NAME?</v>
      </c>
      <c r="B31" s="59" t="str">
        <f>IF(A31="","",IF(MONTH(DATE(YEAR(fpdate),MONTH(fpdate)+(A31-1),DAY(fpdate)))&gt;(MONTH(fpdate)+MOD((A31-1),12)),DATE(YEAR(fpdate),MONTH(fpdate)+(A31-1)+1,0),DATE(YEAR(fpdate),MONTH(fpdate)+(A31-1),DAY(fpdate))))</f>
        <v>#NAME?</v>
      </c>
      <c r="C31" s="60" t="str">
        <f>IF(A31="","",IF(OR(A31=nper,payment&gt;ROUND((1+rate)*H30,2)),ROUND((1+rate)*H30,2),payment))</f>
        <v>#NAME?</v>
      </c>
      <c r="D31" s="60" t="str">
        <f>IF(A31="","",IF(H30&lt;=payment,0,IF(IF(MOD(A31,int)=0,$D$14,0)+C31&gt;=H30+F31,H30+F31-C31,IF(MOD(A31,int)=0,$D$14,0)+IF(IF(MOD(A31,int)=0,$D$14,0)+IF(MOD(A31,12)=0,$D$16,0)+C31&lt;H30+F31,IF(MOD(A31,12)=0,$D$16,0),H30+F31-IF(MOD(A31,int)=0,$D$14,0)-C31))))</f>
        <v>#NAME?</v>
      </c>
      <c r="E31" s="61"/>
      <c r="F31" s="60" t="str">
        <f>IF(A31="","",ROUND(rate*H30,2))</f>
        <v>#NAME?</v>
      </c>
      <c r="G31" s="60" t="str">
        <f t="shared" si="2"/>
        <v>#NAME?</v>
      </c>
      <c r="H31" s="60" t="str">
        <f t="shared" si="3"/>
        <v>#NAME?</v>
      </c>
      <c r="I31" s="60"/>
      <c r="J31" s="60"/>
      <c r="K31" s="60" t="str">
        <f t="shared" si="4"/>
        <v>#NAME?</v>
      </c>
      <c r="L31" s="62" t="str">
        <f t="shared" si="5"/>
        <v>#NAME?</v>
      </c>
      <c r="M31" s="6"/>
      <c r="N31" s="6"/>
      <c r="O31" s="6"/>
      <c r="P31" s="6"/>
      <c r="Q31" s="6"/>
      <c r="R31" s="6"/>
      <c r="S31" s="6"/>
      <c r="T31" s="6"/>
      <c r="U31" s="6"/>
      <c r="V31" s="6"/>
      <c r="W31" s="6"/>
      <c r="X31" s="6"/>
      <c r="Y31" s="6"/>
      <c r="Z31" s="6"/>
    </row>
    <row r="32" ht="12.75" customHeight="1">
      <c r="A32" s="58" t="str">
        <f t="shared" si="1"/>
        <v>#NAME?</v>
      </c>
      <c r="B32" s="59" t="str">
        <f>IF(A32="","",IF(MONTH(DATE(YEAR(fpdate),MONTH(fpdate)+(A32-1),DAY(fpdate)))&gt;(MONTH(fpdate)+MOD((A32-1),12)),DATE(YEAR(fpdate),MONTH(fpdate)+(A32-1)+1,0),DATE(YEAR(fpdate),MONTH(fpdate)+(A32-1),DAY(fpdate))))</f>
        <v>#NAME?</v>
      </c>
      <c r="C32" s="60" t="str">
        <f>IF(A32="","",IF(OR(A32=nper,payment&gt;ROUND((1+rate)*H31,2)),ROUND((1+rate)*H31,2),payment))</f>
        <v>#NAME?</v>
      </c>
      <c r="D32" s="60" t="str">
        <f>IF(A32="","",IF(H31&lt;=payment,0,IF(IF(MOD(A32,int)=0,$D$14,0)+C32&gt;=H31+F32,H31+F32-C32,IF(MOD(A32,int)=0,$D$14,0)+IF(IF(MOD(A32,int)=0,$D$14,0)+IF(MOD(A32,12)=0,$D$16,0)+C32&lt;H31+F32,IF(MOD(A32,12)=0,$D$16,0),H31+F32-IF(MOD(A32,int)=0,$D$14,0)-C32))))</f>
        <v>#NAME?</v>
      </c>
      <c r="E32" s="61"/>
      <c r="F32" s="60" t="str">
        <f>IF(A32="","",ROUND(rate*H31,2))</f>
        <v>#NAME?</v>
      </c>
      <c r="G32" s="60" t="str">
        <f t="shared" si="2"/>
        <v>#NAME?</v>
      </c>
      <c r="H32" s="60" t="str">
        <f t="shared" si="3"/>
        <v>#NAME?</v>
      </c>
      <c r="I32" s="60"/>
      <c r="J32" s="60"/>
      <c r="K32" s="60" t="str">
        <f t="shared" si="4"/>
        <v>#NAME?</v>
      </c>
      <c r="L32" s="62" t="str">
        <f t="shared" si="5"/>
        <v>#NAME?</v>
      </c>
      <c r="M32" s="6"/>
      <c r="N32" s="6"/>
      <c r="O32" s="6"/>
      <c r="P32" s="6"/>
      <c r="Q32" s="6"/>
      <c r="R32" s="6"/>
      <c r="S32" s="6"/>
      <c r="T32" s="6"/>
      <c r="U32" s="6"/>
      <c r="V32" s="6"/>
      <c r="W32" s="6"/>
      <c r="X32" s="6"/>
      <c r="Y32" s="6"/>
      <c r="Z32" s="6"/>
    </row>
    <row r="33" ht="12.75" customHeight="1">
      <c r="A33" s="58" t="str">
        <f t="shared" si="1"/>
        <v>#NAME?</v>
      </c>
      <c r="B33" s="59" t="str">
        <f>IF(A33="","",IF(MONTH(DATE(YEAR(fpdate),MONTH(fpdate)+(A33-1),DAY(fpdate)))&gt;(MONTH(fpdate)+MOD((A33-1),12)),DATE(YEAR(fpdate),MONTH(fpdate)+(A33-1)+1,0),DATE(YEAR(fpdate),MONTH(fpdate)+(A33-1),DAY(fpdate))))</f>
        <v>#NAME?</v>
      </c>
      <c r="C33" s="60" t="str">
        <f>IF(A33="","",IF(OR(A33=nper,payment&gt;ROUND((1+rate)*H32,2)),ROUND((1+rate)*H32,2),payment))</f>
        <v>#NAME?</v>
      </c>
      <c r="D33" s="60" t="str">
        <f>IF(A33="","",IF(H32&lt;=payment,0,IF(IF(MOD(A33,int)=0,$D$14,0)+C33&gt;=H32+F33,H32+F33-C33,IF(MOD(A33,int)=0,$D$14,0)+IF(IF(MOD(A33,int)=0,$D$14,0)+IF(MOD(A33,12)=0,$D$16,0)+C33&lt;H32+F33,IF(MOD(A33,12)=0,$D$16,0),H32+F33-IF(MOD(A33,int)=0,$D$14,0)-C33))))</f>
        <v>#NAME?</v>
      </c>
      <c r="E33" s="61"/>
      <c r="F33" s="60" t="str">
        <f>IF(A33="","",ROUND(rate*H32,2))</f>
        <v>#NAME?</v>
      </c>
      <c r="G33" s="60" t="str">
        <f t="shared" si="2"/>
        <v>#NAME?</v>
      </c>
      <c r="H33" s="60" t="str">
        <f t="shared" si="3"/>
        <v>#NAME?</v>
      </c>
      <c r="I33" s="60"/>
      <c r="J33" s="60"/>
      <c r="K33" s="60" t="str">
        <f t="shared" si="4"/>
        <v>#NAME?</v>
      </c>
      <c r="L33" s="62" t="str">
        <f t="shared" si="5"/>
        <v>#NAME?</v>
      </c>
      <c r="M33" s="6"/>
      <c r="N33" s="6"/>
      <c r="O33" s="6"/>
      <c r="P33" s="6"/>
      <c r="Q33" s="6"/>
      <c r="R33" s="6"/>
      <c r="S33" s="6"/>
      <c r="T33" s="6"/>
      <c r="U33" s="6"/>
      <c r="V33" s="6"/>
      <c r="W33" s="6"/>
      <c r="X33" s="6"/>
      <c r="Y33" s="6"/>
      <c r="Z33" s="6"/>
    </row>
    <row r="34" ht="12.75" customHeight="1">
      <c r="A34" s="58" t="str">
        <f t="shared" si="1"/>
        <v>#NAME?</v>
      </c>
      <c r="B34" s="59" t="str">
        <f>IF(A34="","",IF(MONTH(DATE(YEAR(fpdate),MONTH(fpdate)+(A34-1),DAY(fpdate)))&gt;(MONTH(fpdate)+MOD((A34-1),12)),DATE(YEAR(fpdate),MONTH(fpdate)+(A34-1)+1,0),DATE(YEAR(fpdate),MONTH(fpdate)+(A34-1),DAY(fpdate))))</f>
        <v>#NAME?</v>
      </c>
      <c r="C34" s="60" t="str">
        <f>IF(A34="","",IF(OR(A34=nper,payment&gt;ROUND((1+rate)*H33,2)),ROUND((1+rate)*H33,2),payment))</f>
        <v>#NAME?</v>
      </c>
      <c r="D34" s="60" t="str">
        <f>IF(A34="","",IF(H33&lt;=payment,0,IF(IF(MOD(A34,int)=0,$D$14,0)+C34&gt;=H33+F34,H33+F34-C34,IF(MOD(A34,int)=0,$D$14,0)+IF(IF(MOD(A34,int)=0,$D$14,0)+IF(MOD(A34,12)=0,$D$16,0)+C34&lt;H33+F34,IF(MOD(A34,12)=0,$D$16,0),H33+F34-IF(MOD(A34,int)=0,$D$14,0)-C34))))</f>
        <v>#NAME?</v>
      </c>
      <c r="E34" s="61"/>
      <c r="F34" s="60" t="str">
        <f>IF(A34="","",ROUND(rate*H33,2))</f>
        <v>#NAME?</v>
      </c>
      <c r="G34" s="60" t="str">
        <f t="shared" si="2"/>
        <v>#NAME?</v>
      </c>
      <c r="H34" s="60" t="str">
        <f t="shared" si="3"/>
        <v>#NAME?</v>
      </c>
      <c r="I34" s="60"/>
      <c r="J34" s="60"/>
      <c r="K34" s="60" t="str">
        <f t="shared" si="4"/>
        <v>#NAME?</v>
      </c>
      <c r="L34" s="62" t="str">
        <f t="shared" si="5"/>
        <v>#NAME?</v>
      </c>
      <c r="M34" s="6"/>
      <c r="N34" s="6"/>
      <c r="O34" s="6"/>
      <c r="P34" s="6"/>
      <c r="Q34" s="6"/>
      <c r="R34" s="6"/>
      <c r="S34" s="6"/>
      <c r="T34" s="6"/>
      <c r="U34" s="6"/>
      <c r="V34" s="6"/>
      <c r="W34" s="6"/>
      <c r="X34" s="6"/>
      <c r="Y34" s="6"/>
      <c r="Z34" s="6"/>
    </row>
    <row r="35" ht="12.75" customHeight="1">
      <c r="A35" s="58" t="str">
        <f t="shared" si="1"/>
        <v>#NAME?</v>
      </c>
      <c r="B35" s="59" t="str">
        <f>IF(A35="","",IF(MONTH(DATE(YEAR(fpdate),MONTH(fpdate)+(A35-1),DAY(fpdate)))&gt;(MONTH(fpdate)+MOD((A35-1),12)),DATE(YEAR(fpdate),MONTH(fpdate)+(A35-1)+1,0),DATE(YEAR(fpdate),MONTH(fpdate)+(A35-1),DAY(fpdate))))</f>
        <v>#NAME?</v>
      </c>
      <c r="C35" s="60" t="str">
        <f>IF(A35="","",IF(OR(A35=nper,payment&gt;ROUND((1+rate)*H34,2)),ROUND((1+rate)*H34,2),payment))</f>
        <v>#NAME?</v>
      </c>
      <c r="D35" s="60" t="str">
        <f>IF(A35="","",IF(H34&lt;=payment,0,IF(IF(MOD(A35,int)=0,$D$14,0)+C35&gt;=H34+F35,H34+F35-C35,IF(MOD(A35,int)=0,$D$14,0)+IF(IF(MOD(A35,int)=0,$D$14,0)+IF(MOD(A35,12)=0,$D$16,0)+C35&lt;H34+F35,IF(MOD(A35,12)=0,$D$16,0),H34+F35-IF(MOD(A35,int)=0,$D$14,0)-C35))))</f>
        <v>#NAME?</v>
      </c>
      <c r="E35" s="61"/>
      <c r="F35" s="60" t="str">
        <f>IF(A35="","",ROUND(rate*H34,2))</f>
        <v>#NAME?</v>
      </c>
      <c r="G35" s="60" t="str">
        <f t="shared" si="2"/>
        <v>#NAME?</v>
      </c>
      <c r="H35" s="60" t="str">
        <f t="shared" si="3"/>
        <v>#NAME?</v>
      </c>
      <c r="I35" s="60"/>
      <c r="J35" s="60"/>
      <c r="K35" s="60" t="str">
        <f t="shared" si="4"/>
        <v>#NAME?</v>
      </c>
      <c r="L35" s="62" t="str">
        <f t="shared" si="5"/>
        <v>#NAME?</v>
      </c>
      <c r="M35" s="6"/>
      <c r="N35" s="6"/>
      <c r="O35" s="6"/>
      <c r="P35" s="6"/>
      <c r="Q35" s="6"/>
      <c r="R35" s="6"/>
      <c r="S35" s="6"/>
      <c r="T35" s="6"/>
      <c r="U35" s="6"/>
      <c r="V35" s="6"/>
      <c r="W35" s="6"/>
      <c r="X35" s="6"/>
      <c r="Y35" s="6"/>
      <c r="Z35" s="6"/>
    </row>
    <row r="36" ht="12.75" customHeight="1">
      <c r="A36" s="58" t="str">
        <f t="shared" si="1"/>
        <v>#NAME?</v>
      </c>
      <c r="B36" s="59" t="str">
        <f>IF(A36="","",IF(MONTH(DATE(YEAR(fpdate),MONTH(fpdate)+(A36-1),DAY(fpdate)))&gt;(MONTH(fpdate)+MOD((A36-1),12)),DATE(YEAR(fpdate),MONTH(fpdate)+(A36-1)+1,0),DATE(YEAR(fpdate),MONTH(fpdate)+(A36-1),DAY(fpdate))))</f>
        <v>#NAME?</v>
      </c>
      <c r="C36" s="60" t="str">
        <f>IF(A36="","",IF(OR(A36=nper,payment&gt;ROUND((1+rate)*H35,2)),ROUND((1+rate)*H35,2),payment))</f>
        <v>#NAME?</v>
      </c>
      <c r="D36" s="60" t="str">
        <f>IF(A36="","",IF(H35&lt;=payment,0,IF(IF(MOD(A36,int)=0,$D$14,0)+C36&gt;=H35+F36,H35+F36-C36,IF(MOD(A36,int)=0,$D$14,0)+IF(IF(MOD(A36,int)=0,$D$14,0)+IF(MOD(A36,12)=0,$D$16,0)+C36&lt;H35+F36,IF(MOD(A36,12)=0,$D$16,0),H35+F36-IF(MOD(A36,int)=0,$D$14,0)-C36))))</f>
        <v>#NAME?</v>
      </c>
      <c r="E36" s="61"/>
      <c r="F36" s="60" t="str">
        <f>IF(A36="","",ROUND(rate*H35,2))</f>
        <v>#NAME?</v>
      </c>
      <c r="G36" s="60" t="str">
        <f t="shared" si="2"/>
        <v>#NAME?</v>
      </c>
      <c r="H36" s="60" t="str">
        <f t="shared" si="3"/>
        <v>#NAME?</v>
      </c>
      <c r="I36" s="60"/>
      <c r="J36" s="60"/>
      <c r="K36" s="60" t="str">
        <f t="shared" si="4"/>
        <v>#NAME?</v>
      </c>
      <c r="L36" s="62" t="str">
        <f t="shared" si="5"/>
        <v>#NAME?</v>
      </c>
      <c r="M36" s="6"/>
      <c r="N36" s="6"/>
      <c r="O36" s="6"/>
      <c r="P36" s="6"/>
      <c r="Q36" s="6"/>
      <c r="R36" s="6"/>
      <c r="S36" s="6"/>
      <c r="T36" s="6"/>
      <c r="U36" s="6"/>
      <c r="V36" s="6"/>
      <c r="W36" s="6"/>
      <c r="X36" s="6"/>
      <c r="Y36" s="6"/>
      <c r="Z36" s="6"/>
    </row>
    <row r="37" ht="12.75" customHeight="1">
      <c r="A37" s="58" t="str">
        <f t="shared" si="1"/>
        <v>#NAME?</v>
      </c>
      <c r="B37" s="59" t="str">
        <f>IF(A37="","",IF(MONTH(DATE(YEAR(fpdate),MONTH(fpdate)+(A37-1),DAY(fpdate)))&gt;(MONTH(fpdate)+MOD((A37-1),12)),DATE(YEAR(fpdate),MONTH(fpdate)+(A37-1)+1,0),DATE(YEAR(fpdate),MONTH(fpdate)+(A37-1),DAY(fpdate))))</f>
        <v>#NAME?</v>
      </c>
      <c r="C37" s="60" t="str">
        <f>IF(A37="","",IF(OR(A37=nper,payment&gt;ROUND((1+rate)*H36,2)),ROUND((1+rate)*H36,2),payment))</f>
        <v>#NAME?</v>
      </c>
      <c r="D37" s="60" t="str">
        <f>IF(A37="","",IF(H36&lt;=payment,0,IF(IF(MOD(A37,int)=0,$D$14,0)+C37&gt;=H36+F37,H36+F37-C37,IF(MOD(A37,int)=0,$D$14,0)+IF(IF(MOD(A37,int)=0,$D$14,0)+IF(MOD(A37,12)=0,$D$16,0)+C37&lt;H36+F37,IF(MOD(A37,12)=0,$D$16,0),H36+F37-IF(MOD(A37,int)=0,$D$14,0)-C37))))</f>
        <v>#NAME?</v>
      </c>
      <c r="E37" s="61"/>
      <c r="F37" s="60" t="str">
        <f>IF(A37="","",ROUND(rate*H36,2))</f>
        <v>#NAME?</v>
      </c>
      <c r="G37" s="60" t="str">
        <f t="shared" si="2"/>
        <v>#NAME?</v>
      </c>
      <c r="H37" s="60" t="str">
        <f t="shared" si="3"/>
        <v>#NAME?</v>
      </c>
      <c r="I37" s="60"/>
      <c r="J37" s="60"/>
      <c r="K37" s="60" t="str">
        <f t="shared" si="4"/>
        <v>#NAME?</v>
      </c>
      <c r="L37" s="62" t="str">
        <f t="shared" si="5"/>
        <v>#NAME?</v>
      </c>
      <c r="M37" s="6"/>
      <c r="N37" s="6"/>
      <c r="O37" s="6"/>
      <c r="P37" s="6"/>
      <c r="Q37" s="6"/>
      <c r="R37" s="6"/>
      <c r="S37" s="6"/>
      <c r="T37" s="6"/>
      <c r="U37" s="6"/>
      <c r="V37" s="6"/>
      <c r="W37" s="6"/>
      <c r="X37" s="6"/>
      <c r="Y37" s="6"/>
      <c r="Z37" s="6"/>
    </row>
    <row r="38" ht="12.75" customHeight="1">
      <c r="A38" s="58" t="str">
        <f t="shared" si="1"/>
        <v>#NAME?</v>
      </c>
      <c r="B38" s="59" t="str">
        <f>IF(A38="","",IF(MONTH(DATE(YEAR(fpdate),MONTH(fpdate)+(A38-1),DAY(fpdate)))&gt;(MONTH(fpdate)+MOD((A38-1),12)),DATE(YEAR(fpdate),MONTH(fpdate)+(A38-1)+1,0),DATE(YEAR(fpdate),MONTH(fpdate)+(A38-1),DAY(fpdate))))</f>
        <v>#NAME?</v>
      </c>
      <c r="C38" s="60" t="str">
        <f>IF(A38="","",IF(OR(A38=nper,payment&gt;ROUND((1+rate)*H37,2)),ROUND((1+rate)*H37,2),payment))</f>
        <v>#NAME?</v>
      </c>
      <c r="D38" s="60" t="str">
        <f>IF(A38="","",IF(H37&lt;=payment,0,IF(IF(MOD(A38,int)=0,$D$14,0)+C38&gt;=H37+F38,H37+F38-C38,IF(MOD(A38,int)=0,$D$14,0)+IF(IF(MOD(A38,int)=0,$D$14,0)+IF(MOD(A38,12)=0,$D$16,0)+C38&lt;H37+F38,IF(MOD(A38,12)=0,$D$16,0),H37+F38-IF(MOD(A38,int)=0,$D$14,0)-C38))))</f>
        <v>#NAME?</v>
      </c>
      <c r="E38" s="61"/>
      <c r="F38" s="60" t="str">
        <f>IF(A38="","",ROUND(rate*H37,2))</f>
        <v>#NAME?</v>
      </c>
      <c r="G38" s="60" t="str">
        <f t="shared" si="2"/>
        <v>#NAME?</v>
      </c>
      <c r="H38" s="60" t="str">
        <f t="shared" si="3"/>
        <v>#NAME?</v>
      </c>
      <c r="I38" s="60"/>
      <c r="J38" s="60"/>
      <c r="K38" s="60" t="str">
        <f t="shared" si="4"/>
        <v>#NAME?</v>
      </c>
      <c r="L38" s="62" t="str">
        <f t="shared" si="5"/>
        <v>#NAME?</v>
      </c>
      <c r="M38" s="6"/>
      <c r="N38" s="6"/>
      <c r="O38" s="6"/>
      <c r="P38" s="6"/>
      <c r="Q38" s="6"/>
      <c r="R38" s="6"/>
      <c r="S38" s="6"/>
      <c r="T38" s="6"/>
      <c r="U38" s="6"/>
      <c r="V38" s="6"/>
      <c r="W38" s="6"/>
      <c r="X38" s="6"/>
      <c r="Y38" s="6"/>
      <c r="Z38" s="6"/>
    </row>
    <row r="39" ht="12.75" customHeight="1">
      <c r="A39" s="58" t="str">
        <f t="shared" si="1"/>
        <v>#NAME?</v>
      </c>
      <c r="B39" s="59" t="str">
        <f>IF(A39="","",IF(MONTH(DATE(YEAR(fpdate),MONTH(fpdate)+(A39-1),DAY(fpdate)))&gt;(MONTH(fpdate)+MOD((A39-1),12)),DATE(YEAR(fpdate),MONTH(fpdate)+(A39-1)+1,0),DATE(YEAR(fpdate),MONTH(fpdate)+(A39-1),DAY(fpdate))))</f>
        <v>#NAME?</v>
      </c>
      <c r="C39" s="60" t="str">
        <f>IF(A39="","",IF(OR(A39=nper,payment&gt;ROUND((1+rate)*H38,2)),ROUND((1+rate)*H38,2),payment))</f>
        <v>#NAME?</v>
      </c>
      <c r="D39" s="60" t="str">
        <f>IF(A39="","",IF(H38&lt;=payment,0,IF(IF(MOD(A39,int)=0,$D$14,0)+C39&gt;=H38+F39,H38+F39-C39,IF(MOD(A39,int)=0,$D$14,0)+IF(IF(MOD(A39,int)=0,$D$14,0)+IF(MOD(A39,12)=0,$D$16,0)+C39&lt;H38+F39,IF(MOD(A39,12)=0,$D$16,0),H38+F39-IF(MOD(A39,int)=0,$D$14,0)-C39))))</f>
        <v>#NAME?</v>
      </c>
      <c r="E39" s="61"/>
      <c r="F39" s="60" t="str">
        <f>IF(A39="","",ROUND(rate*H38,2))</f>
        <v>#NAME?</v>
      </c>
      <c r="G39" s="60" t="str">
        <f t="shared" si="2"/>
        <v>#NAME?</v>
      </c>
      <c r="H39" s="60" t="str">
        <f t="shared" si="3"/>
        <v>#NAME?</v>
      </c>
      <c r="I39" s="60"/>
      <c r="J39" s="60"/>
      <c r="K39" s="60" t="str">
        <f t="shared" si="4"/>
        <v>#NAME?</v>
      </c>
      <c r="L39" s="62" t="str">
        <f t="shared" si="5"/>
        <v>#NAME?</v>
      </c>
      <c r="M39" s="6"/>
      <c r="N39" s="6"/>
      <c r="O39" s="6"/>
      <c r="P39" s="6"/>
      <c r="Q39" s="6"/>
      <c r="R39" s="6"/>
      <c r="S39" s="6"/>
      <c r="T39" s="6"/>
      <c r="U39" s="6"/>
      <c r="V39" s="6"/>
      <c r="W39" s="6"/>
      <c r="X39" s="6"/>
      <c r="Y39" s="6"/>
      <c r="Z39" s="6"/>
    </row>
    <row r="40" ht="12.75" customHeight="1">
      <c r="A40" s="58" t="str">
        <f t="shared" si="1"/>
        <v>#NAME?</v>
      </c>
      <c r="B40" s="59" t="str">
        <f>IF(A40="","",IF(MONTH(DATE(YEAR(fpdate),MONTH(fpdate)+(A40-1),DAY(fpdate)))&gt;(MONTH(fpdate)+MOD((A40-1),12)),DATE(YEAR(fpdate),MONTH(fpdate)+(A40-1)+1,0),DATE(YEAR(fpdate),MONTH(fpdate)+(A40-1),DAY(fpdate))))</f>
        <v>#NAME?</v>
      </c>
      <c r="C40" s="60" t="str">
        <f>IF(A40="","",IF(OR(A40=nper,payment&gt;ROUND((1+rate)*H39,2)),ROUND((1+rate)*H39,2),payment))</f>
        <v>#NAME?</v>
      </c>
      <c r="D40" s="60" t="str">
        <f>IF(A40="","",IF(H39&lt;=payment,0,IF(IF(MOD(A40,int)=0,$D$14,0)+C40&gt;=H39+F40,H39+F40-C40,IF(MOD(A40,int)=0,$D$14,0)+IF(IF(MOD(A40,int)=0,$D$14,0)+IF(MOD(A40,12)=0,$D$16,0)+C40&lt;H39+F40,IF(MOD(A40,12)=0,$D$16,0),H39+F40-IF(MOD(A40,int)=0,$D$14,0)-C40))))</f>
        <v>#NAME?</v>
      </c>
      <c r="E40" s="61"/>
      <c r="F40" s="60" t="str">
        <f>IF(A40="","",ROUND(rate*H39,2))</f>
        <v>#NAME?</v>
      </c>
      <c r="G40" s="60" t="str">
        <f t="shared" si="2"/>
        <v>#NAME?</v>
      </c>
      <c r="H40" s="60" t="str">
        <f t="shared" si="3"/>
        <v>#NAME?</v>
      </c>
      <c r="I40" s="60"/>
      <c r="J40" s="60"/>
      <c r="K40" s="60" t="str">
        <f t="shared" si="4"/>
        <v>#NAME?</v>
      </c>
      <c r="L40" s="62" t="str">
        <f t="shared" si="5"/>
        <v>#NAME?</v>
      </c>
      <c r="M40" s="6"/>
      <c r="N40" s="6"/>
      <c r="O40" s="6"/>
      <c r="P40" s="6"/>
      <c r="Q40" s="6"/>
      <c r="R40" s="6"/>
      <c r="S40" s="6"/>
      <c r="T40" s="6"/>
      <c r="U40" s="6"/>
      <c r="V40" s="6"/>
      <c r="W40" s="6"/>
      <c r="X40" s="6"/>
      <c r="Y40" s="6"/>
      <c r="Z40" s="6"/>
    </row>
    <row r="41" ht="12.75" customHeight="1">
      <c r="A41" s="58" t="str">
        <f t="shared" si="1"/>
        <v>#NAME?</v>
      </c>
      <c r="B41" s="59" t="str">
        <f>IF(A41="","",IF(MONTH(DATE(YEAR(fpdate),MONTH(fpdate)+(A41-1),DAY(fpdate)))&gt;(MONTH(fpdate)+MOD((A41-1),12)),DATE(YEAR(fpdate),MONTH(fpdate)+(A41-1)+1,0),DATE(YEAR(fpdate),MONTH(fpdate)+(A41-1),DAY(fpdate))))</f>
        <v>#NAME?</v>
      </c>
      <c r="C41" s="60" t="str">
        <f>IF(A41="","",IF(OR(A41=nper,payment&gt;ROUND((1+rate)*H40,2)),ROUND((1+rate)*H40,2),payment))</f>
        <v>#NAME?</v>
      </c>
      <c r="D41" s="60" t="str">
        <f>IF(A41="","",IF(H40&lt;=payment,0,IF(IF(MOD(A41,int)=0,$D$14,0)+C41&gt;=H40+F41,H40+F41-C41,IF(MOD(A41,int)=0,$D$14,0)+IF(IF(MOD(A41,int)=0,$D$14,0)+IF(MOD(A41,12)=0,$D$16,0)+C41&lt;H40+F41,IF(MOD(A41,12)=0,$D$16,0),H40+F41-IF(MOD(A41,int)=0,$D$14,0)-C41))))</f>
        <v>#NAME?</v>
      </c>
      <c r="E41" s="61"/>
      <c r="F41" s="60" t="str">
        <f>IF(A41="","",ROUND(rate*H40,2))</f>
        <v>#NAME?</v>
      </c>
      <c r="G41" s="60" t="str">
        <f t="shared" si="2"/>
        <v>#NAME?</v>
      </c>
      <c r="H41" s="60" t="str">
        <f t="shared" si="3"/>
        <v>#NAME?</v>
      </c>
      <c r="I41" s="60"/>
      <c r="J41" s="60"/>
      <c r="K41" s="60" t="str">
        <f t="shared" si="4"/>
        <v>#NAME?</v>
      </c>
      <c r="L41" s="62" t="str">
        <f t="shared" si="5"/>
        <v>#NAME?</v>
      </c>
      <c r="M41" s="6"/>
      <c r="N41" s="6"/>
      <c r="O41" s="6"/>
      <c r="P41" s="6"/>
      <c r="Q41" s="6"/>
      <c r="R41" s="6"/>
      <c r="S41" s="6"/>
      <c r="T41" s="6"/>
      <c r="U41" s="6"/>
      <c r="V41" s="6"/>
      <c r="W41" s="6"/>
      <c r="X41" s="6"/>
      <c r="Y41" s="6"/>
      <c r="Z41" s="6"/>
    </row>
    <row r="42" ht="12.75" customHeight="1">
      <c r="A42" s="58" t="str">
        <f t="shared" si="1"/>
        <v>#NAME?</v>
      </c>
      <c r="B42" s="59" t="str">
        <f>IF(A42="","",IF(MONTH(DATE(YEAR(fpdate),MONTH(fpdate)+(A42-1),DAY(fpdate)))&gt;(MONTH(fpdate)+MOD((A42-1),12)),DATE(YEAR(fpdate),MONTH(fpdate)+(A42-1)+1,0),DATE(YEAR(fpdate),MONTH(fpdate)+(A42-1),DAY(fpdate))))</f>
        <v>#NAME?</v>
      </c>
      <c r="C42" s="60" t="str">
        <f>IF(A42="","",IF(OR(A42=nper,payment&gt;ROUND((1+rate)*H41,2)),ROUND((1+rate)*H41,2),payment))</f>
        <v>#NAME?</v>
      </c>
      <c r="D42" s="60" t="str">
        <f>IF(A42="","",IF(H41&lt;=payment,0,IF(IF(MOD(A42,int)=0,$D$14,0)+C42&gt;=H41+F42,H41+F42-C42,IF(MOD(A42,int)=0,$D$14,0)+IF(IF(MOD(A42,int)=0,$D$14,0)+IF(MOD(A42,12)=0,$D$16,0)+C42&lt;H41+F42,IF(MOD(A42,12)=0,$D$16,0),H41+F42-IF(MOD(A42,int)=0,$D$14,0)-C42))))</f>
        <v>#NAME?</v>
      </c>
      <c r="E42" s="61"/>
      <c r="F42" s="60" t="str">
        <f>IF(A42="","",ROUND(rate*H41,2))</f>
        <v>#NAME?</v>
      </c>
      <c r="G42" s="60" t="str">
        <f t="shared" si="2"/>
        <v>#NAME?</v>
      </c>
      <c r="H42" s="60" t="str">
        <f t="shared" si="3"/>
        <v>#NAME?</v>
      </c>
      <c r="I42" s="60"/>
      <c r="J42" s="60"/>
      <c r="K42" s="60" t="str">
        <f t="shared" si="4"/>
        <v>#NAME?</v>
      </c>
      <c r="L42" s="62" t="str">
        <f t="shared" si="5"/>
        <v>#NAME?</v>
      </c>
      <c r="M42" s="6"/>
      <c r="N42" s="6"/>
      <c r="O42" s="6"/>
      <c r="P42" s="6"/>
      <c r="Q42" s="6"/>
      <c r="R42" s="6"/>
      <c r="S42" s="6"/>
      <c r="T42" s="6"/>
      <c r="U42" s="6"/>
      <c r="V42" s="6"/>
      <c r="W42" s="6"/>
      <c r="X42" s="6"/>
      <c r="Y42" s="6"/>
      <c r="Z42" s="6"/>
    </row>
    <row r="43" ht="12.75" customHeight="1">
      <c r="A43" s="58" t="str">
        <f t="shared" si="1"/>
        <v>#NAME?</v>
      </c>
      <c r="B43" s="59" t="str">
        <f>IF(A43="","",IF(MONTH(DATE(YEAR(fpdate),MONTH(fpdate)+(A43-1),DAY(fpdate)))&gt;(MONTH(fpdate)+MOD((A43-1),12)),DATE(YEAR(fpdate),MONTH(fpdate)+(A43-1)+1,0),DATE(YEAR(fpdate),MONTH(fpdate)+(A43-1),DAY(fpdate))))</f>
        <v>#NAME?</v>
      </c>
      <c r="C43" s="60" t="str">
        <f>IF(A43="","",IF(OR(A43=nper,payment&gt;ROUND((1+rate)*H42,2)),ROUND((1+rate)*H42,2),payment))</f>
        <v>#NAME?</v>
      </c>
      <c r="D43" s="60" t="str">
        <f>IF(A43="","",IF(H42&lt;=payment,0,IF(IF(MOD(A43,int)=0,$D$14,0)+C43&gt;=H42+F43,H42+F43-C43,IF(MOD(A43,int)=0,$D$14,0)+IF(IF(MOD(A43,int)=0,$D$14,0)+IF(MOD(A43,12)=0,$D$16,0)+C43&lt;H42+F43,IF(MOD(A43,12)=0,$D$16,0),H42+F43-IF(MOD(A43,int)=0,$D$14,0)-C43))))</f>
        <v>#NAME?</v>
      </c>
      <c r="E43" s="61"/>
      <c r="F43" s="60" t="str">
        <f>IF(A43="","",ROUND(rate*H42,2))</f>
        <v>#NAME?</v>
      </c>
      <c r="G43" s="60" t="str">
        <f t="shared" si="2"/>
        <v>#NAME?</v>
      </c>
      <c r="H43" s="60" t="str">
        <f t="shared" si="3"/>
        <v>#NAME?</v>
      </c>
      <c r="I43" s="60"/>
      <c r="J43" s="60"/>
      <c r="K43" s="60" t="str">
        <f t="shared" si="4"/>
        <v>#NAME?</v>
      </c>
      <c r="L43" s="62" t="str">
        <f t="shared" si="5"/>
        <v>#NAME?</v>
      </c>
      <c r="M43" s="6"/>
      <c r="N43" s="6"/>
      <c r="O43" s="6"/>
      <c r="P43" s="6"/>
      <c r="Q43" s="6"/>
      <c r="R43" s="6"/>
      <c r="S43" s="6"/>
      <c r="T43" s="6"/>
      <c r="U43" s="6"/>
      <c r="V43" s="6"/>
      <c r="W43" s="6"/>
      <c r="X43" s="6"/>
      <c r="Y43" s="6"/>
      <c r="Z43" s="6"/>
    </row>
    <row r="44" ht="12.75" customHeight="1">
      <c r="A44" s="58" t="str">
        <f t="shared" si="1"/>
        <v>#NAME?</v>
      </c>
      <c r="B44" s="59" t="str">
        <f>IF(A44="","",IF(MONTH(DATE(YEAR(fpdate),MONTH(fpdate)+(A44-1),DAY(fpdate)))&gt;(MONTH(fpdate)+MOD((A44-1),12)),DATE(YEAR(fpdate),MONTH(fpdate)+(A44-1)+1,0),DATE(YEAR(fpdate),MONTH(fpdate)+(A44-1),DAY(fpdate))))</f>
        <v>#NAME?</v>
      </c>
      <c r="C44" s="60" t="str">
        <f>IF(A44="","",IF(OR(A44=nper,payment&gt;ROUND((1+rate)*H43,2)),ROUND((1+rate)*H43,2),payment))</f>
        <v>#NAME?</v>
      </c>
      <c r="D44" s="60" t="str">
        <f>IF(A44="","",IF(H43&lt;=payment,0,IF(IF(MOD(A44,int)=0,$D$14,0)+C44&gt;=H43+F44,H43+F44-C44,IF(MOD(A44,int)=0,$D$14,0)+IF(IF(MOD(A44,int)=0,$D$14,0)+IF(MOD(A44,12)=0,$D$16,0)+C44&lt;H43+F44,IF(MOD(A44,12)=0,$D$16,0),H43+F44-IF(MOD(A44,int)=0,$D$14,0)-C44))))</f>
        <v>#NAME?</v>
      </c>
      <c r="E44" s="61"/>
      <c r="F44" s="60" t="str">
        <f>IF(A44="","",ROUND(rate*H43,2))</f>
        <v>#NAME?</v>
      </c>
      <c r="G44" s="60" t="str">
        <f t="shared" si="2"/>
        <v>#NAME?</v>
      </c>
      <c r="H44" s="60" t="str">
        <f t="shared" si="3"/>
        <v>#NAME?</v>
      </c>
      <c r="I44" s="60"/>
      <c r="J44" s="60"/>
      <c r="K44" s="60" t="str">
        <f t="shared" si="4"/>
        <v>#NAME?</v>
      </c>
      <c r="L44" s="62" t="str">
        <f t="shared" si="5"/>
        <v>#NAME?</v>
      </c>
      <c r="M44" s="6"/>
      <c r="N44" s="6"/>
      <c r="O44" s="6"/>
      <c r="P44" s="6"/>
      <c r="Q44" s="6"/>
      <c r="R44" s="6"/>
      <c r="S44" s="6"/>
      <c r="T44" s="6"/>
      <c r="U44" s="6"/>
      <c r="V44" s="6"/>
      <c r="W44" s="6"/>
      <c r="X44" s="6"/>
      <c r="Y44" s="6"/>
      <c r="Z44" s="6"/>
    </row>
    <row r="45" ht="12.75" customHeight="1">
      <c r="A45" s="58" t="str">
        <f t="shared" si="1"/>
        <v>#NAME?</v>
      </c>
      <c r="B45" s="59" t="str">
        <f>IF(A45="","",IF(MONTH(DATE(YEAR(fpdate),MONTH(fpdate)+(A45-1),DAY(fpdate)))&gt;(MONTH(fpdate)+MOD((A45-1),12)),DATE(YEAR(fpdate),MONTH(fpdate)+(A45-1)+1,0),DATE(YEAR(fpdate),MONTH(fpdate)+(A45-1),DAY(fpdate))))</f>
        <v>#NAME?</v>
      </c>
      <c r="C45" s="60" t="str">
        <f>IF(A45="","",IF(OR(A45=nper,payment&gt;ROUND((1+rate)*H44,2)),ROUND((1+rate)*H44,2),payment))</f>
        <v>#NAME?</v>
      </c>
      <c r="D45" s="60" t="str">
        <f>IF(A45="","",IF(H44&lt;=payment,0,IF(IF(MOD(A45,int)=0,$D$14,0)+C45&gt;=H44+F45,H44+F45-C45,IF(MOD(A45,int)=0,$D$14,0)+IF(IF(MOD(A45,int)=0,$D$14,0)+IF(MOD(A45,12)=0,$D$16,0)+C45&lt;H44+F45,IF(MOD(A45,12)=0,$D$16,0),H44+F45-IF(MOD(A45,int)=0,$D$14,0)-C45))))</f>
        <v>#NAME?</v>
      </c>
      <c r="E45" s="61"/>
      <c r="F45" s="60" t="str">
        <f>IF(A45="","",ROUND(rate*H44,2))</f>
        <v>#NAME?</v>
      </c>
      <c r="G45" s="60" t="str">
        <f t="shared" si="2"/>
        <v>#NAME?</v>
      </c>
      <c r="H45" s="60" t="str">
        <f t="shared" si="3"/>
        <v>#NAME?</v>
      </c>
      <c r="I45" s="60"/>
      <c r="J45" s="60"/>
      <c r="K45" s="60" t="str">
        <f t="shared" si="4"/>
        <v>#NAME?</v>
      </c>
      <c r="L45" s="62" t="str">
        <f t="shared" si="5"/>
        <v>#NAME?</v>
      </c>
      <c r="M45" s="6"/>
      <c r="N45" s="6"/>
      <c r="O45" s="6"/>
      <c r="P45" s="6"/>
      <c r="Q45" s="6"/>
      <c r="R45" s="6"/>
      <c r="S45" s="6"/>
      <c r="T45" s="6"/>
      <c r="U45" s="6"/>
      <c r="V45" s="6"/>
      <c r="W45" s="6"/>
      <c r="X45" s="6"/>
      <c r="Y45" s="6"/>
      <c r="Z45" s="6"/>
    </row>
    <row r="46" ht="12.75" customHeight="1">
      <c r="A46" s="58" t="str">
        <f t="shared" si="1"/>
        <v>#NAME?</v>
      </c>
      <c r="B46" s="59" t="str">
        <f>IF(A46="","",IF(MONTH(DATE(YEAR(fpdate),MONTH(fpdate)+(A46-1),DAY(fpdate)))&gt;(MONTH(fpdate)+MOD((A46-1),12)),DATE(YEAR(fpdate),MONTH(fpdate)+(A46-1)+1,0),DATE(YEAR(fpdate),MONTH(fpdate)+(A46-1),DAY(fpdate))))</f>
        <v>#NAME?</v>
      </c>
      <c r="C46" s="60" t="str">
        <f>IF(A46="","",IF(OR(A46=nper,payment&gt;ROUND((1+rate)*H45,2)),ROUND((1+rate)*H45,2),payment))</f>
        <v>#NAME?</v>
      </c>
      <c r="D46" s="60" t="str">
        <f>IF(A46="","",IF(H45&lt;=payment,0,IF(IF(MOD(A46,int)=0,$D$14,0)+C46&gt;=H45+F46,H45+F46-C46,IF(MOD(A46,int)=0,$D$14,0)+IF(IF(MOD(A46,int)=0,$D$14,0)+IF(MOD(A46,12)=0,$D$16,0)+C46&lt;H45+F46,IF(MOD(A46,12)=0,$D$16,0),H45+F46-IF(MOD(A46,int)=0,$D$14,0)-C46))))</f>
        <v>#NAME?</v>
      </c>
      <c r="E46" s="61"/>
      <c r="F46" s="60" t="str">
        <f>IF(A46="","",ROUND(rate*H45,2))</f>
        <v>#NAME?</v>
      </c>
      <c r="G46" s="60" t="str">
        <f t="shared" si="2"/>
        <v>#NAME?</v>
      </c>
      <c r="H46" s="60" t="str">
        <f t="shared" si="3"/>
        <v>#NAME?</v>
      </c>
      <c r="I46" s="60"/>
      <c r="J46" s="60"/>
      <c r="K46" s="60" t="str">
        <f t="shared" si="4"/>
        <v>#NAME?</v>
      </c>
      <c r="L46" s="62" t="str">
        <f t="shared" si="5"/>
        <v>#NAME?</v>
      </c>
      <c r="M46" s="6"/>
      <c r="N46" s="6"/>
      <c r="O46" s="6"/>
      <c r="P46" s="6"/>
      <c r="Q46" s="6"/>
      <c r="R46" s="6"/>
      <c r="S46" s="6"/>
      <c r="T46" s="6"/>
      <c r="U46" s="6"/>
      <c r="V46" s="6"/>
      <c r="W46" s="6"/>
      <c r="X46" s="6"/>
      <c r="Y46" s="6"/>
      <c r="Z46" s="6"/>
    </row>
    <row r="47" ht="12.75" customHeight="1">
      <c r="A47" s="58" t="str">
        <f t="shared" si="1"/>
        <v>#NAME?</v>
      </c>
      <c r="B47" s="59" t="str">
        <f>IF(A47="","",IF(MONTH(DATE(YEAR(fpdate),MONTH(fpdate)+(A47-1),DAY(fpdate)))&gt;(MONTH(fpdate)+MOD((A47-1),12)),DATE(YEAR(fpdate),MONTH(fpdate)+(A47-1)+1,0),DATE(YEAR(fpdate),MONTH(fpdate)+(A47-1),DAY(fpdate))))</f>
        <v>#NAME?</v>
      </c>
      <c r="C47" s="60" t="str">
        <f>IF(A47="","",IF(OR(A47=nper,payment&gt;ROUND((1+rate)*H46,2)),ROUND((1+rate)*H46,2),payment))</f>
        <v>#NAME?</v>
      </c>
      <c r="D47" s="60" t="str">
        <f>IF(A47="","",IF(H46&lt;=payment,0,IF(IF(MOD(A47,int)=0,$D$14,0)+C47&gt;=H46+F47,H46+F47-C47,IF(MOD(A47,int)=0,$D$14,0)+IF(IF(MOD(A47,int)=0,$D$14,0)+IF(MOD(A47,12)=0,$D$16,0)+C47&lt;H46+F47,IF(MOD(A47,12)=0,$D$16,0),H46+F47-IF(MOD(A47,int)=0,$D$14,0)-C47))))</f>
        <v>#NAME?</v>
      </c>
      <c r="E47" s="61"/>
      <c r="F47" s="60" t="str">
        <f>IF(A47="","",ROUND(rate*H46,2))</f>
        <v>#NAME?</v>
      </c>
      <c r="G47" s="60" t="str">
        <f t="shared" si="2"/>
        <v>#NAME?</v>
      </c>
      <c r="H47" s="60" t="str">
        <f t="shared" si="3"/>
        <v>#NAME?</v>
      </c>
      <c r="I47" s="60"/>
      <c r="J47" s="60"/>
      <c r="K47" s="60" t="str">
        <f t="shared" si="4"/>
        <v>#NAME?</v>
      </c>
      <c r="L47" s="62" t="str">
        <f t="shared" si="5"/>
        <v>#NAME?</v>
      </c>
      <c r="M47" s="6"/>
      <c r="N47" s="6"/>
      <c r="O47" s="6"/>
      <c r="P47" s="6"/>
      <c r="Q47" s="6"/>
      <c r="R47" s="6"/>
      <c r="S47" s="6"/>
      <c r="T47" s="6"/>
      <c r="U47" s="6"/>
      <c r="V47" s="6"/>
      <c r="W47" s="6"/>
      <c r="X47" s="6"/>
      <c r="Y47" s="6"/>
      <c r="Z47" s="6"/>
    </row>
    <row r="48" ht="12.75" customHeight="1">
      <c r="A48" s="58" t="str">
        <f t="shared" si="1"/>
        <v>#NAME?</v>
      </c>
      <c r="B48" s="59" t="str">
        <f>IF(A48="","",IF(MONTH(DATE(YEAR(fpdate),MONTH(fpdate)+(A48-1),DAY(fpdate)))&gt;(MONTH(fpdate)+MOD((A48-1),12)),DATE(YEAR(fpdate),MONTH(fpdate)+(A48-1)+1,0),DATE(YEAR(fpdate),MONTH(fpdate)+(A48-1),DAY(fpdate))))</f>
        <v>#NAME?</v>
      </c>
      <c r="C48" s="60" t="str">
        <f>IF(A48="","",IF(OR(A48=nper,payment&gt;ROUND((1+rate)*H47,2)),ROUND((1+rate)*H47,2),payment))</f>
        <v>#NAME?</v>
      </c>
      <c r="D48" s="60" t="str">
        <f>IF(A48="","",IF(H47&lt;=payment,0,IF(IF(MOD(A48,int)=0,$D$14,0)+C48&gt;=H47+F48,H47+F48-C48,IF(MOD(A48,int)=0,$D$14,0)+IF(IF(MOD(A48,int)=0,$D$14,0)+IF(MOD(A48,12)=0,$D$16,0)+C48&lt;H47+F48,IF(MOD(A48,12)=0,$D$16,0),H47+F48-IF(MOD(A48,int)=0,$D$14,0)-C48))))</f>
        <v>#NAME?</v>
      </c>
      <c r="E48" s="61"/>
      <c r="F48" s="60" t="str">
        <f>IF(A48="","",ROUND(rate*H47,2))</f>
        <v>#NAME?</v>
      </c>
      <c r="G48" s="60" t="str">
        <f t="shared" si="2"/>
        <v>#NAME?</v>
      </c>
      <c r="H48" s="60" t="str">
        <f t="shared" si="3"/>
        <v>#NAME?</v>
      </c>
      <c r="I48" s="60"/>
      <c r="J48" s="60"/>
      <c r="K48" s="60" t="str">
        <f t="shared" si="4"/>
        <v>#NAME?</v>
      </c>
      <c r="L48" s="62" t="str">
        <f t="shared" si="5"/>
        <v>#NAME?</v>
      </c>
      <c r="M48" s="6"/>
      <c r="N48" s="6"/>
      <c r="O48" s="6"/>
      <c r="P48" s="6"/>
      <c r="Q48" s="6"/>
      <c r="R48" s="6"/>
      <c r="S48" s="6"/>
      <c r="T48" s="6"/>
      <c r="U48" s="6"/>
      <c r="V48" s="6"/>
      <c r="W48" s="6"/>
      <c r="X48" s="6"/>
      <c r="Y48" s="6"/>
      <c r="Z48" s="6"/>
    </row>
    <row r="49" ht="12.75" customHeight="1">
      <c r="A49" s="58" t="str">
        <f t="shared" si="1"/>
        <v>#NAME?</v>
      </c>
      <c r="B49" s="59" t="str">
        <f>IF(A49="","",IF(MONTH(DATE(YEAR(fpdate),MONTH(fpdate)+(A49-1),DAY(fpdate)))&gt;(MONTH(fpdate)+MOD((A49-1),12)),DATE(YEAR(fpdate),MONTH(fpdate)+(A49-1)+1,0),DATE(YEAR(fpdate),MONTH(fpdate)+(A49-1),DAY(fpdate))))</f>
        <v>#NAME?</v>
      </c>
      <c r="C49" s="60" t="str">
        <f>IF(A49="","",IF(OR(A49=nper,payment&gt;ROUND((1+rate)*H48,2)),ROUND((1+rate)*H48,2),payment))</f>
        <v>#NAME?</v>
      </c>
      <c r="D49" s="60" t="str">
        <f>IF(A49="","",IF(H48&lt;=payment,0,IF(IF(MOD(A49,int)=0,$D$14,0)+C49&gt;=H48+F49,H48+F49-C49,IF(MOD(A49,int)=0,$D$14,0)+IF(IF(MOD(A49,int)=0,$D$14,0)+IF(MOD(A49,12)=0,$D$16,0)+C49&lt;H48+F49,IF(MOD(A49,12)=0,$D$16,0),H48+F49-IF(MOD(A49,int)=0,$D$14,0)-C49))))</f>
        <v>#NAME?</v>
      </c>
      <c r="E49" s="61"/>
      <c r="F49" s="60" t="str">
        <f>IF(A49="","",ROUND(rate*H48,2))</f>
        <v>#NAME?</v>
      </c>
      <c r="G49" s="60" t="str">
        <f t="shared" si="2"/>
        <v>#NAME?</v>
      </c>
      <c r="H49" s="60" t="str">
        <f t="shared" si="3"/>
        <v>#NAME?</v>
      </c>
      <c r="I49" s="60"/>
      <c r="J49" s="60"/>
      <c r="K49" s="60" t="str">
        <f t="shared" si="4"/>
        <v>#NAME?</v>
      </c>
      <c r="L49" s="62" t="str">
        <f t="shared" si="5"/>
        <v>#NAME?</v>
      </c>
      <c r="M49" s="6"/>
      <c r="N49" s="6"/>
      <c r="O49" s="6"/>
      <c r="P49" s="6"/>
      <c r="Q49" s="6"/>
      <c r="R49" s="6"/>
      <c r="S49" s="6"/>
      <c r="T49" s="6"/>
      <c r="U49" s="6"/>
      <c r="V49" s="6"/>
      <c r="W49" s="6"/>
      <c r="X49" s="6"/>
      <c r="Y49" s="6"/>
      <c r="Z49" s="6"/>
    </row>
    <row r="50" ht="12.75" customHeight="1">
      <c r="A50" s="58" t="str">
        <f t="shared" si="1"/>
        <v>#NAME?</v>
      </c>
      <c r="B50" s="59" t="str">
        <f>IF(A50="","",IF(MONTH(DATE(YEAR(fpdate),MONTH(fpdate)+(A50-1),DAY(fpdate)))&gt;(MONTH(fpdate)+MOD((A50-1),12)),DATE(YEAR(fpdate),MONTH(fpdate)+(A50-1)+1,0),DATE(YEAR(fpdate),MONTH(fpdate)+(A50-1),DAY(fpdate))))</f>
        <v>#NAME?</v>
      </c>
      <c r="C50" s="60" t="str">
        <f>IF(A50="","",IF(OR(A50=nper,payment&gt;ROUND((1+rate)*H49,2)),ROUND((1+rate)*H49,2),payment))</f>
        <v>#NAME?</v>
      </c>
      <c r="D50" s="60" t="str">
        <f>IF(A50="","",IF(H49&lt;=payment,0,IF(IF(MOD(A50,int)=0,$D$14,0)+C50&gt;=H49+F50,H49+F50-C50,IF(MOD(A50,int)=0,$D$14,0)+IF(IF(MOD(A50,int)=0,$D$14,0)+IF(MOD(A50,12)=0,$D$16,0)+C50&lt;H49+F50,IF(MOD(A50,12)=0,$D$16,0),H49+F50-IF(MOD(A50,int)=0,$D$14,0)-C50))))</f>
        <v>#NAME?</v>
      </c>
      <c r="E50" s="61"/>
      <c r="F50" s="60" t="str">
        <f>IF(A50="","",ROUND(rate*H49,2))</f>
        <v>#NAME?</v>
      </c>
      <c r="G50" s="60" t="str">
        <f t="shared" si="2"/>
        <v>#NAME?</v>
      </c>
      <c r="H50" s="60" t="str">
        <f t="shared" si="3"/>
        <v>#NAME?</v>
      </c>
      <c r="I50" s="60"/>
      <c r="J50" s="60"/>
      <c r="K50" s="60" t="str">
        <f t="shared" si="4"/>
        <v>#NAME?</v>
      </c>
      <c r="L50" s="62" t="str">
        <f t="shared" si="5"/>
        <v>#NAME?</v>
      </c>
      <c r="M50" s="6"/>
      <c r="N50" s="6"/>
      <c r="O50" s="6"/>
      <c r="P50" s="6"/>
      <c r="Q50" s="6"/>
      <c r="R50" s="6"/>
      <c r="S50" s="6"/>
      <c r="T50" s="6"/>
      <c r="U50" s="6"/>
      <c r="V50" s="6"/>
      <c r="W50" s="6"/>
      <c r="X50" s="6"/>
      <c r="Y50" s="6"/>
      <c r="Z50" s="6"/>
    </row>
    <row r="51" ht="12.75" customHeight="1">
      <c r="A51" s="58" t="str">
        <f t="shared" si="1"/>
        <v>#NAME?</v>
      </c>
      <c r="B51" s="59" t="str">
        <f>IF(A51="","",IF(MONTH(DATE(YEAR(fpdate),MONTH(fpdate)+(A51-1),DAY(fpdate)))&gt;(MONTH(fpdate)+MOD((A51-1),12)),DATE(YEAR(fpdate),MONTH(fpdate)+(A51-1)+1,0),DATE(YEAR(fpdate),MONTH(fpdate)+(A51-1),DAY(fpdate))))</f>
        <v>#NAME?</v>
      </c>
      <c r="C51" s="60" t="str">
        <f>IF(A51="","",IF(OR(A51=nper,payment&gt;ROUND((1+rate)*H50,2)),ROUND((1+rate)*H50,2),payment))</f>
        <v>#NAME?</v>
      </c>
      <c r="D51" s="60" t="str">
        <f>IF(A51="","",IF(H50&lt;=payment,0,IF(IF(MOD(A51,int)=0,$D$14,0)+C51&gt;=H50+F51,H50+F51-C51,IF(MOD(A51,int)=0,$D$14,0)+IF(IF(MOD(A51,int)=0,$D$14,0)+IF(MOD(A51,12)=0,$D$16,0)+C51&lt;H50+F51,IF(MOD(A51,12)=0,$D$16,0),H50+F51-IF(MOD(A51,int)=0,$D$14,0)-C51))))</f>
        <v>#NAME?</v>
      </c>
      <c r="E51" s="61"/>
      <c r="F51" s="60" t="str">
        <f>IF(A51="","",ROUND(rate*H50,2))</f>
        <v>#NAME?</v>
      </c>
      <c r="G51" s="60" t="str">
        <f t="shared" si="2"/>
        <v>#NAME?</v>
      </c>
      <c r="H51" s="60" t="str">
        <f t="shared" si="3"/>
        <v>#NAME?</v>
      </c>
      <c r="I51" s="60"/>
      <c r="J51" s="60"/>
      <c r="K51" s="60" t="str">
        <f t="shared" si="4"/>
        <v>#NAME?</v>
      </c>
      <c r="L51" s="62" t="str">
        <f t="shared" si="5"/>
        <v>#NAME?</v>
      </c>
      <c r="M51" s="6"/>
      <c r="N51" s="6"/>
      <c r="O51" s="6"/>
      <c r="P51" s="6"/>
      <c r="Q51" s="6"/>
      <c r="R51" s="6"/>
      <c r="S51" s="6"/>
      <c r="T51" s="6"/>
      <c r="U51" s="6"/>
      <c r="V51" s="6"/>
      <c r="W51" s="6"/>
      <c r="X51" s="6"/>
      <c r="Y51" s="6"/>
      <c r="Z51" s="6"/>
    </row>
    <row r="52" ht="12.75" customHeight="1">
      <c r="A52" s="58" t="str">
        <f t="shared" si="1"/>
        <v>#NAME?</v>
      </c>
      <c r="B52" s="59" t="str">
        <f>IF(A52="","",IF(MONTH(DATE(YEAR(fpdate),MONTH(fpdate)+(A52-1),DAY(fpdate)))&gt;(MONTH(fpdate)+MOD((A52-1),12)),DATE(YEAR(fpdate),MONTH(fpdate)+(A52-1)+1,0),DATE(YEAR(fpdate),MONTH(fpdate)+(A52-1),DAY(fpdate))))</f>
        <v>#NAME?</v>
      </c>
      <c r="C52" s="60" t="str">
        <f>IF(A52="","",IF(OR(A52=nper,payment&gt;ROUND((1+rate)*H51,2)),ROUND((1+rate)*H51,2),payment))</f>
        <v>#NAME?</v>
      </c>
      <c r="D52" s="60" t="str">
        <f>IF(A52="","",IF(H51&lt;=payment,0,IF(IF(MOD(A52,int)=0,$D$14,0)+C52&gt;=H51+F52,H51+F52-C52,IF(MOD(A52,int)=0,$D$14,0)+IF(IF(MOD(A52,int)=0,$D$14,0)+IF(MOD(A52,12)=0,$D$16,0)+C52&lt;H51+F52,IF(MOD(A52,12)=0,$D$16,0),H51+F52-IF(MOD(A52,int)=0,$D$14,0)-C52))))</f>
        <v>#NAME?</v>
      </c>
      <c r="E52" s="61"/>
      <c r="F52" s="60" t="str">
        <f>IF(A52="","",ROUND(rate*H51,2))</f>
        <v>#NAME?</v>
      </c>
      <c r="G52" s="60" t="str">
        <f t="shared" si="2"/>
        <v>#NAME?</v>
      </c>
      <c r="H52" s="60" t="str">
        <f t="shared" si="3"/>
        <v>#NAME?</v>
      </c>
      <c r="I52" s="60"/>
      <c r="J52" s="60"/>
      <c r="K52" s="60" t="str">
        <f t="shared" si="4"/>
        <v>#NAME?</v>
      </c>
      <c r="L52" s="62" t="str">
        <f t="shared" si="5"/>
        <v>#NAME?</v>
      </c>
      <c r="M52" s="6"/>
      <c r="N52" s="6"/>
      <c r="O52" s="6"/>
      <c r="P52" s="6"/>
      <c r="Q52" s="6"/>
      <c r="R52" s="6"/>
      <c r="S52" s="6"/>
      <c r="T52" s="6"/>
      <c r="U52" s="6"/>
      <c r="V52" s="6"/>
      <c r="W52" s="6"/>
      <c r="X52" s="6"/>
      <c r="Y52" s="6"/>
      <c r="Z52" s="6"/>
    </row>
    <row r="53" ht="12.75" customHeight="1">
      <c r="A53" s="58" t="str">
        <f t="shared" si="1"/>
        <v>#NAME?</v>
      </c>
      <c r="B53" s="59" t="str">
        <f>IF(A53="","",IF(MONTH(DATE(YEAR(fpdate),MONTH(fpdate)+(A53-1),DAY(fpdate)))&gt;(MONTH(fpdate)+MOD((A53-1),12)),DATE(YEAR(fpdate),MONTH(fpdate)+(A53-1)+1,0),DATE(YEAR(fpdate),MONTH(fpdate)+(A53-1),DAY(fpdate))))</f>
        <v>#NAME?</v>
      </c>
      <c r="C53" s="60" t="str">
        <f>IF(A53="","",IF(OR(A53=nper,payment&gt;ROUND((1+rate)*H52,2)),ROUND((1+rate)*H52,2),payment))</f>
        <v>#NAME?</v>
      </c>
      <c r="D53" s="60" t="str">
        <f>IF(A53="","",IF(H52&lt;=payment,0,IF(IF(MOD(A53,int)=0,$D$14,0)+C53&gt;=H52+F53,H52+F53-C53,IF(MOD(A53,int)=0,$D$14,0)+IF(IF(MOD(A53,int)=0,$D$14,0)+IF(MOD(A53,12)=0,$D$16,0)+C53&lt;H52+F53,IF(MOD(A53,12)=0,$D$16,0),H52+F53-IF(MOD(A53,int)=0,$D$14,0)-C53))))</f>
        <v>#NAME?</v>
      </c>
      <c r="E53" s="61"/>
      <c r="F53" s="60" t="str">
        <f>IF(A53="","",ROUND(rate*H52,2))</f>
        <v>#NAME?</v>
      </c>
      <c r="G53" s="60" t="str">
        <f t="shared" si="2"/>
        <v>#NAME?</v>
      </c>
      <c r="H53" s="60" t="str">
        <f t="shared" si="3"/>
        <v>#NAME?</v>
      </c>
      <c r="I53" s="60"/>
      <c r="J53" s="60"/>
      <c r="K53" s="60" t="str">
        <f t="shared" si="4"/>
        <v>#NAME?</v>
      </c>
      <c r="L53" s="62" t="str">
        <f t="shared" si="5"/>
        <v>#NAME?</v>
      </c>
      <c r="M53" s="6"/>
      <c r="N53" s="6"/>
      <c r="O53" s="6"/>
      <c r="P53" s="6"/>
      <c r="Q53" s="6"/>
      <c r="R53" s="6"/>
      <c r="S53" s="6"/>
      <c r="T53" s="6"/>
      <c r="U53" s="6"/>
      <c r="V53" s="6"/>
      <c r="W53" s="6"/>
      <c r="X53" s="6"/>
      <c r="Y53" s="6"/>
      <c r="Z53" s="6"/>
    </row>
    <row r="54" ht="12.75" customHeight="1">
      <c r="A54" s="58" t="str">
        <f t="shared" si="1"/>
        <v>#NAME?</v>
      </c>
      <c r="B54" s="59" t="str">
        <f>IF(A54="","",IF(MONTH(DATE(YEAR(fpdate),MONTH(fpdate)+(A54-1),DAY(fpdate)))&gt;(MONTH(fpdate)+MOD((A54-1),12)),DATE(YEAR(fpdate),MONTH(fpdate)+(A54-1)+1,0),DATE(YEAR(fpdate),MONTH(fpdate)+(A54-1),DAY(fpdate))))</f>
        <v>#NAME?</v>
      </c>
      <c r="C54" s="60" t="str">
        <f>IF(A54="","",IF(OR(A54=nper,payment&gt;ROUND((1+rate)*H53,2)),ROUND((1+rate)*H53,2),payment))</f>
        <v>#NAME?</v>
      </c>
      <c r="D54" s="60" t="str">
        <f>IF(A54="","",IF(H53&lt;=payment,0,IF(IF(MOD(A54,int)=0,$D$14,0)+C54&gt;=H53+F54,H53+F54-C54,IF(MOD(A54,int)=0,$D$14,0)+IF(IF(MOD(A54,int)=0,$D$14,0)+IF(MOD(A54,12)=0,$D$16,0)+C54&lt;H53+F54,IF(MOD(A54,12)=0,$D$16,0),H53+F54-IF(MOD(A54,int)=0,$D$14,0)-C54))))</f>
        <v>#NAME?</v>
      </c>
      <c r="E54" s="61"/>
      <c r="F54" s="60" t="str">
        <f>IF(A54="","",ROUND(rate*H53,2))</f>
        <v>#NAME?</v>
      </c>
      <c r="G54" s="60" t="str">
        <f t="shared" si="2"/>
        <v>#NAME?</v>
      </c>
      <c r="H54" s="60" t="str">
        <f t="shared" si="3"/>
        <v>#NAME?</v>
      </c>
      <c r="I54" s="60"/>
      <c r="J54" s="60"/>
      <c r="K54" s="60" t="str">
        <f t="shared" si="4"/>
        <v>#NAME?</v>
      </c>
      <c r="L54" s="62" t="str">
        <f t="shared" si="5"/>
        <v>#NAME?</v>
      </c>
      <c r="M54" s="6"/>
      <c r="N54" s="6"/>
      <c r="O54" s="6"/>
      <c r="P54" s="6"/>
      <c r="Q54" s="6"/>
      <c r="R54" s="6"/>
      <c r="S54" s="6"/>
      <c r="T54" s="6"/>
      <c r="U54" s="6"/>
      <c r="V54" s="6"/>
      <c r="W54" s="6"/>
      <c r="X54" s="6"/>
      <c r="Y54" s="6"/>
      <c r="Z54" s="6"/>
    </row>
    <row r="55" ht="12.75" customHeight="1">
      <c r="A55" s="58" t="str">
        <f t="shared" si="1"/>
        <v>#NAME?</v>
      </c>
      <c r="B55" s="59" t="str">
        <f>IF(A55="","",IF(MONTH(DATE(YEAR(fpdate),MONTH(fpdate)+(A55-1),DAY(fpdate)))&gt;(MONTH(fpdate)+MOD((A55-1),12)),DATE(YEAR(fpdate),MONTH(fpdate)+(A55-1)+1,0),DATE(YEAR(fpdate),MONTH(fpdate)+(A55-1),DAY(fpdate))))</f>
        <v>#NAME?</v>
      </c>
      <c r="C55" s="60" t="str">
        <f>IF(A55="","",IF(OR(A55=nper,payment&gt;ROUND((1+rate)*H54,2)),ROUND((1+rate)*H54,2),payment))</f>
        <v>#NAME?</v>
      </c>
      <c r="D55" s="60" t="str">
        <f>IF(A55="","",IF(H54&lt;=payment,0,IF(IF(MOD(A55,int)=0,$D$14,0)+C55&gt;=H54+F55,H54+F55-C55,IF(MOD(A55,int)=0,$D$14,0)+IF(IF(MOD(A55,int)=0,$D$14,0)+IF(MOD(A55,12)=0,$D$16,0)+C55&lt;H54+F55,IF(MOD(A55,12)=0,$D$16,0),H54+F55-IF(MOD(A55,int)=0,$D$14,0)-C55))))</f>
        <v>#NAME?</v>
      </c>
      <c r="E55" s="61"/>
      <c r="F55" s="60" t="str">
        <f>IF(A55="","",ROUND(rate*H54,2))</f>
        <v>#NAME?</v>
      </c>
      <c r="G55" s="60" t="str">
        <f t="shared" si="2"/>
        <v>#NAME?</v>
      </c>
      <c r="H55" s="60" t="str">
        <f t="shared" si="3"/>
        <v>#NAME?</v>
      </c>
      <c r="I55" s="60"/>
      <c r="J55" s="60"/>
      <c r="K55" s="60" t="str">
        <f t="shared" si="4"/>
        <v>#NAME?</v>
      </c>
      <c r="L55" s="62" t="str">
        <f t="shared" si="5"/>
        <v>#NAME?</v>
      </c>
      <c r="M55" s="6"/>
      <c r="N55" s="6"/>
      <c r="O55" s="6"/>
      <c r="P55" s="6"/>
      <c r="Q55" s="6"/>
      <c r="R55" s="6"/>
      <c r="S55" s="6"/>
      <c r="T55" s="6"/>
      <c r="U55" s="6"/>
      <c r="V55" s="6"/>
      <c r="W55" s="6"/>
      <c r="X55" s="6"/>
      <c r="Y55" s="6"/>
      <c r="Z55" s="6"/>
    </row>
    <row r="56" ht="12.75" customHeight="1">
      <c r="A56" s="58" t="str">
        <f t="shared" si="1"/>
        <v>#NAME?</v>
      </c>
      <c r="B56" s="59" t="str">
        <f>IF(A56="","",IF(MONTH(DATE(YEAR(fpdate),MONTH(fpdate)+(A56-1),DAY(fpdate)))&gt;(MONTH(fpdate)+MOD((A56-1),12)),DATE(YEAR(fpdate),MONTH(fpdate)+(A56-1)+1,0),DATE(YEAR(fpdate),MONTH(fpdate)+(A56-1),DAY(fpdate))))</f>
        <v>#NAME?</v>
      </c>
      <c r="C56" s="60" t="str">
        <f>IF(A56="","",IF(OR(A56=nper,payment&gt;ROUND((1+rate)*H55,2)),ROUND((1+rate)*H55,2),payment))</f>
        <v>#NAME?</v>
      </c>
      <c r="D56" s="60" t="str">
        <f>IF(A56="","",IF(H55&lt;=payment,0,IF(IF(MOD(A56,int)=0,$D$14,0)+C56&gt;=H55+F56,H55+F56-C56,IF(MOD(A56,int)=0,$D$14,0)+IF(IF(MOD(A56,int)=0,$D$14,0)+IF(MOD(A56,12)=0,$D$16,0)+C56&lt;H55+F56,IF(MOD(A56,12)=0,$D$16,0),H55+F56-IF(MOD(A56,int)=0,$D$14,0)-C56))))</f>
        <v>#NAME?</v>
      </c>
      <c r="E56" s="61"/>
      <c r="F56" s="60" t="str">
        <f>IF(A56="","",ROUND(rate*H55,2))</f>
        <v>#NAME?</v>
      </c>
      <c r="G56" s="60" t="str">
        <f t="shared" si="2"/>
        <v>#NAME?</v>
      </c>
      <c r="H56" s="60" t="str">
        <f t="shared" si="3"/>
        <v>#NAME?</v>
      </c>
      <c r="I56" s="60"/>
      <c r="J56" s="60"/>
      <c r="K56" s="60" t="str">
        <f t="shared" si="4"/>
        <v>#NAME?</v>
      </c>
      <c r="L56" s="62" t="str">
        <f t="shared" si="5"/>
        <v>#NAME?</v>
      </c>
      <c r="M56" s="6"/>
      <c r="N56" s="6"/>
      <c r="O56" s="6"/>
      <c r="P56" s="6"/>
      <c r="Q56" s="6"/>
      <c r="R56" s="6"/>
      <c r="S56" s="6"/>
      <c r="T56" s="6"/>
      <c r="U56" s="6"/>
      <c r="V56" s="6"/>
      <c r="W56" s="6"/>
      <c r="X56" s="6"/>
      <c r="Y56" s="6"/>
      <c r="Z56" s="6"/>
    </row>
    <row r="57" ht="12.75" customHeight="1">
      <c r="A57" s="58" t="str">
        <f t="shared" si="1"/>
        <v>#NAME?</v>
      </c>
      <c r="B57" s="59" t="str">
        <f>IF(A57="","",IF(MONTH(DATE(YEAR(fpdate),MONTH(fpdate)+(A57-1),DAY(fpdate)))&gt;(MONTH(fpdate)+MOD((A57-1),12)),DATE(YEAR(fpdate),MONTH(fpdate)+(A57-1)+1,0),DATE(YEAR(fpdate),MONTH(fpdate)+(A57-1),DAY(fpdate))))</f>
        <v>#NAME?</v>
      </c>
      <c r="C57" s="60" t="str">
        <f>IF(A57="","",IF(OR(A57=nper,payment&gt;ROUND((1+rate)*H56,2)),ROUND((1+rate)*H56,2),payment))</f>
        <v>#NAME?</v>
      </c>
      <c r="D57" s="60" t="str">
        <f>IF(A57="","",IF(H56&lt;=payment,0,IF(IF(MOD(A57,int)=0,$D$14,0)+C57&gt;=H56+F57,H56+F57-C57,IF(MOD(A57,int)=0,$D$14,0)+IF(IF(MOD(A57,int)=0,$D$14,0)+IF(MOD(A57,12)=0,$D$16,0)+C57&lt;H56+F57,IF(MOD(A57,12)=0,$D$16,0),H56+F57-IF(MOD(A57,int)=0,$D$14,0)-C57))))</f>
        <v>#NAME?</v>
      </c>
      <c r="E57" s="61"/>
      <c r="F57" s="60" t="str">
        <f>IF(A57="","",ROUND(rate*H56,2))</f>
        <v>#NAME?</v>
      </c>
      <c r="G57" s="60" t="str">
        <f t="shared" si="2"/>
        <v>#NAME?</v>
      </c>
      <c r="H57" s="60" t="str">
        <f t="shared" si="3"/>
        <v>#NAME?</v>
      </c>
      <c r="I57" s="60"/>
      <c r="J57" s="60"/>
      <c r="K57" s="60" t="str">
        <f t="shared" si="4"/>
        <v>#NAME?</v>
      </c>
      <c r="L57" s="62" t="str">
        <f t="shared" si="5"/>
        <v>#NAME?</v>
      </c>
      <c r="M57" s="6"/>
      <c r="N57" s="6"/>
      <c r="O57" s="6"/>
      <c r="P57" s="6"/>
      <c r="Q57" s="6"/>
      <c r="R57" s="6"/>
      <c r="S57" s="6"/>
      <c r="T57" s="6"/>
      <c r="U57" s="6"/>
      <c r="V57" s="6"/>
      <c r="W57" s="6"/>
      <c r="X57" s="6"/>
      <c r="Y57" s="6"/>
      <c r="Z57" s="6"/>
    </row>
    <row r="58" ht="12.75" customHeight="1">
      <c r="A58" s="58" t="str">
        <f t="shared" si="1"/>
        <v>#NAME?</v>
      </c>
      <c r="B58" s="59" t="str">
        <f>IF(A58="","",IF(MONTH(DATE(YEAR(fpdate),MONTH(fpdate)+(A58-1),DAY(fpdate)))&gt;(MONTH(fpdate)+MOD((A58-1),12)),DATE(YEAR(fpdate),MONTH(fpdate)+(A58-1)+1,0),DATE(YEAR(fpdate),MONTH(fpdate)+(A58-1),DAY(fpdate))))</f>
        <v>#NAME?</v>
      </c>
      <c r="C58" s="60" t="str">
        <f>IF(A58="","",IF(OR(A58=nper,payment&gt;ROUND((1+rate)*H57,2)),ROUND((1+rate)*H57,2),payment))</f>
        <v>#NAME?</v>
      </c>
      <c r="D58" s="60" t="str">
        <f>IF(A58="","",IF(H57&lt;=payment,0,IF(IF(MOD(A58,int)=0,$D$14,0)+C58&gt;=H57+F58,H57+F58-C58,IF(MOD(A58,int)=0,$D$14,0)+IF(IF(MOD(A58,int)=0,$D$14,0)+IF(MOD(A58,12)=0,$D$16,0)+C58&lt;H57+F58,IF(MOD(A58,12)=0,$D$16,0),H57+F58-IF(MOD(A58,int)=0,$D$14,0)-C58))))</f>
        <v>#NAME?</v>
      </c>
      <c r="E58" s="61"/>
      <c r="F58" s="60" t="str">
        <f>IF(A58="","",ROUND(rate*H57,2))</f>
        <v>#NAME?</v>
      </c>
      <c r="G58" s="60" t="str">
        <f t="shared" si="2"/>
        <v>#NAME?</v>
      </c>
      <c r="H58" s="60" t="str">
        <f t="shared" si="3"/>
        <v>#NAME?</v>
      </c>
      <c r="I58" s="60"/>
      <c r="J58" s="60"/>
      <c r="K58" s="60" t="str">
        <f t="shared" si="4"/>
        <v>#NAME?</v>
      </c>
      <c r="L58" s="62" t="str">
        <f t="shared" si="5"/>
        <v>#NAME?</v>
      </c>
      <c r="M58" s="6"/>
      <c r="N58" s="6"/>
      <c r="O58" s="6"/>
      <c r="P58" s="6"/>
      <c r="Q58" s="6"/>
      <c r="R58" s="6"/>
      <c r="S58" s="6"/>
      <c r="T58" s="6"/>
      <c r="U58" s="6"/>
      <c r="V58" s="6"/>
      <c r="W58" s="6"/>
      <c r="X58" s="6"/>
      <c r="Y58" s="6"/>
      <c r="Z58" s="6"/>
    </row>
    <row r="59" ht="12.75" customHeight="1">
      <c r="A59" s="58" t="str">
        <f t="shared" si="1"/>
        <v>#NAME?</v>
      </c>
      <c r="B59" s="59" t="str">
        <f>IF(A59="","",IF(MONTH(DATE(YEAR(fpdate),MONTH(fpdate)+(A59-1),DAY(fpdate)))&gt;(MONTH(fpdate)+MOD((A59-1),12)),DATE(YEAR(fpdate),MONTH(fpdate)+(A59-1)+1,0),DATE(YEAR(fpdate),MONTH(fpdate)+(A59-1),DAY(fpdate))))</f>
        <v>#NAME?</v>
      </c>
      <c r="C59" s="60" t="str">
        <f>IF(A59="","",IF(OR(A59=nper,payment&gt;ROUND((1+rate)*H58,2)),ROUND((1+rate)*H58,2),payment))</f>
        <v>#NAME?</v>
      </c>
      <c r="D59" s="60" t="str">
        <f>IF(A59="","",IF(H58&lt;=payment,0,IF(IF(MOD(A59,int)=0,$D$14,0)+C59&gt;=H58+F59,H58+F59-C59,IF(MOD(A59,int)=0,$D$14,0)+IF(IF(MOD(A59,int)=0,$D$14,0)+IF(MOD(A59,12)=0,$D$16,0)+C59&lt;H58+F59,IF(MOD(A59,12)=0,$D$16,0),H58+F59-IF(MOD(A59,int)=0,$D$14,0)-C59))))</f>
        <v>#NAME?</v>
      </c>
      <c r="E59" s="61"/>
      <c r="F59" s="60" t="str">
        <f>IF(A59="","",ROUND(rate*H58,2))</f>
        <v>#NAME?</v>
      </c>
      <c r="G59" s="60" t="str">
        <f t="shared" si="2"/>
        <v>#NAME?</v>
      </c>
      <c r="H59" s="60" t="str">
        <f t="shared" si="3"/>
        <v>#NAME?</v>
      </c>
      <c r="I59" s="60"/>
      <c r="J59" s="60"/>
      <c r="K59" s="60" t="str">
        <f t="shared" si="4"/>
        <v>#NAME?</v>
      </c>
      <c r="L59" s="62" t="str">
        <f t="shared" si="5"/>
        <v>#NAME?</v>
      </c>
      <c r="M59" s="6"/>
      <c r="N59" s="6"/>
      <c r="O59" s="6"/>
      <c r="P59" s="6"/>
      <c r="Q59" s="6"/>
      <c r="R59" s="6"/>
      <c r="S59" s="6"/>
      <c r="T59" s="6"/>
      <c r="U59" s="6"/>
      <c r="V59" s="6"/>
      <c r="W59" s="6"/>
      <c r="X59" s="6"/>
      <c r="Y59" s="6"/>
      <c r="Z59" s="6"/>
    </row>
    <row r="60" ht="12.75" customHeight="1">
      <c r="A60" s="58" t="str">
        <f t="shared" si="1"/>
        <v>#NAME?</v>
      </c>
      <c r="B60" s="59" t="str">
        <f>IF(A60="","",IF(MONTH(DATE(YEAR(fpdate),MONTH(fpdate)+(A60-1),DAY(fpdate)))&gt;(MONTH(fpdate)+MOD((A60-1),12)),DATE(YEAR(fpdate),MONTH(fpdate)+(A60-1)+1,0),DATE(YEAR(fpdate),MONTH(fpdate)+(A60-1),DAY(fpdate))))</f>
        <v>#NAME?</v>
      </c>
      <c r="C60" s="60" t="str">
        <f>IF(A60="","",IF(OR(A60=nper,payment&gt;ROUND((1+rate)*H59,2)),ROUND((1+rate)*H59,2),payment))</f>
        <v>#NAME?</v>
      </c>
      <c r="D60" s="60" t="str">
        <f>IF(A60="","",IF(H59&lt;=payment,0,IF(IF(MOD(A60,int)=0,$D$14,0)+C60&gt;=H59+F60,H59+F60-C60,IF(MOD(A60,int)=0,$D$14,0)+IF(IF(MOD(A60,int)=0,$D$14,0)+IF(MOD(A60,12)=0,$D$16,0)+C60&lt;H59+F60,IF(MOD(A60,12)=0,$D$16,0),H59+F60-IF(MOD(A60,int)=0,$D$14,0)-C60))))</f>
        <v>#NAME?</v>
      </c>
      <c r="E60" s="61"/>
      <c r="F60" s="60" t="str">
        <f>IF(A60="","",ROUND(rate*H59,2))</f>
        <v>#NAME?</v>
      </c>
      <c r="G60" s="60" t="str">
        <f t="shared" si="2"/>
        <v>#NAME?</v>
      </c>
      <c r="H60" s="60" t="str">
        <f t="shared" si="3"/>
        <v>#NAME?</v>
      </c>
      <c r="I60" s="60"/>
      <c r="J60" s="60"/>
      <c r="K60" s="60" t="str">
        <f t="shared" si="4"/>
        <v>#NAME?</v>
      </c>
      <c r="L60" s="62" t="str">
        <f t="shared" si="5"/>
        <v>#NAME?</v>
      </c>
      <c r="M60" s="6"/>
      <c r="N60" s="6"/>
      <c r="O60" s="6"/>
      <c r="P60" s="6"/>
      <c r="Q60" s="6"/>
      <c r="R60" s="6"/>
      <c r="S60" s="6"/>
      <c r="T60" s="6"/>
      <c r="U60" s="6"/>
      <c r="V60" s="6"/>
      <c r="W60" s="6"/>
      <c r="X60" s="6"/>
      <c r="Y60" s="6"/>
      <c r="Z60" s="6"/>
    </row>
    <row r="61" ht="12.75" customHeight="1">
      <c r="A61" s="58" t="str">
        <f t="shared" si="1"/>
        <v>#NAME?</v>
      </c>
      <c r="B61" s="59" t="str">
        <f>IF(A61="","",IF(MONTH(DATE(YEAR(fpdate),MONTH(fpdate)+(A61-1),DAY(fpdate)))&gt;(MONTH(fpdate)+MOD((A61-1),12)),DATE(YEAR(fpdate),MONTH(fpdate)+(A61-1)+1,0),DATE(YEAR(fpdate),MONTH(fpdate)+(A61-1),DAY(fpdate))))</f>
        <v>#NAME?</v>
      </c>
      <c r="C61" s="60" t="str">
        <f>IF(A61="","",IF(OR(A61=nper,payment&gt;ROUND((1+rate)*H60,2)),ROUND((1+rate)*H60,2),payment))</f>
        <v>#NAME?</v>
      </c>
      <c r="D61" s="60" t="str">
        <f>IF(A61="","",IF(H60&lt;=payment,0,IF(IF(MOD(A61,int)=0,$D$14,0)+C61&gt;=H60+F61,H60+F61-C61,IF(MOD(A61,int)=0,$D$14,0)+IF(IF(MOD(A61,int)=0,$D$14,0)+IF(MOD(A61,12)=0,$D$16,0)+C61&lt;H60+F61,IF(MOD(A61,12)=0,$D$16,0),H60+F61-IF(MOD(A61,int)=0,$D$14,0)-C61))))</f>
        <v>#NAME?</v>
      </c>
      <c r="E61" s="61"/>
      <c r="F61" s="60" t="str">
        <f>IF(A61="","",ROUND(rate*H60,2))</f>
        <v>#NAME?</v>
      </c>
      <c r="G61" s="60" t="str">
        <f t="shared" si="2"/>
        <v>#NAME?</v>
      </c>
      <c r="H61" s="60" t="str">
        <f t="shared" si="3"/>
        <v>#NAME?</v>
      </c>
      <c r="I61" s="60"/>
      <c r="J61" s="60"/>
      <c r="K61" s="60" t="str">
        <f t="shared" si="4"/>
        <v>#NAME?</v>
      </c>
      <c r="L61" s="62" t="str">
        <f t="shared" si="5"/>
        <v>#NAME?</v>
      </c>
      <c r="M61" s="6"/>
      <c r="N61" s="6"/>
      <c r="O61" s="6"/>
      <c r="P61" s="6"/>
      <c r="Q61" s="6"/>
      <c r="R61" s="6"/>
      <c r="S61" s="6"/>
      <c r="T61" s="6"/>
      <c r="U61" s="6"/>
      <c r="V61" s="6"/>
      <c r="W61" s="6"/>
      <c r="X61" s="6"/>
      <c r="Y61" s="6"/>
      <c r="Z61" s="6"/>
    </row>
    <row r="62" ht="12.75" customHeight="1">
      <c r="A62" s="58" t="str">
        <f t="shared" si="1"/>
        <v>#NAME?</v>
      </c>
      <c r="B62" s="59" t="str">
        <f>IF(A62="","",IF(MONTH(DATE(YEAR(fpdate),MONTH(fpdate)+(A62-1),DAY(fpdate)))&gt;(MONTH(fpdate)+MOD((A62-1),12)),DATE(YEAR(fpdate),MONTH(fpdate)+(A62-1)+1,0),DATE(YEAR(fpdate),MONTH(fpdate)+(A62-1),DAY(fpdate))))</f>
        <v>#NAME?</v>
      </c>
      <c r="C62" s="60" t="str">
        <f>IF(A62="","",IF(OR(A62=nper,payment&gt;ROUND((1+rate)*H61,2)),ROUND((1+rate)*H61,2),payment))</f>
        <v>#NAME?</v>
      </c>
      <c r="D62" s="60" t="str">
        <f>IF(A62="","",IF(H61&lt;=payment,0,IF(IF(MOD(A62,int)=0,$D$14,0)+C62&gt;=H61+F62,H61+F62-C62,IF(MOD(A62,int)=0,$D$14,0)+IF(IF(MOD(A62,int)=0,$D$14,0)+IF(MOD(A62,12)=0,$D$16,0)+C62&lt;H61+F62,IF(MOD(A62,12)=0,$D$16,0),H61+F62-IF(MOD(A62,int)=0,$D$14,0)-C62))))</f>
        <v>#NAME?</v>
      </c>
      <c r="E62" s="61"/>
      <c r="F62" s="60" t="str">
        <f>IF(A62="","",ROUND(rate*H61,2))</f>
        <v>#NAME?</v>
      </c>
      <c r="G62" s="60" t="str">
        <f t="shared" si="2"/>
        <v>#NAME?</v>
      </c>
      <c r="H62" s="60" t="str">
        <f t="shared" si="3"/>
        <v>#NAME?</v>
      </c>
      <c r="I62" s="60"/>
      <c r="J62" s="60"/>
      <c r="K62" s="60" t="str">
        <f t="shared" si="4"/>
        <v>#NAME?</v>
      </c>
      <c r="L62" s="62" t="str">
        <f t="shared" si="5"/>
        <v>#NAME?</v>
      </c>
      <c r="M62" s="6"/>
      <c r="N62" s="6"/>
      <c r="O62" s="6"/>
      <c r="P62" s="6"/>
      <c r="Q62" s="6"/>
      <c r="R62" s="6"/>
      <c r="S62" s="6"/>
      <c r="T62" s="6"/>
      <c r="U62" s="6"/>
      <c r="V62" s="6"/>
      <c r="W62" s="6"/>
      <c r="X62" s="6"/>
      <c r="Y62" s="6"/>
      <c r="Z62" s="6"/>
    </row>
    <row r="63" ht="12.75" customHeight="1">
      <c r="A63" s="58" t="str">
        <f t="shared" si="1"/>
        <v>#NAME?</v>
      </c>
      <c r="B63" s="59" t="str">
        <f>IF(A63="","",IF(MONTH(DATE(YEAR(fpdate),MONTH(fpdate)+(A63-1),DAY(fpdate)))&gt;(MONTH(fpdate)+MOD((A63-1),12)),DATE(YEAR(fpdate),MONTH(fpdate)+(A63-1)+1,0),DATE(YEAR(fpdate),MONTH(fpdate)+(A63-1),DAY(fpdate))))</f>
        <v>#NAME?</v>
      </c>
      <c r="C63" s="60" t="str">
        <f>IF(A63="","",IF(OR(A63=nper,payment&gt;ROUND((1+rate)*H62,2)),ROUND((1+rate)*H62,2),payment))</f>
        <v>#NAME?</v>
      </c>
      <c r="D63" s="60" t="str">
        <f>IF(A63="","",IF(H62&lt;=payment,0,IF(IF(MOD(A63,int)=0,$D$14,0)+C63&gt;=H62+F63,H62+F63-C63,IF(MOD(A63,int)=0,$D$14,0)+IF(IF(MOD(A63,int)=0,$D$14,0)+IF(MOD(A63,12)=0,$D$16,0)+C63&lt;H62+F63,IF(MOD(A63,12)=0,$D$16,0),H62+F63-IF(MOD(A63,int)=0,$D$14,0)-C63))))</f>
        <v>#NAME?</v>
      </c>
      <c r="E63" s="61"/>
      <c r="F63" s="60" t="str">
        <f>IF(A63="","",ROUND(rate*H62,2))</f>
        <v>#NAME?</v>
      </c>
      <c r="G63" s="60" t="str">
        <f t="shared" si="2"/>
        <v>#NAME?</v>
      </c>
      <c r="H63" s="60" t="str">
        <f t="shared" si="3"/>
        <v>#NAME?</v>
      </c>
      <c r="I63" s="60"/>
      <c r="J63" s="60"/>
      <c r="K63" s="60" t="str">
        <f t="shared" si="4"/>
        <v>#NAME?</v>
      </c>
      <c r="L63" s="62" t="str">
        <f t="shared" si="5"/>
        <v>#NAME?</v>
      </c>
      <c r="M63" s="6"/>
      <c r="N63" s="6"/>
      <c r="O63" s="6"/>
      <c r="P63" s="6"/>
      <c r="Q63" s="6"/>
      <c r="R63" s="6"/>
      <c r="S63" s="6"/>
      <c r="T63" s="6"/>
      <c r="U63" s="6"/>
      <c r="V63" s="6"/>
      <c r="W63" s="6"/>
      <c r="X63" s="6"/>
      <c r="Y63" s="6"/>
      <c r="Z63" s="6"/>
    </row>
    <row r="64" ht="12.75" customHeight="1">
      <c r="A64" s="58" t="str">
        <f t="shared" si="1"/>
        <v>#NAME?</v>
      </c>
      <c r="B64" s="59" t="str">
        <f>IF(A64="","",IF(MONTH(DATE(YEAR(fpdate),MONTH(fpdate)+(A64-1),DAY(fpdate)))&gt;(MONTH(fpdate)+MOD((A64-1),12)),DATE(YEAR(fpdate),MONTH(fpdate)+(A64-1)+1,0),DATE(YEAR(fpdate),MONTH(fpdate)+(A64-1),DAY(fpdate))))</f>
        <v>#NAME?</v>
      </c>
      <c r="C64" s="60" t="str">
        <f>IF(A64="","",IF(OR(A64=nper,payment&gt;ROUND((1+rate)*H63,2)),ROUND((1+rate)*H63,2),payment))</f>
        <v>#NAME?</v>
      </c>
      <c r="D64" s="60" t="str">
        <f>IF(A64="","",IF(H63&lt;=payment,0,IF(IF(MOD(A64,int)=0,$D$14,0)+C64&gt;=H63+F64,H63+F64-C64,IF(MOD(A64,int)=0,$D$14,0)+IF(IF(MOD(A64,int)=0,$D$14,0)+IF(MOD(A64,12)=0,$D$16,0)+C64&lt;H63+F64,IF(MOD(A64,12)=0,$D$16,0),H63+F64-IF(MOD(A64,int)=0,$D$14,0)-C64))))</f>
        <v>#NAME?</v>
      </c>
      <c r="E64" s="61"/>
      <c r="F64" s="60" t="str">
        <f>IF(A64="","",ROUND(rate*H63,2))</f>
        <v>#NAME?</v>
      </c>
      <c r="G64" s="60" t="str">
        <f t="shared" si="2"/>
        <v>#NAME?</v>
      </c>
      <c r="H64" s="60" t="str">
        <f t="shared" si="3"/>
        <v>#NAME?</v>
      </c>
      <c r="I64" s="60"/>
      <c r="J64" s="60"/>
      <c r="K64" s="60" t="str">
        <f t="shared" si="4"/>
        <v>#NAME?</v>
      </c>
      <c r="L64" s="62" t="str">
        <f t="shared" si="5"/>
        <v>#NAME?</v>
      </c>
      <c r="M64" s="6"/>
      <c r="N64" s="6"/>
      <c r="O64" s="6"/>
      <c r="P64" s="6"/>
      <c r="Q64" s="6"/>
      <c r="R64" s="6"/>
      <c r="S64" s="6"/>
      <c r="T64" s="6"/>
      <c r="U64" s="6"/>
      <c r="V64" s="6"/>
      <c r="W64" s="6"/>
      <c r="X64" s="6"/>
      <c r="Y64" s="6"/>
      <c r="Z64" s="6"/>
    </row>
    <row r="65" ht="12.75" customHeight="1">
      <c r="A65" s="58" t="str">
        <f t="shared" si="1"/>
        <v>#NAME?</v>
      </c>
      <c r="B65" s="59" t="str">
        <f>IF(A65="","",IF(MONTH(DATE(YEAR(fpdate),MONTH(fpdate)+(A65-1),DAY(fpdate)))&gt;(MONTH(fpdate)+MOD((A65-1),12)),DATE(YEAR(fpdate),MONTH(fpdate)+(A65-1)+1,0),DATE(YEAR(fpdate),MONTH(fpdate)+(A65-1),DAY(fpdate))))</f>
        <v>#NAME?</v>
      </c>
      <c r="C65" s="60" t="str">
        <f>IF(A65="","",IF(OR(A65=nper,payment&gt;ROUND((1+rate)*H64,2)),ROUND((1+rate)*H64,2),payment))</f>
        <v>#NAME?</v>
      </c>
      <c r="D65" s="60" t="str">
        <f>IF(A65="","",IF(H64&lt;=payment,0,IF(IF(MOD(A65,int)=0,$D$14,0)+C65&gt;=H64+F65,H64+F65-C65,IF(MOD(A65,int)=0,$D$14,0)+IF(IF(MOD(A65,int)=0,$D$14,0)+IF(MOD(A65,12)=0,$D$16,0)+C65&lt;H64+F65,IF(MOD(A65,12)=0,$D$16,0),H64+F65-IF(MOD(A65,int)=0,$D$14,0)-C65))))</f>
        <v>#NAME?</v>
      </c>
      <c r="E65" s="61"/>
      <c r="F65" s="60" t="str">
        <f>IF(A65="","",ROUND(rate*H64,2))</f>
        <v>#NAME?</v>
      </c>
      <c r="G65" s="60" t="str">
        <f t="shared" si="2"/>
        <v>#NAME?</v>
      </c>
      <c r="H65" s="60" t="str">
        <f t="shared" si="3"/>
        <v>#NAME?</v>
      </c>
      <c r="I65" s="60"/>
      <c r="J65" s="60"/>
      <c r="K65" s="60" t="str">
        <f t="shared" si="4"/>
        <v>#NAME?</v>
      </c>
      <c r="L65" s="62" t="str">
        <f t="shared" si="5"/>
        <v>#NAME?</v>
      </c>
      <c r="M65" s="6"/>
      <c r="N65" s="6"/>
      <c r="O65" s="6"/>
      <c r="P65" s="6"/>
      <c r="Q65" s="6"/>
      <c r="R65" s="6"/>
      <c r="S65" s="6"/>
      <c r="T65" s="6"/>
      <c r="U65" s="6"/>
      <c r="V65" s="6"/>
      <c r="W65" s="6"/>
      <c r="X65" s="6"/>
      <c r="Y65" s="6"/>
      <c r="Z65" s="6"/>
    </row>
    <row r="66" ht="12.75" customHeight="1">
      <c r="A66" s="58" t="str">
        <f t="shared" si="1"/>
        <v>#NAME?</v>
      </c>
      <c r="B66" s="59" t="str">
        <f>IF(A66="","",IF(MONTH(DATE(YEAR(fpdate),MONTH(fpdate)+(A66-1),DAY(fpdate)))&gt;(MONTH(fpdate)+MOD((A66-1),12)),DATE(YEAR(fpdate),MONTH(fpdate)+(A66-1)+1,0),DATE(YEAR(fpdate),MONTH(fpdate)+(A66-1),DAY(fpdate))))</f>
        <v>#NAME?</v>
      </c>
      <c r="C66" s="60" t="str">
        <f>IF(A66="","",IF(OR(A66=nper,payment&gt;ROUND((1+rate)*H65,2)),ROUND((1+rate)*H65,2),payment))</f>
        <v>#NAME?</v>
      </c>
      <c r="D66" s="60" t="str">
        <f>IF(A66="","",IF(H65&lt;=payment,0,IF(IF(MOD(A66,int)=0,$D$14,0)+C66&gt;=H65+F66,H65+F66-C66,IF(MOD(A66,int)=0,$D$14,0)+IF(IF(MOD(A66,int)=0,$D$14,0)+IF(MOD(A66,12)=0,$D$16,0)+C66&lt;H65+F66,IF(MOD(A66,12)=0,$D$16,0),H65+F66-IF(MOD(A66,int)=0,$D$14,0)-C66))))</f>
        <v>#NAME?</v>
      </c>
      <c r="E66" s="61"/>
      <c r="F66" s="60" t="str">
        <f>IF(A66="","",ROUND(rate*H65,2))</f>
        <v>#NAME?</v>
      </c>
      <c r="G66" s="60" t="str">
        <f t="shared" si="2"/>
        <v>#NAME?</v>
      </c>
      <c r="H66" s="60" t="str">
        <f t="shared" si="3"/>
        <v>#NAME?</v>
      </c>
      <c r="I66" s="60"/>
      <c r="J66" s="60"/>
      <c r="K66" s="60" t="str">
        <f t="shared" si="4"/>
        <v>#NAME?</v>
      </c>
      <c r="L66" s="62" t="str">
        <f t="shared" si="5"/>
        <v>#NAME?</v>
      </c>
      <c r="M66" s="6"/>
      <c r="N66" s="6"/>
      <c r="O66" s="6"/>
      <c r="P66" s="6"/>
      <c r="Q66" s="6"/>
      <c r="R66" s="6"/>
      <c r="S66" s="6"/>
      <c r="T66" s="6"/>
      <c r="U66" s="6"/>
      <c r="V66" s="6"/>
      <c r="W66" s="6"/>
      <c r="X66" s="6"/>
      <c r="Y66" s="6"/>
      <c r="Z66" s="6"/>
    </row>
    <row r="67" ht="12.75" customHeight="1">
      <c r="A67" s="58" t="str">
        <f t="shared" si="1"/>
        <v>#NAME?</v>
      </c>
      <c r="B67" s="59" t="str">
        <f>IF(A67="","",IF(MONTH(DATE(YEAR(fpdate),MONTH(fpdate)+(A67-1),DAY(fpdate)))&gt;(MONTH(fpdate)+MOD((A67-1),12)),DATE(YEAR(fpdate),MONTH(fpdate)+(A67-1)+1,0),DATE(YEAR(fpdate),MONTH(fpdate)+(A67-1),DAY(fpdate))))</f>
        <v>#NAME?</v>
      </c>
      <c r="C67" s="60" t="str">
        <f>IF(A67="","",IF(OR(A67=nper,payment&gt;ROUND((1+rate)*H66,2)),ROUND((1+rate)*H66,2),payment))</f>
        <v>#NAME?</v>
      </c>
      <c r="D67" s="60" t="str">
        <f>IF(A67="","",IF(H66&lt;=payment,0,IF(IF(MOD(A67,int)=0,$D$14,0)+C67&gt;=H66+F67,H66+F67-C67,IF(MOD(A67,int)=0,$D$14,0)+IF(IF(MOD(A67,int)=0,$D$14,0)+IF(MOD(A67,12)=0,$D$16,0)+C67&lt;H66+F67,IF(MOD(A67,12)=0,$D$16,0),H66+F67-IF(MOD(A67,int)=0,$D$14,0)-C67))))</f>
        <v>#NAME?</v>
      </c>
      <c r="E67" s="61"/>
      <c r="F67" s="60" t="str">
        <f>IF(A67="","",ROUND(rate*H66,2))</f>
        <v>#NAME?</v>
      </c>
      <c r="G67" s="60" t="str">
        <f t="shared" si="2"/>
        <v>#NAME?</v>
      </c>
      <c r="H67" s="60" t="str">
        <f t="shared" si="3"/>
        <v>#NAME?</v>
      </c>
      <c r="I67" s="60"/>
      <c r="J67" s="60"/>
      <c r="K67" s="60" t="str">
        <f t="shared" si="4"/>
        <v>#NAME?</v>
      </c>
      <c r="L67" s="62" t="str">
        <f t="shared" si="5"/>
        <v>#NAME?</v>
      </c>
      <c r="M67" s="6"/>
      <c r="N67" s="6"/>
      <c r="O67" s="6"/>
      <c r="P67" s="6"/>
      <c r="Q67" s="6"/>
      <c r="R67" s="6"/>
      <c r="S67" s="6"/>
      <c r="T67" s="6"/>
      <c r="U67" s="6"/>
      <c r="V67" s="6"/>
      <c r="W67" s="6"/>
      <c r="X67" s="6"/>
      <c r="Y67" s="6"/>
      <c r="Z67" s="6"/>
    </row>
    <row r="68" ht="12.75" customHeight="1">
      <c r="A68" s="58" t="str">
        <f t="shared" si="1"/>
        <v>#NAME?</v>
      </c>
      <c r="B68" s="59" t="str">
        <f>IF(A68="","",IF(MONTH(DATE(YEAR(fpdate),MONTH(fpdate)+(A68-1),DAY(fpdate)))&gt;(MONTH(fpdate)+MOD((A68-1),12)),DATE(YEAR(fpdate),MONTH(fpdate)+(A68-1)+1,0),DATE(YEAR(fpdate),MONTH(fpdate)+(A68-1),DAY(fpdate))))</f>
        <v>#NAME?</v>
      </c>
      <c r="C68" s="60" t="str">
        <f>IF(A68="","",IF(OR(A68=nper,payment&gt;ROUND((1+rate)*H67,2)),ROUND((1+rate)*H67,2),payment))</f>
        <v>#NAME?</v>
      </c>
      <c r="D68" s="60" t="str">
        <f>IF(A68="","",IF(H67&lt;=payment,0,IF(IF(MOD(A68,int)=0,$D$14,0)+C68&gt;=H67+F68,H67+F68-C68,IF(MOD(A68,int)=0,$D$14,0)+IF(IF(MOD(A68,int)=0,$D$14,0)+IF(MOD(A68,12)=0,$D$16,0)+C68&lt;H67+F68,IF(MOD(A68,12)=0,$D$16,0),H67+F68-IF(MOD(A68,int)=0,$D$14,0)-C68))))</f>
        <v>#NAME?</v>
      </c>
      <c r="E68" s="61"/>
      <c r="F68" s="60" t="str">
        <f>IF(A68="","",ROUND(rate*H67,2))</f>
        <v>#NAME?</v>
      </c>
      <c r="G68" s="60" t="str">
        <f t="shared" si="2"/>
        <v>#NAME?</v>
      </c>
      <c r="H68" s="60" t="str">
        <f t="shared" si="3"/>
        <v>#NAME?</v>
      </c>
      <c r="I68" s="60"/>
      <c r="J68" s="60"/>
      <c r="K68" s="60" t="str">
        <f t="shared" si="4"/>
        <v>#NAME?</v>
      </c>
      <c r="L68" s="62" t="str">
        <f t="shared" si="5"/>
        <v>#NAME?</v>
      </c>
      <c r="M68" s="6"/>
      <c r="N68" s="6"/>
      <c r="O68" s="6"/>
      <c r="P68" s="6"/>
      <c r="Q68" s="6"/>
      <c r="R68" s="6"/>
      <c r="S68" s="6"/>
      <c r="T68" s="6"/>
      <c r="U68" s="6"/>
      <c r="V68" s="6"/>
      <c r="W68" s="6"/>
      <c r="X68" s="6"/>
      <c r="Y68" s="6"/>
      <c r="Z68" s="6"/>
    </row>
    <row r="69" ht="12.75" customHeight="1">
      <c r="A69" s="58" t="str">
        <f t="shared" si="1"/>
        <v>#NAME?</v>
      </c>
      <c r="B69" s="59" t="str">
        <f>IF(A69="","",IF(MONTH(DATE(YEAR(fpdate),MONTH(fpdate)+(A69-1),DAY(fpdate)))&gt;(MONTH(fpdate)+MOD((A69-1),12)),DATE(YEAR(fpdate),MONTH(fpdate)+(A69-1)+1,0),DATE(YEAR(fpdate),MONTH(fpdate)+(A69-1),DAY(fpdate))))</f>
        <v>#NAME?</v>
      </c>
      <c r="C69" s="60" t="str">
        <f>IF(A69="","",IF(OR(A69=nper,payment&gt;ROUND((1+rate)*H68,2)),ROUND((1+rate)*H68,2),payment))</f>
        <v>#NAME?</v>
      </c>
      <c r="D69" s="60" t="str">
        <f>IF(A69="","",IF(H68&lt;=payment,0,IF(IF(MOD(A69,int)=0,$D$14,0)+C69&gt;=H68+F69,H68+F69-C69,IF(MOD(A69,int)=0,$D$14,0)+IF(IF(MOD(A69,int)=0,$D$14,0)+IF(MOD(A69,12)=0,$D$16,0)+C69&lt;H68+F69,IF(MOD(A69,12)=0,$D$16,0),H68+F69-IF(MOD(A69,int)=0,$D$14,0)-C69))))</f>
        <v>#NAME?</v>
      </c>
      <c r="E69" s="61"/>
      <c r="F69" s="60" t="str">
        <f>IF(A69="","",ROUND(rate*H68,2))</f>
        <v>#NAME?</v>
      </c>
      <c r="G69" s="60" t="str">
        <f t="shared" si="2"/>
        <v>#NAME?</v>
      </c>
      <c r="H69" s="60" t="str">
        <f t="shared" si="3"/>
        <v>#NAME?</v>
      </c>
      <c r="I69" s="60"/>
      <c r="J69" s="60"/>
      <c r="K69" s="60" t="str">
        <f t="shared" si="4"/>
        <v>#NAME?</v>
      </c>
      <c r="L69" s="62" t="str">
        <f t="shared" si="5"/>
        <v>#NAME?</v>
      </c>
      <c r="M69" s="6"/>
      <c r="N69" s="6"/>
      <c r="O69" s="6"/>
      <c r="P69" s="6"/>
      <c r="Q69" s="6"/>
      <c r="R69" s="6"/>
      <c r="S69" s="6"/>
      <c r="T69" s="6"/>
      <c r="U69" s="6"/>
      <c r="V69" s="6"/>
      <c r="W69" s="6"/>
      <c r="X69" s="6"/>
      <c r="Y69" s="6"/>
      <c r="Z69" s="6"/>
    </row>
    <row r="70" ht="12.75" customHeight="1">
      <c r="A70" s="58" t="str">
        <f t="shared" si="1"/>
        <v>#NAME?</v>
      </c>
      <c r="B70" s="59" t="str">
        <f>IF(A70="","",IF(MONTH(DATE(YEAR(fpdate),MONTH(fpdate)+(A70-1),DAY(fpdate)))&gt;(MONTH(fpdate)+MOD((A70-1),12)),DATE(YEAR(fpdate),MONTH(fpdate)+(A70-1)+1,0),DATE(YEAR(fpdate),MONTH(fpdate)+(A70-1),DAY(fpdate))))</f>
        <v>#NAME?</v>
      </c>
      <c r="C70" s="60" t="str">
        <f>IF(A70="","",IF(OR(A70=nper,payment&gt;ROUND((1+rate)*H69,2)),ROUND((1+rate)*H69,2),payment))</f>
        <v>#NAME?</v>
      </c>
      <c r="D70" s="60" t="str">
        <f>IF(A70="","",IF(H69&lt;=payment,0,IF(IF(MOD(A70,int)=0,$D$14,0)+C70&gt;=H69+F70,H69+F70-C70,IF(MOD(A70,int)=0,$D$14,0)+IF(IF(MOD(A70,int)=0,$D$14,0)+IF(MOD(A70,12)=0,$D$16,0)+C70&lt;H69+F70,IF(MOD(A70,12)=0,$D$16,0),H69+F70-IF(MOD(A70,int)=0,$D$14,0)-C70))))</f>
        <v>#NAME?</v>
      </c>
      <c r="E70" s="61"/>
      <c r="F70" s="60" t="str">
        <f>IF(A70="","",ROUND(rate*H69,2))</f>
        <v>#NAME?</v>
      </c>
      <c r="G70" s="60" t="str">
        <f t="shared" si="2"/>
        <v>#NAME?</v>
      </c>
      <c r="H70" s="60" t="str">
        <f t="shared" si="3"/>
        <v>#NAME?</v>
      </c>
      <c r="I70" s="60"/>
      <c r="J70" s="60"/>
      <c r="K70" s="60" t="str">
        <f t="shared" si="4"/>
        <v>#NAME?</v>
      </c>
      <c r="L70" s="62" t="str">
        <f t="shared" si="5"/>
        <v>#NAME?</v>
      </c>
      <c r="M70" s="6"/>
      <c r="N70" s="6"/>
      <c r="O70" s="6"/>
      <c r="P70" s="6"/>
      <c r="Q70" s="6"/>
      <c r="R70" s="6"/>
      <c r="S70" s="6"/>
      <c r="T70" s="6"/>
      <c r="U70" s="6"/>
      <c r="V70" s="6"/>
      <c r="W70" s="6"/>
      <c r="X70" s="6"/>
      <c r="Y70" s="6"/>
      <c r="Z70" s="6"/>
    </row>
    <row r="71" ht="12.75" customHeight="1">
      <c r="A71" s="58" t="str">
        <f t="shared" si="1"/>
        <v>#NAME?</v>
      </c>
      <c r="B71" s="59" t="str">
        <f>IF(A71="","",IF(MONTH(DATE(YEAR(fpdate),MONTH(fpdate)+(A71-1),DAY(fpdate)))&gt;(MONTH(fpdate)+MOD((A71-1),12)),DATE(YEAR(fpdate),MONTH(fpdate)+(A71-1)+1,0),DATE(YEAR(fpdate),MONTH(fpdate)+(A71-1),DAY(fpdate))))</f>
        <v>#NAME?</v>
      </c>
      <c r="C71" s="60" t="str">
        <f>IF(A71="","",IF(OR(A71=nper,payment&gt;ROUND((1+rate)*H70,2)),ROUND((1+rate)*H70,2),payment))</f>
        <v>#NAME?</v>
      </c>
      <c r="D71" s="60" t="str">
        <f>IF(A71="","",IF(H70&lt;=payment,0,IF(IF(MOD(A71,int)=0,$D$14,0)+C71&gt;=H70+F71,H70+F71-C71,IF(MOD(A71,int)=0,$D$14,0)+IF(IF(MOD(A71,int)=0,$D$14,0)+IF(MOD(A71,12)=0,$D$16,0)+C71&lt;H70+F71,IF(MOD(A71,12)=0,$D$16,0),H70+F71-IF(MOD(A71,int)=0,$D$14,0)-C71))))</f>
        <v>#NAME?</v>
      </c>
      <c r="E71" s="61"/>
      <c r="F71" s="60" t="str">
        <f>IF(A71="","",ROUND(rate*H70,2))</f>
        <v>#NAME?</v>
      </c>
      <c r="G71" s="60" t="str">
        <f t="shared" si="2"/>
        <v>#NAME?</v>
      </c>
      <c r="H71" s="60" t="str">
        <f t="shared" si="3"/>
        <v>#NAME?</v>
      </c>
      <c r="I71" s="60"/>
      <c r="J71" s="60"/>
      <c r="K71" s="60" t="str">
        <f t="shared" si="4"/>
        <v>#NAME?</v>
      </c>
      <c r="L71" s="62" t="str">
        <f t="shared" si="5"/>
        <v>#NAME?</v>
      </c>
      <c r="M71" s="6"/>
      <c r="N71" s="6"/>
      <c r="O71" s="6"/>
      <c r="P71" s="6"/>
      <c r="Q71" s="6"/>
      <c r="R71" s="6"/>
      <c r="S71" s="6"/>
      <c r="T71" s="6"/>
      <c r="U71" s="6"/>
      <c r="V71" s="6"/>
      <c r="W71" s="6"/>
      <c r="X71" s="6"/>
      <c r="Y71" s="6"/>
      <c r="Z71" s="6"/>
    </row>
    <row r="72" ht="12.75" customHeight="1">
      <c r="A72" s="58" t="str">
        <f t="shared" si="1"/>
        <v>#NAME?</v>
      </c>
      <c r="B72" s="59" t="str">
        <f>IF(A72="","",IF(MONTH(DATE(YEAR(fpdate),MONTH(fpdate)+(A72-1),DAY(fpdate)))&gt;(MONTH(fpdate)+MOD((A72-1),12)),DATE(YEAR(fpdate),MONTH(fpdate)+(A72-1)+1,0),DATE(YEAR(fpdate),MONTH(fpdate)+(A72-1),DAY(fpdate))))</f>
        <v>#NAME?</v>
      </c>
      <c r="C72" s="60" t="str">
        <f>IF(A72="","",IF(OR(A72=nper,payment&gt;ROUND((1+rate)*H71,2)),ROUND((1+rate)*H71,2),payment))</f>
        <v>#NAME?</v>
      </c>
      <c r="D72" s="60" t="str">
        <f>IF(A72="","",IF(H71&lt;=payment,0,IF(IF(MOD(A72,int)=0,$D$14,0)+C72&gt;=H71+F72,H71+F72-C72,IF(MOD(A72,int)=0,$D$14,0)+IF(IF(MOD(A72,int)=0,$D$14,0)+IF(MOD(A72,12)=0,$D$16,0)+C72&lt;H71+F72,IF(MOD(A72,12)=0,$D$16,0),H71+F72-IF(MOD(A72,int)=0,$D$14,0)-C72))))</f>
        <v>#NAME?</v>
      </c>
      <c r="E72" s="61"/>
      <c r="F72" s="60" t="str">
        <f>IF(A72="","",ROUND(rate*H71,2))</f>
        <v>#NAME?</v>
      </c>
      <c r="G72" s="60" t="str">
        <f t="shared" si="2"/>
        <v>#NAME?</v>
      </c>
      <c r="H72" s="60" t="str">
        <f t="shared" si="3"/>
        <v>#NAME?</v>
      </c>
      <c r="I72" s="60"/>
      <c r="J72" s="60"/>
      <c r="K72" s="60" t="str">
        <f t="shared" si="4"/>
        <v>#NAME?</v>
      </c>
      <c r="L72" s="62" t="str">
        <f t="shared" si="5"/>
        <v>#NAME?</v>
      </c>
      <c r="M72" s="6"/>
      <c r="N72" s="6"/>
      <c r="O72" s="6"/>
      <c r="P72" s="6"/>
      <c r="Q72" s="6"/>
      <c r="R72" s="6"/>
      <c r="S72" s="6"/>
      <c r="T72" s="6"/>
      <c r="U72" s="6"/>
      <c r="V72" s="6"/>
      <c r="W72" s="6"/>
      <c r="X72" s="6"/>
      <c r="Y72" s="6"/>
      <c r="Z72" s="6"/>
    </row>
    <row r="73" ht="12.75" customHeight="1">
      <c r="A73" s="58" t="str">
        <f t="shared" si="1"/>
        <v>#NAME?</v>
      </c>
      <c r="B73" s="59" t="str">
        <f>IF(A73="","",IF(MONTH(DATE(YEAR(fpdate),MONTH(fpdate)+(A73-1),DAY(fpdate)))&gt;(MONTH(fpdate)+MOD((A73-1),12)),DATE(YEAR(fpdate),MONTH(fpdate)+(A73-1)+1,0),DATE(YEAR(fpdate),MONTH(fpdate)+(A73-1),DAY(fpdate))))</f>
        <v>#NAME?</v>
      </c>
      <c r="C73" s="60" t="str">
        <f>IF(A73="","",IF(OR(A73=nper,payment&gt;ROUND((1+rate)*H72,2)),ROUND((1+rate)*H72,2),payment))</f>
        <v>#NAME?</v>
      </c>
      <c r="D73" s="60" t="str">
        <f>IF(A73="","",IF(H72&lt;=payment,0,IF(IF(MOD(A73,int)=0,$D$14,0)+C73&gt;=H72+F73,H72+F73-C73,IF(MOD(A73,int)=0,$D$14,0)+IF(IF(MOD(A73,int)=0,$D$14,0)+IF(MOD(A73,12)=0,$D$16,0)+C73&lt;H72+F73,IF(MOD(A73,12)=0,$D$16,0),H72+F73-IF(MOD(A73,int)=0,$D$14,0)-C73))))</f>
        <v>#NAME?</v>
      </c>
      <c r="E73" s="61"/>
      <c r="F73" s="60" t="str">
        <f>IF(A73="","",ROUND(rate*H72,2))</f>
        <v>#NAME?</v>
      </c>
      <c r="G73" s="60" t="str">
        <f t="shared" si="2"/>
        <v>#NAME?</v>
      </c>
      <c r="H73" s="60" t="str">
        <f t="shared" si="3"/>
        <v>#NAME?</v>
      </c>
      <c r="I73" s="60"/>
      <c r="J73" s="60"/>
      <c r="K73" s="60" t="str">
        <f t="shared" si="4"/>
        <v>#NAME?</v>
      </c>
      <c r="L73" s="62" t="str">
        <f t="shared" si="5"/>
        <v>#NAME?</v>
      </c>
      <c r="M73" s="6"/>
      <c r="N73" s="6"/>
      <c r="O73" s="6"/>
      <c r="P73" s="6"/>
      <c r="Q73" s="6"/>
      <c r="R73" s="6"/>
      <c r="S73" s="6"/>
      <c r="T73" s="6"/>
      <c r="U73" s="6"/>
      <c r="V73" s="6"/>
      <c r="W73" s="6"/>
      <c r="X73" s="6"/>
      <c r="Y73" s="6"/>
      <c r="Z73" s="6"/>
    </row>
    <row r="74" ht="12.75" customHeight="1">
      <c r="A74" s="58" t="str">
        <f t="shared" si="1"/>
        <v>#NAME?</v>
      </c>
      <c r="B74" s="59" t="str">
        <f>IF(A74="","",IF(MONTH(DATE(YEAR(fpdate),MONTH(fpdate)+(A74-1),DAY(fpdate)))&gt;(MONTH(fpdate)+MOD((A74-1),12)),DATE(YEAR(fpdate),MONTH(fpdate)+(A74-1)+1,0),DATE(YEAR(fpdate),MONTH(fpdate)+(A74-1),DAY(fpdate))))</f>
        <v>#NAME?</v>
      </c>
      <c r="C74" s="60" t="str">
        <f>IF(A74="","",IF(OR(A74=nper,payment&gt;ROUND((1+rate)*H73,2)),ROUND((1+rate)*H73,2),payment))</f>
        <v>#NAME?</v>
      </c>
      <c r="D74" s="60" t="str">
        <f>IF(A74="","",IF(H73&lt;=payment,0,IF(IF(MOD(A74,int)=0,$D$14,0)+C74&gt;=H73+F74,H73+F74-C74,IF(MOD(A74,int)=0,$D$14,0)+IF(IF(MOD(A74,int)=0,$D$14,0)+IF(MOD(A74,12)=0,$D$16,0)+C74&lt;H73+F74,IF(MOD(A74,12)=0,$D$16,0),H73+F74-IF(MOD(A74,int)=0,$D$14,0)-C74))))</f>
        <v>#NAME?</v>
      </c>
      <c r="E74" s="61"/>
      <c r="F74" s="60" t="str">
        <f>IF(A74="","",ROUND(rate*H73,2))</f>
        <v>#NAME?</v>
      </c>
      <c r="G74" s="60" t="str">
        <f t="shared" si="2"/>
        <v>#NAME?</v>
      </c>
      <c r="H74" s="60" t="str">
        <f t="shared" si="3"/>
        <v>#NAME?</v>
      </c>
      <c r="I74" s="60"/>
      <c r="J74" s="60"/>
      <c r="K74" s="60" t="str">
        <f t="shared" si="4"/>
        <v>#NAME?</v>
      </c>
      <c r="L74" s="62" t="str">
        <f t="shared" si="5"/>
        <v>#NAME?</v>
      </c>
      <c r="M74" s="6"/>
      <c r="N74" s="6"/>
      <c r="O74" s="6"/>
      <c r="P74" s="6"/>
      <c r="Q74" s="6"/>
      <c r="R74" s="6"/>
      <c r="S74" s="6"/>
      <c r="T74" s="6"/>
      <c r="U74" s="6"/>
      <c r="V74" s="6"/>
      <c r="W74" s="6"/>
      <c r="X74" s="6"/>
      <c r="Y74" s="6"/>
      <c r="Z74" s="6"/>
    </row>
    <row r="75" ht="12.75" customHeight="1">
      <c r="A75" s="58" t="str">
        <f t="shared" si="1"/>
        <v>#NAME?</v>
      </c>
      <c r="B75" s="59" t="str">
        <f>IF(A75="","",IF(MONTH(DATE(YEAR(fpdate),MONTH(fpdate)+(A75-1),DAY(fpdate)))&gt;(MONTH(fpdate)+MOD((A75-1),12)),DATE(YEAR(fpdate),MONTH(fpdate)+(A75-1)+1,0),DATE(YEAR(fpdate),MONTH(fpdate)+(A75-1),DAY(fpdate))))</f>
        <v>#NAME?</v>
      </c>
      <c r="C75" s="60" t="str">
        <f>IF(A75="","",IF(OR(A75=nper,payment&gt;ROUND((1+rate)*H74,2)),ROUND((1+rate)*H74,2),payment))</f>
        <v>#NAME?</v>
      </c>
      <c r="D75" s="60" t="str">
        <f>IF(A75="","",IF(H74&lt;=payment,0,IF(IF(MOD(A75,int)=0,$D$14,0)+C75&gt;=H74+F75,H74+F75-C75,IF(MOD(A75,int)=0,$D$14,0)+IF(IF(MOD(A75,int)=0,$D$14,0)+IF(MOD(A75,12)=0,$D$16,0)+C75&lt;H74+F75,IF(MOD(A75,12)=0,$D$16,0),H74+F75-IF(MOD(A75,int)=0,$D$14,0)-C75))))</f>
        <v>#NAME?</v>
      </c>
      <c r="E75" s="61"/>
      <c r="F75" s="60" t="str">
        <f>IF(A75="","",ROUND(rate*H74,2))</f>
        <v>#NAME?</v>
      </c>
      <c r="G75" s="60" t="str">
        <f t="shared" si="2"/>
        <v>#NAME?</v>
      </c>
      <c r="H75" s="60" t="str">
        <f t="shared" si="3"/>
        <v>#NAME?</v>
      </c>
      <c r="I75" s="60"/>
      <c r="J75" s="60"/>
      <c r="K75" s="60" t="str">
        <f t="shared" si="4"/>
        <v>#NAME?</v>
      </c>
      <c r="L75" s="62" t="str">
        <f t="shared" si="5"/>
        <v>#NAME?</v>
      </c>
      <c r="M75" s="6"/>
      <c r="N75" s="6"/>
      <c r="O75" s="6"/>
      <c r="P75" s="6"/>
      <c r="Q75" s="6"/>
      <c r="R75" s="6"/>
      <c r="S75" s="6"/>
      <c r="T75" s="6"/>
      <c r="U75" s="6"/>
      <c r="V75" s="6"/>
      <c r="W75" s="6"/>
      <c r="X75" s="6"/>
      <c r="Y75" s="6"/>
      <c r="Z75" s="6"/>
    </row>
    <row r="76" ht="12.75" customHeight="1">
      <c r="A76" s="58" t="str">
        <f t="shared" si="1"/>
        <v>#NAME?</v>
      </c>
      <c r="B76" s="59" t="str">
        <f>IF(A76="","",IF(MONTH(DATE(YEAR(fpdate),MONTH(fpdate)+(A76-1),DAY(fpdate)))&gt;(MONTH(fpdate)+MOD((A76-1),12)),DATE(YEAR(fpdate),MONTH(fpdate)+(A76-1)+1,0),DATE(YEAR(fpdate),MONTH(fpdate)+(A76-1),DAY(fpdate))))</f>
        <v>#NAME?</v>
      </c>
      <c r="C76" s="60" t="str">
        <f>IF(A76="","",IF(OR(A76=nper,payment&gt;ROUND((1+rate)*H75,2)),ROUND((1+rate)*H75,2),payment))</f>
        <v>#NAME?</v>
      </c>
      <c r="D76" s="60" t="str">
        <f>IF(A76="","",IF(H75&lt;=payment,0,IF(IF(MOD(A76,int)=0,$D$14,0)+C76&gt;=H75+F76,H75+F76-C76,IF(MOD(A76,int)=0,$D$14,0)+IF(IF(MOD(A76,int)=0,$D$14,0)+IF(MOD(A76,12)=0,$D$16,0)+C76&lt;H75+F76,IF(MOD(A76,12)=0,$D$16,0),H75+F76-IF(MOD(A76,int)=0,$D$14,0)-C76))))</f>
        <v>#NAME?</v>
      </c>
      <c r="E76" s="61"/>
      <c r="F76" s="60" t="str">
        <f>IF(A76="","",ROUND(rate*H75,2))</f>
        <v>#NAME?</v>
      </c>
      <c r="G76" s="60" t="str">
        <f t="shared" si="2"/>
        <v>#NAME?</v>
      </c>
      <c r="H76" s="60" t="str">
        <f t="shared" si="3"/>
        <v>#NAME?</v>
      </c>
      <c r="I76" s="60"/>
      <c r="J76" s="60"/>
      <c r="K76" s="60" t="str">
        <f t="shared" si="4"/>
        <v>#NAME?</v>
      </c>
      <c r="L76" s="62" t="str">
        <f t="shared" si="5"/>
        <v>#NAME?</v>
      </c>
      <c r="M76" s="6"/>
      <c r="N76" s="6"/>
      <c r="O76" s="6"/>
      <c r="P76" s="6"/>
      <c r="Q76" s="6"/>
      <c r="R76" s="6"/>
      <c r="S76" s="6"/>
      <c r="T76" s="6"/>
      <c r="U76" s="6"/>
      <c r="V76" s="6"/>
      <c r="W76" s="6"/>
      <c r="X76" s="6"/>
      <c r="Y76" s="6"/>
      <c r="Z76" s="6"/>
    </row>
    <row r="77" ht="12.75" customHeight="1">
      <c r="A77" s="58" t="str">
        <f t="shared" si="1"/>
        <v>#NAME?</v>
      </c>
      <c r="B77" s="59" t="str">
        <f>IF(A77="","",IF(MONTH(DATE(YEAR(fpdate),MONTH(fpdate)+(A77-1),DAY(fpdate)))&gt;(MONTH(fpdate)+MOD((A77-1),12)),DATE(YEAR(fpdate),MONTH(fpdate)+(A77-1)+1,0),DATE(YEAR(fpdate),MONTH(fpdate)+(A77-1),DAY(fpdate))))</f>
        <v>#NAME?</v>
      </c>
      <c r="C77" s="60" t="str">
        <f>IF(A77="","",IF(OR(A77=nper,payment&gt;ROUND((1+rate)*H76,2)),ROUND((1+rate)*H76,2),payment))</f>
        <v>#NAME?</v>
      </c>
      <c r="D77" s="60" t="str">
        <f>IF(A77="","",IF(H76&lt;=payment,0,IF(IF(MOD(A77,int)=0,$D$14,0)+C77&gt;=H76+F77,H76+F77-C77,IF(MOD(A77,int)=0,$D$14,0)+IF(IF(MOD(A77,int)=0,$D$14,0)+IF(MOD(A77,12)=0,$D$16,0)+C77&lt;H76+F77,IF(MOD(A77,12)=0,$D$16,0),H76+F77-IF(MOD(A77,int)=0,$D$14,0)-C77))))</f>
        <v>#NAME?</v>
      </c>
      <c r="E77" s="61"/>
      <c r="F77" s="60" t="str">
        <f>IF(A77="","",ROUND(rate*H76,2))</f>
        <v>#NAME?</v>
      </c>
      <c r="G77" s="60" t="str">
        <f t="shared" si="2"/>
        <v>#NAME?</v>
      </c>
      <c r="H77" s="60" t="str">
        <f t="shared" si="3"/>
        <v>#NAME?</v>
      </c>
      <c r="I77" s="60"/>
      <c r="J77" s="60"/>
      <c r="K77" s="60" t="str">
        <f t="shared" si="4"/>
        <v>#NAME?</v>
      </c>
      <c r="L77" s="62" t="str">
        <f t="shared" si="5"/>
        <v>#NAME?</v>
      </c>
      <c r="M77" s="6"/>
      <c r="N77" s="6"/>
      <c r="O77" s="6"/>
      <c r="P77" s="6"/>
      <c r="Q77" s="6"/>
      <c r="R77" s="6"/>
      <c r="S77" s="6"/>
      <c r="T77" s="6"/>
      <c r="U77" s="6"/>
      <c r="V77" s="6"/>
      <c r="W77" s="6"/>
      <c r="X77" s="6"/>
      <c r="Y77" s="6"/>
      <c r="Z77" s="6"/>
    </row>
    <row r="78" ht="12.75" customHeight="1">
      <c r="A78" s="58" t="str">
        <f t="shared" si="1"/>
        <v>#NAME?</v>
      </c>
      <c r="B78" s="59" t="str">
        <f>IF(A78="","",IF(MONTH(DATE(YEAR(fpdate),MONTH(fpdate)+(A78-1),DAY(fpdate)))&gt;(MONTH(fpdate)+MOD((A78-1),12)),DATE(YEAR(fpdate),MONTH(fpdate)+(A78-1)+1,0),DATE(YEAR(fpdate),MONTH(fpdate)+(A78-1),DAY(fpdate))))</f>
        <v>#NAME?</v>
      </c>
      <c r="C78" s="60" t="str">
        <f>IF(A78="","",IF(OR(A78=nper,payment&gt;ROUND((1+rate)*H77,2)),ROUND((1+rate)*H77,2),payment))</f>
        <v>#NAME?</v>
      </c>
      <c r="D78" s="60" t="str">
        <f>IF(A78="","",IF(H77&lt;=payment,0,IF(IF(MOD(A78,int)=0,$D$14,0)+C78&gt;=H77+F78,H77+F78-C78,IF(MOD(A78,int)=0,$D$14,0)+IF(IF(MOD(A78,int)=0,$D$14,0)+IF(MOD(A78,12)=0,$D$16,0)+C78&lt;H77+F78,IF(MOD(A78,12)=0,$D$16,0),H77+F78-IF(MOD(A78,int)=0,$D$14,0)-C78))))</f>
        <v>#NAME?</v>
      </c>
      <c r="E78" s="61"/>
      <c r="F78" s="60" t="str">
        <f>IF(A78="","",ROUND(rate*H77,2))</f>
        <v>#NAME?</v>
      </c>
      <c r="G78" s="60" t="str">
        <f t="shared" si="2"/>
        <v>#NAME?</v>
      </c>
      <c r="H78" s="60" t="str">
        <f t="shared" si="3"/>
        <v>#NAME?</v>
      </c>
      <c r="I78" s="60"/>
      <c r="J78" s="60"/>
      <c r="K78" s="60" t="str">
        <f t="shared" si="4"/>
        <v>#NAME?</v>
      </c>
      <c r="L78" s="62" t="str">
        <f t="shared" si="5"/>
        <v>#NAME?</v>
      </c>
      <c r="M78" s="6"/>
      <c r="N78" s="6"/>
      <c r="O78" s="6"/>
      <c r="P78" s="6"/>
      <c r="Q78" s="6"/>
      <c r="R78" s="6"/>
      <c r="S78" s="6"/>
      <c r="T78" s="6"/>
      <c r="U78" s="6"/>
      <c r="V78" s="6"/>
      <c r="W78" s="6"/>
      <c r="X78" s="6"/>
      <c r="Y78" s="6"/>
      <c r="Z78" s="6"/>
    </row>
    <row r="79" ht="12.75" customHeight="1">
      <c r="A79" s="58" t="str">
        <f t="shared" si="1"/>
        <v>#NAME?</v>
      </c>
      <c r="B79" s="59" t="str">
        <f>IF(A79="","",IF(MONTH(DATE(YEAR(fpdate),MONTH(fpdate)+(A79-1),DAY(fpdate)))&gt;(MONTH(fpdate)+MOD((A79-1),12)),DATE(YEAR(fpdate),MONTH(fpdate)+(A79-1)+1,0),DATE(YEAR(fpdate),MONTH(fpdate)+(A79-1),DAY(fpdate))))</f>
        <v>#NAME?</v>
      </c>
      <c r="C79" s="60" t="str">
        <f>IF(A79="","",IF(OR(A79=nper,payment&gt;ROUND((1+rate)*H78,2)),ROUND((1+rate)*H78,2),payment))</f>
        <v>#NAME?</v>
      </c>
      <c r="D79" s="60" t="str">
        <f>IF(A79="","",IF(H78&lt;=payment,0,IF(IF(MOD(A79,int)=0,$D$14,0)+C79&gt;=H78+F79,H78+F79-C79,IF(MOD(A79,int)=0,$D$14,0)+IF(IF(MOD(A79,int)=0,$D$14,0)+IF(MOD(A79,12)=0,$D$16,0)+C79&lt;H78+F79,IF(MOD(A79,12)=0,$D$16,0),H78+F79-IF(MOD(A79,int)=0,$D$14,0)-C79))))</f>
        <v>#NAME?</v>
      </c>
      <c r="E79" s="61"/>
      <c r="F79" s="60" t="str">
        <f>IF(A79="","",ROUND(rate*H78,2))</f>
        <v>#NAME?</v>
      </c>
      <c r="G79" s="60" t="str">
        <f t="shared" si="2"/>
        <v>#NAME?</v>
      </c>
      <c r="H79" s="60" t="str">
        <f t="shared" si="3"/>
        <v>#NAME?</v>
      </c>
      <c r="I79" s="60"/>
      <c r="J79" s="60"/>
      <c r="K79" s="60" t="str">
        <f t="shared" si="4"/>
        <v>#NAME?</v>
      </c>
      <c r="L79" s="62" t="str">
        <f t="shared" si="5"/>
        <v>#NAME?</v>
      </c>
      <c r="M79" s="6"/>
      <c r="N79" s="6"/>
      <c r="O79" s="6"/>
      <c r="P79" s="6"/>
      <c r="Q79" s="6"/>
      <c r="R79" s="6"/>
      <c r="S79" s="6"/>
      <c r="T79" s="6"/>
      <c r="U79" s="6"/>
      <c r="V79" s="6"/>
      <c r="W79" s="6"/>
      <c r="X79" s="6"/>
      <c r="Y79" s="6"/>
      <c r="Z79" s="6"/>
    </row>
    <row r="80" ht="12.75" customHeight="1">
      <c r="A80" s="58" t="str">
        <f t="shared" si="1"/>
        <v>#NAME?</v>
      </c>
      <c r="B80" s="59" t="str">
        <f>IF(A80="","",IF(MONTH(DATE(YEAR(fpdate),MONTH(fpdate)+(A80-1),DAY(fpdate)))&gt;(MONTH(fpdate)+MOD((A80-1),12)),DATE(YEAR(fpdate),MONTH(fpdate)+(A80-1)+1,0),DATE(YEAR(fpdate),MONTH(fpdate)+(A80-1),DAY(fpdate))))</f>
        <v>#NAME?</v>
      </c>
      <c r="C80" s="60" t="str">
        <f>IF(A80="","",IF(OR(A80=nper,payment&gt;ROUND((1+rate)*H79,2)),ROUND((1+rate)*H79,2),payment))</f>
        <v>#NAME?</v>
      </c>
      <c r="D80" s="60" t="str">
        <f>IF(A80="","",IF(H79&lt;=payment,0,IF(IF(MOD(A80,int)=0,$D$14,0)+C80&gt;=H79+F80,H79+F80-C80,IF(MOD(A80,int)=0,$D$14,0)+IF(IF(MOD(A80,int)=0,$D$14,0)+IF(MOD(A80,12)=0,$D$16,0)+C80&lt;H79+F80,IF(MOD(A80,12)=0,$D$16,0),H79+F80-IF(MOD(A80,int)=0,$D$14,0)-C80))))</f>
        <v>#NAME?</v>
      </c>
      <c r="E80" s="61"/>
      <c r="F80" s="60" t="str">
        <f>IF(A80="","",ROUND(rate*H79,2))</f>
        <v>#NAME?</v>
      </c>
      <c r="G80" s="60" t="str">
        <f t="shared" si="2"/>
        <v>#NAME?</v>
      </c>
      <c r="H80" s="60" t="str">
        <f t="shared" si="3"/>
        <v>#NAME?</v>
      </c>
      <c r="I80" s="60"/>
      <c r="J80" s="60"/>
      <c r="K80" s="60" t="str">
        <f t="shared" si="4"/>
        <v>#NAME?</v>
      </c>
      <c r="L80" s="62" t="str">
        <f t="shared" si="5"/>
        <v>#NAME?</v>
      </c>
      <c r="M80" s="6"/>
      <c r="N80" s="6"/>
      <c r="O80" s="6"/>
      <c r="P80" s="6"/>
      <c r="Q80" s="6"/>
      <c r="R80" s="6"/>
      <c r="S80" s="6"/>
      <c r="T80" s="6"/>
      <c r="U80" s="6"/>
      <c r="V80" s="6"/>
      <c r="W80" s="6"/>
      <c r="X80" s="6"/>
      <c r="Y80" s="6"/>
      <c r="Z80" s="6"/>
    </row>
    <row r="81" ht="12.75" customHeight="1">
      <c r="A81" s="58" t="str">
        <f t="shared" si="1"/>
        <v>#NAME?</v>
      </c>
      <c r="B81" s="59" t="str">
        <f>IF(A81="","",IF(MONTH(DATE(YEAR(fpdate),MONTH(fpdate)+(A81-1),DAY(fpdate)))&gt;(MONTH(fpdate)+MOD((A81-1),12)),DATE(YEAR(fpdate),MONTH(fpdate)+(A81-1)+1,0),DATE(YEAR(fpdate),MONTH(fpdate)+(A81-1),DAY(fpdate))))</f>
        <v>#NAME?</v>
      </c>
      <c r="C81" s="60" t="str">
        <f>IF(A81="","",IF(OR(A81=nper,payment&gt;ROUND((1+rate)*H80,2)),ROUND((1+rate)*H80,2),payment))</f>
        <v>#NAME?</v>
      </c>
      <c r="D81" s="60" t="str">
        <f>IF(A81="","",IF(H80&lt;=payment,0,IF(IF(MOD(A81,int)=0,$D$14,0)+C81&gt;=H80+F81,H80+F81-C81,IF(MOD(A81,int)=0,$D$14,0)+IF(IF(MOD(A81,int)=0,$D$14,0)+IF(MOD(A81,12)=0,$D$16,0)+C81&lt;H80+F81,IF(MOD(A81,12)=0,$D$16,0),H80+F81-IF(MOD(A81,int)=0,$D$14,0)-C81))))</f>
        <v>#NAME?</v>
      </c>
      <c r="E81" s="61"/>
      <c r="F81" s="60" t="str">
        <f>IF(A81="","",ROUND(rate*H80,2))</f>
        <v>#NAME?</v>
      </c>
      <c r="G81" s="60" t="str">
        <f t="shared" si="2"/>
        <v>#NAME?</v>
      </c>
      <c r="H81" s="60" t="str">
        <f t="shared" si="3"/>
        <v>#NAME?</v>
      </c>
      <c r="I81" s="60"/>
      <c r="J81" s="60"/>
      <c r="K81" s="60" t="str">
        <f t="shared" si="4"/>
        <v>#NAME?</v>
      </c>
      <c r="L81" s="62" t="str">
        <f t="shared" si="5"/>
        <v>#NAME?</v>
      </c>
      <c r="M81" s="6"/>
      <c r="N81" s="6"/>
      <c r="O81" s="6"/>
      <c r="P81" s="6"/>
      <c r="Q81" s="6"/>
      <c r="R81" s="6"/>
      <c r="S81" s="6"/>
      <c r="T81" s="6"/>
      <c r="U81" s="6"/>
      <c r="V81" s="6"/>
      <c r="W81" s="6"/>
      <c r="X81" s="6"/>
      <c r="Y81" s="6"/>
      <c r="Z81" s="6"/>
    </row>
    <row r="82" ht="12.75" customHeight="1">
      <c r="A82" s="58" t="str">
        <f t="shared" si="1"/>
        <v>#NAME?</v>
      </c>
      <c r="B82" s="59" t="str">
        <f>IF(A82="","",IF(MONTH(DATE(YEAR(fpdate),MONTH(fpdate)+(A82-1),DAY(fpdate)))&gt;(MONTH(fpdate)+MOD((A82-1),12)),DATE(YEAR(fpdate),MONTH(fpdate)+(A82-1)+1,0),DATE(YEAR(fpdate),MONTH(fpdate)+(A82-1),DAY(fpdate))))</f>
        <v>#NAME?</v>
      </c>
      <c r="C82" s="60" t="str">
        <f>IF(A82="","",IF(OR(A82=nper,payment&gt;ROUND((1+rate)*H81,2)),ROUND((1+rate)*H81,2),payment))</f>
        <v>#NAME?</v>
      </c>
      <c r="D82" s="60" t="str">
        <f>IF(A82="","",IF(H81&lt;=payment,0,IF(IF(MOD(A82,int)=0,$D$14,0)+C82&gt;=H81+F82,H81+F82-C82,IF(MOD(A82,int)=0,$D$14,0)+IF(IF(MOD(A82,int)=0,$D$14,0)+IF(MOD(A82,12)=0,$D$16,0)+C82&lt;H81+F82,IF(MOD(A82,12)=0,$D$16,0),H81+F82-IF(MOD(A82,int)=0,$D$14,0)-C82))))</f>
        <v>#NAME?</v>
      </c>
      <c r="E82" s="61"/>
      <c r="F82" s="60" t="str">
        <f>IF(A82="","",ROUND(rate*H81,2))</f>
        <v>#NAME?</v>
      </c>
      <c r="G82" s="60" t="str">
        <f t="shared" si="2"/>
        <v>#NAME?</v>
      </c>
      <c r="H82" s="60" t="str">
        <f t="shared" si="3"/>
        <v>#NAME?</v>
      </c>
      <c r="I82" s="60"/>
      <c r="J82" s="60"/>
      <c r="K82" s="60" t="str">
        <f t="shared" si="4"/>
        <v>#NAME?</v>
      </c>
      <c r="L82" s="62" t="str">
        <f t="shared" si="5"/>
        <v>#NAME?</v>
      </c>
      <c r="M82" s="6"/>
      <c r="N82" s="6"/>
      <c r="O82" s="6"/>
      <c r="P82" s="6"/>
      <c r="Q82" s="6"/>
      <c r="R82" s="6"/>
      <c r="S82" s="6"/>
      <c r="T82" s="6"/>
      <c r="U82" s="6"/>
      <c r="V82" s="6"/>
      <c r="W82" s="6"/>
      <c r="X82" s="6"/>
      <c r="Y82" s="6"/>
      <c r="Z82" s="6"/>
    </row>
    <row r="83" ht="12.75" customHeight="1">
      <c r="A83" s="58" t="str">
        <f t="shared" si="1"/>
        <v>#NAME?</v>
      </c>
      <c r="B83" s="59" t="str">
        <f>IF(A83="","",IF(MONTH(DATE(YEAR(fpdate),MONTH(fpdate)+(A83-1),DAY(fpdate)))&gt;(MONTH(fpdate)+MOD((A83-1),12)),DATE(YEAR(fpdate),MONTH(fpdate)+(A83-1)+1,0),DATE(YEAR(fpdate),MONTH(fpdate)+(A83-1),DAY(fpdate))))</f>
        <v>#NAME?</v>
      </c>
      <c r="C83" s="60" t="str">
        <f>IF(A83="","",IF(OR(A83=nper,payment&gt;ROUND((1+rate)*H82,2)),ROUND((1+rate)*H82,2),payment))</f>
        <v>#NAME?</v>
      </c>
      <c r="D83" s="60" t="str">
        <f>IF(A83="","",IF(H82&lt;=payment,0,IF(IF(MOD(A83,int)=0,$D$14,0)+C83&gt;=H82+F83,H82+F83-C83,IF(MOD(A83,int)=0,$D$14,0)+IF(IF(MOD(A83,int)=0,$D$14,0)+IF(MOD(A83,12)=0,$D$16,0)+C83&lt;H82+F83,IF(MOD(A83,12)=0,$D$16,0),H82+F83-IF(MOD(A83,int)=0,$D$14,0)-C83))))</f>
        <v>#NAME?</v>
      </c>
      <c r="E83" s="61"/>
      <c r="F83" s="60" t="str">
        <f>IF(A83="","",ROUND(rate*H82,2))</f>
        <v>#NAME?</v>
      </c>
      <c r="G83" s="60" t="str">
        <f t="shared" si="2"/>
        <v>#NAME?</v>
      </c>
      <c r="H83" s="60" t="str">
        <f t="shared" si="3"/>
        <v>#NAME?</v>
      </c>
      <c r="I83" s="60"/>
      <c r="J83" s="60"/>
      <c r="K83" s="60" t="str">
        <f t="shared" si="4"/>
        <v>#NAME?</v>
      </c>
      <c r="L83" s="62" t="str">
        <f t="shared" si="5"/>
        <v>#NAME?</v>
      </c>
      <c r="M83" s="6"/>
      <c r="N83" s="6"/>
      <c r="O83" s="6"/>
      <c r="P83" s="6"/>
      <c r="Q83" s="6"/>
      <c r="R83" s="6"/>
      <c r="S83" s="6"/>
      <c r="T83" s="6"/>
      <c r="U83" s="6"/>
      <c r="V83" s="6"/>
      <c r="W83" s="6"/>
      <c r="X83" s="6"/>
      <c r="Y83" s="6"/>
      <c r="Z83" s="6"/>
    </row>
    <row r="84" ht="12.75" customHeight="1">
      <c r="A84" s="58" t="str">
        <f t="shared" si="1"/>
        <v>#NAME?</v>
      </c>
      <c r="B84" s="59" t="str">
        <f>IF(A84="","",IF(MONTH(DATE(YEAR(fpdate),MONTH(fpdate)+(A84-1),DAY(fpdate)))&gt;(MONTH(fpdate)+MOD((A84-1),12)),DATE(YEAR(fpdate),MONTH(fpdate)+(A84-1)+1,0),DATE(YEAR(fpdate),MONTH(fpdate)+(A84-1),DAY(fpdate))))</f>
        <v>#NAME?</v>
      </c>
      <c r="C84" s="60" t="str">
        <f>IF(A84="","",IF(OR(A84=nper,payment&gt;ROUND((1+rate)*H83,2)),ROUND((1+rate)*H83,2),payment))</f>
        <v>#NAME?</v>
      </c>
      <c r="D84" s="60" t="str">
        <f>IF(A84="","",IF(H83&lt;=payment,0,IF(IF(MOD(A84,int)=0,$D$14,0)+C84&gt;=H83+F84,H83+F84-C84,IF(MOD(A84,int)=0,$D$14,0)+IF(IF(MOD(A84,int)=0,$D$14,0)+IF(MOD(A84,12)=0,$D$16,0)+C84&lt;H83+F84,IF(MOD(A84,12)=0,$D$16,0),H83+F84-IF(MOD(A84,int)=0,$D$14,0)-C84))))</f>
        <v>#NAME?</v>
      </c>
      <c r="E84" s="61"/>
      <c r="F84" s="60" t="str">
        <f>IF(A84="","",ROUND(rate*H83,2))</f>
        <v>#NAME?</v>
      </c>
      <c r="G84" s="60" t="str">
        <f t="shared" si="2"/>
        <v>#NAME?</v>
      </c>
      <c r="H84" s="60" t="str">
        <f t="shared" si="3"/>
        <v>#NAME?</v>
      </c>
      <c r="I84" s="60"/>
      <c r="J84" s="60"/>
      <c r="K84" s="60" t="str">
        <f t="shared" si="4"/>
        <v>#NAME?</v>
      </c>
      <c r="L84" s="62" t="str">
        <f t="shared" si="5"/>
        <v>#NAME?</v>
      </c>
      <c r="M84" s="6"/>
      <c r="N84" s="6"/>
      <c r="O84" s="6"/>
      <c r="P84" s="6"/>
      <c r="Q84" s="6"/>
      <c r="R84" s="6"/>
      <c r="S84" s="6"/>
      <c r="T84" s="6"/>
      <c r="U84" s="6"/>
      <c r="V84" s="6"/>
      <c r="W84" s="6"/>
      <c r="X84" s="6"/>
      <c r="Y84" s="6"/>
      <c r="Z84" s="6"/>
    </row>
    <row r="85" ht="12.75" customHeight="1">
      <c r="A85" s="58" t="str">
        <f t="shared" si="1"/>
        <v>#NAME?</v>
      </c>
      <c r="B85" s="59" t="str">
        <f>IF(A85="","",IF(MONTH(DATE(YEAR(fpdate),MONTH(fpdate)+(A85-1),DAY(fpdate)))&gt;(MONTH(fpdate)+MOD((A85-1),12)),DATE(YEAR(fpdate),MONTH(fpdate)+(A85-1)+1,0),DATE(YEAR(fpdate),MONTH(fpdate)+(A85-1),DAY(fpdate))))</f>
        <v>#NAME?</v>
      </c>
      <c r="C85" s="60" t="str">
        <f>IF(A85="","",IF(OR(A85=nper,payment&gt;ROUND((1+rate)*H84,2)),ROUND((1+rate)*H84,2),payment))</f>
        <v>#NAME?</v>
      </c>
      <c r="D85" s="60" t="str">
        <f>IF(A85="","",IF(H84&lt;=payment,0,IF(IF(MOD(A85,int)=0,$D$14,0)+C85&gt;=H84+F85,H84+F85-C85,IF(MOD(A85,int)=0,$D$14,0)+IF(IF(MOD(A85,int)=0,$D$14,0)+IF(MOD(A85,12)=0,$D$16,0)+C85&lt;H84+F85,IF(MOD(A85,12)=0,$D$16,0),H84+F85-IF(MOD(A85,int)=0,$D$14,0)-C85))))</f>
        <v>#NAME?</v>
      </c>
      <c r="E85" s="61"/>
      <c r="F85" s="60" t="str">
        <f>IF(A85="","",ROUND(rate*H84,2))</f>
        <v>#NAME?</v>
      </c>
      <c r="G85" s="60" t="str">
        <f t="shared" si="2"/>
        <v>#NAME?</v>
      </c>
      <c r="H85" s="60" t="str">
        <f t="shared" si="3"/>
        <v>#NAME?</v>
      </c>
      <c r="I85" s="60"/>
      <c r="J85" s="60"/>
      <c r="K85" s="60" t="str">
        <f t="shared" si="4"/>
        <v>#NAME?</v>
      </c>
      <c r="L85" s="62" t="str">
        <f t="shared" si="5"/>
        <v>#NAME?</v>
      </c>
      <c r="M85" s="6"/>
      <c r="N85" s="6"/>
      <c r="O85" s="6"/>
      <c r="P85" s="6"/>
      <c r="Q85" s="6"/>
      <c r="R85" s="6"/>
      <c r="S85" s="6"/>
      <c r="T85" s="6"/>
      <c r="U85" s="6"/>
      <c r="V85" s="6"/>
      <c r="W85" s="6"/>
      <c r="X85" s="6"/>
      <c r="Y85" s="6"/>
      <c r="Z85" s="6"/>
    </row>
    <row r="86" ht="12.75" customHeight="1">
      <c r="A86" s="58" t="str">
        <f t="shared" si="1"/>
        <v>#NAME?</v>
      </c>
      <c r="B86" s="59" t="str">
        <f>IF(A86="","",IF(MONTH(DATE(YEAR(fpdate),MONTH(fpdate)+(A86-1),DAY(fpdate)))&gt;(MONTH(fpdate)+MOD((A86-1),12)),DATE(YEAR(fpdate),MONTH(fpdate)+(A86-1)+1,0),DATE(YEAR(fpdate),MONTH(fpdate)+(A86-1),DAY(fpdate))))</f>
        <v>#NAME?</v>
      </c>
      <c r="C86" s="60" t="str">
        <f>IF(A86="","",IF(OR(A86=nper,payment&gt;ROUND((1+rate)*H85,2)),ROUND((1+rate)*H85,2),payment))</f>
        <v>#NAME?</v>
      </c>
      <c r="D86" s="60" t="str">
        <f>IF(A86="","",IF(H85&lt;=payment,0,IF(IF(MOD(A86,int)=0,$D$14,0)+C86&gt;=H85+F86,H85+F86-C86,IF(MOD(A86,int)=0,$D$14,0)+IF(IF(MOD(A86,int)=0,$D$14,0)+IF(MOD(A86,12)=0,$D$16,0)+C86&lt;H85+F86,IF(MOD(A86,12)=0,$D$16,0),H85+F86-IF(MOD(A86,int)=0,$D$14,0)-C86))))</f>
        <v>#NAME?</v>
      </c>
      <c r="E86" s="61"/>
      <c r="F86" s="60" t="str">
        <f>IF(A86="","",ROUND(rate*H85,2))</f>
        <v>#NAME?</v>
      </c>
      <c r="G86" s="60" t="str">
        <f t="shared" si="2"/>
        <v>#NAME?</v>
      </c>
      <c r="H86" s="60" t="str">
        <f t="shared" si="3"/>
        <v>#NAME?</v>
      </c>
      <c r="I86" s="60"/>
      <c r="J86" s="60"/>
      <c r="K86" s="60" t="str">
        <f t="shared" si="4"/>
        <v>#NAME?</v>
      </c>
      <c r="L86" s="62" t="str">
        <f t="shared" si="5"/>
        <v>#NAME?</v>
      </c>
      <c r="M86" s="6"/>
      <c r="N86" s="6"/>
      <c r="O86" s="6"/>
      <c r="P86" s="6"/>
      <c r="Q86" s="6"/>
      <c r="R86" s="6"/>
      <c r="S86" s="6"/>
      <c r="T86" s="6"/>
      <c r="U86" s="6"/>
      <c r="V86" s="6"/>
      <c r="W86" s="6"/>
      <c r="X86" s="6"/>
      <c r="Y86" s="6"/>
      <c r="Z86" s="6"/>
    </row>
    <row r="87" ht="12.75" customHeight="1">
      <c r="A87" s="58" t="str">
        <f t="shared" si="1"/>
        <v>#NAME?</v>
      </c>
      <c r="B87" s="59" t="str">
        <f>IF(A87="","",IF(MONTH(DATE(YEAR(fpdate),MONTH(fpdate)+(A87-1),DAY(fpdate)))&gt;(MONTH(fpdate)+MOD((A87-1),12)),DATE(YEAR(fpdate),MONTH(fpdate)+(A87-1)+1,0),DATE(YEAR(fpdate),MONTH(fpdate)+(A87-1),DAY(fpdate))))</f>
        <v>#NAME?</v>
      </c>
      <c r="C87" s="60" t="str">
        <f>IF(A87="","",IF(OR(A87=nper,payment&gt;ROUND((1+rate)*H86,2)),ROUND((1+rate)*H86,2),payment))</f>
        <v>#NAME?</v>
      </c>
      <c r="D87" s="60" t="str">
        <f>IF(A87="","",IF(H86&lt;=payment,0,IF(IF(MOD(A87,int)=0,$D$14,0)+C87&gt;=H86+F87,H86+F87-C87,IF(MOD(A87,int)=0,$D$14,0)+IF(IF(MOD(A87,int)=0,$D$14,0)+IF(MOD(A87,12)=0,$D$16,0)+C87&lt;H86+F87,IF(MOD(A87,12)=0,$D$16,0),H86+F87-IF(MOD(A87,int)=0,$D$14,0)-C87))))</f>
        <v>#NAME?</v>
      </c>
      <c r="E87" s="61"/>
      <c r="F87" s="60" t="str">
        <f>IF(A87="","",ROUND(rate*H86,2))</f>
        <v>#NAME?</v>
      </c>
      <c r="G87" s="60" t="str">
        <f t="shared" si="2"/>
        <v>#NAME?</v>
      </c>
      <c r="H87" s="60" t="str">
        <f t="shared" si="3"/>
        <v>#NAME?</v>
      </c>
      <c r="I87" s="60"/>
      <c r="J87" s="60"/>
      <c r="K87" s="60" t="str">
        <f t="shared" si="4"/>
        <v>#NAME?</v>
      </c>
      <c r="L87" s="62" t="str">
        <f t="shared" si="5"/>
        <v>#NAME?</v>
      </c>
      <c r="M87" s="6"/>
      <c r="N87" s="6"/>
      <c r="O87" s="6"/>
      <c r="P87" s="6"/>
      <c r="Q87" s="6"/>
      <c r="R87" s="6"/>
      <c r="S87" s="6"/>
      <c r="T87" s="6"/>
      <c r="U87" s="6"/>
      <c r="V87" s="6"/>
      <c r="W87" s="6"/>
      <c r="X87" s="6"/>
      <c r="Y87" s="6"/>
      <c r="Z87" s="6"/>
    </row>
    <row r="88" ht="12.75" customHeight="1">
      <c r="A88" s="58" t="str">
        <f t="shared" si="1"/>
        <v>#NAME?</v>
      </c>
      <c r="B88" s="59" t="str">
        <f>IF(A88="","",IF(MONTH(DATE(YEAR(fpdate),MONTH(fpdate)+(A88-1),DAY(fpdate)))&gt;(MONTH(fpdate)+MOD((A88-1),12)),DATE(YEAR(fpdate),MONTH(fpdate)+(A88-1)+1,0),DATE(YEAR(fpdate),MONTH(fpdate)+(A88-1),DAY(fpdate))))</f>
        <v>#NAME?</v>
      </c>
      <c r="C88" s="60" t="str">
        <f>IF(A88="","",IF(OR(A88=nper,payment&gt;ROUND((1+rate)*H87,2)),ROUND((1+rate)*H87,2),payment))</f>
        <v>#NAME?</v>
      </c>
      <c r="D88" s="60" t="str">
        <f>IF(A88="","",IF(H87&lt;=payment,0,IF(IF(MOD(A88,int)=0,$D$14,0)+C88&gt;=H87+F88,H87+F88-C88,IF(MOD(A88,int)=0,$D$14,0)+IF(IF(MOD(A88,int)=0,$D$14,0)+IF(MOD(A88,12)=0,$D$16,0)+C88&lt;H87+F88,IF(MOD(A88,12)=0,$D$16,0),H87+F88-IF(MOD(A88,int)=0,$D$14,0)-C88))))</f>
        <v>#NAME?</v>
      </c>
      <c r="E88" s="61"/>
      <c r="F88" s="60" t="str">
        <f>IF(A88="","",ROUND(rate*H87,2))</f>
        <v>#NAME?</v>
      </c>
      <c r="G88" s="60" t="str">
        <f t="shared" si="2"/>
        <v>#NAME?</v>
      </c>
      <c r="H88" s="60" t="str">
        <f t="shared" si="3"/>
        <v>#NAME?</v>
      </c>
      <c r="I88" s="60"/>
      <c r="J88" s="60"/>
      <c r="K88" s="60" t="str">
        <f t="shared" si="4"/>
        <v>#NAME?</v>
      </c>
      <c r="L88" s="62" t="str">
        <f t="shared" si="5"/>
        <v>#NAME?</v>
      </c>
      <c r="M88" s="6"/>
      <c r="N88" s="6"/>
      <c r="O88" s="6"/>
      <c r="P88" s="6"/>
      <c r="Q88" s="6"/>
      <c r="R88" s="6"/>
      <c r="S88" s="6"/>
      <c r="T88" s="6"/>
      <c r="U88" s="6"/>
      <c r="V88" s="6"/>
      <c r="W88" s="6"/>
      <c r="X88" s="6"/>
      <c r="Y88" s="6"/>
      <c r="Z88" s="6"/>
    </row>
    <row r="89" ht="12.75" customHeight="1">
      <c r="A89" s="58" t="str">
        <f t="shared" si="1"/>
        <v>#NAME?</v>
      </c>
      <c r="B89" s="59" t="str">
        <f>IF(A89="","",IF(MONTH(DATE(YEAR(fpdate),MONTH(fpdate)+(A89-1),DAY(fpdate)))&gt;(MONTH(fpdate)+MOD((A89-1),12)),DATE(YEAR(fpdate),MONTH(fpdate)+(A89-1)+1,0),DATE(YEAR(fpdate),MONTH(fpdate)+(A89-1),DAY(fpdate))))</f>
        <v>#NAME?</v>
      </c>
      <c r="C89" s="60" t="str">
        <f>IF(A89="","",IF(OR(A89=nper,payment&gt;ROUND((1+rate)*H88,2)),ROUND((1+rate)*H88,2),payment))</f>
        <v>#NAME?</v>
      </c>
      <c r="D89" s="60" t="str">
        <f>IF(A89="","",IF(H88&lt;=payment,0,IF(IF(MOD(A89,int)=0,$D$14,0)+C89&gt;=H88+F89,H88+F89-C89,IF(MOD(A89,int)=0,$D$14,0)+IF(IF(MOD(A89,int)=0,$D$14,0)+IF(MOD(A89,12)=0,$D$16,0)+C89&lt;H88+F89,IF(MOD(A89,12)=0,$D$16,0),H88+F89-IF(MOD(A89,int)=0,$D$14,0)-C89))))</f>
        <v>#NAME?</v>
      </c>
      <c r="E89" s="61"/>
      <c r="F89" s="60" t="str">
        <f>IF(A89="","",ROUND(rate*H88,2))</f>
        <v>#NAME?</v>
      </c>
      <c r="G89" s="60" t="str">
        <f t="shared" si="2"/>
        <v>#NAME?</v>
      </c>
      <c r="H89" s="60" t="str">
        <f t="shared" si="3"/>
        <v>#NAME?</v>
      </c>
      <c r="I89" s="60"/>
      <c r="J89" s="60"/>
      <c r="K89" s="60" t="str">
        <f t="shared" si="4"/>
        <v>#NAME?</v>
      </c>
      <c r="L89" s="62" t="str">
        <f t="shared" si="5"/>
        <v>#NAME?</v>
      </c>
      <c r="M89" s="6"/>
      <c r="N89" s="6"/>
      <c r="O89" s="6"/>
      <c r="P89" s="6"/>
      <c r="Q89" s="6"/>
      <c r="R89" s="6"/>
      <c r="S89" s="6"/>
      <c r="T89" s="6"/>
      <c r="U89" s="6"/>
      <c r="V89" s="6"/>
      <c r="W89" s="6"/>
      <c r="X89" s="6"/>
      <c r="Y89" s="6"/>
      <c r="Z89" s="6"/>
    </row>
    <row r="90" ht="12.75" customHeight="1">
      <c r="A90" s="58" t="str">
        <f t="shared" si="1"/>
        <v>#NAME?</v>
      </c>
      <c r="B90" s="59" t="str">
        <f>IF(A90="","",IF(MONTH(DATE(YEAR(fpdate),MONTH(fpdate)+(A90-1),DAY(fpdate)))&gt;(MONTH(fpdate)+MOD((A90-1),12)),DATE(YEAR(fpdate),MONTH(fpdate)+(A90-1)+1,0),DATE(YEAR(fpdate),MONTH(fpdate)+(A90-1),DAY(fpdate))))</f>
        <v>#NAME?</v>
      </c>
      <c r="C90" s="60" t="str">
        <f>IF(A90="","",IF(OR(A90=nper,payment&gt;ROUND((1+rate)*H89,2)),ROUND((1+rate)*H89,2),payment))</f>
        <v>#NAME?</v>
      </c>
      <c r="D90" s="60" t="str">
        <f>IF(A90="","",IF(H89&lt;=payment,0,IF(IF(MOD(A90,int)=0,$D$14,0)+C90&gt;=H89+F90,H89+F90-C90,IF(MOD(A90,int)=0,$D$14,0)+IF(IF(MOD(A90,int)=0,$D$14,0)+IF(MOD(A90,12)=0,$D$16,0)+C90&lt;H89+F90,IF(MOD(A90,12)=0,$D$16,0),H89+F90-IF(MOD(A90,int)=0,$D$14,0)-C90))))</f>
        <v>#NAME?</v>
      </c>
      <c r="E90" s="61"/>
      <c r="F90" s="60" t="str">
        <f>IF(A90="","",ROUND(rate*H89,2))</f>
        <v>#NAME?</v>
      </c>
      <c r="G90" s="60" t="str">
        <f t="shared" si="2"/>
        <v>#NAME?</v>
      </c>
      <c r="H90" s="60" t="str">
        <f t="shared" si="3"/>
        <v>#NAME?</v>
      </c>
      <c r="I90" s="60"/>
      <c r="J90" s="60"/>
      <c r="K90" s="60" t="str">
        <f t="shared" si="4"/>
        <v>#NAME?</v>
      </c>
      <c r="L90" s="62" t="str">
        <f t="shared" si="5"/>
        <v>#NAME?</v>
      </c>
      <c r="M90" s="6"/>
      <c r="N90" s="6"/>
      <c r="O90" s="6"/>
      <c r="P90" s="6"/>
      <c r="Q90" s="6"/>
      <c r="R90" s="6"/>
      <c r="S90" s="6"/>
      <c r="T90" s="6"/>
      <c r="U90" s="6"/>
      <c r="V90" s="6"/>
      <c r="W90" s="6"/>
      <c r="X90" s="6"/>
      <c r="Y90" s="6"/>
      <c r="Z90" s="6"/>
    </row>
    <row r="91" ht="12.75" customHeight="1">
      <c r="A91" s="58" t="str">
        <f t="shared" si="1"/>
        <v>#NAME?</v>
      </c>
      <c r="B91" s="59" t="str">
        <f>IF(A91="","",IF(MONTH(DATE(YEAR(fpdate),MONTH(fpdate)+(A91-1),DAY(fpdate)))&gt;(MONTH(fpdate)+MOD((A91-1),12)),DATE(YEAR(fpdate),MONTH(fpdate)+(A91-1)+1,0),DATE(YEAR(fpdate),MONTH(fpdate)+(A91-1),DAY(fpdate))))</f>
        <v>#NAME?</v>
      </c>
      <c r="C91" s="60" t="str">
        <f>IF(A91="","",IF(OR(A91=nper,payment&gt;ROUND((1+rate)*H90,2)),ROUND((1+rate)*H90,2),payment))</f>
        <v>#NAME?</v>
      </c>
      <c r="D91" s="60" t="str">
        <f>IF(A91="","",IF(H90&lt;=payment,0,IF(IF(MOD(A91,int)=0,$D$14,0)+C91&gt;=H90+F91,H90+F91-C91,IF(MOD(A91,int)=0,$D$14,0)+IF(IF(MOD(A91,int)=0,$D$14,0)+IF(MOD(A91,12)=0,$D$16,0)+C91&lt;H90+F91,IF(MOD(A91,12)=0,$D$16,0),H90+F91-IF(MOD(A91,int)=0,$D$14,0)-C91))))</f>
        <v>#NAME?</v>
      </c>
      <c r="E91" s="61"/>
      <c r="F91" s="60" t="str">
        <f>IF(A91="","",ROUND(rate*H90,2))</f>
        <v>#NAME?</v>
      </c>
      <c r="G91" s="60" t="str">
        <f t="shared" si="2"/>
        <v>#NAME?</v>
      </c>
      <c r="H91" s="60" t="str">
        <f t="shared" si="3"/>
        <v>#NAME?</v>
      </c>
      <c r="I91" s="60"/>
      <c r="J91" s="60"/>
      <c r="K91" s="60" t="str">
        <f t="shared" si="4"/>
        <v>#NAME?</v>
      </c>
      <c r="L91" s="62" t="str">
        <f t="shared" si="5"/>
        <v>#NAME?</v>
      </c>
      <c r="M91" s="6"/>
      <c r="N91" s="6"/>
      <c r="O91" s="6"/>
      <c r="P91" s="6"/>
      <c r="Q91" s="6"/>
      <c r="R91" s="6"/>
      <c r="S91" s="6"/>
      <c r="T91" s="6"/>
      <c r="U91" s="6"/>
      <c r="V91" s="6"/>
      <c r="W91" s="6"/>
      <c r="X91" s="6"/>
      <c r="Y91" s="6"/>
      <c r="Z91" s="6"/>
    </row>
    <row r="92" ht="12.75" customHeight="1">
      <c r="A92" s="58" t="str">
        <f t="shared" si="1"/>
        <v>#NAME?</v>
      </c>
      <c r="B92" s="59" t="str">
        <f>IF(A92="","",IF(MONTH(DATE(YEAR(fpdate),MONTH(fpdate)+(A92-1),DAY(fpdate)))&gt;(MONTH(fpdate)+MOD((A92-1),12)),DATE(YEAR(fpdate),MONTH(fpdate)+(A92-1)+1,0),DATE(YEAR(fpdate),MONTH(fpdate)+(A92-1),DAY(fpdate))))</f>
        <v>#NAME?</v>
      </c>
      <c r="C92" s="60" t="str">
        <f>IF(A92="","",IF(OR(A92=nper,payment&gt;ROUND((1+rate)*H91,2)),ROUND((1+rate)*H91,2),payment))</f>
        <v>#NAME?</v>
      </c>
      <c r="D92" s="60" t="str">
        <f>IF(A92="","",IF(H91&lt;=payment,0,IF(IF(MOD(A92,int)=0,$D$14,0)+C92&gt;=H91+F92,H91+F92-C92,IF(MOD(A92,int)=0,$D$14,0)+IF(IF(MOD(A92,int)=0,$D$14,0)+IF(MOD(A92,12)=0,$D$16,0)+C92&lt;H91+F92,IF(MOD(A92,12)=0,$D$16,0),H91+F92-IF(MOD(A92,int)=0,$D$14,0)-C92))))</f>
        <v>#NAME?</v>
      </c>
      <c r="E92" s="61"/>
      <c r="F92" s="60" t="str">
        <f>IF(A92="","",ROUND(rate*H91,2))</f>
        <v>#NAME?</v>
      </c>
      <c r="G92" s="60" t="str">
        <f t="shared" si="2"/>
        <v>#NAME?</v>
      </c>
      <c r="H92" s="60" t="str">
        <f t="shared" si="3"/>
        <v>#NAME?</v>
      </c>
      <c r="I92" s="60"/>
      <c r="J92" s="60"/>
      <c r="K92" s="60" t="str">
        <f t="shared" si="4"/>
        <v>#NAME?</v>
      </c>
      <c r="L92" s="62" t="str">
        <f t="shared" si="5"/>
        <v>#NAME?</v>
      </c>
      <c r="M92" s="6"/>
      <c r="N92" s="6"/>
      <c r="O92" s="6"/>
      <c r="P92" s="6"/>
      <c r="Q92" s="6"/>
      <c r="R92" s="6"/>
      <c r="S92" s="6"/>
      <c r="T92" s="6"/>
      <c r="U92" s="6"/>
      <c r="V92" s="6"/>
      <c r="W92" s="6"/>
      <c r="X92" s="6"/>
      <c r="Y92" s="6"/>
      <c r="Z92" s="6"/>
    </row>
    <row r="93" ht="12.75" customHeight="1">
      <c r="A93" s="58" t="str">
        <f t="shared" si="1"/>
        <v>#NAME?</v>
      </c>
      <c r="B93" s="59" t="str">
        <f>IF(A93="","",IF(MONTH(DATE(YEAR(fpdate),MONTH(fpdate)+(A93-1),DAY(fpdate)))&gt;(MONTH(fpdate)+MOD((A93-1),12)),DATE(YEAR(fpdate),MONTH(fpdate)+(A93-1)+1,0),DATE(YEAR(fpdate),MONTH(fpdate)+(A93-1),DAY(fpdate))))</f>
        <v>#NAME?</v>
      </c>
      <c r="C93" s="60" t="str">
        <f>IF(A93="","",IF(OR(A93=nper,payment&gt;ROUND((1+rate)*H92,2)),ROUND((1+rate)*H92,2),payment))</f>
        <v>#NAME?</v>
      </c>
      <c r="D93" s="60" t="str">
        <f>IF(A93="","",IF(H92&lt;=payment,0,IF(IF(MOD(A93,int)=0,$D$14,0)+C93&gt;=H92+F93,H92+F93-C93,IF(MOD(A93,int)=0,$D$14,0)+IF(IF(MOD(A93,int)=0,$D$14,0)+IF(MOD(A93,12)=0,$D$16,0)+C93&lt;H92+F93,IF(MOD(A93,12)=0,$D$16,0),H92+F93-IF(MOD(A93,int)=0,$D$14,0)-C93))))</f>
        <v>#NAME?</v>
      </c>
      <c r="E93" s="61"/>
      <c r="F93" s="60" t="str">
        <f>IF(A93="","",ROUND(rate*H92,2))</f>
        <v>#NAME?</v>
      </c>
      <c r="G93" s="60" t="str">
        <f t="shared" si="2"/>
        <v>#NAME?</v>
      </c>
      <c r="H93" s="60" t="str">
        <f t="shared" si="3"/>
        <v>#NAME?</v>
      </c>
      <c r="I93" s="60"/>
      <c r="J93" s="60"/>
      <c r="K93" s="60" t="str">
        <f t="shared" si="4"/>
        <v>#NAME?</v>
      </c>
      <c r="L93" s="62" t="str">
        <f t="shared" si="5"/>
        <v>#NAME?</v>
      </c>
      <c r="M93" s="6"/>
      <c r="N93" s="6"/>
      <c r="O93" s="6"/>
      <c r="P93" s="6"/>
      <c r="Q93" s="6"/>
      <c r="R93" s="6"/>
      <c r="S93" s="6"/>
      <c r="T93" s="6"/>
      <c r="U93" s="6"/>
      <c r="V93" s="6"/>
      <c r="W93" s="6"/>
      <c r="X93" s="6"/>
      <c r="Y93" s="6"/>
      <c r="Z93" s="6"/>
    </row>
    <row r="94" ht="12.75" customHeight="1">
      <c r="A94" s="58" t="str">
        <f t="shared" si="1"/>
        <v>#NAME?</v>
      </c>
      <c r="B94" s="59" t="str">
        <f>IF(A94="","",IF(MONTH(DATE(YEAR(fpdate),MONTH(fpdate)+(A94-1),DAY(fpdate)))&gt;(MONTH(fpdate)+MOD((A94-1),12)),DATE(YEAR(fpdate),MONTH(fpdate)+(A94-1)+1,0),DATE(YEAR(fpdate),MONTH(fpdate)+(A94-1),DAY(fpdate))))</f>
        <v>#NAME?</v>
      </c>
      <c r="C94" s="60" t="str">
        <f>IF(A94="","",IF(OR(A94=nper,payment&gt;ROUND((1+rate)*H93,2)),ROUND((1+rate)*H93,2),payment))</f>
        <v>#NAME?</v>
      </c>
      <c r="D94" s="60" t="str">
        <f>IF(A94="","",IF(H93&lt;=payment,0,IF(IF(MOD(A94,int)=0,$D$14,0)+C94&gt;=H93+F94,H93+F94-C94,IF(MOD(A94,int)=0,$D$14,0)+IF(IF(MOD(A94,int)=0,$D$14,0)+IF(MOD(A94,12)=0,$D$16,0)+C94&lt;H93+F94,IF(MOD(A94,12)=0,$D$16,0),H93+F94-IF(MOD(A94,int)=0,$D$14,0)-C94))))</f>
        <v>#NAME?</v>
      </c>
      <c r="E94" s="61"/>
      <c r="F94" s="60" t="str">
        <f>IF(A94="","",ROUND(rate*H93,2))</f>
        <v>#NAME?</v>
      </c>
      <c r="G94" s="60" t="str">
        <f t="shared" si="2"/>
        <v>#NAME?</v>
      </c>
      <c r="H94" s="60" t="str">
        <f t="shared" si="3"/>
        <v>#NAME?</v>
      </c>
      <c r="I94" s="60"/>
      <c r="J94" s="60"/>
      <c r="K94" s="60" t="str">
        <f t="shared" si="4"/>
        <v>#NAME?</v>
      </c>
      <c r="L94" s="62" t="str">
        <f t="shared" si="5"/>
        <v>#NAME?</v>
      </c>
      <c r="M94" s="6"/>
      <c r="N94" s="6"/>
      <c r="O94" s="6"/>
      <c r="P94" s="6"/>
      <c r="Q94" s="6"/>
      <c r="R94" s="6"/>
      <c r="S94" s="6"/>
      <c r="T94" s="6"/>
      <c r="U94" s="6"/>
      <c r="V94" s="6"/>
      <c r="W94" s="6"/>
      <c r="X94" s="6"/>
      <c r="Y94" s="6"/>
      <c r="Z94" s="6"/>
    </row>
    <row r="95" ht="12.75" customHeight="1">
      <c r="A95" s="58" t="str">
        <f t="shared" si="1"/>
        <v>#NAME?</v>
      </c>
      <c r="B95" s="59" t="str">
        <f>IF(A95="","",IF(MONTH(DATE(YEAR(fpdate),MONTH(fpdate)+(A95-1),DAY(fpdate)))&gt;(MONTH(fpdate)+MOD((A95-1),12)),DATE(YEAR(fpdate),MONTH(fpdate)+(A95-1)+1,0),DATE(YEAR(fpdate),MONTH(fpdate)+(A95-1),DAY(fpdate))))</f>
        <v>#NAME?</v>
      </c>
      <c r="C95" s="60" t="str">
        <f>IF(A95="","",IF(OR(A95=nper,payment&gt;ROUND((1+rate)*H94,2)),ROUND((1+rate)*H94,2),payment))</f>
        <v>#NAME?</v>
      </c>
      <c r="D95" s="60" t="str">
        <f>IF(A95="","",IF(H94&lt;=payment,0,IF(IF(MOD(A95,int)=0,$D$14,0)+C95&gt;=H94+F95,H94+F95-C95,IF(MOD(A95,int)=0,$D$14,0)+IF(IF(MOD(A95,int)=0,$D$14,0)+IF(MOD(A95,12)=0,$D$16,0)+C95&lt;H94+F95,IF(MOD(A95,12)=0,$D$16,0),H94+F95-IF(MOD(A95,int)=0,$D$14,0)-C95))))</f>
        <v>#NAME?</v>
      </c>
      <c r="E95" s="61"/>
      <c r="F95" s="60" t="str">
        <f>IF(A95="","",ROUND(rate*H94,2))</f>
        <v>#NAME?</v>
      </c>
      <c r="G95" s="60" t="str">
        <f t="shared" si="2"/>
        <v>#NAME?</v>
      </c>
      <c r="H95" s="60" t="str">
        <f t="shared" si="3"/>
        <v>#NAME?</v>
      </c>
      <c r="I95" s="60"/>
      <c r="J95" s="60"/>
      <c r="K95" s="60" t="str">
        <f t="shared" si="4"/>
        <v>#NAME?</v>
      </c>
      <c r="L95" s="62" t="str">
        <f t="shared" si="5"/>
        <v>#NAME?</v>
      </c>
      <c r="M95" s="6"/>
      <c r="N95" s="6"/>
      <c r="O95" s="6"/>
      <c r="P95" s="6"/>
      <c r="Q95" s="6"/>
      <c r="R95" s="6"/>
      <c r="S95" s="6"/>
      <c r="T95" s="6"/>
      <c r="U95" s="6"/>
      <c r="V95" s="6"/>
      <c r="W95" s="6"/>
      <c r="X95" s="6"/>
      <c r="Y95" s="6"/>
      <c r="Z95" s="6"/>
    </row>
    <row r="96" ht="12.75" customHeight="1">
      <c r="A96" s="58" t="str">
        <f t="shared" si="1"/>
        <v>#NAME?</v>
      </c>
      <c r="B96" s="59" t="str">
        <f>IF(A96="","",IF(MONTH(DATE(YEAR(fpdate),MONTH(fpdate)+(A96-1),DAY(fpdate)))&gt;(MONTH(fpdate)+MOD((A96-1),12)),DATE(YEAR(fpdate),MONTH(fpdate)+(A96-1)+1,0),DATE(YEAR(fpdate),MONTH(fpdate)+(A96-1),DAY(fpdate))))</f>
        <v>#NAME?</v>
      </c>
      <c r="C96" s="60" t="str">
        <f>IF(A96="","",IF(OR(A96=nper,payment&gt;ROUND((1+rate)*H95,2)),ROUND((1+rate)*H95,2),payment))</f>
        <v>#NAME?</v>
      </c>
      <c r="D96" s="60" t="str">
        <f>IF(A96="","",IF(H95&lt;=payment,0,IF(IF(MOD(A96,int)=0,$D$14,0)+C96&gt;=H95+F96,H95+F96-C96,IF(MOD(A96,int)=0,$D$14,0)+IF(IF(MOD(A96,int)=0,$D$14,0)+IF(MOD(A96,12)=0,$D$16,0)+C96&lt;H95+F96,IF(MOD(A96,12)=0,$D$16,0),H95+F96-IF(MOD(A96,int)=0,$D$14,0)-C96))))</f>
        <v>#NAME?</v>
      </c>
      <c r="E96" s="61"/>
      <c r="F96" s="60" t="str">
        <f>IF(A96="","",ROUND(rate*H95,2))</f>
        <v>#NAME?</v>
      </c>
      <c r="G96" s="60" t="str">
        <f t="shared" si="2"/>
        <v>#NAME?</v>
      </c>
      <c r="H96" s="60" t="str">
        <f t="shared" si="3"/>
        <v>#NAME?</v>
      </c>
      <c r="I96" s="60"/>
      <c r="J96" s="60"/>
      <c r="K96" s="60" t="str">
        <f t="shared" si="4"/>
        <v>#NAME?</v>
      </c>
      <c r="L96" s="62" t="str">
        <f t="shared" si="5"/>
        <v>#NAME?</v>
      </c>
      <c r="M96" s="6"/>
      <c r="N96" s="6"/>
      <c r="O96" s="6"/>
      <c r="P96" s="6"/>
      <c r="Q96" s="6"/>
      <c r="R96" s="6"/>
      <c r="S96" s="6"/>
      <c r="T96" s="6"/>
      <c r="U96" s="6"/>
      <c r="V96" s="6"/>
      <c r="W96" s="6"/>
      <c r="X96" s="6"/>
      <c r="Y96" s="6"/>
      <c r="Z96" s="6"/>
    </row>
    <row r="97" ht="12.75" customHeight="1">
      <c r="A97" s="58" t="str">
        <f t="shared" si="1"/>
        <v>#NAME?</v>
      </c>
      <c r="B97" s="59" t="str">
        <f>IF(A97="","",IF(MONTH(DATE(YEAR(fpdate),MONTH(fpdate)+(A97-1),DAY(fpdate)))&gt;(MONTH(fpdate)+MOD((A97-1),12)),DATE(YEAR(fpdate),MONTH(fpdate)+(A97-1)+1,0),DATE(YEAR(fpdate),MONTH(fpdate)+(A97-1),DAY(fpdate))))</f>
        <v>#NAME?</v>
      </c>
      <c r="C97" s="60" t="str">
        <f>IF(A97="","",IF(OR(A97=nper,payment&gt;ROUND((1+rate)*H96,2)),ROUND((1+rate)*H96,2),payment))</f>
        <v>#NAME?</v>
      </c>
      <c r="D97" s="60" t="str">
        <f>IF(A97="","",IF(H96&lt;=payment,0,IF(IF(MOD(A97,int)=0,$D$14,0)+C97&gt;=H96+F97,H96+F97-C97,IF(MOD(A97,int)=0,$D$14,0)+IF(IF(MOD(A97,int)=0,$D$14,0)+IF(MOD(A97,12)=0,$D$16,0)+C97&lt;H96+F97,IF(MOD(A97,12)=0,$D$16,0),H96+F97-IF(MOD(A97,int)=0,$D$14,0)-C97))))</f>
        <v>#NAME?</v>
      </c>
      <c r="E97" s="61"/>
      <c r="F97" s="60" t="str">
        <f>IF(A97="","",ROUND(rate*H96,2))</f>
        <v>#NAME?</v>
      </c>
      <c r="G97" s="60" t="str">
        <f t="shared" si="2"/>
        <v>#NAME?</v>
      </c>
      <c r="H97" s="60" t="str">
        <f t="shared" si="3"/>
        <v>#NAME?</v>
      </c>
      <c r="I97" s="60"/>
      <c r="J97" s="60"/>
      <c r="K97" s="60" t="str">
        <f t="shared" si="4"/>
        <v>#NAME?</v>
      </c>
      <c r="L97" s="62" t="str">
        <f t="shared" si="5"/>
        <v>#NAME?</v>
      </c>
      <c r="M97" s="6"/>
      <c r="N97" s="6"/>
      <c r="O97" s="6"/>
      <c r="P97" s="6"/>
      <c r="Q97" s="6"/>
      <c r="R97" s="6"/>
      <c r="S97" s="6"/>
      <c r="T97" s="6"/>
      <c r="U97" s="6"/>
      <c r="V97" s="6"/>
      <c r="W97" s="6"/>
      <c r="X97" s="6"/>
      <c r="Y97" s="6"/>
      <c r="Z97" s="6"/>
    </row>
    <row r="98" ht="12.75" customHeight="1">
      <c r="A98" s="58" t="str">
        <f t="shared" si="1"/>
        <v>#NAME?</v>
      </c>
      <c r="B98" s="59" t="str">
        <f>IF(A98="","",IF(MONTH(DATE(YEAR(fpdate),MONTH(fpdate)+(A98-1),DAY(fpdate)))&gt;(MONTH(fpdate)+MOD((A98-1),12)),DATE(YEAR(fpdate),MONTH(fpdate)+(A98-1)+1,0),DATE(YEAR(fpdate),MONTH(fpdate)+(A98-1),DAY(fpdate))))</f>
        <v>#NAME?</v>
      </c>
      <c r="C98" s="60" t="str">
        <f>IF(A98="","",IF(OR(A98=nper,payment&gt;ROUND((1+rate)*H97,2)),ROUND((1+rate)*H97,2),payment))</f>
        <v>#NAME?</v>
      </c>
      <c r="D98" s="60" t="str">
        <f>IF(A98="","",IF(H97&lt;=payment,0,IF(IF(MOD(A98,int)=0,$D$14,0)+C98&gt;=H97+F98,H97+F98-C98,IF(MOD(A98,int)=0,$D$14,0)+IF(IF(MOD(A98,int)=0,$D$14,0)+IF(MOD(A98,12)=0,$D$16,0)+C98&lt;H97+F98,IF(MOD(A98,12)=0,$D$16,0),H97+F98-IF(MOD(A98,int)=0,$D$14,0)-C98))))</f>
        <v>#NAME?</v>
      </c>
      <c r="E98" s="61"/>
      <c r="F98" s="60" t="str">
        <f>IF(A98="","",ROUND(rate*H97,2))</f>
        <v>#NAME?</v>
      </c>
      <c r="G98" s="60" t="str">
        <f t="shared" si="2"/>
        <v>#NAME?</v>
      </c>
      <c r="H98" s="60" t="str">
        <f t="shared" si="3"/>
        <v>#NAME?</v>
      </c>
      <c r="I98" s="60"/>
      <c r="J98" s="60"/>
      <c r="K98" s="60" t="str">
        <f t="shared" si="4"/>
        <v>#NAME?</v>
      </c>
      <c r="L98" s="62" t="str">
        <f t="shared" si="5"/>
        <v>#NAME?</v>
      </c>
      <c r="M98" s="6"/>
      <c r="N98" s="6"/>
      <c r="O98" s="6"/>
      <c r="P98" s="6"/>
      <c r="Q98" s="6"/>
      <c r="R98" s="6"/>
      <c r="S98" s="6"/>
      <c r="T98" s="6"/>
      <c r="U98" s="6"/>
      <c r="V98" s="6"/>
      <c r="W98" s="6"/>
      <c r="X98" s="6"/>
      <c r="Y98" s="6"/>
      <c r="Z98" s="6"/>
    </row>
    <row r="99" ht="12.75" customHeight="1">
      <c r="A99" s="58" t="str">
        <f t="shared" si="1"/>
        <v>#NAME?</v>
      </c>
      <c r="B99" s="59" t="str">
        <f>IF(A99="","",IF(MONTH(DATE(YEAR(fpdate),MONTH(fpdate)+(A99-1),DAY(fpdate)))&gt;(MONTH(fpdate)+MOD((A99-1),12)),DATE(YEAR(fpdate),MONTH(fpdate)+(A99-1)+1,0),DATE(YEAR(fpdate),MONTH(fpdate)+(A99-1),DAY(fpdate))))</f>
        <v>#NAME?</v>
      </c>
      <c r="C99" s="60" t="str">
        <f>IF(A99="","",IF(OR(A99=nper,payment&gt;ROUND((1+rate)*H98,2)),ROUND((1+rate)*H98,2),payment))</f>
        <v>#NAME?</v>
      </c>
      <c r="D99" s="60" t="str">
        <f>IF(A99="","",IF(H98&lt;=payment,0,IF(IF(MOD(A99,int)=0,$D$14,0)+C99&gt;=H98+F99,H98+F99-C99,IF(MOD(A99,int)=0,$D$14,0)+IF(IF(MOD(A99,int)=0,$D$14,0)+IF(MOD(A99,12)=0,$D$16,0)+C99&lt;H98+F99,IF(MOD(A99,12)=0,$D$16,0),H98+F99-IF(MOD(A99,int)=0,$D$14,0)-C99))))</f>
        <v>#NAME?</v>
      </c>
      <c r="E99" s="61"/>
      <c r="F99" s="60" t="str">
        <f>IF(A99="","",ROUND(rate*H98,2))</f>
        <v>#NAME?</v>
      </c>
      <c r="G99" s="60" t="str">
        <f t="shared" si="2"/>
        <v>#NAME?</v>
      </c>
      <c r="H99" s="60" t="str">
        <f t="shared" si="3"/>
        <v>#NAME?</v>
      </c>
      <c r="I99" s="60"/>
      <c r="J99" s="60"/>
      <c r="K99" s="60" t="str">
        <f t="shared" si="4"/>
        <v>#NAME?</v>
      </c>
      <c r="L99" s="62" t="str">
        <f t="shared" si="5"/>
        <v>#NAME?</v>
      </c>
      <c r="M99" s="6"/>
      <c r="N99" s="6"/>
      <c r="O99" s="6"/>
      <c r="P99" s="6"/>
      <c r="Q99" s="6"/>
      <c r="R99" s="6"/>
      <c r="S99" s="6"/>
      <c r="T99" s="6"/>
      <c r="U99" s="6"/>
      <c r="V99" s="6"/>
      <c r="W99" s="6"/>
      <c r="X99" s="6"/>
      <c r="Y99" s="6"/>
      <c r="Z99" s="6"/>
    </row>
    <row r="100" ht="12.75" customHeight="1">
      <c r="A100" s="58" t="str">
        <f t="shared" si="1"/>
        <v>#NAME?</v>
      </c>
      <c r="B100" s="59" t="str">
        <f>IF(A100="","",IF(MONTH(DATE(YEAR(fpdate),MONTH(fpdate)+(A100-1),DAY(fpdate)))&gt;(MONTH(fpdate)+MOD((A100-1),12)),DATE(YEAR(fpdate),MONTH(fpdate)+(A100-1)+1,0),DATE(YEAR(fpdate),MONTH(fpdate)+(A100-1),DAY(fpdate))))</f>
        <v>#NAME?</v>
      </c>
      <c r="C100" s="60" t="str">
        <f>IF(A100="","",IF(OR(A100=nper,payment&gt;ROUND((1+rate)*H99,2)),ROUND((1+rate)*H99,2),payment))</f>
        <v>#NAME?</v>
      </c>
      <c r="D100" s="60" t="str">
        <f>IF(A100="","",IF(H99&lt;=payment,0,IF(IF(MOD(A100,int)=0,$D$14,0)+C100&gt;=H99+F100,H99+F100-C100,IF(MOD(A100,int)=0,$D$14,0)+IF(IF(MOD(A100,int)=0,$D$14,0)+IF(MOD(A100,12)=0,$D$16,0)+C100&lt;H99+F100,IF(MOD(A100,12)=0,$D$16,0),H99+F100-IF(MOD(A100,int)=0,$D$14,0)-C100))))</f>
        <v>#NAME?</v>
      </c>
      <c r="E100" s="61"/>
      <c r="F100" s="60" t="str">
        <f>IF(A100="","",ROUND(rate*H99,2))</f>
        <v>#NAME?</v>
      </c>
      <c r="G100" s="60" t="str">
        <f t="shared" si="2"/>
        <v>#NAME?</v>
      </c>
      <c r="H100" s="60" t="str">
        <f t="shared" si="3"/>
        <v>#NAME?</v>
      </c>
      <c r="I100" s="60"/>
      <c r="J100" s="60"/>
      <c r="K100" s="60" t="str">
        <f t="shared" si="4"/>
        <v>#NAME?</v>
      </c>
      <c r="L100" s="62" t="str">
        <f t="shared" si="5"/>
        <v>#NAME?</v>
      </c>
      <c r="M100" s="6"/>
      <c r="N100" s="6"/>
      <c r="O100" s="6"/>
      <c r="P100" s="6"/>
      <c r="Q100" s="6"/>
      <c r="R100" s="6"/>
      <c r="S100" s="6"/>
      <c r="T100" s="6"/>
      <c r="U100" s="6"/>
      <c r="V100" s="6"/>
      <c r="W100" s="6"/>
      <c r="X100" s="6"/>
      <c r="Y100" s="6"/>
      <c r="Z100" s="6"/>
    </row>
    <row r="101" ht="12.75" customHeight="1">
      <c r="A101" s="58" t="str">
        <f t="shared" si="1"/>
        <v>#NAME?</v>
      </c>
      <c r="B101" s="59" t="str">
        <f>IF(A101="","",IF(MONTH(DATE(YEAR(fpdate),MONTH(fpdate)+(A101-1),DAY(fpdate)))&gt;(MONTH(fpdate)+MOD((A101-1),12)),DATE(YEAR(fpdate),MONTH(fpdate)+(A101-1)+1,0),DATE(YEAR(fpdate),MONTH(fpdate)+(A101-1),DAY(fpdate))))</f>
        <v>#NAME?</v>
      </c>
      <c r="C101" s="60" t="str">
        <f>IF(A101="","",IF(OR(A101=nper,payment&gt;ROUND((1+rate)*H100,2)),ROUND((1+rate)*H100,2),payment))</f>
        <v>#NAME?</v>
      </c>
      <c r="D101" s="60" t="str">
        <f>IF(A101="","",IF(H100&lt;=payment,0,IF(IF(MOD(A101,int)=0,$D$14,0)+C101&gt;=H100+F101,H100+F101-C101,IF(MOD(A101,int)=0,$D$14,0)+IF(IF(MOD(A101,int)=0,$D$14,0)+IF(MOD(A101,12)=0,$D$16,0)+C101&lt;H100+F101,IF(MOD(A101,12)=0,$D$16,0),H100+F101-IF(MOD(A101,int)=0,$D$14,0)-C101))))</f>
        <v>#NAME?</v>
      </c>
      <c r="E101" s="61"/>
      <c r="F101" s="60" t="str">
        <f>IF(A101="","",ROUND(rate*H100,2))</f>
        <v>#NAME?</v>
      </c>
      <c r="G101" s="60" t="str">
        <f t="shared" si="2"/>
        <v>#NAME?</v>
      </c>
      <c r="H101" s="60" t="str">
        <f t="shared" si="3"/>
        <v>#NAME?</v>
      </c>
      <c r="I101" s="60"/>
      <c r="J101" s="60"/>
      <c r="K101" s="60" t="str">
        <f t="shared" si="4"/>
        <v>#NAME?</v>
      </c>
      <c r="L101" s="62" t="str">
        <f t="shared" si="5"/>
        <v>#NAME?</v>
      </c>
      <c r="M101" s="6"/>
      <c r="N101" s="6"/>
      <c r="O101" s="6"/>
      <c r="P101" s="6"/>
      <c r="Q101" s="6"/>
      <c r="R101" s="6"/>
      <c r="S101" s="6"/>
      <c r="T101" s="6"/>
      <c r="U101" s="6"/>
      <c r="V101" s="6"/>
      <c r="W101" s="6"/>
      <c r="X101" s="6"/>
      <c r="Y101" s="6"/>
      <c r="Z101" s="6"/>
    </row>
    <row r="102" ht="12.75" customHeight="1">
      <c r="A102" s="58" t="str">
        <f t="shared" si="1"/>
        <v>#NAME?</v>
      </c>
      <c r="B102" s="59" t="str">
        <f>IF(A102="","",IF(MONTH(DATE(YEAR(fpdate),MONTH(fpdate)+(A102-1),DAY(fpdate)))&gt;(MONTH(fpdate)+MOD((A102-1),12)),DATE(YEAR(fpdate),MONTH(fpdate)+(A102-1)+1,0),DATE(YEAR(fpdate),MONTH(fpdate)+(A102-1),DAY(fpdate))))</f>
        <v>#NAME?</v>
      </c>
      <c r="C102" s="60" t="str">
        <f>IF(A102="","",IF(OR(A102=nper,payment&gt;ROUND((1+rate)*H101,2)),ROUND((1+rate)*H101,2),payment))</f>
        <v>#NAME?</v>
      </c>
      <c r="D102" s="60" t="str">
        <f>IF(A102="","",IF(H101&lt;=payment,0,IF(IF(MOD(A102,int)=0,$D$14,0)+C102&gt;=H101+F102,H101+F102-C102,IF(MOD(A102,int)=0,$D$14,0)+IF(IF(MOD(A102,int)=0,$D$14,0)+IF(MOD(A102,12)=0,$D$16,0)+C102&lt;H101+F102,IF(MOD(A102,12)=0,$D$16,0),H101+F102-IF(MOD(A102,int)=0,$D$14,0)-C102))))</f>
        <v>#NAME?</v>
      </c>
      <c r="E102" s="61"/>
      <c r="F102" s="60" t="str">
        <f>IF(A102="","",ROUND(rate*H101,2))</f>
        <v>#NAME?</v>
      </c>
      <c r="G102" s="60" t="str">
        <f t="shared" si="2"/>
        <v>#NAME?</v>
      </c>
      <c r="H102" s="60" t="str">
        <f t="shared" si="3"/>
        <v>#NAME?</v>
      </c>
      <c r="I102" s="60"/>
      <c r="J102" s="60"/>
      <c r="K102" s="60" t="str">
        <f t="shared" si="4"/>
        <v>#NAME?</v>
      </c>
      <c r="L102" s="62" t="str">
        <f t="shared" si="5"/>
        <v>#NAME?</v>
      </c>
      <c r="M102" s="6"/>
      <c r="N102" s="6"/>
      <c r="O102" s="6"/>
      <c r="P102" s="6"/>
      <c r="Q102" s="6"/>
      <c r="R102" s="6"/>
      <c r="S102" s="6"/>
      <c r="T102" s="6"/>
      <c r="U102" s="6"/>
      <c r="V102" s="6"/>
      <c r="W102" s="6"/>
      <c r="X102" s="6"/>
      <c r="Y102" s="6"/>
      <c r="Z102" s="6"/>
    </row>
    <row r="103" ht="12.75" customHeight="1">
      <c r="A103" s="58" t="str">
        <f t="shared" si="1"/>
        <v>#NAME?</v>
      </c>
      <c r="B103" s="59" t="str">
        <f>IF(A103="","",IF(MONTH(DATE(YEAR(fpdate),MONTH(fpdate)+(A103-1),DAY(fpdate)))&gt;(MONTH(fpdate)+MOD((A103-1),12)),DATE(YEAR(fpdate),MONTH(fpdate)+(A103-1)+1,0),DATE(YEAR(fpdate),MONTH(fpdate)+(A103-1),DAY(fpdate))))</f>
        <v>#NAME?</v>
      </c>
      <c r="C103" s="60" t="str">
        <f>IF(A103="","",IF(OR(A103=nper,payment&gt;ROUND((1+rate)*H102,2)),ROUND((1+rate)*H102,2),payment))</f>
        <v>#NAME?</v>
      </c>
      <c r="D103" s="60" t="str">
        <f>IF(A103="","",IF(H102&lt;=payment,0,IF(IF(MOD(A103,int)=0,$D$14,0)+C103&gt;=H102+F103,H102+F103-C103,IF(MOD(A103,int)=0,$D$14,0)+IF(IF(MOD(A103,int)=0,$D$14,0)+IF(MOD(A103,12)=0,$D$16,0)+C103&lt;H102+F103,IF(MOD(A103,12)=0,$D$16,0),H102+F103-IF(MOD(A103,int)=0,$D$14,0)-C103))))</f>
        <v>#NAME?</v>
      </c>
      <c r="E103" s="61"/>
      <c r="F103" s="60" t="str">
        <f>IF(A103="","",ROUND(rate*H102,2))</f>
        <v>#NAME?</v>
      </c>
      <c r="G103" s="60" t="str">
        <f t="shared" si="2"/>
        <v>#NAME?</v>
      </c>
      <c r="H103" s="60" t="str">
        <f t="shared" si="3"/>
        <v>#NAME?</v>
      </c>
      <c r="I103" s="60"/>
      <c r="J103" s="60"/>
      <c r="K103" s="60" t="str">
        <f t="shared" si="4"/>
        <v>#NAME?</v>
      </c>
      <c r="L103" s="62" t="str">
        <f t="shared" si="5"/>
        <v>#NAME?</v>
      </c>
      <c r="M103" s="6"/>
      <c r="N103" s="6"/>
      <c r="O103" s="6"/>
      <c r="P103" s="6"/>
      <c r="Q103" s="6"/>
      <c r="R103" s="6"/>
      <c r="S103" s="6"/>
      <c r="T103" s="6"/>
      <c r="U103" s="6"/>
      <c r="V103" s="6"/>
      <c r="W103" s="6"/>
      <c r="X103" s="6"/>
      <c r="Y103" s="6"/>
      <c r="Z103" s="6"/>
    </row>
    <row r="104" ht="12.75" customHeight="1">
      <c r="A104" s="58" t="str">
        <f t="shared" si="1"/>
        <v>#NAME?</v>
      </c>
      <c r="B104" s="59" t="str">
        <f>IF(A104="","",IF(MONTH(DATE(YEAR(fpdate),MONTH(fpdate)+(A104-1),DAY(fpdate)))&gt;(MONTH(fpdate)+MOD((A104-1),12)),DATE(YEAR(fpdate),MONTH(fpdate)+(A104-1)+1,0),DATE(YEAR(fpdate),MONTH(fpdate)+(A104-1),DAY(fpdate))))</f>
        <v>#NAME?</v>
      </c>
      <c r="C104" s="60" t="str">
        <f>IF(A104="","",IF(OR(A104=nper,payment&gt;ROUND((1+rate)*H103,2)),ROUND((1+rate)*H103,2),payment))</f>
        <v>#NAME?</v>
      </c>
      <c r="D104" s="60" t="str">
        <f>IF(A104="","",IF(H103&lt;=payment,0,IF(IF(MOD(A104,int)=0,$D$14,0)+C104&gt;=H103+F104,H103+F104-C104,IF(MOD(A104,int)=0,$D$14,0)+IF(IF(MOD(A104,int)=0,$D$14,0)+IF(MOD(A104,12)=0,$D$16,0)+C104&lt;H103+F104,IF(MOD(A104,12)=0,$D$16,0),H103+F104-IF(MOD(A104,int)=0,$D$14,0)-C104))))</f>
        <v>#NAME?</v>
      </c>
      <c r="E104" s="61"/>
      <c r="F104" s="60" t="str">
        <f>IF(A104="","",ROUND(rate*H103,2))</f>
        <v>#NAME?</v>
      </c>
      <c r="G104" s="60" t="str">
        <f t="shared" si="2"/>
        <v>#NAME?</v>
      </c>
      <c r="H104" s="60" t="str">
        <f t="shared" si="3"/>
        <v>#NAME?</v>
      </c>
      <c r="I104" s="60"/>
      <c r="J104" s="60"/>
      <c r="K104" s="60" t="str">
        <f t="shared" si="4"/>
        <v>#NAME?</v>
      </c>
      <c r="L104" s="62" t="str">
        <f t="shared" si="5"/>
        <v>#NAME?</v>
      </c>
      <c r="M104" s="6"/>
      <c r="N104" s="6"/>
      <c r="O104" s="6"/>
      <c r="P104" s="6"/>
      <c r="Q104" s="6"/>
      <c r="R104" s="6"/>
      <c r="S104" s="6"/>
      <c r="T104" s="6"/>
      <c r="U104" s="6"/>
      <c r="V104" s="6"/>
      <c r="W104" s="6"/>
      <c r="X104" s="6"/>
      <c r="Y104" s="6"/>
      <c r="Z104" s="6"/>
    </row>
    <row r="105" ht="12.75" customHeight="1">
      <c r="A105" s="58" t="str">
        <f t="shared" si="1"/>
        <v>#NAME?</v>
      </c>
      <c r="B105" s="59" t="str">
        <f>IF(A105="","",IF(MONTH(DATE(YEAR(fpdate),MONTH(fpdate)+(A105-1),DAY(fpdate)))&gt;(MONTH(fpdate)+MOD((A105-1),12)),DATE(YEAR(fpdate),MONTH(fpdate)+(A105-1)+1,0),DATE(YEAR(fpdate),MONTH(fpdate)+(A105-1),DAY(fpdate))))</f>
        <v>#NAME?</v>
      </c>
      <c r="C105" s="60" t="str">
        <f>IF(A105="","",IF(OR(A105=nper,payment&gt;ROUND((1+rate)*H104,2)),ROUND((1+rate)*H104,2),payment))</f>
        <v>#NAME?</v>
      </c>
      <c r="D105" s="60" t="str">
        <f>IF(A105="","",IF(H104&lt;=payment,0,IF(IF(MOD(A105,int)=0,$D$14,0)+C105&gt;=H104+F105,H104+F105-C105,IF(MOD(A105,int)=0,$D$14,0)+IF(IF(MOD(A105,int)=0,$D$14,0)+IF(MOD(A105,12)=0,$D$16,0)+C105&lt;H104+F105,IF(MOD(A105,12)=0,$D$16,0),H104+F105-IF(MOD(A105,int)=0,$D$14,0)-C105))))</f>
        <v>#NAME?</v>
      </c>
      <c r="E105" s="61"/>
      <c r="F105" s="60" t="str">
        <f>IF(A105="","",ROUND(rate*H104,2))</f>
        <v>#NAME?</v>
      </c>
      <c r="G105" s="60" t="str">
        <f t="shared" si="2"/>
        <v>#NAME?</v>
      </c>
      <c r="H105" s="60" t="str">
        <f t="shared" si="3"/>
        <v>#NAME?</v>
      </c>
      <c r="I105" s="60"/>
      <c r="J105" s="60"/>
      <c r="K105" s="60" t="str">
        <f t="shared" si="4"/>
        <v>#NAME?</v>
      </c>
      <c r="L105" s="62" t="str">
        <f t="shared" si="5"/>
        <v>#NAME?</v>
      </c>
      <c r="M105" s="6"/>
      <c r="N105" s="6"/>
      <c r="O105" s="6"/>
      <c r="P105" s="6"/>
      <c r="Q105" s="6"/>
      <c r="R105" s="6"/>
      <c r="S105" s="6"/>
      <c r="T105" s="6"/>
      <c r="U105" s="6"/>
      <c r="V105" s="6"/>
      <c r="W105" s="6"/>
      <c r="X105" s="6"/>
      <c r="Y105" s="6"/>
      <c r="Z105" s="6"/>
    </row>
    <row r="106" ht="12.75" customHeight="1">
      <c r="A106" s="58" t="str">
        <f t="shared" si="1"/>
        <v>#NAME?</v>
      </c>
      <c r="B106" s="59" t="str">
        <f>IF(A106="","",IF(MONTH(DATE(YEAR(fpdate),MONTH(fpdate)+(A106-1),DAY(fpdate)))&gt;(MONTH(fpdate)+MOD((A106-1),12)),DATE(YEAR(fpdate),MONTH(fpdate)+(A106-1)+1,0),DATE(YEAR(fpdate),MONTH(fpdate)+(A106-1),DAY(fpdate))))</f>
        <v>#NAME?</v>
      </c>
      <c r="C106" s="60" t="str">
        <f>IF(A106="","",IF(OR(A106=nper,payment&gt;ROUND((1+rate)*H105,2)),ROUND((1+rate)*H105,2),payment))</f>
        <v>#NAME?</v>
      </c>
      <c r="D106" s="60" t="str">
        <f>IF(A106="","",IF(H105&lt;=payment,0,IF(IF(MOD(A106,int)=0,$D$14,0)+C106&gt;=H105+F106,H105+F106-C106,IF(MOD(A106,int)=0,$D$14,0)+IF(IF(MOD(A106,int)=0,$D$14,0)+IF(MOD(A106,12)=0,$D$16,0)+C106&lt;H105+F106,IF(MOD(A106,12)=0,$D$16,0),H105+F106-IF(MOD(A106,int)=0,$D$14,0)-C106))))</f>
        <v>#NAME?</v>
      </c>
      <c r="E106" s="61"/>
      <c r="F106" s="60" t="str">
        <f>IF(A106="","",ROUND(rate*H105,2))</f>
        <v>#NAME?</v>
      </c>
      <c r="G106" s="60" t="str">
        <f t="shared" si="2"/>
        <v>#NAME?</v>
      </c>
      <c r="H106" s="60" t="str">
        <f t="shared" si="3"/>
        <v>#NAME?</v>
      </c>
      <c r="I106" s="60"/>
      <c r="J106" s="60"/>
      <c r="K106" s="60" t="str">
        <f t="shared" si="4"/>
        <v>#NAME?</v>
      </c>
      <c r="L106" s="62" t="str">
        <f t="shared" si="5"/>
        <v>#NAME?</v>
      </c>
      <c r="M106" s="6"/>
      <c r="N106" s="6"/>
      <c r="O106" s="6"/>
      <c r="P106" s="6"/>
      <c r="Q106" s="6"/>
      <c r="R106" s="6"/>
      <c r="S106" s="6"/>
      <c r="T106" s="6"/>
      <c r="U106" s="6"/>
      <c r="V106" s="6"/>
      <c r="W106" s="6"/>
      <c r="X106" s="6"/>
      <c r="Y106" s="6"/>
      <c r="Z106" s="6"/>
    </row>
    <row r="107" ht="12.75" customHeight="1">
      <c r="A107" s="58" t="str">
        <f t="shared" si="1"/>
        <v>#NAME?</v>
      </c>
      <c r="B107" s="59" t="str">
        <f>IF(A107="","",IF(MONTH(DATE(YEAR(fpdate),MONTH(fpdate)+(A107-1),DAY(fpdate)))&gt;(MONTH(fpdate)+MOD((A107-1),12)),DATE(YEAR(fpdate),MONTH(fpdate)+(A107-1)+1,0),DATE(YEAR(fpdate),MONTH(fpdate)+(A107-1),DAY(fpdate))))</f>
        <v>#NAME?</v>
      </c>
      <c r="C107" s="60" t="str">
        <f>IF(A107="","",IF(OR(A107=nper,payment&gt;ROUND((1+rate)*H106,2)),ROUND((1+rate)*H106,2),payment))</f>
        <v>#NAME?</v>
      </c>
      <c r="D107" s="60" t="str">
        <f>IF(A107="","",IF(H106&lt;=payment,0,IF(IF(MOD(A107,int)=0,$D$14,0)+C107&gt;=H106+F107,H106+F107-C107,IF(MOD(A107,int)=0,$D$14,0)+IF(IF(MOD(A107,int)=0,$D$14,0)+IF(MOD(A107,12)=0,$D$16,0)+C107&lt;H106+F107,IF(MOD(A107,12)=0,$D$16,0),H106+F107-IF(MOD(A107,int)=0,$D$14,0)-C107))))</f>
        <v>#NAME?</v>
      </c>
      <c r="E107" s="61"/>
      <c r="F107" s="60" t="str">
        <f>IF(A107="","",ROUND(rate*H106,2))</f>
        <v>#NAME?</v>
      </c>
      <c r="G107" s="60" t="str">
        <f t="shared" si="2"/>
        <v>#NAME?</v>
      </c>
      <c r="H107" s="60" t="str">
        <f t="shared" si="3"/>
        <v>#NAME?</v>
      </c>
      <c r="I107" s="60"/>
      <c r="J107" s="60"/>
      <c r="K107" s="60" t="str">
        <f t="shared" si="4"/>
        <v>#NAME?</v>
      </c>
      <c r="L107" s="62" t="str">
        <f t="shared" si="5"/>
        <v>#NAME?</v>
      </c>
      <c r="M107" s="6"/>
      <c r="N107" s="6"/>
      <c r="O107" s="6"/>
      <c r="P107" s="6"/>
      <c r="Q107" s="6"/>
      <c r="R107" s="6"/>
      <c r="S107" s="6"/>
      <c r="T107" s="6"/>
      <c r="U107" s="6"/>
      <c r="V107" s="6"/>
      <c r="W107" s="6"/>
      <c r="X107" s="6"/>
      <c r="Y107" s="6"/>
      <c r="Z107" s="6"/>
    </row>
    <row r="108" ht="12.75" customHeight="1">
      <c r="A108" s="58" t="str">
        <f t="shared" si="1"/>
        <v>#NAME?</v>
      </c>
      <c r="B108" s="59" t="str">
        <f>IF(A108="","",IF(MONTH(DATE(YEAR(fpdate),MONTH(fpdate)+(A108-1),DAY(fpdate)))&gt;(MONTH(fpdate)+MOD((A108-1),12)),DATE(YEAR(fpdate),MONTH(fpdate)+(A108-1)+1,0),DATE(YEAR(fpdate),MONTH(fpdate)+(A108-1),DAY(fpdate))))</f>
        <v>#NAME?</v>
      </c>
      <c r="C108" s="60" t="str">
        <f>IF(A108="","",IF(OR(A108=nper,payment&gt;ROUND((1+rate)*H107,2)),ROUND((1+rate)*H107,2),payment))</f>
        <v>#NAME?</v>
      </c>
      <c r="D108" s="60" t="str">
        <f>IF(A108="","",IF(H107&lt;=payment,0,IF(IF(MOD(A108,int)=0,$D$14,0)+C108&gt;=H107+F108,H107+F108-C108,IF(MOD(A108,int)=0,$D$14,0)+IF(IF(MOD(A108,int)=0,$D$14,0)+IF(MOD(A108,12)=0,$D$16,0)+C108&lt;H107+F108,IF(MOD(A108,12)=0,$D$16,0),H107+F108-IF(MOD(A108,int)=0,$D$14,0)-C108))))</f>
        <v>#NAME?</v>
      </c>
      <c r="E108" s="61"/>
      <c r="F108" s="60" t="str">
        <f>IF(A108="","",ROUND(rate*H107,2))</f>
        <v>#NAME?</v>
      </c>
      <c r="G108" s="60" t="str">
        <f t="shared" si="2"/>
        <v>#NAME?</v>
      </c>
      <c r="H108" s="60" t="str">
        <f t="shared" si="3"/>
        <v>#NAME?</v>
      </c>
      <c r="I108" s="60"/>
      <c r="J108" s="60"/>
      <c r="K108" s="60" t="str">
        <f t="shared" si="4"/>
        <v>#NAME?</v>
      </c>
      <c r="L108" s="62" t="str">
        <f t="shared" si="5"/>
        <v>#NAME?</v>
      </c>
      <c r="M108" s="6"/>
      <c r="N108" s="6"/>
      <c r="O108" s="6"/>
      <c r="P108" s="6"/>
      <c r="Q108" s="6"/>
      <c r="R108" s="6"/>
      <c r="S108" s="6"/>
      <c r="T108" s="6"/>
      <c r="U108" s="6"/>
      <c r="V108" s="6"/>
      <c r="W108" s="6"/>
      <c r="X108" s="6"/>
      <c r="Y108" s="6"/>
      <c r="Z108" s="6"/>
    </row>
    <row r="109" ht="12.75" customHeight="1">
      <c r="A109" s="58" t="str">
        <f t="shared" si="1"/>
        <v>#NAME?</v>
      </c>
      <c r="B109" s="59" t="str">
        <f>IF(A109="","",IF(MONTH(DATE(YEAR(fpdate),MONTH(fpdate)+(A109-1),DAY(fpdate)))&gt;(MONTH(fpdate)+MOD((A109-1),12)),DATE(YEAR(fpdate),MONTH(fpdate)+(A109-1)+1,0),DATE(YEAR(fpdate),MONTH(fpdate)+(A109-1),DAY(fpdate))))</f>
        <v>#NAME?</v>
      </c>
      <c r="C109" s="60" t="str">
        <f>IF(A109="","",IF(OR(A109=nper,payment&gt;ROUND((1+rate)*H108,2)),ROUND((1+rate)*H108,2),payment))</f>
        <v>#NAME?</v>
      </c>
      <c r="D109" s="60" t="str">
        <f>IF(A109="","",IF(H108&lt;=payment,0,IF(IF(MOD(A109,int)=0,$D$14,0)+C109&gt;=H108+F109,H108+F109-C109,IF(MOD(A109,int)=0,$D$14,0)+IF(IF(MOD(A109,int)=0,$D$14,0)+IF(MOD(A109,12)=0,$D$16,0)+C109&lt;H108+F109,IF(MOD(A109,12)=0,$D$16,0),H108+F109-IF(MOD(A109,int)=0,$D$14,0)-C109))))</f>
        <v>#NAME?</v>
      </c>
      <c r="E109" s="61"/>
      <c r="F109" s="60" t="str">
        <f>IF(A109="","",ROUND(rate*H108,2))</f>
        <v>#NAME?</v>
      </c>
      <c r="G109" s="60" t="str">
        <f t="shared" si="2"/>
        <v>#NAME?</v>
      </c>
      <c r="H109" s="60" t="str">
        <f t="shared" si="3"/>
        <v>#NAME?</v>
      </c>
      <c r="I109" s="60"/>
      <c r="J109" s="60"/>
      <c r="K109" s="60" t="str">
        <f t="shared" si="4"/>
        <v>#NAME?</v>
      </c>
      <c r="L109" s="62" t="str">
        <f t="shared" si="5"/>
        <v>#NAME?</v>
      </c>
      <c r="M109" s="6"/>
      <c r="N109" s="6"/>
      <c r="O109" s="6"/>
      <c r="P109" s="6"/>
      <c r="Q109" s="6"/>
      <c r="R109" s="6"/>
      <c r="S109" s="6"/>
      <c r="T109" s="6"/>
      <c r="U109" s="6"/>
      <c r="V109" s="6"/>
      <c r="W109" s="6"/>
      <c r="X109" s="6"/>
      <c r="Y109" s="6"/>
      <c r="Z109" s="6"/>
    </row>
    <row r="110" ht="12.75" customHeight="1">
      <c r="A110" s="58" t="str">
        <f t="shared" si="1"/>
        <v>#NAME?</v>
      </c>
      <c r="B110" s="59" t="str">
        <f>IF(A110="","",IF(MONTH(DATE(YEAR(fpdate),MONTH(fpdate)+(A110-1),DAY(fpdate)))&gt;(MONTH(fpdate)+MOD((A110-1),12)),DATE(YEAR(fpdate),MONTH(fpdate)+(A110-1)+1,0),DATE(YEAR(fpdate),MONTH(fpdate)+(A110-1),DAY(fpdate))))</f>
        <v>#NAME?</v>
      </c>
      <c r="C110" s="60" t="str">
        <f>IF(A110="","",IF(OR(A110=nper,payment&gt;ROUND((1+rate)*H109,2)),ROUND((1+rate)*H109,2),payment))</f>
        <v>#NAME?</v>
      </c>
      <c r="D110" s="60" t="str">
        <f>IF(A110="","",IF(H109&lt;=payment,0,IF(IF(MOD(A110,int)=0,$D$14,0)+C110&gt;=H109+F110,H109+F110-C110,IF(MOD(A110,int)=0,$D$14,0)+IF(IF(MOD(A110,int)=0,$D$14,0)+IF(MOD(A110,12)=0,$D$16,0)+C110&lt;H109+F110,IF(MOD(A110,12)=0,$D$16,0),H109+F110-IF(MOD(A110,int)=0,$D$14,0)-C110))))</f>
        <v>#NAME?</v>
      </c>
      <c r="E110" s="61"/>
      <c r="F110" s="60" t="str">
        <f>IF(A110="","",ROUND(rate*H109,2))</f>
        <v>#NAME?</v>
      </c>
      <c r="G110" s="60" t="str">
        <f t="shared" si="2"/>
        <v>#NAME?</v>
      </c>
      <c r="H110" s="60" t="str">
        <f t="shared" si="3"/>
        <v>#NAME?</v>
      </c>
      <c r="I110" s="60"/>
      <c r="J110" s="60"/>
      <c r="K110" s="60" t="str">
        <f t="shared" si="4"/>
        <v>#NAME?</v>
      </c>
      <c r="L110" s="62" t="str">
        <f t="shared" si="5"/>
        <v>#NAME?</v>
      </c>
      <c r="M110" s="6"/>
      <c r="N110" s="6"/>
      <c r="O110" s="6"/>
      <c r="P110" s="6"/>
      <c r="Q110" s="6"/>
      <c r="R110" s="6"/>
      <c r="S110" s="6"/>
      <c r="T110" s="6"/>
      <c r="U110" s="6"/>
      <c r="V110" s="6"/>
      <c r="W110" s="6"/>
      <c r="X110" s="6"/>
      <c r="Y110" s="6"/>
      <c r="Z110" s="6"/>
    </row>
    <row r="111" ht="12.75" customHeight="1">
      <c r="A111" s="58" t="str">
        <f t="shared" si="1"/>
        <v>#NAME?</v>
      </c>
      <c r="B111" s="59" t="str">
        <f>IF(A111="","",IF(MONTH(DATE(YEAR(fpdate),MONTH(fpdate)+(A111-1),DAY(fpdate)))&gt;(MONTH(fpdate)+MOD((A111-1),12)),DATE(YEAR(fpdate),MONTH(fpdate)+(A111-1)+1,0),DATE(YEAR(fpdate),MONTH(fpdate)+(A111-1),DAY(fpdate))))</f>
        <v>#NAME?</v>
      </c>
      <c r="C111" s="60" t="str">
        <f>IF(A111="","",IF(OR(A111=nper,payment&gt;ROUND((1+rate)*H110,2)),ROUND((1+rate)*H110,2),payment))</f>
        <v>#NAME?</v>
      </c>
      <c r="D111" s="60" t="str">
        <f>IF(A111="","",IF(H110&lt;=payment,0,IF(IF(MOD(A111,int)=0,$D$14,0)+C111&gt;=H110+F111,H110+F111-C111,IF(MOD(A111,int)=0,$D$14,0)+IF(IF(MOD(A111,int)=0,$D$14,0)+IF(MOD(A111,12)=0,$D$16,0)+C111&lt;H110+F111,IF(MOD(A111,12)=0,$D$16,0),H110+F111-IF(MOD(A111,int)=0,$D$14,0)-C111))))</f>
        <v>#NAME?</v>
      </c>
      <c r="E111" s="61"/>
      <c r="F111" s="60" t="str">
        <f>IF(A111="","",ROUND(rate*H110,2))</f>
        <v>#NAME?</v>
      </c>
      <c r="G111" s="60" t="str">
        <f t="shared" si="2"/>
        <v>#NAME?</v>
      </c>
      <c r="H111" s="60" t="str">
        <f t="shared" si="3"/>
        <v>#NAME?</v>
      </c>
      <c r="I111" s="60"/>
      <c r="J111" s="60"/>
      <c r="K111" s="60" t="str">
        <f t="shared" si="4"/>
        <v>#NAME?</v>
      </c>
      <c r="L111" s="62" t="str">
        <f t="shared" si="5"/>
        <v>#NAME?</v>
      </c>
      <c r="M111" s="6"/>
      <c r="N111" s="6"/>
      <c r="O111" s="6"/>
      <c r="P111" s="6"/>
      <c r="Q111" s="6"/>
      <c r="R111" s="6"/>
      <c r="S111" s="6"/>
      <c r="T111" s="6"/>
      <c r="U111" s="6"/>
      <c r="V111" s="6"/>
      <c r="W111" s="6"/>
      <c r="X111" s="6"/>
      <c r="Y111" s="6"/>
      <c r="Z111" s="6"/>
    </row>
    <row r="112" ht="12.75" customHeight="1">
      <c r="A112" s="58" t="str">
        <f t="shared" si="1"/>
        <v>#NAME?</v>
      </c>
      <c r="B112" s="59" t="str">
        <f>IF(A112="","",IF(MONTH(DATE(YEAR(fpdate),MONTH(fpdate)+(A112-1),DAY(fpdate)))&gt;(MONTH(fpdate)+MOD((A112-1),12)),DATE(YEAR(fpdate),MONTH(fpdate)+(A112-1)+1,0),DATE(YEAR(fpdate),MONTH(fpdate)+(A112-1),DAY(fpdate))))</f>
        <v>#NAME?</v>
      </c>
      <c r="C112" s="60" t="str">
        <f>IF(A112="","",IF(OR(A112=nper,payment&gt;ROUND((1+rate)*H111,2)),ROUND((1+rate)*H111,2),payment))</f>
        <v>#NAME?</v>
      </c>
      <c r="D112" s="60" t="str">
        <f>IF(A112="","",IF(H111&lt;=payment,0,IF(IF(MOD(A112,int)=0,$D$14,0)+C112&gt;=H111+F112,H111+F112-C112,IF(MOD(A112,int)=0,$D$14,0)+IF(IF(MOD(A112,int)=0,$D$14,0)+IF(MOD(A112,12)=0,$D$16,0)+C112&lt;H111+F112,IF(MOD(A112,12)=0,$D$16,0),H111+F112-IF(MOD(A112,int)=0,$D$14,0)-C112))))</f>
        <v>#NAME?</v>
      </c>
      <c r="E112" s="61"/>
      <c r="F112" s="60" t="str">
        <f>IF(A112="","",ROUND(rate*H111,2))</f>
        <v>#NAME?</v>
      </c>
      <c r="G112" s="60" t="str">
        <f t="shared" si="2"/>
        <v>#NAME?</v>
      </c>
      <c r="H112" s="60" t="str">
        <f t="shared" si="3"/>
        <v>#NAME?</v>
      </c>
      <c r="I112" s="60"/>
      <c r="J112" s="60"/>
      <c r="K112" s="60" t="str">
        <f t="shared" si="4"/>
        <v>#NAME?</v>
      </c>
      <c r="L112" s="62" t="str">
        <f t="shared" si="5"/>
        <v>#NAME?</v>
      </c>
      <c r="M112" s="6"/>
      <c r="N112" s="6"/>
      <c r="O112" s="6"/>
      <c r="P112" s="6"/>
      <c r="Q112" s="6"/>
      <c r="R112" s="6"/>
      <c r="S112" s="6"/>
      <c r="T112" s="6"/>
      <c r="U112" s="6"/>
      <c r="V112" s="6"/>
      <c r="W112" s="6"/>
      <c r="X112" s="6"/>
      <c r="Y112" s="6"/>
      <c r="Z112" s="6"/>
    </row>
    <row r="113" ht="12.75" customHeight="1">
      <c r="A113" s="58" t="str">
        <f t="shared" si="1"/>
        <v>#NAME?</v>
      </c>
      <c r="B113" s="59" t="str">
        <f>IF(A113="","",IF(MONTH(DATE(YEAR(fpdate),MONTH(fpdate)+(A113-1),DAY(fpdate)))&gt;(MONTH(fpdate)+MOD((A113-1),12)),DATE(YEAR(fpdate),MONTH(fpdate)+(A113-1)+1,0),DATE(YEAR(fpdate),MONTH(fpdate)+(A113-1),DAY(fpdate))))</f>
        <v>#NAME?</v>
      </c>
      <c r="C113" s="60" t="str">
        <f>IF(A113="","",IF(OR(A113=nper,payment&gt;ROUND((1+rate)*H112,2)),ROUND((1+rate)*H112,2),payment))</f>
        <v>#NAME?</v>
      </c>
      <c r="D113" s="60" t="str">
        <f>IF(A113="","",IF(H112&lt;=payment,0,IF(IF(MOD(A113,int)=0,$D$14,0)+C113&gt;=H112+F113,H112+F113-C113,IF(MOD(A113,int)=0,$D$14,0)+IF(IF(MOD(A113,int)=0,$D$14,0)+IF(MOD(A113,12)=0,$D$16,0)+C113&lt;H112+F113,IF(MOD(A113,12)=0,$D$16,0),H112+F113-IF(MOD(A113,int)=0,$D$14,0)-C113))))</f>
        <v>#NAME?</v>
      </c>
      <c r="E113" s="61"/>
      <c r="F113" s="60" t="str">
        <f>IF(A113="","",ROUND(rate*H112,2))</f>
        <v>#NAME?</v>
      </c>
      <c r="G113" s="60" t="str">
        <f t="shared" si="2"/>
        <v>#NAME?</v>
      </c>
      <c r="H113" s="60" t="str">
        <f t="shared" si="3"/>
        <v>#NAME?</v>
      </c>
      <c r="I113" s="60"/>
      <c r="J113" s="60"/>
      <c r="K113" s="60" t="str">
        <f t="shared" si="4"/>
        <v>#NAME?</v>
      </c>
      <c r="L113" s="62" t="str">
        <f t="shared" si="5"/>
        <v>#NAME?</v>
      </c>
      <c r="M113" s="6"/>
      <c r="N113" s="6"/>
      <c r="O113" s="6"/>
      <c r="P113" s="6"/>
      <c r="Q113" s="6"/>
      <c r="R113" s="6"/>
      <c r="S113" s="6"/>
      <c r="T113" s="6"/>
      <c r="U113" s="6"/>
      <c r="V113" s="6"/>
      <c r="W113" s="6"/>
      <c r="X113" s="6"/>
      <c r="Y113" s="6"/>
      <c r="Z113" s="6"/>
    </row>
    <row r="114" ht="12.75" customHeight="1">
      <c r="A114" s="58" t="str">
        <f t="shared" si="1"/>
        <v>#NAME?</v>
      </c>
      <c r="B114" s="59" t="str">
        <f>IF(A114="","",IF(MONTH(DATE(YEAR(fpdate),MONTH(fpdate)+(A114-1),DAY(fpdate)))&gt;(MONTH(fpdate)+MOD((A114-1),12)),DATE(YEAR(fpdate),MONTH(fpdate)+(A114-1)+1,0),DATE(YEAR(fpdate),MONTH(fpdate)+(A114-1),DAY(fpdate))))</f>
        <v>#NAME?</v>
      </c>
      <c r="C114" s="60" t="str">
        <f>IF(A114="","",IF(OR(A114=nper,payment&gt;ROUND((1+rate)*H113,2)),ROUND((1+rate)*H113,2),payment))</f>
        <v>#NAME?</v>
      </c>
      <c r="D114" s="60" t="str">
        <f>IF(A114="","",IF(H113&lt;=payment,0,IF(IF(MOD(A114,int)=0,$D$14,0)+C114&gt;=H113+F114,H113+F114-C114,IF(MOD(A114,int)=0,$D$14,0)+IF(IF(MOD(A114,int)=0,$D$14,0)+IF(MOD(A114,12)=0,$D$16,0)+C114&lt;H113+F114,IF(MOD(A114,12)=0,$D$16,0),H113+F114-IF(MOD(A114,int)=0,$D$14,0)-C114))))</f>
        <v>#NAME?</v>
      </c>
      <c r="E114" s="61"/>
      <c r="F114" s="60" t="str">
        <f>IF(A114="","",ROUND(rate*H113,2))</f>
        <v>#NAME?</v>
      </c>
      <c r="G114" s="60" t="str">
        <f t="shared" si="2"/>
        <v>#NAME?</v>
      </c>
      <c r="H114" s="60" t="str">
        <f t="shared" si="3"/>
        <v>#NAME?</v>
      </c>
      <c r="I114" s="60"/>
      <c r="J114" s="60"/>
      <c r="K114" s="60" t="str">
        <f t="shared" si="4"/>
        <v>#NAME?</v>
      </c>
      <c r="L114" s="62" t="str">
        <f t="shared" si="5"/>
        <v>#NAME?</v>
      </c>
      <c r="M114" s="6"/>
      <c r="N114" s="6"/>
      <c r="O114" s="6"/>
      <c r="P114" s="6"/>
      <c r="Q114" s="6"/>
      <c r="R114" s="6"/>
      <c r="S114" s="6"/>
      <c r="T114" s="6"/>
      <c r="U114" s="6"/>
      <c r="V114" s="6"/>
      <c r="W114" s="6"/>
      <c r="X114" s="6"/>
      <c r="Y114" s="6"/>
      <c r="Z114" s="6"/>
    </row>
    <row r="115" ht="12.75" customHeight="1">
      <c r="A115" s="58" t="str">
        <f t="shared" si="1"/>
        <v>#NAME?</v>
      </c>
      <c r="B115" s="59" t="str">
        <f>IF(A115="","",IF(MONTH(DATE(YEAR(fpdate),MONTH(fpdate)+(A115-1),DAY(fpdate)))&gt;(MONTH(fpdate)+MOD((A115-1),12)),DATE(YEAR(fpdate),MONTH(fpdate)+(A115-1)+1,0),DATE(YEAR(fpdate),MONTH(fpdate)+(A115-1),DAY(fpdate))))</f>
        <v>#NAME?</v>
      </c>
      <c r="C115" s="60" t="str">
        <f>IF(A115="","",IF(OR(A115=nper,payment&gt;ROUND((1+rate)*H114,2)),ROUND((1+rate)*H114,2),payment))</f>
        <v>#NAME?</v>
      </c>
      <c r="D115" s="60" t="str">
        <f>IF(A115="","",IF(H114&lt;=payment,0,IF(IF(MOD(A115,int)=0,$D$14,0)+C115&gt;=H114+F115,H114+F115-C115,IF(MOD(A115,int)=0,$D$14,0)+IF(IF(MOD(A115,int)=0,$D$14,0)+IF(MOD(A115,12)=0,$D$16,0)+C115&lt;H114+F115,IF(MOD(A115,12)=0,$D$16,0),H114+F115-IF(MOD(A115,int)=0,$D$14,0)-C115))))</f>
        <v>#NAME?</v>
      </c>
      <c r="E115" s="61"/>
      <c r="F115" s="60" t="str">
        <f>IF(A115="","",ROUND(rate*H114,2))</f>
        <v>#NAME?</v>
      </c>
      <c r="G115" s="60" t="str">
        <f t="shared" si="2"/>
        <v>#NAME?</v>
      </c>
      <c r="H115" s="60" t="str">
        <f t="shared" si="3"/>
        <v>#NAME?</v>
      </c>
      <c r="I115" s="60"/>
      <c r="J115" s="60"/>
      <c r="K115" s="60" t="str">
        <f t="shared" si="4"/>
        <v>#NAME?</v>
      </c>
      <c r="L115" s="62" t="str">
        <f t="shared" si="5"/>
        <v>#NAME?</v>
      </c>
      <c r="M115" s="6"/>
      <c r="N115" s="6"/>
      <c r="O115" s="6"/>
      <c r="P115" s="6"/>
      <c r="Q115" s="6"/>
      <c r="R115" s="6"/>
      <c r="S115" s="6"/>
      <c r="T115" s="6"/>
      <c r="U115" s="6"/>
      <c r="V115" s="6"/>
      <c r="W115" s="6"/>
      <c r="X115" s="6"/>
      <c r="Y115" s="6"/>
      <c r="Z115" s="6"/>
    </row>
    <row r="116" ht="12.75" customHeight="1">
      <c r="A116" s="58" t="str">
        <f t="shared" si="1"/>
        <v>#NAME?</v>
      </c>
      <c r="B116" s="59" t="str">
        <f>IF(A116="","",IF(MONTH(DATE(YEAR(fpdate),MONTH(fpdate)+(A116-1),DAY(fpdate)))&gt;(MONTH(fpdate)+MOD((A116-1),12)),DATE(YEAR(fpdate),MONTH(fpdate)+(A116-1)+1,0),DATE(YEAR(fpdate),MONTH(fpdate)+(A116-1),DAY(fpdate))))</f>
        <v>#NAME?</v>
      </c>
      <c r="C116" s="60" t="str">
        <f>IF(A116="","",IF(OR(A116=nper,payment&gt;ROUND((1+rate)*H115,2)),ROUND((1+rate)*H115,2),payment))</f>
        <v>#NAME?</v>
      </c>
      <c r="D116" s="60" t="str">
        <f>IF(A116="","",IF(H115&lt;=payment,0,IF(IF(MOD(A116,int)=0,$D$14,0)+C116&gt;=H115+F116,H115+F116-C116,IF(MOD(A116,int)=0,$D$14,0)+IF(IF(MOD(A116,int)=0,$D$14,0)+IF(MOD(A116,12)=0,$D$16,0)+C116&lt;H115+F116,IF(MOD(A116,12)=0,$D$16,0),H115+F116-IF(MOD(A116,int)=0,$D$14,0)-C116))))</f>
        <v>#NAME?</v>
      </c>
      <c r="E116" s="61"/>
      <c r="F116" s="60" t="str">
        <f>IF(A116="","",ROUND(rate*H115,2))</f>
        <v>#NAME?</v>
      </c>
      <c r="G116" s="60" t="str">
        <f t="shared" si="2"/>
        <v>#NAME?</v>
      </c>
      <c r="H116" s="60" t="str">
        <f t="shared" si="3"/>
        <v>#NAME?</v>
      </c>
      <c r="I116" s="60"/>
      <c r="J116" s="60"/>
      <c r="K116" s="60" t="str">
        <f t="shared" si="4"/>
        <v>#NAME?</v>
      </c>
      <c r="L116" s="62" t="str">
        <f t="shared" si="5"/>
        <v>#NAME?</v>
      </c>
      <c r="M116" s="6"/>
      <c r="N116" s="6"/>
      <c r="O116" s="6"/>
      <c r="P116" s="6"/>
      <c r="Q116" s="6"/>
      <c r="R116" s="6"/>
      <c r="S116" s="6"/>
      <c r="T116" s="6"/>
      <c r="U116" s="6"/>
      <c r="V116" s="6"/>
      <c r="W116" s="6"/>
      <c r="X116" s="6"/>
      <c r="Y116" s="6"/>
      <c r="Z116" s="6"/>
    </row>
    <row r="117" ht="12.75" customHeight="1">
      <c r="A117" s="58" t="str">
        <f t="shared" si="1"/>
        <v>#NAME?</v>
      </c>
      <c r="B117" s="59" t="str">
        <f>IF(A117="","",IF(MONTH(DATE(YEAR(fpdate),MONTH(fpdate)+(A117-1),DAY(fpdate)))&gt;(MONTH(fpdate)+MOD((A117-1),12)),DATE(YEAR(fpdate),MONTH(fpdate)+(A117-1)+1,0),DATE(YEAR(fpdate),MONTH(fpdate)+(A117-1),DAY(fpdate))))</f>
        <v>#NAME?</v>
      </c>
      <c r="C117" s="60" t="str">
        <f>IF(A117="","",IF(OR(A117=nper,payment&gt;ROUND((1+rate)*H116,2)),ROUND((1+rate)*H116,2),payment))</f>
        <v>#NAME?</v>
      </c>
      <c r="D117" s="60" t="str">
        <f>IF(A117="","",IF(H116&lt;=payment,0,IF(IF(MOD(A117,int)=0,$D$14,0)+C117&gt;=H116+F117,H116+F117-C117,IF(MOD(A117,int)=0,$D$14,0)+IF(IF(MOD(A117,int)=0,$D$14,0)+IF(MOD(A117,12)=0,$D$16,0)+C117&lt;H116+F117,IF(MOD(A117,12)=0,$D$16,0),H116+F117-IF(MOD(A117,int)=0,$D$14,0)-C117))))</f>
        <v>#NAME?</v>
      </c>
      <c r="E117" s="61"/>
      <c r="F117" s="60" t="str">
        <f>IF(A117="","",ROUND(rate*H116,2))</f>
        <v>#NAME?</v>
      </c>
      <c r="G117" s="60" t="str">
        <f t="shared" si="2"/>
        <v>#NAME?</v>
      </c>
      <c r="H117" s="60" t="str">
        <f t="shared" si="3"/>
        <v>#NAME?</v>
      </c>
      <c r="I117" s="60"/>
      <c r="J117" s="60"/>
      <c r="K117" s="60" t="str">
        <f t="shared" si="4"/>
        <v>#NAME?</v>
      </c>
      <c r="L117" s="62" t="str">
        <f t="shared" si="5"/>
        <v>#NAME?</v>
      </c>
      <c r="M117" s="6"/>
      <c r="N117" s="6"/>
      <c r="O117" s="6"/>
      <c r="P117" s="6"/>
      <c r="Q117" s="6"/>
      <c r="R117" s="6"/>
      <c r="S117" s="6"/>
      <c r="T117" s="6"/>
      <c r="U117" s="6"/>
      <c r="V117" s="6"/>
      <c r="W117" s="6"/>
      <c r="X117" s="6"/>
      <c r="Y117" s="6"/>
      <c r="Z117" s="6"/>
    </row>
    <row r="118" ht="12.75" customHeight="1">
      <c r="A118" s="58" t="str">
        <f t="shared" si="1"/>
        <v>#NAME?</v>
      </c>
      <c r="B118" s="59" t="str">
        <f>IF(A118="","",IF(MONTH(DATE(YEAR(fpdate),MONTH(fpdate)+(A118-1),DAY(fpdate)))&gt;(MONTH(fpdate)+MOD((A118-1),12)),DATE(YEAR(fpdate),MONTH(fpdate)+(A118-1)+1,0),DATE(YEAR(fpdate),MONTH(fpdate)+(A118-1),DAY(fpdate))))</f>
        <v>#NAME?</v>
      </c>
      <c r="C118" s="60" t="str">
        <f>IF(A118="","",IF(OR(A118=nper,payment&gt;ROUND((1+rate)*H117,2)),ROUND((1+rate)*H117,2),payment))</f>
        <v>#NAME?</v>
      </c>
      <c r="D118" s="60" t="str">
        <f>IF(A118="","",IF(H117&lt;=payment,0,IF(IF(MOD(A118,int)=0,$D$14,0)+C118&gt;=H117+F118,H117+F118-C118,IF(MOD(A118,int)=0,$D$14,0)+IF(IF(MOD(A118,int)=0,$D$14,0)+IF(MOD(A118,12)=0,$D$16,0)+C118&lt;H117+F118,IF(MOD(A118,12)=0,$D$16,0),H117+F118-IF(MOD(A118,int)=0,$D$14,0)-C118))))</f>
        <v>#NAME?</v>
      </c>
      <c r="E118" s="61"/>
      <c r="F118" s="60" t="str">
        <f>IF(A118="","",ROUND(rate*H117,2))</f>
        <v>#NAME?</v>
      </c>
      <c r="G118" s="60" t="str">
        <f t="shared" si="2"/>
        <v>#NAME?</v>
      </c>
      <c r="H118" s="60" t="str">
        <f t="shared" si="3"/>
        <v>#NAME?</v>
      </c>
      <c r="I118" s="60"/>
      <c r="J118" s="60"/>
      <c r="K118" s="60" t="str">
        <f t="shared" si="4"/>
        <v>#NAME?</v>
      </c>
      <c r="L118" s="62" t="str">
        <f t="shared" si="5"/>
        <v>#NAME?</v>
      </c>
      <c r="M118" s="6"/>
      <c r="N118" s="6"/>
      <c r="O118" s="6"/>
      <c r="P118" s="6"/>
      <c r="Q118" s="6"/>
      <c r="R118" s="6"/>
      <c r="S118" s="6"/>
      <c r="T118" s="6"/>
      <c r="U118" s="6"/>
      <c r="V118" s="6"/>
      <c r="W118" s="6"/>
      <c r="X118" s="6"/>
      <c r="Y118" s="6"/>
      <c r="Z118" s="6"/>
    </row>
    <row r="119" ht="12.75" customHeight="1">
      <c r="A119" s="58" t="str">
        <f t="shared" si="1"/>
        <v>#NAME?</v>
      </c>
      <c r="B119" s="59" t="str">
        <f>IF(A119="","",IF(MONTH(DATE(YEAR(fpdate),MONTH(fpdate)+(A119-1),DAY(fpdate)))&gt;(MONTH(fpdate)+MOD((A119-1),12)),DATE(YEAR(fpdate),MONTH(fpdate)+(A119-1)+1,0),DATE(YEAR(fpdate),MONTH(fpdate)+(A119-1),DAY(fpdate))))</f>
        <v>#NAME?</v>
      </c>
      <c r="C119" s="60" t="str">
        <f>IF(A119="","",IF(OR(A119=nper,payment&gt;ROUND((1+rate)*H118,2)),ROUND((1+rate)*H118,2),payment))</f>
        <v>#NAME?</v>
      </c>
      <c r="D119" s="60" t="str">
        <f>IF(A119="","",IF(H118&lt;=payment,0,IF(IF(MOD(A119,int)=0,$D$14,0)+C119&gt;=H118+F119,H118+F119-C119,IF(MOD(A119,int)=0,$D$14,0)+IF(IF(MOD(A119,int)=0,$D$14,0)+IF(MOD(A119,12)=0,$D$16,0)+C119&lt;H118+F119,IF(MOD(A119,12)=0,$D$16,0),H118+F119-IF(MOD(A119,int)=0,$D$14,0)-C119))))</f>
        <v>#NAME?</v>
      </c>
      <c r="E119" s="61"/>
      <c r="F119" s="60" t="str">
        <f>IF(A119="","",ROUND(rate*H118,2))</f>
        <v>#NAME?</v>
      </c>
      <c r="G119" s="60" t="str">
        <f t="shared" si="2"/>
        <v>#NAME?</v>
      </c>
      <c r="H119" s="60" t="str">
        <f t="shared" si="3"/>
        <v>#NAME?</v>
      </c>
      <c r="I119" s="60"/>
      <c r="J119" s="60"/>
      <c r="K119" s="60" t="str">
        <f t="shared" si="4"/>
        <v>#NAME?</v>
      </c>
      <c r="L119" s="62" t="str">
        <f t="shared" si="5"/>
        <v>#NAME?</v>
      </c>
      <c r="M119" s="6"/>
      <c r="N119" s="6"/>
      <c r="O119" s="6"/>
      <c r="P119" s="6"/>
      <c r="Q119" s="6"/>
      <c r="R119" s="6"/>
      <c r="S119" s="6"/>
      <c r="T119" s="6"/>
      <c r="U119" s="6"/>
      <c r="V119" s="6"/>
      <c r="W119" s="6"/>
      <c r="X119" s="6"/>
      <c r="Y119" s="6"/>
      <c r="Z119" s="6"/>
    </row>
    <row r="120" ht="12.75" customHeight="1">
      <c r="A120" s="58" t="str">
        <f t="shared" si="1"/>
        <v>#NAME?</v>
      </c>
      <c r="B120" s="59" t="str">
        <f>IF(A120="","",IF(MONTH(DATE(YEAR(fpdate),MONTH(fpdate)+(A120-1),DAY(fpdate)))&gt;(MONTH(fpdate)+MOD((A120-1),12)),DATE(YEAR(fpdate),MONTH(fpdate)+(A120-1)+1,0),DATE(YEAR(fpdate),MONTH(fpdate)+(A120-1),DAY(fpdate))))</f>
        <v>#NAME?</v>
      </c>
      <c r="C120" s="60" t="str">
        <f>IF(A120="","",IF(OR(A120=nper,payment&gt;ROUND((1+rate)*H119,2)),ROUND((1+rate)*H119,2),payment))</f>
        <v>#NAME?</v>
      </c>
      <c r="D120" s="60" t="str">
        <f>IF(A120="","",IF(H119&lt;=payment,0,IF(IF(MOD(A120,int)=0,$D$14,0)+C120&gt;=H119+F120,H119+F120-C120,IF(MOD(A120,int)=0,$D$14,0)+IF(IF(MOD(A120,int)=0,$D$14,0)+IF(MOD(A120,12)=0,$D$16,0)+C120&lt;H119+F120,IF(MOD(A120,12)=0,$D$16,0),H119+F120-IF(MOD(A120,int)=0,$D$14,0)-C120))))</f>
        <v>#NAME?</v>
      </c>
      <c r="E120" s="61"/>
      <c r="F120" s="60" t="str">
        <f>IF(A120="","",ROUND(rate*H119,2))</f>
        <v>#NAME?</v>
      </c>
      <c r="G120" s="60" t="str">
        <f t="shared" si="2"/>
        <v>#NAME?</v>
      </c>
      <c r="H120" s="60" t="str">
        <f t="shared" si="3"/>
        <v>#NAME?</v>
      </c>
      <c r="I120" s="60"/>
      <c r="J120" s="60"/>
      <c r="K120" s="60" t="str">
        <f t="shared" si="4"/>
        <v>#NAME?</v>
      </c>
      <c r="L120" s="62" t="str">
        <f t="shared" si="5"/>
        <v>#NAME?</v>
      </c>
      <c r="M120" s="6"/>
      <c r="N120" s="6"/>
      <c r="O120" s="6"/>
      <c r="P120" s="6"/>
      <c r="Q120" s="6"/>
      <c r="R120" s="6"/>
      <c r="S120" s="6"/>
      <c r="T120" s="6"/>
      <c r="U120" s="6"/>
      <c r="V120" s="6"/>
      <c r="W120" s="6"/>
      <c r="X120" s="6"/>
      <c r="Y120" s="6"/>
      <c r="Z120" s="6"/>
    </row>
    <row r="121" ht="12.75" customHeight="1">
      <c r="A121" s="58" t="str">
        <f t="shared" si="1"/>
        <v>#NAME?</v>
      </c>
      <c r="B121" s="59" t="str">
        <f>IF(A121="","",IF(MONTH(DATE(YEAR(fpdate),MONTH(fpdate)+(A121-1),DAY(fpdate)))&gt;(MONTH(fpdate)+MOD((A121-1),12)),DATE(YEAR(fpdate),MONTH(fpdate)+(A121-1)+1,0),DATE(YEAR(fpdate),MONTH(fpdate)+(A121-1),DAY(fpdate))))</f>
        <v>#NAME?</v>
      </c>
      <c r="C121" s="60" t="str">
        <f>IF(A121="","",IF(OR(A121=nper,payment&gt;ROUND((1+rate)*H120,2)),ROUND((1+rate)*H120,2),payment))</f>
        <v>#NAME?</v>
      </c>
      <c r="D121" s="60" t="str">
        <f>IF(A121="","",IF(H120&lt;=payment,0,IF(IF(MOD(A121,int)=0,$D$14,0)+C121&gt;=H120+F121,H120+F121-C121,IF(MOD(A121,int)=0,$D$14,0)+IF(IF(MOD(A121,int)=0,$D$14,0)+IF(MOD(A121,12)=0,$D$16,0)+C121&lt;H120+F121,IF(MOD(A121,12)=0,$D$16,0),H120+F121-IF(MOD(A121,int)=0,$D$14,0)-C121))))</f>
        <v>#NAME?</v>
      </c>
      <c r="E121" s="61"/>
      <c r="F121" s="60" t="str">
        <f>IF(A121="","",ROUND(rate*H120,2))</f>
        <v>#NAME?</v>
      </c>
      <c r="G121" s="60" t="str">
        <f t="shared" si="2"/>
        <v>#NAME?</v>
      </c>
      <c r="H121" s="60" t="str">
        <f t="shared" si="3"/>
        <v>#NAME?</v>
      </c>
      <c r="I121" s="60"/>
      <c r="J121" s="60"/>
      <c r="K121" s="60" t="str">
        <f t="shared" si="4"/>
        <v>#NAME?</v>
      </c>
      <c r="L121" s="62" t="str">
        <f t="shared" si="5"/>
        <v>#NAME?</v>
      </c>
      <c r="M121" s="6"/>
      <c r="N121" s="6"/>
      <c r="O121" s="6"/>
      <c r="P121" s="6"/>
      <c r="Q121" s="6"/>
      <c r="R121" s="6"/>
      <c r="S121" s="6"/>
      <c r="T121" s="6"/>
      <c r="U121" s="6"/>
      <c r="V121" s="6"/>
      <c r="W121" s="6"/>
      <c r="X121" s="6"/>
      <c r="Y121" s="6"/>
      <c r="Z121" s="6"/>
    </row>
    <row r="122" ht="12.75" customHeight="1">
      <c r="A122" s="58" t="str">
        <f t="shared" si="1"/>
        <v>#NAME?</v>
      </c>
      <c r="B122" s="59" t="str">
        <f>IF(A122="","",IF(MONTH(DATE(YEAR(fpdate),MONTH(fpdate)+(A122-1),DAY(fpdate)))&gt;(MONTH(fpdate)+MOD((A122-1),12)),DATE(YEAR(fpdate),MONTH(fpdate)+(A122-1)+1,0),DATE(YEAR(fpdate),MONTH(fpdate)+(A122-1),DAY(fpdate))))</f>
        <v>#NAME?</v>
      </c>
      <c r="C122" s="60" t="str">
        <f>IF(A122="","",IF(OR(A122=nper,payment&gt;ROUND((1+rate)*H121,2)),ROUND((1+rate)*H121,2),payment))</f>
        <v>#NAME?</v>
      </c>
      <c r="D122" s="60" t="str">
        <f>IF(A122="","",IF(H121&lt;=payment,0,IF(IF(MOD(A122,int)=0,$D$14,0)+C122&gt;=H121+F122,H121+F122-C122,IF(MOD(A122,int)=0,$D$14,0)+IF(IF(MOD(A122,int)=0,$D$14,0)+IF(MOD(A122,12)=0,$D$16,0)+C122&lt;H121+F122,IF(MOD(A122,12)=0,$D$16,0),H121+F122-IF(MOD(A122,int)=0,$D$14,0)-C122))))</f>
        <v>#NAME?</v>
      </c>
      <c r="E122" s="61"/>
      <c r="F122" s="60" t="str">
        <f>IF(A122="","",ROUND(rate*H121,2))</f>
        <v>#NAME?</v>
      </c>
      <c r="G122" s="60" t="str">
        <f t="shared" si="2"/>
        <v>#NAME?</v>
      </c>
      <c r="H122" s="60" t="str">
        <f t="shared" si="3"/>
        <v>#NAME?</v>
      </c>
      <c r="I122" s="60"/>
      <c r="J122" s="60"/>
      <c r="K122" s="60" t="str">
        <f t="shared" si="4"/>
        <v>#NAME?</v>
      </c>
      <c r="L122" s="62" t="str">
        <f t="shared" si="5"/>
        <v>#NAME?</v>
      </c>
      <c r="M122" s="6"/>
      <c r="N122" s="6"/>
      <c r="O122" s="6"/>
      <c r="P122" s="6"/>
      <c r="Q122" s="6"/>
      <c r="R122" s="6"/>
      <c r="S122" s="6"/>
      <c r="T122" s="6"/>
      <c r="U122" s="6"/>
      <c r="V122" s="6"/>
      <c r="W122" s="6"/>
      <c r="X122" s="6"/>
      <c r="Y122" s="6"/>
      <c r="Z122" s="6"/>
    </row>
    <row r="123" ht="12.75" customHeight="1">
      <c r="A123" s="58" t="str">
        <f t="shared" si="1"/>
        <v>#NAME?</v>
      </c>
      <c r="B123" s="59" t="str">
        <f>IF(A123="","",IF(MONTH(DATE(YEAR(fpdate),MONTH(fpdate)+(A123-1),DAY(fpdate)))&gt;(MONTH(fpdate)+MOD((A123-1),12)),DATE(YEAR(fpdate),MONTH(fpdate)+(A123-1)+1,0),DATE(YEAR(fpdate),MONTH(fpdate)+(A123-1),DAY(fpdate))))</f>
        <v>#NAME?</v>
      </c>
      <c r="C123" s="60" t="str">
        <f>IF(A123="","",IF(OR(A123=nper,payment&gt;ROUND((1+rate)*H122,2)),ROUND((1+rate)*H122,2),payment))</f>
        <v>#NAME?</v>
      </c>
      <c r="D123" s="60" t="str">
        <f>IF(A123="","",IF(H122&lt;=payment,0,IF(IF(MOD(A123,int)=0,$D$14,0)+C123&gt;=H122+F123,H122+F123-C123,IF(MOD(A123,int)=0,$D$14,0)+IF(IF(MOD(A123,int)=0,$D$14,0)+IF(MOD(A123,12)=0,$D$16,0)+C123&lt;H122+F123,IF(MOD(A123,12)=0,$D$16,0),H122+F123-IF(MOD(A123,int)=0,$D$14,0)-C123))))</f>
        <v>#NAME?</v>
      </c>
      <c r="E123" s="61"/>
      <c r="F123" s="60" t="str">
        <f>IF(A123="","",ROUND(rate*H122,2))</f>
        <v>#NAME?</v>
      </c>
      <c r="G123" s="60" t="str">
        <f t="shared" si="2"/>
        <v>#NAME?</v>
      </c>
      <c r="H123" s="60" t="str">
        <f t="shared" si="3"/>
        <v>#NAME?</v>
      </c>
      <c r="I123" s="60"/>
      <c r="J123" s="60"/>
      <c r="K123" s="60" t="str">
        <f t="shared" si="4"/>
        <v>#NAME?</v>
      </c>
      <c r="L123" s="62" t="str">
        <f t="shared" si="5"/>
        <v>#NAME?</v>
      </c>
      <c r="M123" s="6"/>
      <c r="N123" s="6"/>
      <c r="O123" s="6"/>
      <c r="P123" s="6"/>
      <c r="Q123" s="6"/>
      <c r="R123" s="6"/>
      <c r="S123" s="6"/>
      <c r="T123" s="6"/>
      <c r="U123" s="6"/>
      <c r="V123" s="6"/>
      <c r="W123" s="6"/>
      <c r="X123" s="6"/>
      <c r="Y123" s="6"/>
      <c r="Z123" s="6"/>
    </row>
    <row r="124" ht="12.75" customHeight="1">
      <c r="A124" s="58" t="str">
        <f t="shared" si="1"/>
        <v>#NAME?</v>
      </c>
      <c r="B124" s="59" t="str">
        <f>IF(A124="","",IF(MONTH(DATE(YEAR(fpdate),MONTH(fpdate)+(A124-1),DAY(fpdate)))&gt;(MONTH(fpdate)+MOD((A124-1),12)),DATE(YEAR(fpdate),MONTH(fpdate)+(A124-1)+1,0),DATE(YEAR(fpdate),MONTH(fpdate)+(A124-1),DAY(fpdate))))</f>
        <v>#NAME?</v>
      </c>
      <c r="C124" s="60" t="str">
        <f>IF(A124="","",IF(OR(A124=nper,payment&gt;ROUND((1+rate)*H123,2)),ROUND((1+rate)*H123,2),payment))</f>
        <v>#NAME?</v>
      </c>
      <c r="D124" s="60" t="str">
        <f>IF(A124="","",IF(H123&lt;=payment,0,IF(IF(MOD(A124,int)=0,$D$14,0)+C124&gt;=H123+F124,H123+F124-C124,IF(MOD(A124,int)=0,$D$14,0)+IF(IF(MOD(A124,int)=0,$D$14,0)+IF(MOD(A124,12)=0,$D$16,0)+C124&lt;H123+F124,IF(MOD(A124,12)=0,$D$16,0),H123+F124-IF(MOD(A124,int)=0,$D$14,0)-C124))))</f>
        <v>#NAME?</v>
      </c>
      <c r="E124" s="61"/>
      <c r="F124" s="60" t="str">
        <f>IF(A124="","",ROUND(rate*H123,2))</f>
        <v>#NAME?</v>
      </c>
      <c r="G124" s="60" t="str">
        <f t="shared" si="2"/>
        <v>#NAME?</v>
      </c>
      <c r="H124" s="60" t="str">
        <f t="shared" si="3"/>
        <v>#NAME?</v>
      </c>
      <c r="I124" s="60"/>
      <c r="J124" s="60"/>
      <c r="K124" s="60" t="str">
        <f t="shared" si="4"/>
        <v>#NAME?</v>
      </c>
      <c r="L124" s="62" t="str">
        <f t="shared" si="5"/>
        <v>#NAME?</v>
      </c>
      <c r="M124" s="6"/>
      <c r="N124" s="6"/>
      <c r="O124" s="6"/>
      <c r="P124" s="6"/>
      <c r="Q124" s="6"/>
      <c r="R124" s="6"/>
      <c r="S124" s="6"/>
      <c r="T124" s="6"/>
      <c r="U124" s="6"/>
      <c r="V124" s="6"/>
      <c r="W124" s="6"/>
      <c r="X124" s="6"/>
      <c r="Y124" s="6"/>
      <c r="Z124" s="6"/>
    </row>
    <row r="125" ht="12.75" customHeight="1">
      <c r="A125" s="58" t="str">
        <f t="shared" si="1"/>
        <v>#NAME?</v>
      </c>
      <c r="B125" s="59" t="str">
        <f>IF(A125="","",IF(MONTH(DATE(YEAR(fpdate),MONTH(fpdate)+(A125-1),DAY(fpdate)))&gt;(MONTH(fpdate)+MOD((A125-1),12)),DATE(YEAR(fpdate),MONTH(fpdate)+(A125-1)+1,0),DATE(YEAR(fpdate),MONTH(fpdate)+(A125-1),DAY(fpdate))))</f>
        <v>#NAME?</v>
      </c>
      <c r="C125" s="60" t="str">
        <f>IF(A125="","",IF(OR(A125=nper,payment&gt;ROUND((1+rate)*H124,2)),ROUND((1+rate)*H124,2),payment))</f>
        <v>#NAME?</v>
      </c>
      <c r="D125" s="60" t="str">
        <f>IF(A125="","",IF(H124&lt;=payment,0,IF(IF(MOD(A125,int)=0,$D$14,0)+C125&gt;=H124+F125,H124+F125-C125,IF(MOD(A125,int)=0,$D$14,0)+IF(IF(MOD(A125,int)=0,$D$14,0)+IF(MOD(A125,12)=0,$D$16,0)+C125&lt;H124+F125,IF(MOD(A125,12)=0,$D$16,0),H124+F125-IF(MOD(A125,int)=0,$D$14,0)-C125))))</f>
        <v>#NAME?</v>
      </c>
      <c r="E125" s="61"/>
      <c r="F125" s="60" t="str">
        <f>IF(A125="","",ROUND(rate*H124,2))</f>
        <v>#NAME?</v>
      </c>
      <c r="G125" s="60" t="str">
        <f t="shared" si="2"/>
        <v>#NAME?</v>
      </c>
      <c r="H125" s="60" t="str">
        <f t="shared" si="3"/>
        <v>#NAME?</v>
      </c>
      <c r="I125" s="60"/>
      <c r="J125" s="60"/>
      <c r="K125" s="60" t="str">
        <f t="shared" si="4"/>
        <v>#NAME?</v>
      </c>
      <c r="L125" s="62" t="str">
        <f t="shared" si="5"/>
        <v>#NAME?</v>
      </c>
      <c r="M125" s="6"/>
      <c r="N125" s="6"/>
      <c r="O125" s="6"/>
      <c r="P125" s="6"/>
      <c r="Q125" s="6"/>
      <c r="R125" s="6"/>
      <c r="S125" s="6"/>
      <c r="T125" s="6"/>
      <c r="U125" s="6"/>
      <c r="V125" s="6"/>
      <c r="W125" s="6"/>
      <c r="X125" s="6"/>
      <c r="Y125" s="6"/>
      <c r="Z125" s="6"/>
    </row>
    <row r="126" ht="12.75" customHeight="1">
      <c r="A126" s="58" t="str">
        <f t="shared" si="1"/>
        <v>#NAME?</v>
      </c>
      <c r="B126" s="59" t="str">
        <f>IF(A126="","",IF(MONTH(DATE(YEAR(fpdate),MONTH(fpdate)+(A126-1),DAY(fpdate)))&gt;(MONTH(fpdate)+MOD((A126-1),12)),DATE(YEAR(fpdate),MONTH(fpdate)+(A126-1)+1,0),DATE(YEAR(fpdate),MONTH(fpdate)+(A126-1),DAY(fpdate))))</f>
        <v>#NAME?</v>
      </c>
      <c r="C126" s="60" t="str">
        <f>IF(A126="","",IF(OR(A126=nper,payment&gt;ROUND((1+rate)*H125,2)),ROUND((1+rate)*H125,2),payment))</f>
        <v>#NAME?</v>
      </c>
      <c r="D126" s="60" t="str">
        <f>IF(A126="","",IF(H125&lt;=payment,0,IF(IF(MOD(A126,int)=0,$D$14,0)+C126&gt;=H125+F126,H125+F126-C126,IF(MOD(A126,int)=0,$D$14,0)+IF(IF(MOD(A126,int)=0,$D$14,0)+IF(MOD(A126,12)=0,$D$16,0)+C126&lt;H125+F126,IF(MOD(A126,12)=0,$D$16,0),H125+F126-IF(MOD(A126,int)=0,$D$14,0)-C126))))</f>
        <v>#NAME?</v>
      </c>
      <c r="E126" s="61"/>
      <c r="F126" s="60" t="str">
        <f>IF(A126="","",ROUND(rate*H125,2))</f>
        <v>#NAME?</v>
      </c>
      <c r="G126" s="60" t="str">
        <f t="shared" si="2"/>
        <v>#NAME?</v>
      </c>
      <c r="H126" s="60" t="str">
        <f t="shared" si="3"/>
        <v>#NAME?</v>
      </c>
      <c r="I126" s="60"/>
      <c r="J126" s="60"/>
      <c r="K126" s="60" t="str">
        <f t="shared" si="4"/>
        <v>#NAME?</v>
      </c>
      <c r="L126" s="62" t="str">
        <f t="shared" si="5"/>
        <v>#NAME?</v>
      </c>
      <c r="M126" s="6"/>
      <c r="N126" s="6"/>
      <c r="O126" s="6"/>
      <c r="P126" s="6"/>
      <c r="Q126" s="6"/>
      <c r="R126" s="6"/>
      <c r="S126" s="6"/>
      <c r="T126" s="6"/>
      <c r="U126" s="6"/>
      <c r="V126" s="6"/>
      <c r="W126" s="6"/>
      <c r="X126" s="6"/>
      <c r="Y126" s="6"/>
      <c r="Z126" s="6"/>
    </row>
    <row r="127" ht="12.75" customHeight="1">
      <c r="A127" s="58" t="str">
        <f t="shared" si="1"/>
        <v>#NAME?</v>
      </c>
      <c r="B127" s="59" t="str">
        <f>IF(A127="","",IF(MONTH(DATE(YEAR(fpdate),MONTH(fpdate)+(A127-1),DAY(fpdate)))&gt;(MONTH(fpdate)+MOD((A127-1),12)),DATE(YEAR(fpdate),MONTH(fpdate)+(A127-1)+1,0),DATE(YEAR(fpdate),MONTH(fpdate)+(A127-1),DAY(fpdate))))</f>
        <v>#NAME?</v>
      </c>
      <c r="C127" s="60" t="str">
        <f>IF(A127="","",IF(OR(A127=nper,payment&gt;ROUND((1+rate)*H126,2)),ROUND((1+rate)*H126,2),payment))</f>
        <v>#NAME?</v>
      </c>
      <c r="D127" s="60" t="str">
        <f>IF(A127="","",IF(H126&lt;=payment,0,IF(IF(MOD(A127,int)=0,$D$14,0)+C127&gt;=H126+F127,H126+F127-C127,IF(MOD(A127,int)=0,$D$14,0)+IF(IF(MOD(A127,int)=0,$D$14,0)+IF(MOD(A127,12)=0,$D$16,0)+C127&lt;H126+F127,IF(MOD(A127,12)=0,$D$16,0),H126+F127-IF(MOD(A127,int)=0,$D$14,0)-C127))))</f>
        <v>#NAME?</v>
      </c>
      <c r="E127" s="61"/>
      <c r="F127" s="60" t="str">
        <f>IF(A127="","",ROUND(rate*H126,2))</f>
        <v>#NAME?</v>
      </c>
      <c r="G127" s="60" t="str">
        <f t="shared" si="2"/>
        <v>#NAME?</v>
      </c>
      <c r="H127" s="60" t="str">
        <f t="shared" si="3"/>
        <v>#NAME?</v>
      </c>
      <c r="I127" s="60"/>
      <c r="J127" s="60"/>
      <c r="K127" s="60" t="str">
        <f t="shared" si="4"/>
        <v>#NAME?</v>
      </c>
      <c r="L127" s="62" t="str">
        <f t="shared" si="5"/>
        <v>#NAME?</v>
      </c>
      <c r="M127" s="6"/>
      <c r="N127" s="6"/>
      <c r="O127" s="6"/>
      <c r="P127" s="6"/>
      <c r="Q127" s="6"/>
      <c r="R127" s="6"/>
      <c r="S127" s="6"/>
      <c r="T127" s="6"/>
      <c r="U127" s="6"/>
      <c r="V127" s="6"/>
      <c r="W127" s="6"/>
      <c r="X127" s="6"/>
      <c r="Y127" s="6"/>
      <c r="Z127" s="6"/>
    </row>
    <row r="128" ht="12.75" customHeight="1">
      <c r="A128" s="58" t="str">
        <f t="shared" si="1"/>
        <v>#NAME?</v>
      </c>
      <c r="B128" s="59" t="str">
        <f>IF(A128="","",IF(MONTH(DATE(YEAR(fpdate),MONTH(fpdate)+(A128-1),DAY(fpdate)))&gt;(MONTH(fpdate)+MOD((A128-1),12)),DATE(YEAR(fpdate),MONTH(fpdate)+(A128-1)+1,0),DATE(YEAR(fpdate),MONTH(fpdate)+(A128-1),DAY(fpdate))))</f>
        <v>#NAME?</v>
      </c>
      <c r="C128" s="60" t="str">
        <f>IF(A128="","",IF(OR(A128=nper,payment&gt;ROUND((1+rate)*H127,2)),ROUND((1+rate)*H127,2),payment))</f>
        <v>#NAME?</v>
      </c>
      <c r="D128" s="60" t="str">
        <f>IF(A128="","",IF(H127&lt;=payment,0,IF(IF(MOD(A128,int)=0,$D$14,0)+C128&gt;=H127+F128,H127+F128-C128,IF(MOD(A128,int)=0,$D$14,0)+IF(IF(MOD(A128,int)=0,$D$14,0)+IF(MOD(A128,12)=0,$D$16,0)+C128&lt;H127+F128,IF(MOD(A128,12)=0,$D$16,0),H127+F128-IF(MOD(A128,int)=0,$D$14,0)-C128))))</f>
        <v>#NAME?</v>
      </c>
      <c r="E128" s="61"/>
      <c r="F128" s="60" t="str">
        <f>IF(A128="","",ROUND(rate*H127,2))</f>
        <v>#NAME?</v>
      </c>
      <c r="G128" s="60" t="str">
        <f t="shared" si="2"/>
        <v>#NAME?</v>
      </c>
      <c r="H128" s="60" t="str">
        <f t="shared" si="3"/>
        <v>#NAME?</v>
      </c>
      <c r="I128" s="60"/>
      <c r="J128" s="60"/>
      <c r="K128" s="60" t="str">
        <f t="shared" si="4"/>
        <v>#NAME?</v>
      </c>
      <c r="L128" s="62" t="str">
        <f t="shared" si="5"/>
        <v>#NAME?</v>
      </c>
      <c r="M128" s="6"/>
      <c r="N128" s="6"/>
      <c r="O128" s="6"/>
      <c r="P128" s="6"/>
      <c r="Q128" s="6"/>
      <c r="R128" s="6"/>
      <c r="S128" s="6"/>
      <c r="T128" s="6"/>
      <c r="U128" s="6"/>
      <c r="V128" s="6"/>
      <c r="W128" s="6"/>
      <c r="X128" s="6"/>
      <c r="Y128" s="6"/>
      <c r="Z128" s="6"/>
    </row>
    <row r="129" ht="12.75" customHeight="1">
      <c r="A129" s="58" t="str">
        <f t="shared" si="1"/>
        <v>#NAME?</v>
      </c>
      <c r="B129" s="59" t="str">
        <f>IF(A129="","",IF(MONTH(DATE(YEAR(fpdate),MONTH(fpdate)+(A129-1),DAY(fpdate)))&gt;(MONTH(fpdate)+MOD((A129-1),12)),DATE(YEAR(fpdate),MONTH(fpdate)+(A129-1)+1,0),DATE(YEAR(fpdate),MONTH(fpdate)+(A129-1),DAY(fpdate))))</f>
        <v>#NAME?</v>
      </c>
      <c r="C129" s="60" t="str">
        <f>IF(A129="","",IF(OR(A129=nper,payment&gt;ROUND((1+rate)*H128,2)),ROUND((1+rate)*H128,2),payment))</f>
        <v>#NAME?</v>
      </c>
      <c r="D129" s="60" t="str">
        <f>IF(A129="","",IF(H128&lt;=payment,0,IF(IF(MOD(A129,int)=0,$D$14,0)+C129&gt;=H128+F129,H128+F129-C129,IF(MOD(A129,int)=0,$D$14,0)+IF(IF(MOD(A129,int)=0,$D$14,0)+IF(MOD(A129,12)=0,$D$16,0)+C129&lt;H128+F129,IF(MOD(A129,12)=0,$D$16,0),H128+F129-IF(MOD(A129,int)=0,$D$14,0)-C129))))</f>
        <v>#NAME?</v>
      </c>
      <c r="E129" s="61"/>
      <c r="F129" s="60" t="str">
        <f>IF(A129="","",ROUND(rate*H128,2))</f>
        <v>#NAME?</v>
      </c>
      <c r="G129" s="60" t="str">
        <f t="shared" si="2"/>
        <v>#NAME?</v>
      </c>
      <c r="H129" s="60" t="str">
        <f t="shared" si="3"/>
        <v>#NAME?</v>
      </c>
      <c r="I129" s="60"/>
      <c r="J129" s="60"/>
      <c r="K129" s="60" t="str">
        <f t="shared" si="4"/>
        <v>#NAME?</v>
      </c>
      <c r="L129" s="62" t="str">
        <f t="shared" si="5"/>
        <v>#NAME?</v>
      </c>
      <c r="M129" s="6"/>
      <c r="N129" s="6"/>
      <c r="O129" s="6"/>
      <c r="P129" s="6"/>
      <c r="Q129" s="6"/>
      <c r="R129" s="6"/>
      <c r="S129" s="6"/>
      <c r="T129" s="6"/>
      <c r="U129" s="6"/>
      <c r="V129" s="6"/>
      <c r="W129" s="6"/>
      <c r="X129" s="6"/>
      <c r="Y129" s="6"/>
      <c r="Z129" s="6"/>
    </row>
    <row r="130" ht="12.75" customHeight="1">
      <c r="A130" s="58" t="str">
        <f t="shared" si="1"/>
        <v>#NAME?</v>
      </c>
      <c r="B130" s="59" t="str">
        <f>IF(A130="","",IF(MONTH(DATE(YEAR(fpdate),MONTH(fpdate)+(A130-1),DAY(fpdate)))&gt;(MONTH(fpdate)+MOD((A130-1),12)),DATE(YEAR(fpdate),MONTH(fpdate)+(A130-1)+1,0),DATE(YEAR(fpdate),MONTH(fpdate)+(A130-1),DAY(fpdate))))</f>
        <v>#NAME?</v>
      </c>
      <c r="C130" s="60" t="str">
        <f>IF(A130="","",IF(OR(A130=nper,payment&gt;ROUND((1+rate)*H129,2)),ROUND((1+rate)*H129,2),payment))</f>
        <v>#NAME?</v>
      </c>
      <c r="D130" s="60" t="str">
        <f>IF(A130="","",IF(H129&lt;=payment,0,IF(IF(MOD(A130,int)=0,$D$14,0)+C130&gt;=H129+F130,H129+F130-C130,IF(MOD(A130,int)=0,$D$14,0)+IF(IF(MOD(A130,int)=0,$D$14,0)+IF(MOD(A130,12)=0,$D$16,0)+C130&lt;H129+F130,IF(MOD(A130,12)=0,$D$16,0),H129+F130-IF(MOD(A130,int)=0,$D$14,0)-C130))))</f>
        <v>#NAME?</v>
      </c>
      <c r="E130" s="61"/>
      <c r="F130" s="60" t="str">
        <f>IF(A130="","",ROUND(rate*H129,2))</f>
        <v>#NAME?</v>
      </c>
      <c r="G130" s="60" t="str">
        <f t="shared" si="2"/>
        <v>#NAME?</v>
      </c>
      <c r="H130" s="60" t="str">
        <f t="shared" si="3"/>
        <v>#NAME?</v>
      </c>
      <c r="I130" s="60"/>
      <c r="J130" s="60"/>
      <c r="K130" s="60" t="str">
        <f t="shared" si="4"/>
        <v>#NAME?</v>
      </c>
      <c r="L130" s="62" t="str">
        <f t="shared" si="5"/>
        <v>#NAME?</v>
      </c>
      <c r="M130" s="6"/>
      <c r="N130" s="6"/>
      <c r="O130" s="6"/>
      <c r="P130" s="6"/>
      <c r="Q130" s="6"/>
      <c r="R130" s="6"/>
      <c r="S130" s="6"/>
      <c r="T130" s="6"/>
      <c r="U130" s="6"/>
      <c r="V130" s="6"/>
      <c r="W130" s="6"/>
      <c r="X130" s="6"/>
      <c r="Y130" s="6"/>
      <c r="Z130" s="6"/>
    </row>
    <row r="131" ht="12.75" customHeight="1">
      <c r="A131" s="58" t="str">
        <f t="shared" si="1"/>
        <v>#NAME?</v>
      </c>
      <c r="B131" s="59" t="str">
        <f>IF(A131="","",IF(MONTH(DATE(YEAR(fpdate),MONTH(fpdate)+(A131-1),DAY(fpdate)))&gt;(MONTH(fpdate)+MOD((A131-1),12)),DATE(YEAR(fpdate),MONTH(fpdate)+(A131-1)+1,0),DATE(YEAR(fpdate),MONTH(fpdate)+(A131-1),DAY(fpdate))))</f>
        <v>#NAME?</v>
      </c>
      <c r="C131" s="60" t="str">
        <f>IF(A131="","",IF(OR(A131=nper,payment&gt;ROUND((1+rate)*H130,2)),ROUND((1+rate)*H130,2),payment))</f>
        <v>#NAME?</v>
      </c>
      <c r="D131" s="60" t="str">
        <f>IF(A131="","",IF(H130&lt;=payment,0,IF(IF(MOD(A131,int)=0,$D$14,0)+C131&gt;=H130+F131,H130+F131-C131,IF(MOD(A131,int)=0,$D$14,0)+IF(IF(MOD(A131,int)=0,$D$14,0)+IF(MOD(A131,12)=0,$D$16,0)+C131&lt;H130+F131,IF(MOD(A131,12)=0,$D$16,0),H130+F131-IF(MOD(A131,int)=0,$D$14,0)-C131))))</f>
        <v>#NAME?</v>
      </c>
      <c r="E131" s="61"/>
      <c r="F131" s="60" t="str">
        <f>IF(A131="","",ROUND(rate*H130,2))</f>
        <v>#NAME?</v>
      </c>
      <c r="G131" s="60" t="str">
        <f t="shared" si="2"/>
        <v>#NAME?</v>
      </c>
      <c r="H131" s="60" t="str">
        <f t="shared" si="3"/>
        <v>#NAME?</v>
      </c>
      <c r="I131" s="60"/>
      <c r="J131" s="60"/>
      <c r="K131" s="60" t="str">
        <f t="shared" si="4"/>
        <v>#NAME?</v>
      </c>
      <c r="L131" s="62" t="str">
        <f t="shared" si="5"/>
        <v>#NAME?</v>
      </c>
      <c r="M131" s="6"/>
      <c r="N131" s="6"/>
      <c r="O131" s="6"/>
      <c r="P131" s="6"/>
      <c r="Q131" s="6"/>
      <c r="R131" s="6"/>
      <c r="S131" s="6"/>
      <c r="T131" s="6"/>
      <c r="U131" s="6"/>
      <c r="V131" s="6"/>
      <c r="W131" s="6"/>
      <c r="X131" s="6"/>
      <c r="Y131" s="6"/>
      <c r="Z131" s="6"/>
    </row>
    <row r="132" ht="12.75" customHeight="1">
      <c r="A132" s="58" t="str">
        <f t="shared" si="1"/>
        <v>#NAME?</v>
      </c>
      <c r="B132" s="59" t="str">
        <f>IF(A132="","",IF(MONTH(DATE(YEAR(fpdate),MONTH(fpdate)+(A132-1),DAY(fpdate)))&gt;(MONTH(fpdate)+MOD((A132-1),12)),DATE(YEAR(fpdate),MONTH(fpdate)+(A132-1)+1,0),DATE(YEAR(fpdate),MONTH(fpdate)+(A132-1),DAY(fpdate))))</f>
        <v>#NAME?</v>
      </c>
      <c r="C132" s="60" t="str">
        <f>IF(A132="","",IF(OR(A132=nper,payment&gt;ROUND((1+rate)*H131,2)),ROUND((1+rate)*H131,2),payment))</f>
        <v>#NAME?</v>
      </c>
      <c r="D132" s="60" t="str">
        <f>IF(A132="","",IF(H131&lt;=payment,0,IF(IF(MOD(A132,int)=0,$D$14,0)+C132&gt;=H131+F132,H131+F132-C132,IF(MOD(A132,int)=0,$D$14,0)+IF(IF(MOD(A132,int)=0,$D$14,0)+IF(MOD(A132,12)=0,$D$16,0)+C132&lt;H131+F132,IF(MOD(A132,12)=0,$D$16,0),H131+F132-IF(MOD(A132,int)=0,$D$14,0)-C132))))</f>
        <v>#NAME?</v>
      </c>
      <c r="E132" s="61"/>
      <c r="F132" s="60" t="str">
        <f>IF(A132="","",ROUND(rate*H131,2))</f>
        <v>#NAME?</v>
      </c>
      <c r="G132" s="60" t="str">
        <f t="shared" si="2"/>
        <v>#NAME?</v>
      </c>
      <c r="H132" s="60" t="str">
        <f t="shared" si="3"/>
        <v>#NAME?</v>
      </c>
      <c r="I132" s="60"/>
      <c r="J132" s="60"/>
      <c r="K132" s="60" t="str">
        <f t="shared" si="4"/>
        <v>#NAME?</v>
      </c>
      <c r="L132" s="62" t="str">
        <f t="shared" si="5"/>
        <v>#NAME?</v>
      </c>
      <c r="M132" s="6"/>
      <c r="N132" s="6"/>
      <c r="O132" s="6"/>
      <c r="P132" s="6"/>
      <c r="Q132" s="6"/>
      <c r="R132" s="6"/>
      <c r="S132" s="6"/>
      <c r="T132" s="6"/>
      <c r="U132" s="6"/>
      <c r="V132" s="6"/>
      <c r="W132" s="6"/>
      <c r="X132" s="6"/>
      <c r="Y132" s="6"/>
      <c r="Z132" s="6"/>
    </row>
    <row r="133" ht="12.75" customHeight="1">
      <c r="A133" s="58" t="str">
        <f t="shared" si="1"/>
        <v>#NAME?</v>
      </c>
      <c r="B133" s="59" t="str">
        <f>IF(A133="","",IF(MONTH(DATE(YEAR(fpdate),MONTH(fpdate)+(A133-1),DAY(fpdate)))&gt;(MONTH(fpdate)+MOD((A133-1),12)),DATE(YEAR(fpdate),MONTH(fpdate)+(A133-1)+1,0),DATE(YEAR(fpdate),MONTH(fpdate)+(A133-1),DAY(fpdate))))</f>
        <v>#NAME?</v>
      </c>
      <c r="C133" s="60" t="str">
        <f>IF(A133="","",IF(OR(A133=nper,payment&gt;ROUND((1+rate)*H132,2)),ROUND((1+rate)*H132,2),payment))</f>
        <v>#NAME?</v>
      </c>
      <c r="D133" s="60" t="str">
        <f>IF(A133="","",IF(H132&lt;=payment,0,IF(IF(MOD(A133,int)=0,$D$14,0)+C133&gt;=H132+F133,H132+F133-C133,IF(MOD(A133,int)=0,$D$14,0)+IF(IF(MOD(A133,int)=0,$D$14,0)+IF(MOD(A133,12)=0,$D$16,0)+C133&lt;H132+F133,IF(MOD(A133,12)=0,$D$16,0),H132+F133-IF(MOD(A133,int)=0,$D$14,0)-C133))))</f>
        <v>#NAME?</v>
      </c>
      <c r="E133" s="61"/>
      <c r="F133" s="60" t="str">
        <f>IF(A133="","",ROUND(rate*H132,2))</f>
        <v>#NAME?</v>
      </c>
      <c r="G133" s="60" t="str">
        <f t="shared" si="2"/>
        <v>#NAME?</v>
      </c>
      <c r="H133" s="60" t="str">
        <f t="shared" si="3"/>
        <v>#NAME?</v>
      </c>
      <c r="I133" s="60"/>
      <c r="J133" s="60"/>
      <c r="K133" s="60" t="str">
        <f t="shared" si="4"/>
        <v>#NAME?</v>
      </c>
      <c r="L133" s="62" t="str">
        <f t="shared" si="5"/>
        <v>#NAME?</v>
      </c>
      <c r="M133" s="6"/>
      <c r="N133" s="6"/>
      <c r="O133" s="6"/>
      <c r="P133" s="6"/>
      <c r="Q133" s="6"/>
      <c r="R133" s="6"/>
      <c r="S133" s="6"/>
      <c r="T133" s="6"/>
      <c r="U133" s="6"/>
      <c r="V133" s="6"/>
      <c r="W133" s="6"/>
      <c r="X133" s="6"/>
      <c r="Y133" s="6"/>
      <c r="Z133" s="6"/>
    </row>
    <row r="134" ht="12.75" customHeight="1">
      <c r="A134" s="58" t="str">
        <f t="shared" si="1"/>
        <v>#NAME?</v>
      </c>
      <c r="B134" s="59" t="str">
        <f>IF(A134="","",IF(MONTH(DATE(YEAR(fpdate),MONTH(fpdate)+(A134-1),DAY(fpdate)))&gt;(MONTH(fpdate)+MOD((A134-1),12)),DATE(YEAR(fpdate),MONTH(fpdate)+(A134-1)+1,0),DATE(YEAR(fpdate),MONTH(fpdate)+(A134-1),DAY(fpdate))))</f>
        <v>#NAME?</v>
      </c>
      <c r="C134" s="60" t="str">
        <f>IF(A134="","",IF(OR(A134=nper,payment&gt;ROUND((1+rate)*H133,2)),ROUND((1+rate)*H133,2),payment))</f>
        <v>#NAME?</v>
      </c>
      <c r="D134" s="60" t="str">
        <f>IF(A134="","",IF(H133&lt;=payment,0,IF(IF(MOD(A134,int)=0,$D$14,0)+C134&gt;=H133+F134,H133+F134-C134,IF(MOD(A134,int)=0,$D$14,0)+IF(IF(MOD(A134,int)=0,$D$14,0)+IF(MOD(A134,12)=0,$D$16,0)+C134&lt;H133+F134,IF(MOD(A134,12)=0,$D$16,0),H133+F134-IF(MOD(A134,int)=0,$D$14,0)-C134))))</f>
        <v>#NAME?</v>
      </c>
      <c r="E134" s="61"/>
      <c r="F134" s="60" t="str">
        <f>IF(A134="","",ROUND(rate*H133,2))</f>
        <v>#NAME?</v>
      </c>
      <c r="G134" s="60" t="str">
        <f t="shared" si="2"/>
        <v>#NAME?</v>
      </c>
      <c r="H134" s="60" t="str">
        <f t="shared" si="3"/>
        <v>#NAME?</v>
      </c>
      <c r="I134" s="60"/>
      <c r="J134" s="60"/>
      <c r="K134" s="60" t="str">
        <f t="shared" si="4"/>
        <v>#NAME?</v>
      </c>
      <c r="L134" s="62" t="str">
        <f t="shared" si="5"/>
        <v>#NAME?</v>
      </c>
      <c r="M134" s="6"/>
      <c r="N134" s="6"/>
      <c r="O134" s="6"/>
      <c r="P134" s="6"/>
      <c r="Q134" s="6"/>
      <c r="R134" s="6"/>
      <c r="S134" s="6"/>
      <c r="T134" s="6"/>
      <c r="U134" s="6"/>
      <c r="V134" s="6"/>
      <c r="W134" s="6"/>
      <c r="X134" s="6"/>
      <c r="Y134" s="6"/>
      <c r="Z134" s="6"/>
    </row>
    <row r="135" ht="12.75" customHeight="1">
      <c r="A135" s="58" t="str">
        <f t="shared" si="1"/>
        <v>#NAME?</v>
      </c>
      <c r="B135" s="59" t="str">
        <f>IF(A135="","",IF(MONTH(DATE(YEAR(fpdate),MONTH(fpdate)+(A135-1),DAY(fpdate)))&gt;(MONTH(fpdate)+MOD((A135-1),12)),DATE(YEAR(fpdate),MONTH(fpdate)+(A135-1)+1,0),DATE(YEAR(fpdate),MONTH(fpdate)+(A135-1),DAY(fpdate))))</f>
        <v>#NAME?</v>
      </c>
      <c r="C135" s="60" t="str">
        <f>IF(A135="","",IF(OR(A135=nper,payment&gt;ROUND((1+rate)*H134,2)),ROUND((1+rate)*H134,2),payment))</f>
        <v>#NAME?</v>
      </c>
      <c r="D135" s="60" t="str">
        <f>IF(A135="","",IF(H134&lt;=payment,0,IF(IF(MOD(A135,int)=0,$D$14,0)+C135&gt;=H134+F135,H134+F135-C135,IF(MOD(A135,int)=0,$D$14,0)+IF(IF(MOD(A135,int)=0,$D$14,0)+IF(MOD(A135,12)=0,$D$16,0)+C135&lt;H134+F135,IF(MOD(A135,12)=0,$D$16,0),H134+F135-IF(MOD(A135,int)=0,$D$14,0)-C135))))</f>
        <v>#NAME?</v>
      </c>
      <c r="E135" s="61"/>
      <c r="F135" s="60" t="str">
        <f>IF(A135="","",ROUND(rate*H134,2))</f>
        <v>#NAME?</v>
      </c>
      <c r="G135" s="60" t="str">
        <f t="shared" si="2"/>
        <v>#NAME?</v>
      </c>
      <c r="H135" s="60" t="str">
        <f t="shared" si="3"/>
        <v>#NAME?</v>
      </c>
      <c r="I135" s="60"/>
      <c r="J135" s="60"/>
      <c r="K135" s="60" t="str">
        <f t="shared" si="4"/>
        <v>#NAME?</v>
      </c>
      <c r="L135" s="62" t="str">
        <f t="shared" si="5"/>
        <v>#NAME?</v>
      </c>
      <c r="M135" s="6"/>
      <c r="N135" s="6"/>
      <c r="O135" s="6"/>
      <c r="P135" s="6"/>
      <c r="Q135" s="6"/>
      <c r="R135" s="6"/>
      <c r="S135" s="6"/>
      <c r="T135" s="6"/>
      <c r="U135" s="6"/>
      <c r="V135" s="6"/>
      <c r="W135" s="6"/>
      <c r="X135" s="6"/>
      <c r="Y135" s="6"/>
      <c r="Z135" s="6"/>
    </row>
    <row r="136" ht="12.75" customHeight="1">
      <c r="A136" s="58" t="str">
        <f t="shared" si="1"/>
        <v>#NAME?</v>
      </c>
      <c r="B136" s="59" t="str">
        <f>IF(A136="","",IF(MONTH(DATE(YEAR(fpdate),MONTH(fpdate)+(A136-1),DAY(fpdate)))&gt;(MONTH(fpdate)+MOD((A136-1),12)),DATE(YEAR(fpdate),MONTH(fpdate)+(A136-1)+1,0),DATE(YEAR(fpdate),MONTH(fpdate)+(A136-1),DAY(fpdate))))</f>
        <v>#NAME?</v>
      </c>
      <c r="C136" s="60" t="str">
        <f>IF(A136="","",IF(OR(A136=nper,payment&gt;ROUND((1+rate)*H135,2)),ROUND((1+rate)*H135,2),payment))</f>
        <v>#NAME?</v>
      </c>
      <c r="D136" s="60" t="str">
        <f>IF(A136="","",IF(H135&lt;=payment,0,IF(IF(MOD(A136,int)=0,$D$14,0)+C136&gt;=H135+F136,H135+F136-C136,IF(MOD(A136,int)=0,$D$14,0)+IF(IF(MOD(A136,int)=0,$D$14,0)+IF(MOD(A136,12)=0,$D$16,0)+C136&lt;H135+F136,IF(MOD(A136,12)=0,$D$16,0),H135+F136-IF(MOD(A136,int)=0,$D$14,0)-C136))))</f>
        <v>#NAME?</v>
      </c>
      <c r="E136" s="61"/>
      <c r="F136" s="60" t="str">
        <f>IF(A136="","",ROUND(rate*H135,2))</f>
        <v>#NAME?</v>
      </c>
      <c r="G136" s="60" t="str">
        <f t="shared" si="2"/>
        <v>#NAME?</v>
      </c>
      <c r="H136" s="60" t="str">
        <f t="shared" si="3"/>
        <v>#NAME?</v>
      </c>
      <c r="I136" s="60"/>
      <c r="J136" s="60"/>
      <c r="K136" s="60" t="str">
        <f t="shared" si="4"/>
        <v>#NAME?</v>
      </c>
      <c r="L136" s="62" t="str">
        <f t="shared" si="5"/>
        <v>#NAME?</v>
      </c>
      <c r="M136" s="6"/>
      <c r="N136" s="6"/>
      <c r="O136" s="6"/>
      <c r="P136" s="6"/>
      <c r="Q136" s="6"/>
      <c r="R136" s="6"/>
      <c r="S136" s="6"/>
      <c r="T136" s="6"/>
      <c r="U136" s="6"/>
      <c r="V136" s="6"/>
      <c r="W136" s="6"/>
      <c r="X136" s="6"/>
      <c r="Y136" s="6"/>
      <c r="Z136" s="6"/>
    </row>
    <row r="137" ht="12.75" customHeight="1">
      <c r="A137" s="58" t="str">
        <f t="shared" si="1"/>
        <v>#NAME?</v>
      </c>
      <c r="B137" s="59" t="str">
        <f>IF(A137="","",IF(MONTH(DATE(YEAR(fpdate),MONTH(fpdate)+(A137-1),DAY(fpdate)))&gt;(MONTH(fpdate)+MOD((A137-1),12)),DATE(YEAR(fpdate),MONTH(fpdate)+(A137-1)+1,0),DATE(YEAR(fpdate),MONTH(fpdate)+(A137-1),DAY(fpdate))))</f>
        <v>#NAME?</v>
      </c>
      <c r="C137" s="60" t="str">
        <f>IF(A137="","",IF(OR(A137=nper,payment&gt;ROUND((1+rate)*H136,2)),ROUND((1+rate)*H136,2),payment))</f>
        <v>#NAME?</v>
      </c>
      <c r="D137" s="60" t="str">
        <f>IF(A137="","",IF(H136&lt;=payment,0,IF(IF(MOD(A137,int)=0,$D$14,0)+C137&gt;=H136+F137,H136+F137-C137,IF(MOD(A137,int)=0,$D$14,0)+IF(IF(MOD(A137,int)=0,$D$14,0)+IF(MOD(A137,12)=0,$D$16,0)+C137&lt;H136+F137,IF(MOD(A137,12)=0,$D$16,0),H136+F137-IF(MOD(A137,int)=0,$D$14,0)-C137))))</f>
        <v>#NAME?</v>
      </c>
      <c r="E137" s="61"/>
      <c r="F137" s="60" t="str">
        <f>IF(A137="","",ROUND(rate*H136,2))</f>
        <v>#NAME?</v>
      </c>
      <c r="G137" s="60" t="str">
        <f t="shared" si="2"/>
        <v>#NAME?</v>
      </c>
      <c r="H137" s="60" t="str">
        <f t="shared" si="3"/>
        <v>#NAME?</v>
      </c>
      <c r="I137" s="60"/>
      <c r="J137" s="60"/>
      <c r="K137" s="60" t="str">
        <f t="shared" si="4"/>
        <v>#NAME?</v>
      </c>
      <c r="L137" s="62" t="str">
        <f t="shared" si="5"/>
        <v>#NAME?</v>
      </c>
      <c r="M137" s="6"/>
      <c r="N137" s="6"/>
      <c r="O137" s="6"/>
      <c r="P137" s="6"/>
      <c r="Q137" s="6"/>
      <c r="R137" s="6"/>
      <c r="S137" s="6"/>
      <c r="T137" s="6"/>
      <c r="U137" s="6"/>
      <c r="V137" s="6"/>
      <c r="W137" s="6"/>
      <c r="X137" s="6"/>
      <c r="Y137" s="6"/>
      <c r="Z137" s="6"/>
    </row>
    <row r="138" ht="12.75" customHeight="1">
      <c r="A138" s="58" t="str">
        <f t="shared" si="1"/>
        <v>#NAME?</v>
      </c>
      <c r="B138" s="59" t="str">
        <f>IF(A138="","",IF(MONTH(DATE(YEAR(fpdate),MONTH(fpdate)+(A138-1),DAY(fpdate)))&gt;(MONTH(fpdate)+MOD((A138-1),12)),DATE(YEAR(fpdate),MONTH(fpdate)+(A138-1)+1,0),DATE(YEAR(fpdate),MONTH(fpdate)+(A138-1),DAY(fpdate))))</f>
        <v>#NAME?</v>
      </c>
      <c r="C138" s="60" t="str">
        <f>IF(A138="","",IF(OR(A138=nper,payment&gt;ROUND((1+rate)*H137,2)),ROUND((1+rate)*H137,2),payment))</f>
        <v>#NAME?</v>
      </c>
      <c r="D138" s="60" t="str">
        <f>IF(A138="","",IF(H137&lt;=payment,0,IF(IF(MOD(A138,int)=0,$D$14,0)+C138&gt;=H137+F138,H137+F138-C138,IF(MOD(A138,int)=0,$D$14,0)+IF(IF(MOD(A138,int)=0,$D$14,0)+IF(MOD(A138,12)=0,$D$16,0)+C138&lt;H137+F138,IF(MOD(A138,12)=0,$D$16,0),H137+F138-IF(MOD(A138,int)=0,$D$14,0)-C138))))</f>
        <v>#NAME?</v>
      </c>
      <c r="E138" s="61"/>
      <c r="F138" s="60" t="str">
        <f>IF(A138="","",ROUND(rate*H137,2))</f>
        <v>#NAME?</v>
      </c>
      <c r="G138" s="60" t="str">
        <f t="shared" si="2"/>
        <v>#NAME?</v>
      </c>
      <c r="H138" s="60" t="str">
        <f t="shared" si="3"/>
        <v>#NAME?</v>
      </c>
      <c r="I138" s="60"/>
      <c r="J138" s="60"/>
      <c r="K138" s="60" t="str">
        <f t="shared" si="4"/>
        <v>#NAME?</v>
      </c>
      <c r="L138" s="62" t="str">
        <f t="shared" si="5"/>
        <v>#NAME?</v>
      </c>
      <c r="M138" s="6"/>
      <c r="N138" s="6"/>
      <c r="O138" s="6"/>
      <c r="P138" s="6"/>
      <c r="Q138" s="6"/>
      <c r="R138" s="6"/>
      <c r="S138" s="6"/>
      <c r="T138" s="6"/>
      <c r="U138" s="6"/>
      <c r="V138" s="6"/>
      <c r="W138" s="6"/>
      <c r="X138" s="6"/>
      <c r="Y138" s="6"/>
      <c r="Z138" s="6"/>
    </row>
    <row r="139" ht="12.75" customHeight="1">
      <c r="A139" s="58" t="str">
        <f t="shared" si="1"/>
        <v>#NAME?</v>
      </c>
      <c r="B139" s="59" t="str">
        <f>IF(A139="","",IF(MONTH(DATE(YEAR(fpdate),MONTH(fpdate)+(A139-1),DAY(fpdate)))&gt;(MONTH(fpdate)+MOD((A139-1),12)),DATE(YEAR(fpdate),MONTH(fpdate)+(A139-1)+1,0),DATE(YEAR(fpdate),MONTH(fpdate)+(A139-1),DAY(fpdate))))</f>
        <v>#NAME?</v>
      </c>
      <c r="C139" s="60" t="str">
        <f>IF(A139="","",IF(OR(A139=nper,payment&gt;ROUND((1+rate)*H138,2)),ROUND((1+rate)*H138,2),payment))</f>
        <v>#NAME?</v>
      </c>
      <c r="D139" s="60" t="str">
        <f>IF(A139="","",IF(H138&lt;=payment,0,IF(IF(MOD(A139,int)=0,$D$14,0)+C139&gt;=H138+F139,H138+F139-C139,IF(MOD(A139,int)=0,$D$14,0)+IF(IF(MOD(A139,int)=0,$D$14,0)+IF(MOD(A139,12)=0,$D$16,0)+C139&lt;H138+F139,IF(MOD(A139,12)=0,$D$16,0),H138+F139-IF(MOD(A139,int)=0,$D$14,0)-C139))))</f>
        <v>#NAME?</v>
      </c>
      <c r="E139" s="61"/>
      <c r="F139" s="60" t="str">
        <f>IF(A139="","",ROUND(rate*H138,2))</f>
        <v>#NAME?</v>
      </c>
      <c r="G139" s="60" t="str">
        <f t="shared" si="2"/>
        <v>#NAME?</v>
      </c>
      <c r="H139" s="60" t="str">
        <f t="shared" si="3"/>
        <v>#NAME?</v>
      </c>
      <c r="I139" s="60"/>
      <c r="J139" s="60"/>
      <c r="K139" s="60" t="str">
        <f t="shared" si="4"/>
        <v>#NAME?</v>
      </c>
      <c r="L139" s="62" t="str">
        <f t="shared" si="5"/>
        <v>#NAME?</v>
      </c>
      <c r="M139" s="6"/>
      <c r="N139" s="6"/>
      <c r="O139" s="6"/>
      <c r="P139" s="6"/>
      <c r="Q139" s="6"/>
      <c r="R139" s="6"/>
      <c r="S139" s="6"/>
      <c r="T139" s="6"/>
      <c r="U139" s="6"/>
      <c r="V139" s="6"/>
      <c r="W139" s="6"/>
      <c r="X139" s="6"/>
      <c r="Y139" s="6"/>
      <c r="Z139" s="6"/>
    </row>
    <row r="140" ht="12.75" customHeight="1">
      <c r="A140" s="58" t="str">
        <f t="shared" si="1"/>
        <v>#NAME?</v>
      </c>
      <c r="B140" s="59" t="str">
        <f>IF(A140="","",IF(MONTH(DATE(YEAR(fpdate),MONTH(fpdate)+(A140-1),DAY(fpdate)))&gt;(MONTH(fpdate)+MOD((A140-1),12)),DATE(YEAR(fpdate),MONTH(fpdate)+(A140-1)+1,0),DATE(YEAR(fpdate),MONTH(fpdate)+(A140-1),DAY(fpdate))))</f>
        <v>#NAME?</v>
      </c>
      <c r="C140" s="60" t="str">
        <f>IF(A140="","",IF(OR(A140=nper,payment&gt;ROUND((1+rate)*H139,2)),ROUND((1+rate)*H139,2),payment))</f>
        <v>#NAME?</v>
      </c>
      <c r="D140" s="60" t="str">
        <f>IF(A140="","",IF(H139&lt;=payment,0,IF(IF(MOD(A140,int)=0,$D$14,0)+C140&gt;=H139+F140,H139+F140-C140,IF(MOD(A140,int)=0,$D$14,0)+IF(IF(MOD(A140,int)=0,$D$14,0)+IF(MOD(A140,12)=0,$D$16,0)+C140&lt;H139+F140,IF(MOD(A140,12)=0,$D$16,0),H139+F140-IF(MOD(A140,int)=0,$D$14,0)-C140))))</f>
        <v>#NAME?</v>
      </c>
      <c r="E140" s="61"/>
      <c r="F140" s="60" t="str">
        <f>IF(A140="","",ROUND(rate*H139,2))</f>
        <v>#NAME?</v>
      </c>
      <c r="G140" s="60" t="str">
        <f t="shared" si="2"/>
        <v>#NAME?</v>
      </c>
      <c r="H140" s="60" t="str">
        <f t="shared" si="3"/>
        <v>#NAME?</v>
      </c>
      <c r="I140" s="60"/>
      <c r="J140" s="60"/>
      <c r="K140" s="60" t="str">
        <f t="shared" si="4"/>
        <v>#NAME?</v>
      </c>
      <c r="L140" s="62" t="str">
        <f t="shared" si="5"/>
        <v>#NAME?</v>
      </c>
      <c r="M140" s="6"/>
      <c r="N140" s="6"/>
      <c r="O140" s="6"/>
      <c r="P140" s="6"/>
      <c r="Q140" s="6"/>
      <c r="R140" s="6"/>
      <c r="S140" s="6"/>
      <c r="T140" s="6"/>
      <c r="U140" s="6"/>
      <c r="V140" s="6"/>
      <c r="W140" s="6"/>
      <c r="X140" s="6"/>
      <c r="Y140" s="6"/>
      <c r="Z140" s="6"/>
    </row>
    <row r="141" ht="12.75" customHeight="1">
      <c r="A141" s="58" t="str">
        <f t="shared" si="1"/>
        <v>#NAME?</v>
      </c>
      <c r="B141" s="59" t="str">
        <f>IF(A141="","",IF(MONTH(DATE(YEAR(fpdate),MONTH(fpdate)+(A141-1),DAY(fpdate)))&gt;(MONTH(fpdate)+MOD((A141-1),12)),DATE(YEAR(fpdate),MONTH(fpdate)+(A141-1)+1,0),DATE(YEAR(fpdate),MONTH(fpdate)+(A141-1),DAY(fpdate))))</f>
        <v>#NAME?</v>
      </c>
      <c r="C141" s="60" t="str">
        <f>IF(A141="","",IF(OR(A141=nper,payment&gt;ROUND((1+rate)*H140,2)),ROUND((1+rate)*H140,2),payment))</f>
        <v>#NAME?</v>
      </c>
      <c r="D141" s="60" t="str">
        <f>IF(A141="","",IF(H140&lt;=payment,0,IF(IF(MOD(A141,int)=0,$D$14,0)+C141&gt;=H140+F141,H140+F141-C141,IF(MOD(A141,int)=0,$D$14,0)+IF(IF(MOD(A141,int)=0,$D$14,0)+IF(MOD(A141,12)=0,$D$16,0)+C141&lt;H140+F141,IF(MOD(A141,12)=0,$D$16,0),H140+F141-IF(MOD(A141,int)=0,$D$14,0)-C141))))</f>
        <v>#NAME?</v>
      </c>
      <c r="E141" s="61"/>
      <c r="F141" s="60" t="str">
        <f>IF(A141="","",ROUND(rate*H140,2))</f>
        <v>#NAME?</v>
      </c>
      <c r="G141" s="60" t="str">
        <f t="shared" si="2"/>
        <v>#NAME?</v>
      </c>
      <c r="H141" s="60" t="str">
        <f t="shared" si="3"/>
        <v>#NAME?</v>
      </c>
      <c r="I141" s="60"/>
      <c r="J141" s="60"/>
      <c r="K141" s="60" t="str">
        <f t="shared" si="4"/>
        <v>#NAME?</v>
      </c>
      <c r="L141" s="62" t="str">
        <f t="shared" si="5"/>
        <v>#NAME?</v>
      </c>
      <c r="M141" s="6"/>
      <c r="N141" s="6"/>
      <c r="O141" s="6"/>
      <c r="P141" s="6"/>
      <c r="Q141" s="6"/>
      <c r="R141" s="6"/>
      <c r="S141" s="6"/>
      <c r="T141" s="6"/>
      <c r="U141" s="6"/>
      <c r="V141" s="6"/>
      <c r="W141" s="6"/>
      <c r="X141" s="6"/>
      <c r="Y141" s="6"/>
      <c r="Z141" s="6"/>
    </row>
    <row r="142" ht="12.75" customHeight="1">
      <c r="A142" s="58" t="str">
        <f t="shared" si="1"/>
        <v>#NAME?</v>
      </c>
      <c r="B142" s="59" t="str">
        <f>IF(A142="","",IF(MONTH(DATE(YEAR(fpdate),MONTH(fpdate)+(A142-1),DAY(fpdate)))&gt;(MONTH(fpdate)+MOD((A142-1),12)),DATE(YEAR(fpdate),MONTH(fpdate)+(A142-1)+1,0),DATE(YEAR(fpdate),MONTH(fpdate)+(A142-1),DAY(fpdate))))</f>
        <v>#NAME?</v>
      </c>
      <c r="C142" s="60" t="str">
        <f>IF(A142="","",IF(OR(A142=nper,payment&gt;ROUND((1+rate)*H141,2)),ROUND((1+rate)*H141,2),payment))</f>
        <v>#NAME?</v>
      </c>
      <c r="D142" s="60" t="str">
        <f>IF(A142="","",IF(H141&lt;=payment,0,IF(IF(MOD(A142,int)=0,$D$14,0)+C142&gt;=H141+F142,H141+F142-C142,IF(MOD(A142,int)=0,$D$14,0)+IF(IF(MOD(A142,int)=0,$D$14,0)+IF(MOD(A142,12)=0,$D$16,0)+C142&lt;H141+F142,IF(MOD(A142,12)=0,$D$16,0),H141+F142-IF(MOD(A142,int)=0,$D$14,0)-C142))))</f>
        <v>#NAME?</v>
      </c>
      <c r="E142" s="61"/>
      <c r="F142" s="60" t="str">
        <f>IF(A142="","",ROUND(rate*H141,2))</f>
        <v>#NAME?</v>
      </c>
      <c r="G142" s="60" t="str">
        <f t="shared" si="2"/>
        <v>#NAME?</v>
      </c>
      <c r="H142" s="60" t="str">
        <f t="shared" si="3"/>
        <v>#NAME?</v>
      </c>
      <c r="I142" s="60"/>
      <c r="J142" s="60"/>
      <c r="K142" s="60" t="str">
        <f t="shared" si="4"/>
        <v>#NAME?</v>
      </c>
      <c r="L142" s="62" t="str">
        <f t="shared" si="5"/>
        <v>#NAME?</v>
      </c>
      <c r="M142" s="6"/>
      <c r="N142" s="6"/>
      <c r="O142" s="6"/>
      <c r="P142" s="6"/>
      <c r="Q142" s="6"/>
      <c r="R142" s="6"/>
      <c r="S142" s="6"/>
      <c r="T142" s="6"/>
      <c r="U142" s="6"/>
      <c r="V142" s="6"/>
      <c r="W142" s="6"/>
      <c r="X142" s="6"/>
      <c r="Y142" s="6"/>
      <c r="Z142" s="6"/>
    </row>
    <row r="143" ht="12.75" customHeight="1">
      <c r="A143" s="58" t="str">
        <f t="shared" si="1"/>
        <v>#NAME?</v>
      </c>
      <c r="B143" s="59" t="str">
        <f>IF(A143="","",IF(MONTH(DATE(YEAR(fpdate),MONTH(fpdate)+(A143-1),DAY(fpdate)))&gt;(MONTH(fpdate)+MOD((A143-1),12)),DATE(YEAR(fpdate),MONTH(fpdate)+(A143-1)+1,0),DATE(YEAR(fpdate),MONTH(fpdate)+(A143-1),DAY(fpdate))))</f>
        <v>#NAME?</v>
      </c>
      <c r="C143" s="60" t="str">
        <f>IF(A143="","",IF(OR(A143=nper,payment&gt;ROUND((1+rate)*H142,2)),ROUND((1+rate)*H142,2),payment))</f>
        <v>#NAME?</v>
      </c>
      <c r="D143" s="60" t="str">
        <f>IF(A143="","",IF(H142&lt;=payment,0,IF(IF(MOD(A143,int)=0,$D$14,0)+C143&gt;=H142+F143,H142+F143-C143,IF(MOD(A143,int)=0,$D$14,0)+IF(IF(MOD(A143,int)=0,$D$14,0)+IF(MOD(A143,12)=0,$D$16,0)+C143&lt;H142+F143,IF(MOD(A143,12)=0,$D$16,0),H142+F143-IF(MOD(A143,int)=0,$D$14,0)-C143))))</f>
        <v>#NAME?</v>
      </c>
      <c r="E143" s="61"/>
      <c r="F143" s="60" t="str">
        <f>IF(A143="","",ROUND(rate*H142,2))</f>
        <v>#NAME?</v>
      </c>
      <c r="G143" s="60" t="str">
        <f t="shared" si="2"/>
        <v>#NAME?</v>
      </c>
      <c r="H143" s="60" t="str">
        <f t="shared" si="3"/>
        <v>#NAME?</v>
      </c>
      <c r="I143" s="60"/>
      <c r="J143" s="60"/>
      <c r="K143" s="60" t="str">
        <f t="shared" si="4"/>
        <v>#NAME?</v>
      </c>
      <c r="L143" s="62" t="str">
        <f t="shared" si="5"/>
        <v>#NAME?</v>
      </c>
      <c r="M143" s="6"/>
      <c r="N143" s="6"/>
      <c r="O143" s="6"/>
      <c r="P143" s="6"/>
      <c r="Q143" s="6"/>
      <c r="R143" s="6"/>
      <c r="S143" s="6"/>
      <c r="T143" s="6"/>
      <c r="U143" s="6"/>
      <c r="V143" s="6"/>
      <c r="W143" s="6"/>
      <c r="X143" s="6"/>
      <c r="Y143" s="6"/>
      <c r="Z143" s="6"/>
    </row>
    <row r="144" ht="12.75" customHeight="1">
      <c r="A144" s="58" t="str">
        <f t="shared" si="1"/>
        <v>#NAME?</v>
      </c>
      <c r="B144" s="59" t="str">
        <f>IF(A144="","",IF(MONTH(DATE(YEAR(fpdate),MONTH(fpdate)+(A144-1),DAY(fpdate)))&gt;(MONTH(fpdate)+MOD((A144-1),12)),DATE(YEAR(fpdate),MONTH(fpdate)+(A144-1)+1,0),DATE(YEAR(fpdate),MONTH(fpdate)+(A144-1),DAY(fpdate))))</f>
        <v>#NAME?</v>
      </c>
      <c r="C144" s="60" t="str">
        <f>IF(A144="","",IF(OR(A144=nper,payment&gt;ROUND((1+rate)*H143,2)),ROUND((1+rate)*H143,2),payment))</f>
        <v>#NAME?</v>
      </c>
      <c r="D144" s="60" t="str">
        <f>IF(A144="","",IF(H143&lt;=payment,0,IF(IF(MOD(A144,int)=0,$D$14,0)+C144&gt;=H143+F144,H143+F144-C144,IF(MOD(A144,int)=0,$D$14,0)+IF(IF(MOD(A144,int)=0,$D$14,0)+IF(MOD(A144,12)=0,$D$16,0)+C144&lt;H143+F144,IF(MOD(A144,12)=0,$D$16,0),H143+F144-IF(MOD(A144,int)=0,$D$14,0)-C144))))</f>
        <v>#NAME?</v>
      </c>
      <c r="E144" s="61"/>
      <c r="F144" s="60" t="str">
        <f>IF(A144="","",ROUND(rate*H143,2))</f>
        <v>#NAME?</v>
      </c>
      <c r="G144" s="60" t="str">
        <f t="shared" si="2"/>
        <v>#NAME?</v>
      </c>
      <c r="H144" s="60" t="str">
        <f t="shared" si="3"/>
        <v>#NAME?</v>
      </c>
      <c r="I144" s="60"/>
      <c r="J144" s="60"/>
      <c r="K144" s="60" t="str">
        <f t="shared" si="4"/>
        <v>#NAME?</v>
      </c>
      <c r="L144" s="62" t="str">
        <f t="shared" si="5"/>
        <v>#NAME?</v>
      </c>
      <c r="M144" s="6"/>
      <c r="N144" s="6"/>
      <c r="O144" s="6"/>
      <c r="P144" s="6"/>
      <c r="Q144" s="6"/>
      <c r="R144" s="6"/>
      <c r="S144" s="6"/>
      <c r="T144" s="6"/>
      <c r="U144" s="6"/>
      <c r="V144" s="6"/>
      <c r="W144" s="6"/>
      <c r="X144" s="6"/>
      <c r="Y144" s="6"/>
      <c r="Z144" s="6"/>
    </row>
    <row r="145" ht="12.75" customHeight="1">
      <c r="A145" s="58" t="str">
        <f t="shared" si="1"/>
        <v>#NAME?</v>
      </c>
      <c r="B145" s="59" t="str">
        <f>IF(A145="","",IF(MONTH(DATE(YEAR(fpdate),MONTH(fpdate)+(A145-1),DAY(fpdate)))&gt;(MONTH(fpdate)+MOD((A145-1),12)),DATE(YEAR(fpdate),MONTH(fpdate)+(A145-1)+1,0),DATE(YEAR(fpdate),MONTH(fpdate)+(A145-1),DAY(fpdate))))</f>
        <v>#NAME?</v>
      </c>
      <c r="C145" s="60" t="str">
        <f>IF(A145="","",IF(OR(A145=nper,payment&gt;ROUND((1+rate)*H144,2)),ROUND((1+rate)*H144,2),payment))</f>
        <v>#NAME?</v>
      </c>
      <c r="D145" s="60" t="str">
        <f>IF(A145="","",IF(H144&lt;=payment,0,IF(IF(MOD(A145,int)=0,$D$14,0)+C145&gt;=H144+F145,H144+F145-C145,IF(MOD(A145,int)=0,$D$14,0)+IF(IF(MOD(A145,int)=0,$D$14,0)+IF(MOD(A145,12)=0,$D$16,0)+C145&lt;H144+F145,IF(MOD(A145,12)=0,$D$16,0),H144+F145-IF(MOD(A145,int)=0,$D$14,0)-C145))))</f>
        <v>#NAME?</v>
      </c>
      <c r="E145" s="61"/>
      <c r="F145" s="60" t="str">
        <f>IF(A145="","",ROUND(rate*H144,2))</f>
        <v>#NAME?</v>
      </c>
      <c r="G145" s="60" t="str">
        <f t="shared" si="2"/>
        <v>#NAME?</v>
      </c>
      <c r="H145" s="60" t="str">
        <f t="shared" si="3"/>
        <v>#NAME?</v>
      </c>
      <c r="I145" s="60"/>
      <c r="J145" s="60"/>
      <c r="K145" s="60" t="str">
        <f t="shared" si="4"/>
        <v>#NAME?</v>
      </c>
      <c r="L145" s="62" t="str">
        <f t="shared" si="5"/>
        <v>#NAME?</v>
      </c>
      <c r="M145" s="6"/>
      <c r="N145" s="6"/>
      <c r="O145" s="6"/>
      <c r="P145" s="6"/>
      <c r="Q145" s="6"/>
      <c r="R145" s="6"/>
      <c r="S145" s="6"/>
      <c r="T145" s="6"/>
      <c r="U145" s="6"/>
      <c r="V145" s="6"/>
      <c r="W145" s="6"/>
      <c r="X145" s="6"/>
      <c r="Y145" s="6"/>
      <c r="Z145" s="6"/>
    </row>
    <row r="146" ht="12.75" customHeight="1">
      <c r="A146" s="58" t="str">
        <f t="shared" si="1"/>
        <v>#NAME?</v>
      </c>
      <c r="B146" s="59" t="str">
        <f>IF(A146="","",IF(MONTH(DATE(YEAR(fpdate),MONTH(fpdate)+(A146-1),DAY(fpdate)))&gt;(MONTH(fpdate)+MOD((A146-1),12)),DATE(YEAR(fpdate),MONTH(fpdate)+(A146-1)+1,0),DATE(YEAR(fpdate),MONTH(fpdate)+(A146-1),DAY(fpdate))))</f>
        <v>#NAME?</v>
      </c>
      <c r="C146" s="60" t="str">
        <f>IF(A146="","",IF(OR(A146=nper,payment&gt;ROUND((1+rate)*H145,2)),ROUND((1+rate)*H145,2),payment))</f>
        <v>#NAME?</v>
      </c>
      <c r="D146" s="60" t="str">
        <f>IF(A146="","",IF(H145&lt;=payment,0,IF(IF(MOD(A146,int)=0,$D$14,0)+C146&gt;=H145+F146,H145+F146-C146,IF(MOD(A146,int)=0,$D$14,0)+IF(IF(MOD(A146,int)=0,$D$14,0)+IF(MOD(A146,12)=0,$D$16,0)+C146&lt;H145+F146,IF(MOD(A146,12)=0,$D$16,0),H145+F146-IF(MOD(A146,int)=0,$D$14,0)-C146))))</f>
        <v>#NAME?</v>
      </c>
      <c r="E146" s="61"/>
      <c r="F146" s="60" t="str">
        <f>IF(A146="","",ROUND(rate*H145,2))</f>
        <v>#NAME?</v>
      </c>
      <c r="G146" s="60" t="str">
        <f t="shared" si="2"/>
        <v>#NAME?</v>
      </c>
      <c r="H146" s="60" t="str">
        <f t="shared" si="3"/>
        <v>#NAME?</v>
      </c>
      <c r="I146" s="60"/>
      <c r="J146" s="60"/>
      <c r="K146" s="60" t="str">
        <f t="shared" si="4"/>
        <v>#NAME?</v>
      </c>
      <c r="L146" s="62" t="str">
        <f t="shared" si="5"/>
        <v>#NAME?</v>
      </c>
      <c r="M146" s="6"/>
      <c r="N146" s="6"/>
      <c r="O146" s="6"/>
      <c r="P146" s="6"/>
      <c r="Q146" s="6"/>
      <c r="R146" s="6"/>
      <c r="S146" s="6"/>
      <c r="T146" s="6"/>
      <c r="U146" s="6"/>
      <c r="V146" s="6"/>
      <c r="W146" s="6"/>
      <c r="X146" s="6"/>
      <c r="Y146" s="6"/>
      <c r="Z146" s="6"/>
    </row>
    <row r="147" ht="12.75" customHeight="1">
      <c r="A147" s="58" t="str">
        <f t="shared" si="1"/>
        <v>#NAME?</v>
      </c>
      <c r="B147" s="59" t="str">
        <f>IF(A147="","",IF(MONTH(DATE(YEAR(fpdate),MONTH(fpdate)+(A147-1),DAY(fpdate)))&gt;(MONTH(fpdate)+MOD((A147-1),12)),DATE(YEAR(fpdate),MONTH(fpdate)+(A147-1)+1,0),DATE(YEAR(fpdate),MONTH(fpdate)+(A147-1),DAY(fpdate))))</f>
        <v>#NAME?</v>
      </c>
      <c r="C147" s="60" t="str">
        <f>IF(A147="","",IF(OR(A147=nper,payment&gt;ROUND((1+rate)*H146,2)),ROUND((1+rate)*H146,2),payment))</f>
        <v>#NAME?</v>
      </c>
      <c r="D147" s="60" t="str">
        <f>IF(A147="","",IF(H146&lt;=payment,0,IF(IF(MOD(A147,int)=0,$D$14,0)+C147&gt;=H146+F147,H146+F147-C147,IF(MOD(A147,int)=0,$D$14,0)+IF(IF(MOD(A147,int)=0,$D$14,0)+IF(MOD(A147,12)=0,$D$16,0)+C147&lt;H146+F147,IF(MOD(A147,12)=0,$D$16,0),H146+F147-IF(MOD(A147,int)=0,$D$14,0)-C147))))</f>
        <v>#NAME?</v>
      </c>
      <c r="E147" s="61"/>
      <c r="F147" s="60" t="str">
        <f>IF(A147="","",ROUND(rate*H146,2))</f>
        <v>#NAME?</v>
      </c>
      <c r="G147" s="60" t="str">
        <f t="shared" si="2"/>
        <v>#NAME?</v>
      </c>
      <c r="H147" s="60" t="str">
        <f t="shared" si="3"/>
        <v>#NAME?</v>
      </c>
      <c r="I147" s="60"/>
      <c r="J147" s="60"/>
      <c r="K147" s="60" t="str">
        <f t="shared" si="4"/>
        <v>#NAME?</v>
      </c>
      <c r="L147" s="62" t="str">
        <f t="shared" si="5"/>
        <v>#NAME?</v>
      </c>
      <c r="M147" s="6"/>
      <c r="N147" s="6"/>
      <c r="O147" s="6"/>
      <c r="P147" s="6"/>
      <c r="Q147" s="6"/>
      <c r="R147" s="6"/>
      <c r="S147" s="6"/>
      <c r="T147" s="6"/>
      <c r="U147" s="6"/>
      <c r="V147" s="6"/>
      <c r="W147" s="6"/>
      <c r="X147" s="6"/>
      <c r="Y147" s="6"/>
      <c r="Z147" s="6"/>
    </row>
    <row r="148" ht="12.75" customHeight="1">
      <c r="A148" s="58" t="str">
        <f t="shared" si="1"/>
        <v>#NAME?</v>
      </c>
      <c r="B148" s="59" t="str">
        <f>IF(A148="","",IF(MONTH(DATE(YEAR(fpdate),MONTH(fpdate)+(A148-1),DAY(fpdate)))&gt;(MONTH(fpdate)+MOD((A148-1),12)),DATE(YEAR(fpdate),MONTH(fpdate)+(A148-1)+1,0),DATE(YEAR(fpdate),MONTH(fpdate)+(A148-1),DAY(fpdate))))</f>
        <v>#NAME?</v>
      </c>
      <c r="C148" s="60" t="str">
        <f>IF(A148="","",IF(OR(A148=nper,payment&gt;ROUND((1+rate)*H147,2)),ROUND((1+rate)*H147,2),payment))</f>
        <v>#NAME?</v>
      </c>
      <c r="D148" s="60" t="str">
        <f>IF(A148="","",IF(H147&lt;=payment,0,IF(IF(MOD(A148,int)=0,$D$14,0)+C148&gt;=H147+F148,H147+F148-C148,IF(MOD(A148,int)=0,$D$14,0)+IF(IF(MOD(A148,int)=0,$D$14,0)+IF(MOD(A148,12)=0,$D$16,0)+C148&lt;H147+F148,IF(MOD(A148,12)=0,$D$16,0),H147+F148-IF(MOD(A148,int)=0,$D$14,0)-C148))))</f>
        <v>#NAME?</v>
      </c>
      <c r="E148" s="61"/>
      <c r="F148" s="60" t="str">
        <f>IF(A148="","",ROUND(rate*H147,2))</f>
        <v>#NAME?</v>
      </c>
      <c r="G148" s="60" t="str">
        <f t="shared" si="2"/>
        <v>#NAME?</v>
      </c>
      <c r="H148" s="60" t="str">
        <f t="shared" si="3"/>
        <v>#NAME?</v>
      </c>
      <c r="I148" s="60"/>
      <c r="J148" s="60"/>
      <c r="K148" s="60" t="str">
        <f t="shared" si="4"/>
        <v>#NAME?</v>
      </c>
      <c r="L148" s="62" t="str">
        <f t="shared" si="5"/>
        <v>#NAME?</v>
      </c>
      <c r="M148" s="6"/>
      <c r="N148" s="6"/>
      <c r="O148" s="6"/>
      <c r="P148" s="6"/>
      <c r="Q148" s="6"/>
      <c r="R148" s="6"/>
      <c r="S148" s="6"/>
      <c r="T148" s="6"/>
      <c r="U148" s="6"/>
      <c r="V148" s="6"/>
      <c r="W148" s="6"/>
      <c r="X148" s="6"/>
      <c r="Y148" s="6"/>
      <c r="Z148" s="6"/>
    </row>
    <row r="149" ht="12.75" customHeight="1">
      <c r="A149" s="58" t="str">
        <f t="shared" si="1"/>
        <v>#NAME?</v>
      </c>
      <c r="B149" s="59" t="str">
        <f>IF(A149="","",IF(MONTH(DATE(YEAR(fpdate),MONTH(fpdate)+(A149-1),DAY(fpdate)))&gt;(MONTH(fpdate)+MOD((A149-1),12)),DATE(YEAR(fpdate),MONTH(fpdate)+(A149-1)+1,0),DATE(YEAR(fpdate),MONTH(fpdate)+(A149-1),DAY(fpdate))))</f>
        <v>#NAME?</v>
      </c>
      <c r="C149" s="60" t="str">
        <f>IF(A149="","",IF(OR(A149=nper,payment&gt;ROUND((1+rate)*H148,2)),ROUND((1+rate)*H148,2),payment))</f>
        <v>#NAME?</v>
      </c>
      <c r="D149" s="60" t="str">
        <f>IF(A149="","",IF(H148&lt;=payment,0,IF(IF(MOD(A149,int)=0,$D$14,0)+C149&gt;=H148+F149,H148+F149-C149,IF(MOD(A149,int)=0,$D$14,0)+IF(IF(MOD(A149,int)=0,$D$14,0)+IF(MOD(A149,12)=0,$D$16,0)+C149&lt;H148+F149,IF(MOD(A149,12)=0,$D$16,0),H148+F149-IF(MOD(A149,int)=0,$D$14,0)-C149))))</f>
        <v>#NAME?</v>
      </c>
      <c r="E149" s="61"/>
      <c r="F149" s="60" t="str">
        <f>IF(A149="","",ROUND(rate*H148,2))</f>
        <v>#NAME?</v>
      </c>
      <c r="G149" s="60" t="str">
        <f t="shared" si="2"/>
        <v>#NAME?</v>
      </c>
      <c r="H149" s="60" t="str">
        <f t="shared" si="3"/>
        <v>#NAME?</v>
      </c>
      <c r="I149" s="60"/>
      <c r="J149" s="60"/>
      <c r="K149" s="60" t="str">
        <f t="shared" si="4"/>
        <v>#NAME?</v>
      </c>
      <c r="L149" s="62" t="str">
        <f t="shared" si="5"/>
        <v>#NAME?</v>
      </c>
      <c r="M149" s="6"/>
      <c r="N149" s="6"/>
      <c r="O149" s="6"/>
      <c r="P149" s="6"/>
      <c r="Q149" s="6"/>
      <c r="R149" s="6"/>
      <c r="S149" s="6"/>
      <c r="T149" s="6"/>
      <c r="U149" s="6"/>
      <c r="V149" s="6"/>
      <c r="W149" s="6"/>
      <c r="X149" s="6"/>
      <c r="Y149" s="6"/>
      <c r="Z149" s="6"/>
    </row>
    <row r="150" ht="12.75" customHeight="1">
      <c r="A150" s="58" t="str">
        <f t="shared" si="1"/>
        <v>#NAME?</v>
      </c>
      <c r="B150" s="59" t="str">
        <f>IF(A150="","",IF(MONTH(DATE(YEAR(fpdate),MONTH(fpdate)+(A150-1),DAY(fpdate)))&gt;(MONTH(fpdate)+MOD((A150-1),12)),DATE(YEAR(fpdate),MONTH(fpdate)+(A150-1)+1,0),DATE(YEAR(fpdate),MONTH(fpdate)+(A150-1),DAY(fpdate))))</f>
        <v>#NAME?</v>
      </c>
      <c r="C150" s="60" t="str">
        <f>IF(A150="","",IF(OR(A150=nper,payment&gt;ROUND((1+rate)*H149,2)),ROUND((1+rate)*H149,2),payment))</f>
        <v>#NAME?</v>
      </c>
      <c r="D150" s="60" t="str">
        <f>IF(A150="","",IF(H149&lt;=payment,0,IF(IF(MOD(A150,int)=0,$D$14,0)+C150&gt;=H149+F150,H149+F150-C150,IF(MOD(A150,int)=0,$D$14,0)+IF(IF(MOD(A150,int)=0,$D$14,0)+IF(MOD(A150,12)=0,$D$16,0)+C150&lt;H149+F150,IF(MOD(A150,12)=0,$D$16,0),H149+F150-IF(MOD(A150,int)=0,$D$14,0)-C150))))</f>
        <v>#NAME?</v>
      </c>
      <c r="E150" s="61"/>
      <c r="F150" s="60" t="str">
        <f>IF(A150="","",ROUND(rate*H149,2))</f>
        <v>#NAME?</v>
      </c>
      <c r="G150" s="60" t="str">
        <f t="shared" si="2"/>
        <v>#NAME?</v>
      </c>
      <c r="H150" s="60" t="str">
        <f t="shared" si="3"/>
        <v>#NAME?</v>
      </c>
      <c r="I150" s="60"/>
      <c r="J150" s="60"/>
      <c r="K150" s="60" t="str">
        <f t="shared" si="4"/>
        <v>#NAME?</v>
      </c>
      <c r="L150" s="62" t="str">
        <f t="shared" si="5"/>
        <v>#NAME?</v>
      </c>
      <c r="M150" s="6"/>
      <c r="N150" s="6"/>
      <c r="O150" s="6"/>
      <c r="P150" s="6"/>
      <c r="Q150" s="6"/>
      <c r="R150" s="6"/>
      <c r="S150" s="6"/>
      <c r="T150" s="6"/>
      <c r="U150" s="6"/>
      <c r="V150" s="6"/>
      <c r="W150" s="6"/>
      <c r="X150" s="6"/>
      <c r="Y150" s="6"/>
      <c r="Z150" s="6"/>
    </row>
    <row r="151" ht="12.75" customHeight="1">
      <c r="A151" s="58" t="str">
        <f t="shared" si="1"/>
        <v>#NAME?</v>
      </c>
      <c r="B151" s="59" t="str">
        <f>IF(A151="","",IF(MONTH(DATE(YEAR(fpdate),MONTH(fpdate)+(A151-1),DAY(fpdate)))&gt;(MONTH(fpdate)+MOD((A151-1),12)),DATE(YEAR(fpdate),MONTH(fpdate)+(A151-1)+1,0),DATE(YEAR(fpdate),MONTH(fpdate)+(A151-1),DAY(fpdate))))</f>
        <v>#NAME?</v>
      </c>
      <c r="C151" s="60" t="str">
        <f>IF(A151="","",IF(OR(A151=nper,payment&gt;ROUND((1+rate)*H150,2)),ROUND((1+rate)*H150,2),payment))</f>
        <v>#NAME?</v>
      </c>
      <c r="D151" s="60" t="str">
        <f>IF(A151="","",IF(H150&lt;=payment,0,IF(IF(MOD(A151,int)=0,$D$14,0)+C151&gt;=H150+F151,H150+F151-C151,IF(MOD(A151,int)=0,$D$14,0)+IF(IF(MOD(A151,int)=0,$D$14,0)+IF(MOD(A151,12)=0,$D$16,0)+C151&lt;H150+F151,IF(MOD(A151,12)=0,$D$16,0),H150+F151-IF(MOD(A151,int)=0,$D$14,0)-C151))))</f>
        <v>#NAME?</v>
      </c>
      <c r="E151" s="61"/>
      <c r="F151" s="60" t="str">
        <f>IF(A151="","",ROUND(rate*H150,2))</f>
        <v>#NAME?</v>
      </c>
      <c r="G151" s="60" t="str">
        <f t="shared" si="2"/>
        <v>#NAME?</v>
      </c>
      <c r="H151" s="60" t="str">
        <f t="shared" si="3"/>
        <v>#NAME?</v>
      </c>
      <c r="I151" s="60"/>
      <c r="J151" s="60"/>
      <c r="K151" s="60" t="str">
        <f t="shared" si="4"/>
        <v>#NAME?</v>
      </c>
      <c r="L151" s="62" t="str">
        <f t="shared" si="5"/>
        <v>#NAME?</v>
      </c>
      <c r="M151" s="6"/>
      <c r="N151" s="6"/>
      <c r="O151" s="6"/>
      <c r="P151" s="6"/>
      <c r="Q151" s="6"/>
      <c r="R151" s="6"/>
      <c r="S151" s="6"/>
      <c r="T151" s="6"/>
      <c r="U151" s="6"/>
      <c r="V151" s="6"/>
      <c r="W151" s="6"/>
      <c r="X151" s="6"/>
      <c r="Y151" s="6"/>
      <c r="Z151" s="6"/>
    </row>
    <row r="152" ht="12.75" customHeight="1">
      <c r="A152" s="58" t="str">
        <f t="shared" si="1"/>
        <v>#NAME?</v>
      </c>
      <c r="B152" s="59" t="str">
        <f>IF(A152="","",IF(MONTH(DATE(YEAR(fpdate),MONTH(fpdate)+(A152-1),DAY(fpdate)))&gt;(MONTH(fpdate)+MOD((A152-1),12)),DATE(YEAR(fpdate),MONTH(fpdate)+(A152-1)+1,0),DATE(YEAR(fpdate),MONTH(fpdate)+(A152-1),DAY(fpdate))))</f>
        <v>#NAME?</v>
      </c>
      <c r="C152" s="60" t="str">
        <f>IF(A152="","",IF(OR(A152=nper,payment&gt;ROUND((1+rate)*H151,2)),ROUND((1+rate)*H151,2),payment))</f>
        <v>#NAME?</v>
      </c>
      <c r="D152" s="60" t="str">
        <f>IF(A152="","",IF(H151&lt;=payment,0,IF(IF(MOD(A152,int)=0,$D$14,0)+C152&gt;=H151+F152,H151+F152-C152,IF(MOD(A152,int)=0,$D$14,0)+IF(IF(MOD(A152,int)=0,$D$14,0)+IF(MOD(A152,12)=0,$D$16,0)+C152&lt;H151+F152,IF(MOD(A152,12)=0,$D$16,0),H151+F152-IF(MOD(A152,int)=0,$D$14,0)-C152))))</f>
        <v>#NAME?</v>
      </c>
      <c r="E152" s="61"/>
      <c r="F152" s="60" t="str">
        <f>IF(A152="","",ROUND(rate*H151,2))</f>
        <v>#NAME?</v>
      </c>
      <c r="G152" s="60" t="str">
        <f t="shared" si="2"/>
        <v>#NAME?</v>
      </c>
      <c r="H152" s="60" t="str">
        <f t="shared" si="3"/>
        <v>#NAME?</v>
      </c>
      <c r="I152" s="60"/>
      <c r="J152" s="60"/>
      <c r="K152" s="60" t="str">
        <f t="shared" si="4"/>
        <v>#NAME?</v>
      </c>
      <c r="L152" s="62" t="str">
        <f t="shared" si="5"/>
        <v>#NAME?</v>
      </c>
      <c r="M152" s="6"/>
      <c r="N152" s="6"/>
      <c r="O152" s="6"/>
      <c r="P152" s="6"/>
      <c r="Q152" s="6"/>
      <c r="R152" s="6"/>
      <c r="S152" s="6"/>
      <c r="T152" s="6"/>
      <c r="U152" s="6"/>
      <c r="V152" s="6"/>
      <c r="W152" s="6"/>
      <c r="X152" s="6"/>
      <c r="Y152" s="6"/>
      <c r="Z152" s="6"/>
    </row>
    <row r="153" ht="12.75" customHeight="1">
      <c r="A153" s="58" t="str">
        <f t="shared" si="1"/>
        <v>#NAME?</v>
      </c>
      <c r="B153" s="59" t="str">
        <f>IF(A153="","",IF(MONTH(DATE(YEAR(fpdate),MONTH(fpdate)+(A153-1),DAY(fpdate)))&gt;(MONTH(fpdate)+MOD((A153-1),12)),DATE(YEAR(fpdate),MONTH(fpdate)+(A153-1)+1,0),DATE(YEAR(fpdate),MONTH(fpdate)+(A153-1),DAY(fpdate))))</f>
        <v>#NAME?</v>
      </c>
      <c r="C153" s="60" t="str">
        <f>IF(A153="","",IF(OR(A153=nper,payment&gt;ROUND((1+rate)*H152,2)),ROUND((1+rate)*H152,2),payment))</f>
        <v>#NAME?</v>
      </c>
      <c r="D153" s="60" t="str">
        <f>IF(A153="","",IF(H152&lt;=payment,0,IF(IF(MOD(A153,int)=0,$D$14,0)+C153&gt;=H152+F153,H152+F153-C153,IF(MOD(A153,int)=0,$D$14,0)+IF(IF(MOD(A153,int)=0,$D$14,0)+IF(MOD(A153,12)=0,$D$16,0)+C153&lt;H152+F153,IF(MOD(A153,12)=0,$D$16,0),H152+F153-IF(MOD(A153,int)=0,$D$14,0)-C153))))</f>
        <v>#NAME?</v>
      </c>
      <c r="E153" s="61"/>
      <c r="F153" s="60" t="str">
        <f>IF(A153="","",ROUND(rate*H152,2))</f>
        <v>#NAME?</v>
      </c>
      <c r="G153" s="60" t="str">
        <f t="shared" si="2"/>
        <v>#NAME?</v>
      </c>
      <c r="H153" s="60" t="str">
        <f t="shared" si="3"/>
        <v>#NAME?</v>
      </c>
      <c r="I153" s="60"/>
      <c r="J153" s="60"/>
      <c r="K153" s="60" t="str">
        <f t="shared" si="4"/>
        <v>#NAME?</v>
      </c>
      <c r="L153" s="62" t="str">
        <f t="shared" si="5"/>
        <v>#NAME?</v>
      </c>
      <c r="M153" s="6"/>
      <c r="N153" s="6"/>
      <c r="O153" s="6"/>
      <c r="P153" s="6"/>
      <c r="Q153" s="6"/>
      <c r="R153" s="6"/>
      <c r="S153" s="6"/>
      <c r="T153" s="6"/>
      <c r="U153" s="6"/>
      <c r="V153" s="6"/>
      <c r="W153" s="6"/>
      <c r="X153" s="6"/>
      <c r="Y153" s="6"/>
      <c r="Z153" s="6"/>
    </row>
    <row r="154" ht="12.75" customHeight="1">
      <c r="A154" s="58" t="str">
        <f t="shared" si="1"/>
        <v>#NAME?</v>
      </c>
      <c r="B154" s="59" t="str">
        <f>IF(A154="","",IF(MONTH(DATE(YEAR(fpdate),MONTH(fpdate)+(A154-1),DAY(fpdate)))&gt;(MONTH(fpdate)+MOD((A154-1),12)),DATE(YEAR(fpdate),MONTH(fpdate)+(A154-1)+1,0),DATE(YEAR(fpdate),MONTH(fpdate)+(A154-1),DAY(fpdate))))</f>
        <v>#NAME?</v>
      </c>
      <c r="C154" s="60" t="str">
        <f>IF(A154="","",IF(OR(A154=nper,payment&gt;ROUND((1+rate)*H153,2)),ROUND((1+rate)*H153,2),payment))</f>
        <v>#NAME?</v>
      </c>
      <c r="D154" s="60" t="str">
        <f>IF(A154="","",IF(H153&lt;=payment,0,IF(IF(MOD(A154,int)=0,$D$14,0)+C154&gt;=H153+F154,H153+F154-C154,IF(MOD(A154,int)=0,$D$14,0)+IF(IF(MOD(A154,int)=0,$D$14,0)+IF(MOD(A154,12)=0,$D$16,0)+C154&lt;H153+F154,IF(MOD(A154,12)=0,$D$16,0),H153+F154-IF(MOD(A154,int)=0,$D$14,0)-C154))))</f>
        <v>#NAME?</v>
      </c>
      <c r="E154" s="61"/>
      <c r="F154" s="60" t="str">
        <f>IF(A154="","",ROUND(rate*H153,2))</f>
        <v>#NAME?</v>
      </c>
      <c r="G154" s="60" t="str">
        <f t="shared" si="2"/>
        <v>#NAME?</v>
      </c>
      <c r="H154" s="60" t="str">
        <f t="shared" si="3"/>
        <v>#NAME?</v>
      </c>
      <c r="I154" s="60"/>
      <c r="J154" s="60"/>
      <c r="K154" s="60" t="str">
        <f t="shared" si="4"/>
        <v>#NAME?</v>
      </c>
      <c r="L154" s="62" t="str">
        <f t="shared" si="5"/>
        <v>#NAME?</v>
      </c>
      <c r="M154" s="6"/>
      <c r="N154" s="6"/>
      <c r="O154" s="6"/>
      <c r="P154" s="6"/>
      <c r="Q154" s="6"/>
      <c r="R154" s="6"/>
      <c r="S154" s="6"/>
      <c r="T154" s="6"/>
      <c r="U154" s="6"/>
      <c r="V154" s="6"/>
      <c r="W154" s="6"/>
      <c r="X154" s="6"/>
      <c r="Y154" s="6"/>
      <c r="Z154" s="6"/>
    </row>
    <row r="155" ht="12.75" customHeight="1">
      <c r="A155" s="58" t="str">
        <f t="shared" si="1"/>
        <v>#NAME?</v>
      </c>
      <c r="B155" s="59" t="str">
        <f>IF(A155="","",IF(MONTH(DATE(YEAR(fpdate),MONTH(fpdate)+(A155-1),DAY(fpdate)))&gt;(MONTH(fpdate)+MOD((A155-1),12)),DATE(YEAR(fpdate),MONTH(fpdate)+(A155-1)+1,0),DATE(YEAR(fpdate),MONTH(fpdate)+(A155-1),DAY(fpdate))))</f>
        <v>#NAME?</v>
      </c>
      <c r="C155" s="60" t="str">
        <f>IF(A155="","",IF(OR(A155=nper,payment&gt;ROUND((1+rate)*H154,2)),ROUND((1+rate)*H154,2),payment))</f>
        <v>#NAME?</v>
      </c>
      <c r="D155" s="60" t="str">
        <f>IF(A155="","",IF(H154&lt;=payment,0,IF(IF(MOD(A155,int)=0,$D$14,0)+C155&gt;=H154+F155,H154+F155-C155,IF(MOD(A155,int)=0,$D$14,0)+IF(IF(MOD(A155,int)=0,$D$14,0)+IF(MOD(A155,12)=0,$D$16,0)+C155&lt;H154+F155,IF(MOD(A155,12)=0,$D$16,0),H154+F155-IF(MOD(A155,int)=0,$D$14,0)-C155))))</f>
        <v>#NAME?</v>
      </c>
      <c r="E155" s="61"/>
      <c r="F155" s="60" t="str">
        <f>IF(A155="","",ROUND(rate*H154,2))</f>
        <v>#NAME?</v>
      </c>
      <c r="G155" s="60" t="str">
        <f t="shared" si="2"/>
        <v>#NAME?</v>
      </c>
      <c r="H155" s="60" t="str">
        <f t="shared" si="3"/>
        <v>#NAME?</v>
      </c>
      <c r="I155" s="60"/>
      <c r="J155" s="60"/>
      <c r="K155" s="60" t="str">
        <f t="shared" si="4"/>
        <v>#NAME?</v>
      </c>
      <c r="L155" s="62" t="str">
        <f t="shared" si="5"/>
        <v>#NAME?</v>
      </c>
      <c r="M155" s="6"/>
      <c r="N155" s="6"/>
      <c r="O155" s="6"/>
      <c r="P155" s="6"/>
      <c r="Q155" s="6"/>
      <c r="R155" s="6"/>
      <c r="S155" s="6"/>
      <c r="T155" s="6"/>
      <c r="U155" s="6"/>
      <c r="V155" s="6"/>
      <c r="W155" s="6"/>
      <c r="X155" s="6"/>
      <c r="Y155" s="6"/>
      <c r="Z155" s="6"/>
    </row>
    <row r="156" ht="12.75" customHeight="1">
      <c r="A156" s="58" t="str">
        <f t="shared" si="1"/>
        <v>#NAME?</v>
      </c>
      <c r="B156" s="59" t="str">
        <f>IF(A156="","",IF(MONTH(DATE(YEAR(fpdate),MONTH(fpdate)+(A156-1),DAY(fpdate)))&gt;(MONTH(fpdate)+MOD((A156-1),12)),DATE(YEAR(fpdate),MONTH(fpdate)+(A156-1)+1,0),DATE(YEAR(fpdate),MONTH(fpdate)+(A156-1),DAY(fpdate))))</f>
        <v>#NAME?</v>
      </c>
      <c r="C156" s="60" t="str">
        <f>IF(A156="","",IF(OR(A156=nper,payment&gt;ROUND((1+rate)*H155,2)),ROUND((1+rate)*H155,2),payment))</f>
        <v>#NAME?</v>
      </c>
      <c r="D156" s="60" t="str">
        <f>IF(A156="","",IF(H155&lt;=payment,0,IF(IF(MOD(A156,int)=0,$D$14,0)+C156&gt;=H155+F156,H155+F156-C156,IF(MOD(A156,int)=0,$D$14,0)+IF(IF(MOD(A156,int)=0,$D$14,0)+IF(MOD(A156,12)=0,$D$16,0)+C156&lt;H155+F156,IF(MOD(A156,12)=0,$D$16,0),H155+F156-IF(MOD(A156,int)=0,$D$14,0)-C156))))</f>
        <v>#NAME?</v>
      </c>
      <c r="E156" s="61"/>
      <c r="F156" s="60" t="str">
        <f>IF(A156="","",ROUND(rate*H155,2))</f>
        <v>#NAME?</v>
      </c>
      <c r="G156" s="60" t="str">
        <f t="shared" si="2"/>
        <v>#NAME?</v>
      </c>
      <c r="H156" s="60" t="str">
        <f t="shared" si="3"/>
        <v>#NAME?</v>
      </c>
      <c r="I156" s="60"/>
      <c r="J156" s="60"/>
      <c r="K156" s="60" t="str">
        <f t="shared" si="4"/>
        <v>#NAME?</v>
      </c>
      <c r="L156" s="62" t="str">
        <f t="shared" si="5"/>
        <v>#NAME?</v>
      </c>
      <c r="M156" s="6"/>
      <c r="N156" s="6"/>
      <c r="O156" s="6"/>
      <c r="P156" s="6"/>
      <c r="Q156" s="6"/>
      <c r="R156" s="6"/>
      <c r="S156" s="6"/>
      <c r="T156" s="6"/>
      <c r="U156" s="6"/>
      <c r="V156" s="6"/>
      <c r="W156" s="6"/>
      <c r="X156" s="6"/>
      <c r="Y156" s="6"/>
      <c r="Z156" s="6"/>
    </row>
    <row r="157" ht="12.75" customHeight="1">
      <c r="A157" s="58" t="str">
        <f t="shared" si="1"/>
        <v>#NAME?</v>
      </c>
      <c r="B157" s="59" t="str">
        <f>IF(A157="","",IF(MONTH(DATE(YEAR(fpdate),MONTH(fpdate)+(A157-1),DAY(fpdate)))&gt;(MONTH(fpdate)+MOD((A157-1),12)),DATE(YEAR(fpdate),MONTH(fpdate)+(A157-1)+1,0),DATE(YEAR(fpdate),MONTH(fpdate)+(A157-1),DAY(fpdate))))</f>
        <v>#NAME?</v>
      </c>
      <c r="C157" s="60" t="str">
        <f>IF(A157="","",IF(OR(A157=nper,payment&gt;ROUND((1+rate)*H156,2)),ROUND((1+rate)*H156,2),payment))</f>
        <v>#NAME?</v>
      </c>
      <c r="D157" s="60" t="str">
        <f>IF(A157="","",IF(H156&lt;=payment,0,IF(IF(MOD(A157,int)=0,$D$14,0)+C157&gt;=H156+F157,H156+F157-C157,IF(MOD(A157,int)=0,$D$14,0)+IF(IF(MOD(A157,int)=0,$D$14,0)+IF(MOD(A157,12)=0,$D$16,0)+C157&lt;H156+F157,IF(MOD(A157,12)=0,$D$16,0),H156+F157-IF(MOD(A157,int)=0,$D$14,0)-C157))))</f>
        <v>#NAME?</v>
      </c>
      <c r="E157" s="61"/>
      <c r="F157" s="60" t="str">
        <f>IF(A157="","",ROUND(rate*H156,2))</f>
        <v>#NAME?</v>
      </c>
      <c r="G157" s="60" t="str">
        <f t="shared" si="2"/>
        <v>#NAME?</v>
      </c>
      <c r="H157" s="60" t="str">
        <f t="shared" si="3"/>
        <v>#NAME?</v>
      </c>
      <c r="I157" s="60"/>
      <c r="J157" s="60"/>
      <c r="K157" s="60" t="str">
        <f t="shared" si="4"/>
        <v>#NAME?</v>
      </c>
      <c r="L157" s="62" t="str">
        <f t="shared" si="5"/>
        <v>#NAME?</v>
      </c>
      <c r="M157" s="6"/>
      <c r="N157" s="6"/>
      <c r="O157" s="6"/>
      <c r="P157" s="6"/>
      <c r="Q157" s="6"/>
      <c r="R157" s="6"/>
      <c r="S157" s="6"/>
      <c r="T157" s="6"/>
      <c r="U157" s="6"/>
      <c r="V157" s="6"/>
      <c r="W157" s="6"/>
      <c r="X157" s="6"/>
      <c r="Y157" s="6"/>
      <c r="Z157" s="6"/>
    </row>
    <row r="158" ht="12.75" customHeight="1">
      <c r="A158" s="58" t="str">
        <f t="shared" si="1"/>
        <v>#NAME?</v>
      </c>
      <c r="B158" s="59" t="str">
        <f>IF(A158="","",IF(MONTH(DATE(YEAR(fpdate),MONTH(fpdate)+(A158-1),DAY(fpdate)))&gt;(MONTH(fpdate)+MOD((A158-1),12)),DATE(YEAR(fpdate),MONTH(fpdate)+(A158-1)+1,0),DATE(YEAR(fpdate),MONTH(fpdate)+(A158-1),DAY(fpdate))))</f>
        <v>#NAME?</v>
      </c>
      <c r="C158" s="60" t="str">
        <f>IF(A158="","",IF(OR(A158=nper,payment&gt;ROUND((1+rate)*H157,2)),ROUND((1+rate)*H157,2),payment))</f>
        <v>#NAME?</v>
      </c>
      <c r="D158" s="60" t="str">
        <f>IF(A158="","",IF(H157&lt;=payment,0,IF(IF(MOD(A158,int)=0,$D$14,0)+C158&gt;=H157+F158,H157+F158-C158,IF(MOD(A158,int)=0,$D$14,0)+IF(IF(MOD(A158,int)=0,$D$14,0)+IF(MOD(A158,12)=0,$D$16,0)+C158&lt;H157+F158,IF(MOD(A158,12)=0,$D$16,0),H157+F158-IF(MOD(A158,int)=0,$D$14,0)-C158))))</f>
        <v>#NAME?</v>
      </c>
      <c r="E158" s="61"/>
      <c r="F158" s="60" t="str">
        <f>IF(A158="","",ROUND(rate*H157,2))</f>
        <v>#NAME?</v>
      </c>
      <c r="G158" s="60" t="str">
        <f t="shared" si="2"/>
        <v>#NAME?</v>
      </c>
      <c r="H158" s="60" t="str">
        <f t="shared" si="3"/>
        <v>#NAME?</v>
      </c>
      <c r="I158" s="60"/>
      <c r="J158" s="60"/>
      <c r="K158" s="60" t="str">
        <f t="shared" si="4"/>
        <v>#NAME?</v>
      </c>
      <c r="L158" s="62" t="str">
        <f t="shared" si="5"/>
        <v>#NAME?</v>
      </c>
      <c r="M158" s="6"/>
      <c r="N158" s="6"/>
      <c r="O158" s="6"/>
      <c r="P158" s="6"/>
      <c r="Q158" s="6"/>
      <c r="R158" s="6"/>
      <c r="S158" s="6"/>
      <c r="T158" s="6"/>
      <c r="U158" s="6"/>
      <c r="V158" s="6"/>
      <c r="W158" s="6"/>
      <c r="X158" s="6"/>
      <c r="Y158" s="6"/>
      <c r="Z158" s="6"/>
    </row>
    <row r="159" ht="12.75" customHeight="1">
      <c r="A159" s="58" t="str">
        <f t="shared" si="1"/>
        <v>#NAME?</v>
      </c>
      <c r="B159" s="59" t="str">
        <f>IF(A159="","",IF(MONTH(DATE(YEAR(fpdate),MONTH(fpdate)+(A159-1),DAY(fpdate)))&gt;(MONTH(fpdate)+MOD((A159-1),12)),DATE(YEAR(fpdate),MONTH(fpdate)+(A159-1)+1,0),DATE(YEAR(fpdate),MONTH(fpdate)+(A159-1),DAY(fpdate))))</f>
        <v>#NAME?</v>
      </c>
      <c r="C159" s="60" t="str">
        <f>IF(A159="","",IF(OR(A159=nper,payment&gt;ROUND((1+rate)*H158,2)),ROUND((1+rate)*H158,2),payment))</f>
        <v>#NAME?</v>
      </c>
      <c r="D159" s="60" t="str">
        <f>IF(A159="","",IF(H158&lt;=payment,0,IF(IF(MOD(A159,int)=0,$D$14,0)+C159&gt;=H158+F159,H158+F159-C159,IF(MOD(A159,int)=0,$D$14,0)+IF(IF(MOD(A159,int)=0,$D$14,0)+IF(MOD(A159,12)=0,$D$16,0)+C159&lt;H158+F159,IF(MOD(A159,12)=0,$D$16,0),H158+F159-IF(MOD(A159,int)=0,$D$14,0)-C159))))</f>
        <v>#NAME?</v>
      </c>
      <c r="E159" s="61"/>
      <c r="F159" s="60" t="str">
        <f>IF(A159="","",ROUND(rate*H158,2))</f>
        <v>#NAME?</v>
      </c>
      <c r="G159" s="60" t="str">
        <f t="shared" si="2"/>
        <v>#NAME?</v>
      </c>
      <c r="H159" s="60" t="str">
        <f t="shared" si="3"/>
        <v>#NAME?</v>
      </c>
      <c r="I159" s="60"/>
      <c r="J159" s="60"/>
      <c r="K159" s="60" t="str">
        <f t="shared" si="4"/>
        <v>#NAME?</v>
      </c>
      <c r="L159" s="62" t="str">
        <f t="shared" si="5"/>
        <v>#NAME?</v>
      </c>
      <c r="M159" s="6"/>
      <c r="N159" s="6"/>
      <c r="O159" s="6"/>
      <c r="P159" s="6"/>
      <c r="Q159" s="6"/>
      <c r="R159" s="6"/>
      <c r="S159" s="6"/>
      <c r="T159" s="6"/>
      <c r="U159" s="6"/>
      <c r="V159" s="6"/>
      <c r="W159" s="6"/>
      <c r="X159" s="6"/>
      <c r="Y159" s="6"/>
      <c r="Z159" s="6"/>
    </row>
    <row r="160" ht="12.75" customHeight="1">
      <c r="A160" s="58" t="str">
        <f t="shared" si="1"/>
        <v>#NAME?</v>
      </c>
      <c r="B160" s="59" t="str">
        <f>IF(A160="","",IF(MONTH(DATE(YEAR(fpdate),MONTH(fpdate)+(A160-1),DAY(fpdate)))&gt;(MONTH(fpdate)+MOD((A160-1),12)),DATE(YEAR(fpdate),MONTH(fpdate)+(A160-1)+1,0),DATE(YEAR(fpdate),MONTH(fpdate)+(A160-1),DAY(fpdate))))</f>
        <v>#NAME?</v>
      </c>
      <c r="C160" s="60" t="str">
        <f>IF(A160="","",IF(OR(A160=nper,payment&gt;ROUND((1+rate)*H159,2)),ROUND((1+rate)*H159,2),payment))</f>
        <v>#NAME?</v>
      </c>
      <c r="D160" s="60" t="str">
        <f>IF(A160="","",IF(H159&lt;=payment,0,IF(IF(MOD(A160,int)=0,$D$14,0)+C160&gt;=H159+F160,H159+F160-C160,IF(MOD(A160,int)=0,$D$14,0)+IF(IF(MOD(A160,int)=0,$D$14,0)+IF(MOD(A160,12)=0,$D$16,0)+C160&lt;H159+F160,IF(MOD(A160,12)=0,$D$16,0),H159+F160-IF(MOD(A160,int)=0,$D$14,0)-C160))))</f>
        <v>#NAME?</v>
      </c>
      <c r="E160" s="61"/>
      <c r="F160" s="60" t="str">
        <f>IF(A160="","",ROUND(rate*H159,2))</f>
        <v>#NAME?</v>
      </c>
      <c r="G160" s="60" t="str">
        <f t="shared" si="2"/>
        <v>#NAME?</v>
      </c>
      <c r="H160" s="60" t="str">
        <f t="shared" si="3"/>
        <v>#NAME?</v>
      </c>
      <c r="I160" s="60"/>
      <c r="J160" s="60"/>
      <c r="K160" s="60" t="str">
        <f t="shared" si="4"/>
        <v>#NAME?</v>
      </c>
      <c r="L160" s="62" t="str">
        <f t="shared" si="5"/>
        <v>#NAME?</v>
      </c>
      <c r="M160" s="6"/>
      <c r="N160" s="6"/>
      <c r="O160" s="6"/>
      <c r="P160" s="6"/>
      <c r="Q160" s="6"/>
      <c r="R160" s="6"/>
      <c r="S160" s="6"/>
      <c r="T160" s="6"/>
      <c r="U160" s="6"/>
      <c r="V160" s="6"/>
      <c r="W160" s="6"/>
      <c r="X160" s="6"/>
      <c r="Y160" s="6"/>
      <c r="Z160" s="6"/>
    </row>
    <row r="161" ht="12.75" customHeight="1">
      <c r="A161" s="58" t="str">
        <f t="shared" si="1"/>
        <v>#NAME?</v>
      </c>
      <c r="B161" s="59" t="str">
        <f>IF(A161="","",IF(MONTH(DATE(YEAR(fpdate),MONTH(fpdate)+(A161-1),DAY(fpdate)))&gt;(MONTH(fpdate)+MOD((A161-1),12)),DATE(YEAR(fpdate),MONTH(fpdate)+(A161-1)+1,0),DATE(YEAR(fpdate),MONTH(fpdate)+(A161-1),DAY(fpdate))))</f>
        <v>#NAME?</v>
      </c>
      <c r="C161" s="60" t="str">
        <f>IF(A161="","",IF(OR(A161=nper,payment&gt;ROUND((1+rate)*H160,2)),ROUND((1+rate)*H160,2),payment))</f>
        <v>#NAME?</v>
      </c>
      <c r="D161" s="60" t="str">
        <f>IF(A161="","",IF(H160&lt;=payment,0,IF(IF(MOD(A161,int)=0,$D$14,0)+C161&gt;=H160+F161,H160+F161-C161,IF(MOD(A161,int)=0,$D$14,0)+IF(IF(MOD(A161,int)=0,$D$14,0)+IF(MOD(A161,12)=0,$D$16,0)+C161&lt;H160+F161,IF(MOD(A161,12)=0,$D$16,0),H160+F161-IF(MOD(A161,int)=0,$D$14,0)-C161))))</f>
        <v>#NAME?</v>
      </c>
      <c r="E161" s="61"/>
      <c r="F161" s="60" t="str">
        <f>IF(A161="","",ROUND(rate*H160,2))</f>
        <v>#NAME?</v>
      </c>
      <c r="G161" s="60" t="str">
        <f t="shared" si="2"/>
        <v>#NAME?</v>
      </c>
      <c r="H161" s="60" t="str">
        <f t="shared" si="3"/>
        <v>#NAME?</v>
      </c>
      <c r="I161" s="60"/>
      <c r="J161" s="60"/>
      <c r="K161" s="60" t="str">
        <f t="shared" si="4"/>
        <v>#NAME?</v>
      </c>
      <c r="L161" s="62" t="str">
        <f t="shared" si="5"/>
        <v>#NAME?</v>
      </c>
      <c r="M161" s="6"/>
      <c r="N161" s="6"/>
      <c r="O161" s="6"/>
      <c r="P161" s="6"/>
      <c r="Q161" s="6"/>
      <c r="R161" s="6"/>
      <c r="S161" s="6"/>
      <c r="T161" s="6"/>
      <c r="U161" s="6"/>
      <c r="V161" s="6"/>
      <c r="W161" s="6"/>
      <c r="X161" s="6"/>
      <c r="Y161" s="6"/>
      <c r="Z161" s="6"/>
    </row>
    <row r="162" ht="12.75" customHeight="1">
      <c r="A162" s="58" t="str">
        <f t="shared" si="1"/>
        <v>#NAME?</v>
      </c>
      <c r="B162" s="59" t="str">
        <f>IF(A162="","",IF(MONTH(DATE(YEAR(fpdate),MONTH(fpdate)+(A162-1),DAY(fpdate)))&gt;(MONTH(fpdate)+MOD((A162-1),12)),DATE(YEAR(fpdate),MONTH(fpdate)+(A162-1)+1,0),DATE(YEAR(fpdate),MONTH(fpdate)+(A162-1),DAY(fpdate))))</f>
        <v>#NAME?</v>
      </c>
      <c r="C162" s="60" t="str">
        <f>IF(A162="","",IF(OR(A162=nper,payment&gt;ROUND((1+rate)*H161,2)),ROUND((1+rate)*H161,2),payment))</f>
        <v>#NAME?</v>
      </c>
      <c r="D162" s="60" t="str">
        <f>IF(A162="","",IF(H161&lt;=payment,0,IF(IF(MOD(A162,int)=0,$D$14,0)+C162&gt;=H161+F162,H161+F162-C162,IF(MOD(A162,int)=0,$D$14,0)+IF(IF(MOD(A162,int)=0,$D$14,0)+IF(MOD(A162,12)=0,$D$16,0)+C162&lt;H161+F162,IF(MOD(A162,12)=0,$D$16,0),H161+F162-IF(MOD(A162,int)=0,$D$14,0)-C162))))</f>
        <v>#NAME?</v>
      </c>
      <c r="E162" s="61"/>
      <c r="F162" s="60" t="str">
        <f>IF(A162="","",ROUND(rate*H161,2))</f>
        <v>#NAME?</v>
      </c>
      <c r="G162" s="60" t="str">
        <f t="shared" si="2"/>
        <v>#NAME?</v>
      </c>
      <c r="H162" s="60" t="str">
        <f t="shared" si="3"/>
        <v>#NAME?</v>
      </c>
      <c r="I162" s="60"/>
      <c r="J162" s="60"/>
      <c r="K162" s="60" t="str">
        <f t="shared" si="4"/>
        <v>#NAME?</v>
      </c>
      <c r="L162" s="62" t="str">
        <f t="shared" si="5"/>
        <v>#NAME?</v>
      </c>
      <c r="M162" s="6"/>
      <c r="N162" s="6"/>
      <c r="O162" s="6"/>
      <c r="P162" s="6"/>
      <c r="Q162" s="6"/>
      <c r="R162" s="6"/>
      <c r="S162" s="6"/>
      <c r="T162" s="6"/>
      <c r="U162" s="6"/>
      <c r="V162" s="6"/>
      <c r="W162" s="6"/>
      <c r="X162" s="6"/>
      <c r="Y162" s="6"/>
      <c r="Z162" s="6"/>
    </row>
    <row r="163" ht="12.75" customHeight="1">
      <c r="A163" s="58" t="str">
        <f t="shared" si="1"/>
        <v>#NAME?</v>
      </c>
      <c r="B163" s="59" t="str">
        <f>IF(A163="","",IF(MONTH(DATE(YEAR(fpdate),MONTH(fpdate)+(A163-1),DAY(fpdate)))&gt;(MONTH(fpdate)+MOD((A163-1),12)),DATE(YEAR(fpdate),MONTH(fpdate)+(A163-1)+1,0),DATE(YEAR(fpdate),MONTH(fpdate)+(A163-1),DAY(fpdate))))</f>
        <v>#NAME?</v>
      </c>
      <c r="C163" s="60" t="str">
        <f>IF(A163="","",IF(OR(A163=nper,payment&gt;ROUND((1+rate)*H162,2)),ROUND((1+rate)*H162,2),payment))</f>
        <v>#NAME?</v>
      </c>
      <c r="D163" s="60" t="str">
        <f>IF(A163="","",IF(H162&lt;=payment,0,IF(IF(MOD(A163,int)=0,$D$14,0)+C163&gt;=H162+F163,H162+F163-C163,IF(MOD(A163,int)=0,$D$14,0)+IF(IF(MOD(A163,int)=0,$D$14,0)+IF(MOD(A163,12)=0,$D$16,0)+C163&lt;H162+F163,IF(MOD(A163,12)=0,$D$16,0),H162+F163-IF(MOD(A163,int)=0,$D$14,0)-C163))))</f>
        <v>#NAME?</v>
      </c>
      <c r="E163" s="61"/>
      <c r="F163" s="60" t="str">
        <f>IF(A163="","",ROUND(rate*H162,2))</f>
        <v>#NAME?</v>
      </c>
      <c r="G163" s="60" t="str">
        <f t="shared" si="2"/>
        <v>#NAME?</v>
      </c>
      <c r="H163" s="60" t="str">
        <f t="shared" si="3"/>
        <v>#NAME?</v>
      </c>
      <c r="I163" s="60"/>
      <c r="J163" s="60"/>
      <c r="K163" s="60" t="str">
        <f t="shared" si="4"/>
        <v>#NAME?</v>
      </c>
      <c r="L163" s="62" t="str">
        <f t="shared" si="5"/>
        <v>#NAME?</v>
      </c>
      <c r="M163" s="6"/>
      <c r="N163" s="6"/>
      <c r="O163" s="6"/>
      <c r="P163" s="6"/>
      <c r="Q163" s="6"/>
      <c r="R163" s="6"/>
      <c r="S163" s="6"/>
      <c r="T163" s="6"/>
      <c r="U163" s="6"/>
      <c r="V163" s="6"/>
      <c r="W163" s="6"/>
      <c r="X163" s="6"/>
      <c r="Y163" s="6"/>
      <c r="Z163" s="6"/>
    </row>
    <row r="164" ht="12.75" customHeight="1">
      <c r="A164" s="58" t="str">
        <f t="shared" si="1"/>
        <v>#NAME?</v>
      </c>
      <c r="B164" s="59" t="str">
        <f>IF(A164="","",IF(MONTH(DATE(YEAR(fpdate),MONTH(fpdate)+(A164-1),DAY(fpdate)))&gt;(MONTH(fpdate)+MOD((A164-1),12)),DATE(YEAR(fpdate),MONTH(fpdate)+(A164-1)+1,0),DATE(YEAR(fpdate),MONTH(fpdate)+(A164-1),DAY(fpdate))))</f>
        <v>#NAME?</v>
      </c>
      <c r="C164" s="60" t="str">
        <f>IF(A164="","",IF(OR(A164=nper,payment&gt;ROUND((1+rate)*H163,2)),ROUND((1+rate)*H163,2),payment))</f>
        <v>#NAME?</v>
      </c>
      <c r="D164" s="60" t="str">
        <f>IF(A164="","",IF(H163&lt;=payment,0,IF(IF(MOD(A164,int)=0,$D$14,0)+C164&gt;=H163+F164,H163+F164-C164,IF(MOD(A164,int)=0,$D$14,0)+IF(IF(MOD(A164,int)=0,$D$14,0)+IF(MOD(A164,12)=0,$D$16,0)+C164&lt;H163+F164,IF(MOD(A164,12)=0,$D$16,0),H163+F164-IF(MOD(A164,int)=0,$D$14,0)-C164))))</f>
        <v>#NAME?</v>
      </c>
      <c r="E164" s="61"/>
      <c r="F164" s="60" t="str">
        <f>IF(A164="","",ROUND(rate*H163,2))</f>
        <v>#NAME?</v>
      </c>
      <c r="G164" s="60" t="str">
        <f t="shared" si="2"/>
        <v>#NAME?</v>
      </c>
      <c r="H164" s="60" t="str">
        <f t="shared" si="3"/>
        <v>#NAME?</v>
      </c>
      <c r="I164" s="60"/>
      <c r="J164" s="60"/>
      <c r="K164" s="60" t="str">
        <f t="shared" si="4"/>
        <v>#NAME?</v>
      </c>
      <c r="L164" s="62" t="str">
        <f t="shared" si="5"/>
        <v>#NAME?</v>
      </c>
      <c r="M164" s="6"/>
      <c r="N164" s="6"/>
      <c r="O164" s="6"/>
      <c r="P164" s="6"/>
      <c r="Q164" s="6"/>
      <c r="R164" s="6"/>
      <c r="S164" s="6"/>
      <c r="T164" s="6"/>
      <c r="U164" s="6"/>
      <c r="V164" s="6"/>
      <c r="W164" s="6"/>
      <c r="X164" s="6"/>
      <c r="Y164" s="6"/>
      <c r="Z164" s="6"/>
    </row>
    <row r="165" ht="12.75" customHeight="1">
      <c r="A165" s="58" t="str">
        <f t="shared" si="1"/>
        <v>#NAME?</v>
      </c>
      <c r="B165" s="59" t="str">
        <f>IF(A165="","",IF(MONTH(DATE(YEAR(fpdate),MONTH(fpdate)+(A165-1),DAY(fpdate)))&gt;(MONTH(fpdate)+MOD((A165-1),12)),DATE(YEAR(fpdate),MONTH(fpdate)+(A165-1)+1,0),DATE(YEAR(fpdate),MONTH(fpdate)+(A165-1),DAY(fpdate))))</f>
        <v>#NAME?</v>
      </c>
      <c r="C165" s="60" t="str">
        <f>IF(A165="","",IF(OR(A165=nper,payment&gt;ROUND((1+rate)*H164,2)),ROUND((1+rate)*H164,2),payment))</f>
        <v>#NAME?</v>
      </c>
      <c r="D165" s="60" t="str">
        <f>IF(A165="","",IF(H164&lt;=payment,0,IF(IF(MOD(A165,int)=0,$D$14,0)+C165&gt;=H164+F165,H164+F165-C165,IF(MOD(A165,int)=0,$D$14,0)+IF(IF(MOD(A165,int)=0,$D$14,0)+IF(MOD(A165,12)=0,$D$16,0)+C165&lt;H164+F165,IF(MOD(A165,12)=0,$D$16,0),H164+F165-IF(MOD(A165,int)=0,$D$14,0)-C165))))</f>
        <v>#NAME?</v>
      </c>
      <c r="E165" s="61"/>
      <c r="F165" s="60" t="str">
        <f>IF(A165="","",ROUND(rate*H164,2))</f>
        <v>#NAME?</v>
      </c>
      <c r="G165" s="60" t="str">
        <f t="shared" si="2"/>
        <v>#NAME?</v>
      </c>
      <c r="H165" s="60" t="str">
        <f t="shared" si="3"/>
        <v>#NAME?</v>
      </c>
      <c r="I165" s="60"/>
      <c r="J165" s="60"/>
      <c r="K165" s="60" t="str">
        <f t="shared" si="4"/>
        <v>#NAME?</v>
      </c>
      <c r="L165" s="62" t="str">
        <f t="shared" si="5"/>
        <v>#NAME?</v>
      </c>
      <c r="M165" s="6"/>
      <c r="N165" s="6"/>
      <c r="O165" s="6"/>
      <c r="P165" s="6"/>
      <c r="Q165" s="6"/>
      <c r="R165" s="6"/>
      <c r="S165" s="6"/>
      <c r="T165" s="6"/>
      <c r="U165" s="6"/>
      <c r="V165" s="6"/>
      <c r="W165" s="6"/>
      <c r="X165" s="6"/>
      <c r="Y165" s="6"/>
      <c r="Z165" s="6"/>
    </row>
    <row r="166" ht="12.75" customHeight="1">
      <c r="A166" s="58" t="str">
        <f t="shared" si="1"/>
        <v>#NAME?</v>
      </c>
      <c r="B166" s="59" t="str">
        <f>IF(A166="","",IF(MONTH(DATE(YEAR(fpdate),MONTH(fpdate)+(A166-1),DAY(fpdate)))&gt;(MONTH(fpdate)+MOD((A166-1),12)),DATE(YEAR(fpdate),MONTH(fpdate)+(A166-1)+1,0),DATE(YEAR(fpdate),MONTH(fpdate)+(A166-1),DAY(fpdate))))</f>
        <v>#NAME?</v>
      </c>
      <c r="C166" s="60" t="str">
        <f>IF(A166="","",IF(OR(A166=nper,payment&gt;ROUND((1+rate)*H165,2)),ROUND((1+rate)*H165,2),payment))</f>
        <v>#NAME?</v>
      </c>
      <c r="D166" s="60" t="str">
        <f>IF(A166="","",IF(H165&lt;=payment,0,IF(IF(MOD(A166,int)=0,$D$14,0)+C166&gt;=H165+F166,H165+F166-C166,IF(MOD(A166,int)=0,$D$14,0)+IF(IF(MOD(A166,int)=0,$D$14,0)+IF(MOD(A166,12)=0,$D$16,0)+C166&lt;H165+F166,IF(MOD(A166,12)=0,$D$16,0),H165+F166-IF(MOD(A166,int)=0,$D$14,0)-C166))))</f>
        <v>#NAME?</v>
      </c>
      <c r="E166" s="61"/>
      <c r="F166" s="60" t="str">
        <f>IF(A166="","",ROUND(rate*H165,2))</f>
        <v>#NAME?</v>
      </c>
      <c r="G166" s="60" t="str">
        <f t="shared" si="2"/>
        <v>#NAME?</v>
      </c>
      <c r="H166" s="60" t="str">
        <f t="shared" si="3"/>
        <v>#NAME?</v>
      </c>
      <c r="I166" s="60"/>
      <c r="J166" s="60"/>
      <c r="K166" s="60" t="str">
        <f t="shared" si="4"/>
        <v>#NAME?</v>
      </c>
      <c r="L166" s="62" t="str">
        <f t="shared" si="5"/>
        <v>#NAME?</v>
      </c>
      <c r="M166" s="6"/>
      <c r="N166" s="6"/>
      <c r="O166" s="6"/>
      <c r="P166" s="6"/>
      <c r="Q166" s="6"/>
      <c r="R166" s="6"/>
      <c r="S166" s="6"/>
      <c r="T166" s="6"/>
      <c r="U166" s="6"/>
      <c r="V166" s="6"/>
      <c r="W166" s="6"/>
      <c r="X166" s="6"/>
      <c r="Y166" s="6"/>
      <c r="Z166" s="6"/>
    </row>
    <row r="167" ht="12.75" customHeight="1">
      <c r="A167" s="58" t="str">
        <f t="shared" si="1"/>
        <v>#NAME?</v>
      </c>
      <c r="B167" s="59" t="str">
        <f>IF(A167="","",IF(MONTH(DATE(YEAR(fpdate),MONTH(fpdate)+(A167-1),DAY(fpdate)))&gt;(MONTH(fpdate)+MOD((A167-1),12)),DATE(YEAR(fpdate),MONTH(fpdate)+(A167-1)+1,0),DATE(YEAR(fpdate),MONTH(fpdate)+(A167-1),DAY(fpdate))))</f>
        <v>#NAME?</v>
      </c>
      <c r="C167" s="60" t="str">
        <f>IF(A167="","",IF(OR(A167=nper,payment&gt;ROUND((1+rate)*H166,2)),ROUND((1+rate)*H166,2),payment))</f>
        <v>#NAME?</v>
      </c>
      <c r="D167" s="60" t="str">
        <f>IF(A167="","",IF(H166&lt;=payment,0,IF(IF(MOD(A167,int)=0,$D$14,0)+C167&gt;=H166+F167,H166+F167-C167,IF(MOD(A167,int)=0,$D$14,0)+IF(IF(MOD(A167,int)=0,$D$14,0)+IF(MOD(A167,12)=0,$D$16,0)+C167&lt;H166+F167,IF(MOD(A167,12)=0,$D$16,0),H166+F167-IF(MOD(A167,int)=0,$D$14,0)-C167))))</f>
        <v>#NAME?</v>
      </c>
      <c r="E167" s="61"/>
      <c r="F167" s="60" t="str">
        <f>IF(A167="","",ROUND(rate*H166,2))</f>
        <v>#NAME?</v>
      </c>
      <c r="G167" s="60" t="str">
        <f t="shared" si="2"/>
        <v>#NAME?</v>
      </c>
      <c r="H167" s="60" t="str">
        <f t="shared" si="3"/>
        <v>#NAME?</v>
      </c>
      <c r="I167" s="60"/>
      <c r="J167" s="60"/>
      <c r="K167" s="60" t="str">
        <f t="shared" si="4"/>
        <v>#NAME?</v>
      </c>
      <c r="L167" s="62" t="str">
        <f t="shared" si="5"/>
        <v>#NAME?</v>
      </c>
      <c r="M167" s="6"/>
      <c r="N167" s="6"/>
      <c r="O167" s="6"/>
      <c r="P167" s="6"/>
      <c r="Q167" s="6"/>
      <c r="R167" s="6"/>
      <c r="S167" s="6"/>
      <c r="T167" s="6"/>
      <c r="U167" s="6"/>
      <c r="V167" s="6"/>
      <c r="W167" s="6"/>
      <c r="X167" s="6"/>
      <c r="Y167" s="6"/>
      <c r="Z167" s="6"/>
    </row>
    <row r="168" ht="12.75" customHeight="1">
      <c r="A168" s="58" t="str">
        <f t="shared" si="1"/>
        <v>#NAME?</v>
      </c>
      <c r="B168" s="59" t="str">
        <f>IF(A168="","",IF(MONTH(DATE(YEAR(fpdate),MONTH(fpdate)+(A168-1),DAY(fpdate)))&gt;(MONTH(fpdate)+MOD((A168-1),12)),DATE(YEAR(fpdate),MONTH(fpdate)+(A168-1)+1,0),DATE(YEAR(fpdate),MONTH(fpdate)+(A168-1),DAY(fpdate))))</f>
        <v>#NAME?</v>
      </c>
      <c r="C168" s="60" t="str">
        <f>IF(A168="","",IF(OR(A168=nper,payment&gt;ROUND((1+rate)*H167,2)),ROUND((1+rate)*H167,2),payment))</f>
        <v>#NAME?</v>
      </c>
      <c r="D168" s="60" t="str">
        <f>IF(A168="","",IF(H167&lt;=payment,0,IF(IF(MOD(A168,int)=0,$D$14,0)+C168&gt;=H167+F168,H167+F168-C168,IF(MOD(A168,int)=0,$D$14,0)+IF(IF(MOD(A168,int)=0,$D$14,0)+IF(MOD(A168,12)=0,$D$16,0)+C168&lt;H167+F168,IF(MOD(A168,12)=0,$D$16,0),H167+F168-IF(MOD(A168,int)=0,$D$14,0)-C168))))</f>
        <v>#NAME?</v>
      </c>
      <c r="E168" s="61"/>
      <c r="F168" s="60" t="str">
        <f>IF(A168="","",ROUND(rate*H167,2))</f>
        <v>#NAME?</v>
      </c>
      <c r="G168" s="60" t="str">
        <f t="shared" si="2"/>
        <v>#NAME?</v>
      </c>
      <c r="H168" s="60" t="str">
        <f t="shared" si="3"/>
        <v>#NAME?</v>
      </c>
      <c r="I168" s="60"/>
      <c r="J168" s="60"/>
      <c r="K168" s="60" t="str">
        <f t="shared" si="4"/>
        <v>#NAME?</v>
      </c>
      <c r="L168" s="62" t="str">
        <f t="shared" si="5"/>
        <v>#NAME?</v>
      </c>
      <c r="M168" s="6"/>
      <c r="N168" s="6"/>
      <c r="O168" s="6"/>
      <c r="P168" s="6"/>
      <c r="Q168" s="6"/>
      <c r="R168" s="6"/>
      <c r="S168" s="6"/>
      <c r="T168" s="6"/>
      <c r="U168" s="6"/>
      <c r="V168" s="6"/>
      <c r="W168" s="6"/>
      <c r="X168" s="6"/>
      <c r="Y168" s="6"/>
      <c r="Z168" s="6"/>
    </row>
    <row r="169" ht="12.75" customHeight="1">
      <c r="A169" s="58" t="str">
        <f t="shared" si="1"/>
        <v>#NAME?</v>
      </c>
      <c r="B169" s="59" t="str">
        <f>IF(A169="","",IF(MONTH(DATE(YEAR(fpdate),MONTH(fpdate)+(A169-1),DAY(fpdate)))&gt;(MONTH(fpdate)+MOD((A169-1),12)),DATE(YEAR(fpdate),MONTH(fpdate)+(A169-1)+1,0),DATE(YEAR(fpdate),MONTH(fpdate)+(A169-1),DAY(fpdate))))</f>
        <v>#NAME?</v>
      </c>
      <c r="C169" s="60" t="str">
        <f>IF(A169="","",IF(OR(A169=nper,payment&gt;ROUND((1+rate)*H168,2)),ROUND((1+rate)*H168,2),payment))</f>
        <v>#NAME?</v>
      </c>
      <c r="D169" s="60" t="str">
        <f>IF(A169="","",IF(H168&lt;=payment,0,IF(IF(MOD(A169,int)=0,$D$14,0)+C169&gt;=H168+F169,H168+F169-C169,IF(MOD(A169,int)=0,$D$14,0)+IF(IF(MOD(A169,int)=0,$D$14,0)+IF(MOD(A169,12)=0,$D$16,0)+C169&lt;H168+F169,IF(MOD(A169,12)=0,$D$16,0),H168+F169-IF(MOD(A169,int)=0,$D$14,0)-C169))))</f>
        <v>#NAME?</v>
      </c>
      <c r="E169" s="61"/>
      <c r="F169" s="60" t="str">
        <f>IF(A169="","",ROUND(rate*H168,2))</f>
        <v>#NAME?</v>
      </c>
      <c r="G169" s="60" t="str">
        <f t="shared" si="2"/>
        <v>#NAME?</v>
      </c>
      <c r="H169" s="60" t="str">
        <f t="shared" si="3"/>
        <v>#NAME?</v>
      </c>
      <c r="I169" s="60"/>
      <c r="J169" s="60"/>
      <c r="K169" s="60" t="str">
        <f t="shared" si="4"/>
        <v>#NAME?</v>
      </c>
      <c r="L169" s="62" t="str">
        <f t="shared" si="5"/>
        <v>#NAME?</v>
      </c>
      <c r="M169" s="6"/>
      <c r="N169" s="6"/>
      <c r="O169" s="6"/>
      <c r="P169" s="6"/>
      <c r="Q169" s="6"/>
      <c r="R169" s="6"/>
      <c r="S169" s="6"/>
      <c r="T169" s="6"/>
      <c r="U169" s="6"/>
      <c r="V169" s="6"/>
      <c r="W169" s="6"/>
      <c r="X169" s="6"/>
      <c r="Y169" s="6"/>
      <c r="Z169" s="6"/>
    </row>
    <row r="170" ht="12.75" customHeight="1">
      <c r="A170" s="58" t="str">
        <f t="shared" si="1"/>
        <v>#NAME?</v>
      </c>
      <c r="B170" s="59" t="str">
        <f>IF(A170="","",IF(MONTH(DATE(YEAR(fpdate),MONTH(fpdate)+(A170-1),DAY(fpdate)))&gt;(MONTH(fpdate)+MOD((A170-1),12)),DATE(YEAR(fpdate),MONTH(fpdate)+(A170-1)+1,0),DATE(YEAR(fpdate),MONTH(fpdate)+(A170-1),DAY(fpdate))))</f>
        <v>#NAME?</v>
      </c>
      <c r="C170" s="60" t="str">
        <f>IF(A170="","",IF(OR(A170=nper,payment&gt;ROUND((1+rate)*H169,2)),ROUND((1+rate)*H169,2),payment))</f>
        <v>#NAME?</v>
      </c>
      <c r="D170" s="60" t="str">
        <f>IF(A170="","",IF(H169&lt;=payment,0,IF(IF(MOD(A170,int)=0,$D$14,0)+C170&gt;=H169+F170,H169+F170-C170,IF(MOD(A170,int)=0,$D$14,0)+IF(IF(MOD(A170,int)=0,$D$14,0)+IF(MOD(A170,12)=0,$D$16,0)+C170&lt;H169+F170,IF(MOD(A170,12)=0,$D$16,0),H169+F170-IF(MOD(A170,int)=0,$D$14,0)-C170))))</f>
        <v>#NAME?</v>
      </c>
      <c r="E170" s="61"/>
      <c r="F170" s="60" t="str">
        <f>IF(A170="","",ROUND(rate*H169,2))</f>
        <v>#NAME?</v>
      </c>
      <c r="G170" s="60" t="str">
        <f t="shared" si="2"/>
        <v>#NAME?</v>
      </c>
      <c r="H170" s="60" t="str">
        <f t="shared" si="3"/>
        <v>#NAME?</v>
      </c>
      <c r="I170" s="60"/>
      <c r="J170" s="60"/>
      <c r="K170" s="60" t="str">
        <f t="shared" si="4"/>
        <v>#NAME?</v>
      </c>
      <c r="L170" s="62" t="str">
        <f t="shared" si="5"/>
        <v>#NAME?</v>
      </c>
      <c r="M170" s="6"/>
      <c r="N170" s="6"/>
      <c r="O170" s="6"/>
      <c r="P170" s="6"/>
      <c r="Q170" s="6"/>
      <c r="R170" s="6"/>
      <c r="S170" s="6"/>
      <c r="T170" s="6"/>
      <c r="U170" s="6"/>
      <c r="V170" s="6"/>
      <c r="W170" s="6"/>
      <c r="X170" s="6"/>
      <c r="Y170" s="6"/>
      <c r="Z170" s="6"/>
    </row>
    <row r="171" ht="12.75" customHeight="1">
      <c r="A171" s="58" t="str">
        <f t="shared" si="1"/>
        <v>#NAME?</v>
      </c>
      <c r="B171" s="59" t="str">
        <f>IF(A171="","",IF(MONTH(DATE(YEAR(fpdate),MONTH(fpdate)+(A171-1),DAY(fpdate)))&gt;(MONTH(fpdate)+MOD((A171-1),12)),DATE(YEAR(fpdate),MONTH(fpdate)+(A171-1)+1,0),DATE(YEAR(fpdate),MONTH(fpdate)+(A171-1),DAY(fpdate))))</f>
        <v>#NAME?</v>
      </c>
      <c r="C171" s="60" t="str">
        <f>IF(A171="","",IF(OR(A171=nper,payment&gt;ROUND((1+rate)*H170,2)),ROUND((1+rate)*H170,2),payment))</f>
        <v>#NAME?</v>
      </c>
      <c r="D171" s="60" t="str">
        <f>IF(A171="","",IF(H170&lt;=payment,0,IF(IF(MOD(A171,int)=0,$D$14,0)+C171&gt;=H170+F171,H170+F171-C171,IF(MOD(A171,int)=0,$D$14,0)+IF(IF(MOD(A171,int)=0,$D$14,0)+IF(MOD(A171,12)=0,$D$16,0)+C171&lt;H170+F171,IF(MOD(A171,12)=0,$D$16,0),H170+F171-IF(MOD(A171,int)=0,$D$14,0)-C171))))</f>
        <v>#NAME?</v>
      </c>
      <c r="E171" s="61"/>
      <c r="F171" s="60" t="str">
        <f>IF(A171="","",ROUND(rate*H170,2))</f>
        <v>#NAME?</v>
      </c>
      <c r="G171" s="60" t="str">
        <f t="shared" si="2"/>
        <v>#NAME?</v>
      </c>
      <c r="H171" s="60" t="str">
        <f t="shared" si="3"/>
        <v>#NAME?</v>
      </c>
      <c r="I171" s="60"/>
      <c r="J171" s="60"/>
      <c r="K171" s="60" t="str">
        <f t="shared" si="4"/>
        <v>#NAME?</v>
      </c>
      <c r="L171" s="62" t="str">
        <f t="shared" si="5"/>
        <v>#NAME?</v>
      </c>
      <c r="M171" s="6"/>
      <c r="N171" s="6"/>
      <c r="O171" s="6"/>
      <c r="P171" s="6"/>
      <c r="Q171" s="6"/>
      <c r="R171" s="6"/>
      <c r="S171" s="6"/>
      <c r="T171" s="6"/>
      <c r="U171" s="6"/>
      <c r="V171" s="6"/>
      <c r="W171" s="6"/>
      <c r="X171" s="6"/>
      <c r="Y171" s="6"/>
      <c r="Z171" s="6"/>
    </row>
    <row r="172" ht="12.75" customHeight="1">
      <c r="A172" s="58" t="str">
        <f t="shared" si="1"/>
        <v>#NAME?</v>
      </c>
      <c r="B172" s="59" t="str">
        <f>IF(A172="","",IF(MONTH(DATE(YEAR(fpdate),MONTH(fpdate)+(A172-1),DAY(fpdate)))&gt;(MONTH(fpdate)+MOD((A172-1),12)),DATE(YEAR(fpdate),MONTH(fpdate)+(A172-1)+1,0),DATE(YEAR(fpdate),MONTH(fpdate)+(A172-1),DAY(fpdate))))</f>
        <v>#NAME?</v>
      </c>
      <c r="C172" s="60" t="str">
        <f>IF(A172="","",IF(OR(A172=nper,payment&gt;ROUND((1+rate)*H171,2)),ROUND((1+rate)*H171,2),payment))</f>
        <v>#NAME?</v>
      </c>
      <c r="D172" s="60" t="str">
        <f>IF(A172="","",IF(H171&lt;=payment,0,IF(IF(MOD(A172,int)=0,$D$14,0)+C172&gt;=H171+F172,H171+F172-C172,IF(MOD(A172,int)=0,$D$14,0)+IF(IF(MOD(A172,int)=0,$D$14,0)+IF(MOD(A172,12)=0,$D$16,0)+C172&lt;H171+F172,IF(MOD(A172,12)=0,$D$16,0),H171+F172-IF(MOD(A172,int)=0,$D$14,0)-C172))))</f>
        <v>#NAME?</v>
      </c>
      <c r="E172" s="61"/>
      <c r="F172" s="60" t="str">
        <f>IF(A172="","",ROUND(rate*H171,2))</f>
        <v>#NAME?</v>
      </c>
      <c r="G172" s="60" t="str">
        <f t="shared" si="2"/>
        <v>#NAME?</v>
      </c>
      <c r="H172" s="60" t="str">
        <f t="shared" si="3"/>
        <v>#NAME?</v>
      </c>
      <c r="I172" s="60"/>
      <c r="J172" s="60"/>
      <c r="K172" s="60" t="str">
        <f t="shared" si="4"/>
        <v>#NAME?</v>
      </c>
      <c r="L172" s="62" t="str">
        <f t="shared" si="5"/>
        <v>#NAME?</v>
      </c>
      <c r="M172" s="6"/>
      <c r="N172" s="6"/>
      <c r="O172" s="6"/>
      <c r="P172" s="6"/>
      <c r="Q172" s="6"/>
      <c r="R172" s="6"/>
      <c r="S172" s="6"/>
      <c r="T172" s="6"/>
      <c r="U172" s="6"/>
      <c r="V172" s="6"/>
      <c r="W172" s="6"/>
      <c r="X172" s="6"/>
      <c r="Y172" s="6"/>
      <c r="Z172" s="6"/>
    </row>
    <row r="173" ht="12.75" customHeight="1">
      <c r="A173" s="58" t="str">
        <f t="shared" si="1"/>
        <v>#NAME?</v>
      </c>
      <c r="B173" s="59" t="str">
        <f>IF(A173="","",IF(MONTH(DATE(YEAR(fpdate),MONTH(fpdate)+(A173-1),DAY(fpdate)))&gt;(MONTH(fpdate)+MOD((A173-1),12)),DATE(YEAR(fpdate),MONTH(fpdate)+(A173-1)+1,0),DATE(YEAR(fpdate),MONTH(fpdate)+(A173-1),DAY(fpdate))))</f>
        <v>#NAME?</v>
      </c>
      <c r="C173" s="60" t="str">
        <f>IF(A173="","",IF(OR(A173=nper,payment&gt;ROUND((1+rate)*H172,2)),ROUND((1+rate)*H172,2),payment))</f>
        <v>#NAME?</v>
      </c>
      <c r="D173" s="60" t="str">
        <f>IF(A173="","",IF(H172&lt;=payment,0,IF(IF(MOD(A173,int)=0,$D$14,0)+C173&gt;=H172+F173,H172+F173-C173,IF(MOD(A173,int)=0,$D$14,0)+IF(IF(MOD(A173,int)=0,$D$14,0)+IF(MOD(A173,12)=0,$D$16,0)+C173&lt;H172+F173,IF(MOD(A173,12)=0,$D$16,0),H172+F173-IF(MOD(A173,int)=0,$D$14,0)-C173))))</f>
        <v>#NAME?</v>
      </c>
      <c r="E173" s="61"/>
      <c r="F173" s="60" t="str">
        <f>IF(A173="","",ROUND(rate*H172,2))</f>
        <v>#NAME?</v>
      </c>
      <c r="G173" s="60" t="str">
        <f t="shared" si="2"/>
        <v>#NAME?</v>
      </c>
      <c r="H173" s="60" t="str">
        <f t="shared" si="3"/>
        <v>#NAME?</v>
      </c>
      <c r="I173" s="60"/>
      <c r="J173" s="60"/>
      <c r="K173" s="60" t="str">
        <f t="shared" si="4"/>
        <v>#NAME?</v>
      </c>
      <c r="L173" s="62" t="str">
        <f t="shared" si="5"/>
        <v>#NAME?</v>
      </c>
      <c r="M173" s="6"/>
      <c r="N173" s="6"/>
      <c r="O173" s="6"/>
      <c r="P173" s="6"/>
      <c r="Q173" s="6"/>
      <c r="R173" s="6"/>
      <c r="S173" s="6"/>
      <c r="T173" s="6"/>
      <c r="U173" s="6"/>
      <c r="V173" s="6"/>
      <c r="W173" s="6"/>
      <c r="X173" s="6"/>
      <c r="Y173" s="6"/>
      <c r="Z173" s="6"/>
    </row>
    <row r="174" ht="12.75" customHeight="1">
      <c r="A174" s="58" t="str">
        <f t="shared" si="1"/>
        <v>#NAME?</v>
      </c>
      <c r="B174" s="59" t="str">
        <f>IF(A174="","",IF(MONTH(DATE(YEAR(fpdate),MONTH(fpdate)+(A174-1),DAY(fpdate)))&gt;(MONTH(fpdate)+MOD((A174-1),12)),DATE(YEAR(fpdate),MONTH(fpdate)+(A174-1)+1,0),DATE(YEAR(fpdate),MONTH(fpdate)+(A174-1),DAY(fpdate))))</f>
        <v>#NAME?</v>
      </c>
      <c r="C174" s="60" t="str">
        <f>IF(A174="","",IF(OR(A174=nper,payment&gt;ROUND((1+rate)*H173,2)),ROUND((1+rate)*H173,2),payment))</f>
        <v>#NAME?</v>
      </c>
      <c r="D174" s="60" t="str">
        <f>IF(A174="","",IF(H173&lt;=payment,0,IF(IF(MOD(A174,int)=0,$D$14,0)+C174&gt;=H173+F174,H173+F174-C174,IF(MOD(A174,int)=0,$D$14,0)+IF(IF(MOD(A174,int)=0,$D$14,0)+IF(MOD(A174,12)=0,$D$16,0)+C174&lt;H173+F174,IF(MOD(A174,12)=0,$D$16,0),H173+F174-IF(MOD(A174,int)=0,$D$14,0)-C174))))</f>
        <v>#NAME?</v>
      </c>
      <c r="E174" s="61"/>
      <c r="F174" s="60" t="str">
        <f>IF(A174="","",ROUND(rate*H173,2))</f>
        <v>#NAME?</v>
      </c>
      <c r="G174" s="60" t="str">
        <f t="shared" si="2"/>
        <v>#NAME?</v>
      </c>
      <c r="H174" s="60" t="str">
        <f t="shared" si="3"/>
        <v>#NAME?</v>
      </c>
      <c r="I174" s="60"/>
      <c r="J174" s="60"/>
      <c r="K174" s="60" t="str">
        <f t="shared" si="4"/>
        <v>#NAME?</v>
      </c>
      <c r="L174" s="62" t="str">
        <f t="shared" si="5"/>
        <v>#NAME?</v>
      </c>
      <c r="M174" s="6"/>
      <c r="N174" s="6"/>
      <c r="O174" s="6"/>
      <c r="P174" s="6"/>
      <c r="Q174" s="6"/>
      <c r="R174" s="6"/>
      <c r="S174" s="6"/>
      <c r="T174" s="6"/>
      <c r="U174" s="6"/>
      <c r="V174" s="6"/>
      <c r="W174" s="6"/>
      <c r="X174" s="6"/>
      <c r="Y174" s="6"/>
      <c r="Z174" s="6"/>
    </row>
    <row r="175" ht="12.75" customHeight="1">
      <c r="A175" s="58" t="str">
        <f t="shared" si="1"/>
        <v>#NAME?</v>
      </c>
      <c r="B175" s="59" t="str">
        <f>IF(A175="","",IF(MONTH(DATE(YEAR(fpdate),MONTH(fpdate)+(A175-1),DAY(fpdate)))&gt;(MONTH(fpdate)+MOD((A175-1),12)),DATE(YEAR(fpdate),MONTH(fpdate)+(A175-1)+1,0),DATE(YEAR(fpdate),MONTH(fpdate)+(A175-1),DAY(fpdate))))</f>
        <v>#NAME?</v>
      </c>
      <c r="C175" s="60" t="str">
        <f>IF(A175="","",IF(OR(A175=nper,payment&gt;ROUND((1+rate)*H174,2)),ROUND((1+rate)*H174,2),payment))</f>
        <v>#NAME?</v>
      </c>
      <c r="D175" s="60" t="str">
        <f>IF(A175="","",IF(H174&lt;=payment,0,IF(IF(MOD(A175,int)=0,$D$14,0)+C175&gt;=H174+F175,H174+F175-C175,IF(MOD(A175,int)=0,$D$14,0)+IF(IF(MOD(A175,int)=0,$D$14,0)+IF(MOD(A175,12)=0,$D$16,0)+C175&lt;H174+F175,IF(MOD(A175,12)=0,$D$16,0),H174+F175-IF(MOD(A175,int)=0,$D$14,0)-C175))))</f>
        <v>#NAME?</v>
      </c>
      <c r="E175" s="61"/>
      <c r="F175" s="60" t="str">
        <f>IF(A175="","",ROUND(rate*H174,2))</f>
        <v>#NAME?</v>
      </c>
      <c r="G175" s="60" t="str">
        <f t="shared" si="2"/>
        <v>#NAME?</v>
      </c>
      <c r="H175" s="60" t="str">
        <f t="shared" si="3"/>
        <v>#NAME?</v>
      </c>
      <c r="I175" s="60"/>
      <c r="J175" s="60"/>
      <c r="K175" s="60" t="str">
        <f t="shared" si="4"/>
        <v>#NAME?</v>
      </c>
      <c r="L175" s="62" t="str">
        <f t="shared" si="5"/>
        <v>#NAME?</v>
      </c>
      <c r="M175" s="6"/>
      <c r="N175" s="6"/>
      <c r="O175" s="6"/>
      <c r="P175" s="6"/>
      <c r="Q175" s="6"/>
      <c r="R175" s="6"/>
      <c r="S175" s="6"/>
      <c r="T175" s="6"/>
      <c r="U175" s="6"/>
      <c r="V175" s="6"/>
      <c r="W175" s="6"/>
      <c r="X175" s="6"/>
      <c r="Y175" s="6"/>
      <c r="Z175" s="6"/>
    </row>
    <row r="176" ht="12.75" customHeight="1">
      <c r="A176" s="58" t="str">
        <f t="shared" si="1"/>
        <v>#NAME?</v>
      </c>
      <c r="B176" s="59" t="str">
        <f>IF(A176="","",IF(MONTH(DATE(YEAR(fpdate),MONTH(fpdate)+(A176-1),DAY(fpdate)))&gt;(MONTH(fpdate)+MOD((A176-1),12)),DATE(YEAR(fpdate),MONTH(fpdate)+(A176-1)+1,0),DATE(YEAR(fpdate),MONTH(fpdate)+(A176-1),DAY(fpdate))))</f>
        <v>#NAME?</v>
      </c>
      <c r="C176" s="60" t="str">
        <f>IF(A176="","",IF(OR(A176=nper,payment&gt;ROUND((1+rate)*H175,2)),ROUND((1+rate)*H175,2),payment))</f>
        <v>#NAME?</v>
      </c>
      <c r="D176" s="60" t="str">
        <f>IF(A176="","",IF(H175&lt;=payment,0,IF(IF(MOD(A176,int)=0,$D$14,0)+C176&gt;=H175+F176,H175+F176-C176,IF(MOD(A176,int)=0,$D$14,0)+IF(IF(MOD(A176,int)=0,$D$14,0)+IF(MOD(A176,12)=0,$D$16,0)+C176&lt;H175+F176,IF(MOD(A176,12)=0,$D$16,0),H175+F176-IF(MOD(A176,int)=0,$D$14,0)-C176))))</f>
        <v>#NAME?</v>
      </c>
      <c r="E176" s="61"/>
      <c r="F176" s="60" t="str">
        <f>IF(A176="","",ROUND(rate*H175,2))</f>
        <v>#NAME?</v>
      </c>
      <c r="G176" s="60" t="str">
        <f t="shared" si="2"/>
        <v>#NAME?</v>
      </c>
      <c r="H176" s="60" t="str">
        <f t="shared" si="3"/>
        <v>#NAME?</v>
      </c>
      <c r="I176" s="60"/>
      <c r="J176" s="60"/>
      <c r="K176" s="60" t="str">
        <f t="shared" si="4"/>
        <v>#NAME?</v>
      </c>
      <c r="L176" s="62" t="str">
        <f t="shared" si="5"/>
        <v>#NAME?</v>
      </c>
      <c r="M176" s="6"/>
      <c r="N176" s="6"/>
      <c r="O176" s="6"/>
      <c r="P176" s="6"/>
      <c r="Q176" s="6"/>
      <c r="R176" s="6"/>
      <c r="S176" s="6"/>
      <c r="T176" s="6"/>
      <c r="U176" s="6"/>
      <c r="V176" s="6"/>
      <c r="W176" s="6"/>
      <c r="X176" s="6"/>
      <c r="Y176" s="6"/>
      <c r="Z176" s="6"/>
    </row>
    <row r="177" ht="12.75" customHeight="1">
      <c r="A177" s="58" t="str">
        <f t="shared" si="1"/>
        <v>#NAME?</v>
      </c>
      <c r="B177" s="59" t="str">
        <f>IF(A177="","",IF(MONTH(DATE(YEAR(fpdate),MONTH(fpdate)+(A177-1),DAY(fpdate)))&gt;(MONTH(fpdate)+MOD((A177-1),12)),DATE(YEAR(fpdate),MONTH(fpdate)+(A177-1)+1,0),DATE(YEAR(fpdate),MONTH(fpdate)+(A177-1),DAY(fpdate))))</f>
        <v>#NAME?</v>
      </c>
      <c r="C177" s="60" t="str">
        <f>IF(A177="","",IF(OR(A177=nper,payment&gt;ROUND((1+rate)*H176,2)),ROUND((1+rate)*H176,2),payment))</f>
        <v>#NAME?</v>
      </c>
      <c r="D177" s="60" t="str">
        <f>IF(A177="","",IF(H176&lt;=payment,0,IF(IF(MOD(A177,int)=0,$D$14,0)+C177&gt;=H176+F177,H176+F177-C177,IF(MOD(A177,int)=0,$D$14,0)+IF(IF(MOD(A177,int)=0,$D$14,0)+IF(MOD(A177,12)=0,$D$16,0)+C177&lt;H176+F177,IF(MOD(A177,12)=0,$D$16,0),H176+F177-IF(MOD(A177,int)=0,$D$14,0)-C177))))</f>
        <v>#NAME?</v>
      </c>
      <c r="E177" s="61"/>
      <c r="F177" s="60" t="str">
        <f>IF(A177="","",ROUND(rate*H176,2))</f>
        <v>#NAME?</v>
      </c>
      <c r="G177" s="60" t="str">
        <f t="shared" si="2"/>
        <v>#NAME?</v>
      </c>
      <c r="H177" s="60" t="str">
        <f t="shared" si="3"/>
        <v>#NAME?</v>
      </c>
      <c r="I177" s="60"/>
      <c r="J177" s="60"/>
      <c r="K177" s="60" t="str">
        <f t="shared" si="4"/>
        <v>#NAME?</v>
      </c>
      <c r="L177" s="62" t="str">
        <f t="shared" si="5"/>
        <v>#NAME?</v>
      </c>
      <c r="M177" s="6"/>
      <c r="N177" s="6"/>
      <c r="O177" s="6"/>
      <c r="P177" s="6"/>
      <c r="Q177" s="6"/>
      <c r="R177" s="6"/>
      <c r="S177" s="6"/>
      <c r="T177" s="6"/>
      <c r="U177" s="6"/>
      <c r="V177" s="6"/>
      <c r="W177" s="6"/>
      <c r="X177" s="6"/>
      <c r="Y177" s="6"/>
      <c r="Z177" s="6"/>
    </row>
    <row r="178" ht="12.75" customHeight="1">
      <c r="A178" s="58" t="str">
        <f t="shared" si="1"/>
        <v>#NAME?</v>
      </c>
      <c r="B178" s="59" t="str">
        <f>IF(A178="","",IF(MONTH(DATE(YEAR(fpdate),MONTH(fpdate)+(A178-1),DAY(fpdate)))&gt;(MONTH(fpdate)+MOD((A178-1),12)),DATE(YEAR(fpdate),MONTH(fpdate)+(A178-1)+1,0),DATE(YEAR(fpdate),MONTH(fpdate)+(A178-1),DAY(fpdate))))</f>
        <v>#NAME?</v>
      </c>
      <c r="C178" s="60" t="str">
        <f>IF(A178="","",IF(OR(A178=nper,payment&gt;ROUND((1+rate)*H177,2)),ROUND((1+rate)*H177,2),payment))</f>
        <v>#NAME?</v>
      </c>
      <c r="D178" s="60" t="str">
        <f>IF(A178="","",IF(H177&lt;=payment,0,IF(IF(MOD(A178,int)=0,$D$14,0)+C178&gt;=H177+F178,H177+F178-C178,IF(MOD(A178,int)=0,$D$14,0)+IF(IF(MOD(A178,int)=0,$D$14,0)+IF(MOD(A178,12)=0,$D$16,0)+C178&lt;H177+F178,IF(MOD(A178,12)=0,$D$16,0),H177+F178-IF(MOD(A178,int)=0,$D$14,0)-C178))))</f>
        <v>#NAME?</v>
      </c>
      <c r="E178" s="61"/>
      <c r="F178" s="60" t="str">
        <f>IF(A178="","",ROUND(rate*H177,2))</f>
        <v>#NAME?</v>
      </c>
      <c r="G178" s="60" t="str">
        <f t="shared" si="2"/>
        <v>#NAME?</v>
      </c>
      <c r="H178" s="60" t="str">
        <f t="shared" si="3"/>
        <v>#NAME?</v>
      </c>
      <c r="I178" s="60"/>
      <c r="J178" s="60"/>
      <c r="K178" s="60" t="str">
        <f t="shared" si="4"/>
        <v>#NAME?</v>
      </c>
      <c r="L178" s="62" t="str">
        <f t="shared" si="5"/>
        <v>#NAME?</v>
      </c>
      <c r="M178" s="6"/>
      <c r="N178" s="6"/>
      <c r="O178" s="6"/>
      <c r="P178" s="6"/>
      <c r="Q178" s="6"/>
      <c r="R178" s="6"/>
      <c r="S178" s="6"/>
      <c r="T178" s="6"/>
      <c r="U178" s="6"/>
      <c r="V178" s="6"/>
      <c r="W178" s="6"/>
      <c r="X178" s="6"/>
      <c r="Y178" s="6"/>
      <c r="Z178" s="6"/>
    </row>
    <row r="179" ht="12.75" customHeight="1">
      <c r="A179" s="58" t="str">
        <f t="shared" si="1"/>
        <v>#NAME?</v>
      </c>
      <c r="B179" s="59" t="str">
        <f>IF(A179="","",IF(MONTH(DATE(YEAR(fpdate),MONTH(fpdate)+(A179-1),DAY(fpdate)))&gt;(MONTH(fpdate)+MOD((A179-1),12)),DATE(YEAR(fpdate),MONTH(fpdate)+(A179-1)+1,0),DATE(YEAR(fpdate),MONTH(fpdate)+(A179-1),DAY(fpdate))))</f>
        <v>#NAME?</v>
      </c>
      <c r="C179" s="60" t="str">
        <f>IF(A179="","",IF(OR(A179=nper,payment&gt;ROUND((1+rate)*H178,2)),ROUND((1+rate)*H178,2),payment))</f>
        <v>#NAME?</v>
      </c>
      <c r="D179" s="60" t="str">
        <f>IF(A179="","",IF(H178&lt;=payment,0,IF(IF(MOD(A179,int)=0,$D$14,0)+C179&gt;=H178+F179,H178+F179-C179,IF(MOD(A179,int)=0,$D$14,0)+IF(IF(MOD(A179,int)=0,$D$14,0)+IF(MOD(A179,12)=0,$D$16,0)+C179&lt;H178+F179,IF(MOD(A179,12)=0,$D$16,0),H178+F179-IF(MOD(A179,int)=0,$D$14,0)-C179))))</f>
        <v>#NAME?</v>
      </c>
      <c r="E179" s="61"/>
      <c r="F179" s="60" t="str">
        <f>IF(A179="","",ROUND(rate*H178,2))</f>
        <v>#NAME?</v>
      </c>
      <c r="G179" s="60" t="str">
        <f t="shared" si="2"/>
        <v>#NAME?</v>
      </c>
      <c r="H179" s="60" t="str">
        <f t="shared" si="3"/>
        <v>#NAME?</v>
      </c>
      <c r="I179" s="60"/>
      <c r="J179" s="60"/>
      <c r="K179" s="60" t="str">
        <f t="shared" si="4"/>
        <v>#NAME?</v>
      </c>
      <c r="L179" s="62" t="str">
        <f t="shared" si="5"/>
        <v>#NAME?</v>
      </c>
      <c r="M179" s="6"/>
      <c r="N179" s="6"/>
      <c r="O179" s="6"/>
      <c r="P179" s="6"/>
      <c r="Q179" s="6"/>
      <c r="R179" s="6"/>
      <c r="S179" s="6"/>
      <c r="T179" s="6"/>
      <c r="U179" s="6"/>
      <c r="V179" s="6"/>
      <c r="W179" s="6"/>
      <c r="X179" s="6"/>
      <c r="Y179" s="6"/>
      <c r="Z179" s="6"/>
    </row>
    <row r="180" ht="12.75" customHeight="1">
      <c r="A180" s="58" t="str">
        <f t="shared" si="1"/>
        <v>#NAME?</v>
      </c>
      <c r="B180" s="59" t="str">
        <f>IF(A180="","",IF(MONTH(DATE(YEAR(fpdate),MONTH(fpdate)+(A180-1),DAY(fpdate)))&gt;(MONTH(fpdate)+MOD((A180-1),12)),DATE(YEAR(fpdate),MONTH(fpdate)+(A180-1)+1,0),DATE(YEAR(fpdate),MONTH(fpdate)+(A180-1),DAY(fpdate))))</f>
        <v>#NAME?</v>
      </c>
      <c r="C180" s="60" t="str">
        <f>IF(A180="","",IF(OR(A180=nper,payment&gt;ROUND((1+rate)*H179,2)),ROUND((1+rate)*H179,2),payment))</f>
        <v>#NAME?</v>
      </c>
      <c r="D180" s="60" t="str">
        <f>IF(A180="","",IF(H179&lt;=payment,0,IF(IF(MOD(A180,int)=0,$D$14,0)+C180&gt;=H179+F180,H179+F180-C180,IF(MOD(A180,int)=0,$D$14,0)+IF(IF(MOD(A180,int)=0,$D$14,0)+IF(MOD(A180,12)=0,$D$16,0)+C180&lt;H179+F180,IF(MOD(A180,12)=0,$D$16,0),H179+F180-IF(MOD(A180,int)=0,$D$14,0)-C180))))</f>
        <v>#NAME?</v>
      </c>
      <c r="E180" s="61"/>
      <c r="F180" s="60" t="str">
        <f>IF(A180="","",ROUND(rate*H179,2))</f>
        <v>#NAME?</v>
      </c>
      <c r="G180" s="60" t="str">
        <f t="shared" si="2"/>
        <v>#NAME?</v>
      </c>
      <c r="H180" s="60" t="str">
        <f t="shared" si="3"/>
        <v>#NAME?</v>
      </c>
      <c r="I180" s="60"/>
      <c r="J180" s="60"/>
      <c r="K180" s="60" t="str">
        <f t="shared" si="4"/>
        <v>#NAME?</v>
      </c>
      <c r="L180" s="62" t="str">
        <f t="shared" si="5"/>
        <v>#NAME?</v>
      </c>
      <c r="M180" s="6"/>
      <c r="N180" s="6"/>
      <c r="O180" s="6"/>
      <c r="P180" s="6"/>
      <c r="Q180" s="6"/>
      <c r="R180" s="6"/>
      <c r="S180" s="6"/>
      <c r="T180" s="6"/>
      <c r="U180" s="6"/>
      <c r="V180" s="6"/>
      <c r="W180" s="6"/>
      <c r="X180" s="6"/>
      <c r="Y180" s="6"/>
      <c r="Z180" s="6"/>
    </row>
    <row r="181" ht="12.75" customHeight="1">
      <c r="A181" s="58" t="str">
        <f t="shared" si="1"/>
        <v>#NAME?</v>
      </c>
      <c r="B181" s="59" t="str">
        <f>IF(A181="","",IF(MONTH(DATE(YEAR(fpdate),MONTH(fpdate)+(A181-1),DAY(fpdate)))&gt;(MONTH(fpdate)+MOD((A181-1),12)),DATE(YEAR(fpdate),MONTH(fpdate)+(A181-1)+1,0),DATE(YEAR(fpdate),MONTH(fpdate)+(A181-1),DAY(fpdate))))</f>
        <v>#NAME?</v>
      </c>
      <c r="C181" s="60" t="str">
        <f>IF(A181="","",IF(OR(A181=nper,payment&gt;ROUND((1+rate)*H180,2)),ROUND((1+rate)*H180,2),payment))</f>
        <v>#NAME?</v>
      </c>
      <c r="D181" s="60" t="str">
        <f>IF(A181="","",IF(H180&lt;=payment,0,IF(IF(MOD(A181,int)=0,$D$14,0)+C181&gt;=H180+F181,H180+F181-C181,IF(MOD(A181,int)=0,$D$14,0)+IF(IF(MOD(A181,int)=0,$D$14,0)+IF(MOD(A181,12)=0,$D$16,0)+C181&lt;H180+F181,IF(MOD(A181,12)=0,$D$16,0),H180+F181-IF(MOD(A181,int)=0,$D$14,0)-C181))))</f>
        <v>#NAME?</v>
      </c>
      <c r="E181" s="61"/>
      <c r="F181" s="60" t="str">
        <f>IF(A181="","",ROUND(rate*H180,2))</f>
        <v>#NAME?</v>
      </c>
      <c r="G181" s="60" t="str">
        <f t="shared" si="2"/>
        <v>#NAME?</v>
      </c>
      <c r="H181" s="60" t="str">
        <f t="shared" si="3"/>
        <v>#NAME?</v>
      </c>
      <c r="I181" s="60"/>
      <c r="J181" s="60"/>
      <c r="K181" s="60" t="str">
        <f t="shared" si="4"/>
        <v>#NAME?</v>
      </c>
      <c r="L181" s="62" t="str">
        <f t="shared" si="5"/>
        <v>#NAME?</v>
      </c>
      <c r="M181" s="6"/>
      <c r="N181" s="6"/>
      <c r="O181" s="6"/>
      <c r="P181" s="6"/>
      <c r="Q181" s="6"/>
      <c r="R181" s="6"/>
      <c r="S181" s="6"/>
      <c r="T181" s="6"/>
      <c r="U181" s="6"/>
      <c r="V181" s="6"/>
      <c r="W181" s="6"/>
      <c r="X181" s="6"/>
      <c r="Y181" s="6"/>
      <c r="Z181" s="6"/>
    </row>
    <row r="182" ht="12.75" customHeight="1">
      <c r="A182" s="58" t="str">
        <f t="shared" si="1"/>
        <v>#NAME?</v>
      </c>
      <c r="B182" s="59" t="str">
        <f>IF(A182="","",IF(MONTH(DATE(YEAR(fpdate),MONTH(fpdate)+(A182-1),DAY(fpdate)))&gt;(MONTH(fpdate)+MOD((A182-1),12)),DATE(YEAR(fpdate),MONTH(fpdate)+(A182-1)+1,0),DATE(YEAR(fpdate),MONTH(fpdate)+(A182-1),DAY(fpdate))))</f>
        <v>#NAME?</v>
      </c>
      <c r="C182" s="60" t="str">
        <f>IF(A182="","",IF(OR(A182=nper,payment&gt;ROUND((1+rate)*H181,2)),ROUND((1+rate)*H181,2),payment))</f>
        <v>#NAME?</v>
      </c>
      <c r="D182" s="60" t="str">
        <f>IF(A182="","",IF(H181&lt;=payment,0,IF(IF(MOD(A182,int)=0,$D$14,0)+C182&gt;=H181+F182,H181+F182-C182,IF(MOD(A182,int)=0,$D$14,0)+IF(IF(MOD(A182,int)=0,$D$14,0)+IF(MOD(A182,12)=0,$D$16,0)+C182&lt;H181+F182,IF(MOD(A182,12)=0,$D$16,0),H181+F182-IF(MOD(A182,int)=0,$D$14,0)-C182))))</f>
        <v>#NAME?</v>
      </c>
      <c r="E182" s="61"/>
      <c r="F182" s="60" t="str">
        <f>IF(A182="","",ROUND(rate*H181,2))</f>
        <v>#NAME?</v>
      </c>
      <c r="G182" s="60" t="str">
        <f t="shared" si="2"/>
        <v>#NAME?</v>
      </c>
      <c r="H182" s="60" t="str">
        <f t="shared" si="3"/>
        <v>#NAME?</v>
      </c>
      <c r="I182" s="60"/>
      <c r="J182" s="60"/>
      <c r="K182" s="60" t="str">
        <f t="shared" si="4"/>
        <v>#NAME?</v>
      </c>
      <c r="L182" s="62" t="str">
        <f t="shared" si="5"/>
        <v>#NAME?</v>
      </c>
      <c r="M182" s="6"/>
      <c r="N182" s="6"/>
      <c r="O182" s="6"/>
      <c r="P182" s="6"/>
      <c r="Q182" s="6"/>
      <c r="R182" s="6"/>
      <c r="S182" s="6"/>
      <c r="T182" s="6"/>
      <c r="U182" s="6"/>
      <c r="V182" s="6"/>
      <c r="W182" s="6"/>
      <c r="X182" s="6"/>
      <c r="Y182" s="6"/>
      <c r="Z182" s="6"/>
    </row>
    <row r="183" ht="12.75" customHeight="1">
      <c r="A183" s="58" t="str">
        <f t="shared" si="1"/>
        <v>#NAME?</v>
      </c>
      <c r="B183" s="59" t="str">
        <f>IF(A183="","",IF(MONTH(DATE(YEAR(fpdate),MONTH(fpdate)+(A183-1),DAY(fpdate)))&gt;(MONTH(fpdate)+MOD((A183-1),12)),DATE(YEAR(fpdate),MONTH(fpdate)+(A183-1)+1,0),DATE(YEAR(fpdate),MONTH(fpdate)+(A183-1),DAY(fpdate))))</f>
        <v>#NAME?</v>
      </c>
      <c r="C183" s="60" t="str">
        <f>IF(A183="","",IF(OR(A183=nper,payment&gt;ROUND((1+rate)*H182,2)),ROUND((1+rate)*H182,2),payment))</f>
        <v>#NAME?</v>
      </c>
      <c r="D183" s="60" t="str">
        <f>IF(A183="","",IF(H182&lt;=payment,0,IF(IF(MOD(A183,int)=0,$D$14,0)+C183&gt;=H182+F183,H182+F183-C183,IF(MOD(A183,int)=0,$D$14,0)+IF(IF(MOD(A183,int)=0,$D$14,0)+IF(MOD(A183,12)=0,$D$16,0)+C183&lt;H182+F183,IF(MOD(A183,12)=0,$D$16,0),H182+F183-IF(MOD(A183,int)=0,$D$14,0)-C183))))</f>
        <v>#NAME?</v>
      </c>
      <c r="E183" s="61"/>
      <c r="F183" s="60" t="str">
        <f>IF(A183="","",ROUND(rate*H182,2))</f>
        <v>#NAME?</v>
      </c>
      <c r="G183" s="60" t="str">
        <f t="shared" si="2"/>
        <v>#NAME?</v>
      </c>
      <c r="H183" s="60" t="str">
        <f t="shared" si="3"/>
        <v>#NAME?</v>
      </c>
      <c r="I183" s="60"/>
      <c r="J183" s="60"/>
      <c r="K183" s="60" t="str">
        <f t="shared" si="4"/>
        <v>#NAME?</v>
      </c>
      <c r="L183" s="62" t="str">
        <f t="shared" si="5"/>
        <v>#NAME?</v>
      </c>
      <c r="M183" s="6"/>
      <c r="N183" s="6"/>
      <c r="O183" s="6"/>
      <c r="P183" s="6"/>
      <c r="Q183" s="6"/>
      <c r="R183" s="6"/>
      <c r="S183" s="6"/>
      <c r="T183" s="6"/>
      <c r="U183" s="6"/>
      <c r="V183" s="6"/>
      <c r="W183" s="6"/>
      <c r="X183" s="6"/>
      <c r="Y183" s="6"/>
      <c r="Z183" s="6"/>
    </row>
    <row r="184" ht="12.75" customHeight="1">
      <c r="A184" s="58" t="str">
        <f t="shared" si="1"/>
        <v>#NAME?</v>
      </c>
      <c r="B184" s="59" t="str">
        <f>IF(A184="","",IF(MONTH(DATE(YEAR(fpdate),MONTH(fpdate)+(A184-1),DAY(fpdate)))&gt;(MONTH(fpdate)+MOD((A184-1),12)),DATE(YEAR(fpdate),MONTH(fpdate)+(A184-1)+1,0),DATE(YEAR(fpdate),MONTH(fpdate)+(A184-1),DAY(fpdate))))</f>
        <v>#NAME?</v>
      </c>
      <c r="C184" s="60" t="str">
        <f>IF(A184="","",IF(OR(A184=nper,payment&gt;ROUND((1+rate)*H183,2)),ROUND((1+rate)*H183,2),payment))</f>
        <v>#NAME?</v>
      </c>
      <c r="D184" s="60" t="str">
        <f>IF(A184="","",IF(H183&lt;=payment,0,IF(IF(MOD(A184,int)=0,$D$14,0)+C184&gt;=H183+F184,H183+F184-C184,IF(MOD(A184,int)=0,$D$14,0)+IF(IF(MOD(A184,int)=0,$D$14,0)+IF(MOD(A184,12)=0,$D$16,0)+C184&lt;H183+F184,IF(MOD(A184,12)=0,$D$16,0),H183+F184-IF(MOD(A184,int)=0,$D$14,0)-C184))))</f>
        <v>#NAME?</v>
      </c>
      <c r="E184" s="61"/>
      <c r="F184" s="60" t="str">
        <f>IF(A184="","",ROUND(rate*H183,2))</f>
        <v>#NAME?</v>
      </c>
      <c r="G184" s="60" t="str">
        <f t="shared" si="2"/>
        <v>#NAME?</v>
      </c>
      <c r="H184" s="60" t="str">
        <f t="shared" si="3"/>
        <v>#NAME?</v>
      </c>
      <c r="I184" s="60"/>
      <c r="J184" s="60"/>
      <c r="K184" s="60" t="str">
        <f t="shared" si="4"/>
        <v>#NAME?</v>
      </c>
      <c r="L184" s="62" t="str">
        <f t="shared" si="5"/>
        <v>#NAME?</v>
      </c>
      <c r="M184" s="6"/>
      <c r="N184" s="6"/>
      <c r="O184" s="6"/>
      <c r="P184" s="6"/>
      <c r="Q184" s="6"/>
      <c r="R184" s="6"/>
      <c r="S184" s="6"/>
      <c r="T184" s="6"/>
      <c r="U184" s="6"/>
      <c r="V184" s="6"/>
      <c r="W184" s="6"/>
      <c r="X184" s="6"/>
      <c r="Y184" s="6"/>
      <c r="Z184" s="6"/>
    </row>
    <row r="185" ht="12.75" customHeight="1">
      <c r="A185" s="58" t="str">
        <f t="shared" si="1"/>
        <v>#NAME?</v>
      </c>
      <c r="B185" s="59" t="str">
        <f>IF(A185="","",IF(MONTH(DATE(YEAR(fpdate),MONTH(fpdate)+(A185-1),DAY(fpdate)))&gt;(MONTH(fpdate)+MOD((A185-1),12)),DATE(YEAR(fpdate),MONTH(fpdate)+(A185-1)+1,0),DATE(YEAR(fpdate),MONTH(fpdate)+(A185-1),DAY(fpdate))))</f>
        <v>#NAME?</v>
      </c>
      <c r="C185" s="60" t="str">
        <f>IF(A185="","",IF(OR(A185=nper,payment&gt;ROUND((1+rate)*H184,2)),ROUND((1+rate)*H184,2),payment))</f>
        <v>#NAME?</v>
      </c>
      <c r="D185" s="60" t="str">
        <f>IF(A185="","",IF(H184&lt;=payment,0,IF(IF(MOD(A185,int)=0,$D$14,0)+C185&gt;=H184+F185,H184+F185-C185,IF(MOD(A185,int)=0,$D$14,0)+IF(IF(MOD(A185,int)=0,$D$14,0)+IF(MOD(A185,12)=0,$D$16,0)+C185&lt;H184+F185,IF(MOD(A185,12)=0,$D$16,0),H184+F185-IF(MOD(A185,int)=0,$D$14,0)-C185))))</f>
        <v>#NAME?</v>
      </c>
      <c r="E185" s="61"/>
      <c r="F185" s="60" t="str">
        <f>IF(A185="","",ROUND(rate*H184,2))</f>
        <v>#NAME?</v>
      </c>
      <c r="G185" s="60" t="str">
        <f t="shared" si="2"/>
        <v>#NAME?</v>
      </c>
      <c r="H185" s="60" t="str">
        <f t="shared" si="3"/>
        <v>#NAME?</v>
      </c>
      <c r="I185" s="60"/>
      <c r="J185" s="60"/>
      <c r="K185" s="60" t="str">
        <f t="shared" si="4"/>
        <v>#NAME?</v>
      </c>
      <c r="L185" s="62" t="str">
        <f t="shared" si="5"/>
        <v>#NAME?</v>
      </c>
      <c r="M185" s="6"/>
      <c r="N185" s="6"/>
      <c r="O185" s="6"/>
      <c r="P185" s="6"/>
      <c r="Q185" s="6"/>
      <c r="R185" s="6"/>
      <c r="S185" s="6"/>
      <c r="T185" s="6"/>
      <c r="U185" s="6"/>
      <c r="V185" s="6"/>
      <c r="W185" s="6"/>
      <c r="X185" s="6"/>
      <c r="Y185" s="6"/>
      <c r="Z185" s="6"/>
    </row>
    <row r="186" ht="12.75" customHeight="1">
      <c r="A186" s="58" t="str">
        <f t="shared" si="1"/>
        <v>#NAME?</v>
      </c>
      <c r="B186" s="59" t="str">
        <f>IF(A186="","",IF(MONTH(DATE(YEAR(fpdate),MONTH(fpdate)+(A186-1),DAY(fpdate)))&gt;(MONTH(fpdate)+MOD((A186-1),12)),DATE(YEAR(fpdate),MONTH(fpdate)+(A186-1)+1,0),DATE(YEAR(fpdate),MONTH(fpdate)+(A186-1),DAY(fpdate))))</f>
        <v>#NAME?</v>
      </c>
      <c r="C186" s="60" t="str">
        <f>IF(A186="","",IF(OR(A186=nper,payment&gt;ROUND((1+rate)*H185,2)),ROUND((1+rate)*H185,2),payment))</f>
        <v>#NAME?</v>
      </c>
      <c r="D186" s="60" t="str">
        <f>IF(A186="","",IF(H185&lt;=payment,0,IF(IF(MOD(A186,int)=0,$D$14,0)+C186&gt;=H185+F186,H185+F186-C186,IF(MOD(A186,int)=0,$D$14,0)+IF(IF(MOD(A186,int)=0,$D$14,0)+IF(MOD(A186,12)=0,$D$16,0)+C186&lt;H185+F186,IF(MOD(A186,12)=0,$D$16,0),H185+F186-IF(MOD(A186,int)=0,$D$14,0)-C186))))</f>
        <v>#NAME?</v>
      </c>
      <c r="E186" s="61"/>
      <c r="F186" s="60" t="str">
        <f>IF(A186="","",ROUND(rate*H185,2))</f>
        <v>#NAME?</v>
      </c>
      <c r="G186" s="60" t="str">
        <f t="shared" si="2"/>
        <v>#NAME?</v>
      </c>
      <c r="H186" s="60" t="str">
        <f t="shared" si="3"/>
        <v>#NAME?</v>
      </c>
      <c r="I186" s="60"/>
      <c r="J186" s="60"/>
      <c r="K186" s="60" t="str">
        <f t="shared" si="4"/>
        <v>#NAME?</v>
      </c>
      <c r="L186" s="62" t="str">
        <f t="shared" si="5"/>
        <v>#NAME?</v>
      </c>
      <c r="M186" s="6"/>
      <c r="N186" s="6"/>
      <c r="O186" s="6"/>
      <c r="P186" s="6"/>
      <c r="Q186" s="6"/>
      <c r="R186" s="6"/>
      <c r="S186" s="6"/>
      <c r="T186" s="6"/>
      <c r="U186" s="6"/>
      <c r="V186" s="6"/>
      <c r="W186" s="6"/>
      <c r="X186" s="6"/>
      <c r="Y186" s="6"/>
      <c r="Z186" s="6"/>
    </row>
    <row r="187" ht="12.75" customHeight="1">
      <c r="A187" s="58" t="str">
        <f t="shared" si="1"/>
        <v>#NAME?</v>
      </c>
      <c r="B187" s="59" t="str">
        <f>IF(A187="","",IF(MONTH(DATE(YEAR(fpdate),MONTH(fpdate)+(A187-1),DAY(fpdate)))&gt;(MONTH(fpdate)+MOD((A187-1),12)),DATE(YEAR(fpdate),MONTH(fpdate)+(A187-1)+1,0),DATE(YEAR(fpdate),MONTH(fpdate)+(A187-1),DAY(fpdate))))</f>
        <v>#NAME?</v>
      </c>
      <c r="C187" s="60" t="str">
        <f>IF(A187="","",IF(OR(A187=nper,payment&gt;ROUND((1+rate)*H186,2)),ROUND((1+rate)*H186,2),payment))</f>
        <v>#NAME?</v>
      </c>
      <c r="D187" s="60" t="str">
        <f>IF(A187="","",IF(H186&lt;=payment,0,IF(IF(MOD(A187,int)=0,$D$14,0)+C187&gt;=H186+F187,H186+F187-C187,IF(MOD(A187,int)=0,$D$14,0)+IF(IF(MOD(A187,int)=0,$D$14,0)+IF(MOD(A187,12)=0,$D$16,0)+C187&lt;H186+F187,IF(MOD(A187,12)=0,$D$16,0),H186+F187-IF(MOD(A187,int)=0,$D$14,0)-C187))))</f>
        <v>#NAME?</v>
      </c>
      <c r="E187" s="61"/>
      <c r="F187" s="60" t="str">
        <f>IF(A187="","",ROUND(rate*H186,2))</f>
        <v>#NAME?</v>
      </c>
      <c r="G187" s="60" t="str">
        <f t="shared" si="2"/>
        <v>#NAME?</v>
      </c>
      <c r="H187" s="60" t="str">
        <f t="shared" si="3"/>
        <v>#NAME?</v>
      </c>
      <c r="I187" s="60"/>
      <c r="J187" s="60"/>
      <c r="K187" s="60" t="str">
        <f t="shared" si="4"/>
        <v>#NAME?</v>
      </c>
      <c r="L187" s="62" t="str">
        <f t="shared" si="5"/>
        <v>#NAME?</v>
      </c>
      <c r="M187" s="6"/>
      <c r="N187" s="6"/>
      <c r="O187" s="6"/>
      <c r="P187" s="6"/>
      <c r="Q187" s="6"/>
      <c r="R187" s="6"/>
      <c r="S187" s="6"/>
      <c r="T187" s="6"/>
      <c r="U187" s="6"/>
      <c r="V187" s="6"/>
      <c r="W187" s="6"/>
      <c r="X187" s="6"/>
      <c r="Y187" s="6"/>
      <c r="Z187" s="6"/>
    </row>
    <row r="188" ht="12.75" customHeight="1">
      <c r="A188" s="58" t="str">
        <f t="shared" si="1"/>
        <v>#NAME?</v>
      </c>
      <c r="B188" s="59" t="str">
        <f>IF(A188="","",IF(MONTH(DATE(YEAR(fpdate),MONTH(fpdate)+(A188-1),DAY(fpdate)))&gt;(MONTH(fpdate)+MOD((A188-1),12)),DATE(YEAR(fpdate),MONTH(fpdate)+(A188-1)+1,0),DATE(YEAR(fpdate),MONTH(fpdate)+(A188-1),DAY(fpdate))))</f>
        <v>#NAME?</v>
      </c>
      <c r="C188" s="60" t="str">
        <f>IF(A188="","",IF(OR(A188=nper,payment&gt;ROUND((1+rate)*H187,2)),ROUND((1+rate)*H187,2),payment))</f>
        <v>#NAME?</v>
      </c>
      <c r="D188" s="60" t="str">
        <f>IF(A188="","",IF(H187&lt;=payment,0,IF(IF(MOD(A188,int)=0,$D$14,0)+C188&gt;=H187+F188,H187+F188-C188,IF(MOD(A188,int)=0,$D$14,0)+IF(IF(MOD(A188,int)=0,$D$14,0)+IF(MOD(A188,12)=0,$D$16,0)+C188&lt;H187+F188,IF(MOD(A188,12)=0,$D$16,0),H187+F188-IF(MOD(A188,int)=0,$D$14,0)-C188))))</f>
        <v>#NAME?</v>
      </c>
      <c r="E188" s="61"/>
      <c r="F188" s="60" t="str">
        <f>IF(A188="","",ROUND(rate*H187,2))</f>
        <v>#NAME?</v>
      </c>
      <c r="G188" s="60" t="str">
        <f t="shared" si="2"/>
        <v>#NAME?</v>
      </c>
      <c r="H188" s="60" t="str">
        <f t="shared" si="3"/>
        <v>#NAME?</v>
      </c>
      <c r="I188" s="60"/>
      <c r="J188" s="60"/>
      <c r="K188" s="60" t="str">
        <f t="shared" si="4"/>
        <v>#NAME?</v>
      </c>
      <c r="L188" s="62" t="str">
        <f t="shared" si="5"/>
        <v>#NAME?</v>
      </c>
      <c r="M188" s="6"/>
      <c r="N188" s="6"/>
      <c r="O188" s="6"/>
      <c r="P188" s="6"/>
      <c r="Q188" s="6"/>
      <c r="R188" s="6"/>
      <c r="S188" s="6"/>
      <c r="T188" s="6"/>
      <c r="U188" s="6"/>
      <c r="V188" s="6"/>
      <c r="W188" s="6"/>
      <c r="X188" s="6"/>
      <c r="Y188" s="6"/>
      <c r="Z188" s="6"/>
    </row>
    <row r="189" ht="12.75" customHeight="1">
      <c r="A189" s="58" t="str">
        <f t="shared" si="1"/>
        <v>#NAME?</v>
      </c>
      <c r="B189" s="59" t="str">
        <f>IF(A189="","",IF(MONTH(DATE(YEAR(fpdate),MONTH(fpdate)+(A189-1),DAY(fpdate)))&gt;(MONTH(fpdate)+MOD((A189-1),12)),DATE(YEAR(fpdate),MONTH(fpdate)+(A189-1)+1,0),DATE(YEAR(fpdate),MONTH(fpdate)+(A189-1),DAY(fpdate))))</f>
        <v>#NAME?</v>
      </c>
      <c r="C189" s="60" t="str">
        <f>IF(A189="","",IF(OR(A189=nper,payment&gt;ROUND((1+rate)*H188,2)),ROUND((1+rate)*H188,2),payment))</f>
        <v>#NAME?</v>
      </c>
      <c r="D189" s="60" t="str">
        <f>IF(A189="","",IF(H188&lt;=payment,0,IF(IF(MOD(A189,int)=0,$D$14,0)+C189&gt;=H188+F189,H188+F189-C189,IF(MOD(A189,int)=0,$D$14,0)+IF(IF(MOD(A189,int)=0,$D$14,0)+IF(MOD(A189,12)=0,$D$16,0)+C189&lt;H188+F189,IF(MOD(A189,12)=0,$D$16,0),H188+F189-IF(MOD(A189,int)=0,$D$14,0)-C189))))</f>
        <v>#NAME?</v>
      </c>
      <c r="E189" s="61"/>
      <c r="F189" s="60" t="str">
        <f>IF(A189="","",ROUND(rate*H188,2))</f>
        <v>#NAME?</v>
      </c>
      <c r="G189" s="60" t="str">
        <f t="shared" si="2"/>
        <v>#NAME?</v>
      </c>
      <c r="H189" s="60" t="str">
        <f t="shared" si="3"/>
        <v>#NAME?</v>
      </c>
      <c r="I189" s="60"/>
      <c r="J189" s="60"/>
      <c r="K189" s="60" t="str">
        <f t="shared" si="4"/>
        <v>#NAME?</v>
      </c>
      <c r="L189" s="62" t="str">
        <f t="shared" si="5"/>
        <v>#NAME?</v>
      </c>
      <c r="M189" s="6"/>
      <c r="N189" s="6"/>
      <c r="O189" s="6"/>
      <c r="P189" s="6"/>
      <c r="Q189" s="6"/>
      <c r="R189" s="6"/>
      <c r="S189" s="6"/>
      <c r="T189" s="6"/>
      <c r="U189" s="6"/>
      <c r="V189" s="6"/>
      <c r="W189" s="6"/>
      <c r="X189" s="6"/>
      <c r="Y189" s="6"/>
      <c r="Z189" s="6"/>
    </row>
    <row r="190" ht="12.75" customHeight="1">
      <c r="A190" s="58" t="str">
        <f t="shared" si="1"/>
        <v>#NAME?</v>
      </c>
      <c r="B190" s="59" t="str">
        <f>IF(A190="","",IF(MONTH(DATE(YEAR(fpdate),MONTH(fpdate)+(A190-1),DAY(fpdate)))&gt;(MONTH(fpdate)+MOD((A190-1),12)),DATE(YEAR(fpdate),MONTH(fpdate)+(A190-1)+1,0),DATE(YEAR(fpdate),MONTH(fpdate)+(A190-1),DAY(fpdate))))</f>
        <v>#NAME?</v>
      </c>
      <c r="C190" s="60" t="str">
        <f>IF(A190="","",IF(OR(A190=nper,payment&gt;ROUND((1+rate)*H189,2)),ROUND((1+rate)*H189,2),payment))</f>
        <v>#NAME?</v>
      </c>
      <c r="D190" s="60" t="str">
        <f>IF(A190="","",IF(H189&lt;=payment,0,IF(IF(MOD(A190,int)=0,$D$14,0)+C190&gt;=H189+F190,H189+F190-C190,IF(MOD(A190,int)=0,$D$14,0)+IF(IF(MOD(A190,int)=0,$D$14,0)+IF(MOD(A190,12)=0,$D$16,0)+C190&lt;H189+F190,IF(MOD(A190,12)=0,$D$16,0),H189+F190-IF(MOD(A190,int)=0,$D$14,0)-C190))))</f>
        <v>#NAME?</v>
      </c>
      <c r="E190" s="61"/>
      <c r="F190" s="60" t="str">
        <f>IF(A190="","",ROUND(rate*H189,2))</f>
        <v>#NAME?</v>
      </c>
      <c r="G190" s="60" t="str">
        <f t="shared" si="2"/>
        <v>#NAME?</v>
      </c>
      <c r="H190" s="60" t="str">
        <f t="shared" si="3"/>
        <v>#NAME?</v>
      </c>
      <c r="I190" s="60"/>
      <c r="J190" s="60"/>
      <c r="K190" s="60" t="str">
        <f t="shared" si="4"/>
        <v>#NAME?</v>
      </c>
      <c r="L190" s="62" t="str">
        <f t="shared" si="5"/>
        <v>#NAME?</v>
      </c>
      <c r="M190" s="6"/>
      <c r="N190" s="6"/>
      <c r="O190" s="6"/>
      <c r="P190" s="6"/>
      <c r="Q190" s="6"/>
      <c r="R190" s="6"/>
      <c r="S190" s="6"/>
      <c r="T190" s="6"/>
      <c r="U190" s="6"/>
      <c r="V190" s="6"/>
      <c r="W190" s="6"/>
      <c r="X190" s="6"/>
      <c r="Y190" s="6"/>
      <c r="Z190" s="6"/>
    </row>
    <row r="191" ht="12.75" customHeight="1">
      <c r="A191" s="58" t="str">
        <f t="shared" si="1"/>
        <v>#NAME?</v>
      </c>
      <c r="B191" s="59" t="str">
        <f>IF(A191="","",IF(MONTH(DATE(YEAR(fpdate),MONTH(fpdate)+(A191-1),DAY(fpdate)))&gt;(MONTH(fpdate)+MOD((A191-1),12)),DATE(YEAR(fpdate),MONTH(fpdate)+(A191-1)+1,0),DATE(YEAR(fpdate),MONTH(fpdate)+(A191-1),DAY(fpdate))))</f>
        <v>#NAME?</v>
      </c>
      <c r="C191" s="60" t="str">
        <f>IF(A191="","",IF(OR(A191=nper,payment&gt;ROUND((1+rate)*H190,2)),ROUND((1+rate)*H190,2),payment))</f>
        <v>#NAME?</v>
      </c>
      <c r="D191" s="60" t="str">
        <f>IF(A191="","",IF(H190&lt;=payment,0,IF(IF(MOD(A191,int)=0,$D$14,0)+C191&gt;=H190+F191,H190+F191-C191,IF(MOD(A191,int)=0,$D$14,0)+IF(IF(MOD(A191,int)=0,$D$14,0)+IF(MOD(A191,12)=0,$D$16,0)+C191&lt;H190+F191,IF(MOD(A191,12)=0,$D$16,0),H190+F191-IF(MOD(A191,int)=0,$D$14,0)-C191))))</f>
        <v>#NAME?</v>
      </c>
      <c r="E191" s="61"/>
      <c r="F191" s="60" t="str">
        <f>IF(A191="","",ROUND(rate*H190,2))</f>
        <v>#NAME?</v>
      </c>
      <c r="G191" s="60" t="str">
        <f t="shared" si="2"/>
        <v>#NAME?</v>
      </c>
      <c r="H191" s="60" t="str">
        <f t="shared" si="3"/>
        <v>#NAME?</v>
      </c>
      <c r="I191" s="60"/>
      <c r="J191" s="60"/>
      <c r="K191" s="60" t="str">
        <f t="shared" si="4"/>
        <v>#NAME?</v>
      </c>
      <c r="L191" s="62" t="str">
        <f t="shared" si="5"/>
        <v>#NAME?</v>
      </c>
      <c r="M191" s="6"/>
      <c r="N191" s="6"/>
      <c r="O191" s="6"/>
      <c r="P191" s="6"/>
      <c r="Q191" s="6"/>
      <c r="R191" s="6"/>
      <c r="S191" s="6"/>
      <c r="T191" s="6"/>
      <c r="U191" s="6"/>
      <c r="V191" s="6"/>
      <c r="W191" s="6"/>
      <c r="X191" s="6"/>
      <c r="Y191" s="6"/>
      <c r="Z191" s="6"/>
    </row>
    <row r="192" ht="12.75" customHeight="1">
      <c r="A192" s="58" t="str">
        <f t="shared" si="1"/>
        <v>#NAME?</v>
      </c>
      <c r="B192" s="59" t="str">
        <f>IF(A192="","",IF(MONTH(DATE(YEAR(fpdate),MONTH(fpdate)+(A192-1),DAY(fpdate)))&gt;(MONTH(fpdate)+MOD((A192-1),12)),DATE(YEAR(fpdate),MONTH(fpdate)+(A192-1)+1,0),DATE(YEAR(fpdate),MONTH(fpdate)+(A192-1),DAY(fpdate))))</f>
        <v>#NAME?</v>
      </c>
      <c r="C192" s="60" t="str">
        <f>IF(A192="","",IF(OR(A192=nper,payment&gt;ROUND((1+rate)*H191,2)),ROUND((1+rate)*H191,2),payment))</f>
        <v>#NAME?</v>
      </c>
      <c r="D192" s="60" t="str">
        <f>IF(A192="","",IF(H191&lt;=payment,0,IF(IF(MOD(A192,int)=0,$D$14,0)+C192&gt;=H191+F192,H191+F192-C192,IF(MOD(A192,int)=0,$D$14,0)+IF(IF(MOD(A192,int)=0,$D$14,0)+IF(MOD(A192,12)=0,$D$16,0)+C192&lt;H191+F192,IF(MOD(A192,12)=0,$D$16,0),H191+F192-IF(MOD(A192,int)=0,$D$14,0)-C192))))</f>
        <v>#NAME?</v>
      </c>
      <c r="E192" s="61"/>
      <c r="F192" s="60" t="str">
        <f>IF(A192="","",ROUND(rate*H191,2))</f>
        <v>#NAME?</v>
      </c>
      <c r="G192" s="60" t="str">
        <f t="shared" si="2"/>
        <v>#NAME?</v>
      </c>
      <c r="H192" s="60" t="str">
        <f t="shared" si="3"/>
        <v>#NAME?</v>
      </c>
      <c r="I192" s="60"/>
      <c r="J192" s="60"/>
      <c r="K192" s="60" t="str">
        <f t="shared" si="4"/>
        <v>#NAME?</v>
      </c>
      <c r="L192" s="62" t="str">
        <f t="shared" si="5"/>
        <v>#NAME?</v>
      </c>
      <c r="M192" s="6"/>
      <c r="N192" s="6"/>
      <c r="O192" s="6"/>
      <c r="P192" s="6"/>
      <c r="Q192" s="6"/>
      <c r="R192" s="6"/>
      <c r="S192" s="6"/>
      <c r="T192" s="6"/>
      <c r="U192" s="6"/>
      <c r="V192" s="6"/>
      <c r="W192" s="6"/>
      <c r="X192" s="6"/>
      <c r="Y192" s="6"/>
      <c r="Z192" s="6"/>
    </row>
    <row r="193" ht="12.75" customHeight="1">
      <c r="A193" s="58" t="str">
        <f t="shared" si="1"/>
        <v>#NAME?</v>
      </c>
      <c r="B193" s="59" t="str">
        <f>IF(A193="","",IF(MONTH(DATE(YEAR(fpdate),MONTH(fpdate)+(A193-1),DAY(fpdate)))&gt;(MONTH(fpdate)+MOD((A193-1),12)),DATE(YEAR(fpdate),MONTH(fpdate)+(A193-1)+1,0),DATE(YEAR(fpdate),MONTH(fpdate)+(A193-1),DAY(fpdate))))</f>
        <v>#NAME?</v>
      </c>
      <c r="C193" s="60" t="str">
        <f>IF(A193="","",IF(OR(A193=nper,payment&gt;ROUND((1+rate)*H192,2)),ROUND((1+rate)*H192,2),payment))</f>
        <v>#NAME?</v>
      </c>
      <c r="D193" s="60" t="str">
        <f>IF(A193="","",IF(H192&lt;=payment,0,IF(IF(MOD(A193,int)=0,$D$14,0)+C193&gt;=H192+F193,H192+F193-C193,IF(MOD(A193,int)=0,$D$14,0)+IF(IF(MOD(A193,int)=0,$D$14,0)+IF(MOD(A193,12)=0,$D$16,0)+C193&lt;H192+F193,IF(MOD(A193,12)=0,$D$16,0),H192+F193-IF(MOD(A193,int)=0,$D$14,0)-C193))))</f>
        <v>#NAME?</v>
      </c>
      <c r="E193" s="61"/>
      <c r="F193" s="60" t="str">
        <f>IF(A193="","",ROUND(rate*H192,2))</f>
        <v>#NAME?</v>
      </c>
      <c r="G193" s="60" t="str">
        <f t="shared" si="2"/>
        <v>#NAME?</v>
      </c>
      <c r="H193" s="60" t="str">
        <f t="shared" si="3"/>
        <v>#NAME?</v>
      </c>
      <c r="I193" s="60"/>
      <c r="J193" s="60"/>
      <c r="K193" s="60" t="str">
        <f t="shared" si="4"/>
        <v>#NAME?</v>
      </c>
      <c r="L193" s="62" t="str">
        <f t="shared" si="5"/>
        <v>#NAME?</v>
      </c>
      <c r="M193" s="6"/>
      <c r="N193" s="6"/>
      <c r="O193" s="6"/>
      <c r="P193" s="6"/>
      <c r="Q193" s="6"/>
      <c r="R193" s="6"/>
      <c r="S193" s="6"/>
      <c r="T193" s="6"/>
      <c r="U193" s="6"/>
      <c r="V193" s="6"/>
      <c r="W193" s="6"/>
      <c r="X193" s="6"/>
      <c r="Y193" s="6"/>
      <c r="Z193" s="6"/>
    </row>
    <row r="194" ht="12.75" customHeight="1">
      <c r="A194" s="58" t="str">
        <f t="shared" si="1"/>
        <v>#NAME?</v>
      </c>
      <c r="B194" s="59" t="str">
        <f>IF(A194="","",IF(MONTH(DATE(YEAR(fpdate),MONTH(fpdate)+(A194-1),DAY(fpdate)))&gt;(MONTH(fpdate)+MOD((A194-1),12)),DATE(YEAR(fpdate),MONTH(fpdate)+(A194-1)+1,0),DATE(YEAR(fpdate),MONTH(fpdate)+(A194-1),DAY(fpdate))))</f>
        <v>#NAME?</v>
      </c>
      <c r="C194" s="60" t="str">
        <f>IF(A194="","",IF(OR(A194=nper,payment&gt;ROUND((1+rate)*H193,2)),ROUND((1+rate)*H193,2),payment))</f>
        <v>#NAME?</v>
      </c>
      <c r="D194" s="60" t="str">
        <f>IF(A194="","",IF(H193&lt;=payment,0,IF(IF(MOD(A194,int)=0,$D$14,0)+C194&gt;=H193+F194,H193+F194-C194,IF(MOD(A194,int)=0,$D$14,0)+IF(IF(MOD(A194,int)=0,$D$14,0)+IF(MOD(A194,12)=0,$D$16,0)+C194&lt;H193+F194,IF(MOD(A194,12)=0,$D$16,0),H193+F194-IF(MOD(A194,int)=0,$D$14,0)-C194))))</f>
        <v>#NAME?</v>
      </c>
      <c r="E194" s="61"/>
      <c r="F194" s="60" t="str">
        <f>IF(A194="","",ROUND(rate*H193,2))</f>
        <v>#NAME?</v>
      </c>
      <c r="G194" s="60" t="str">
        <f t="shared" si="2"/>
        <v>#NAME?</v>
      </c>
      <c r="H194" s="60" t="str">
        <f t="shared" si="3"/>
        <v>#NAME?</v>
      </c>
      <c r="I194" s="60"/>
      <c r="J194" s="60"/>
      <c r="K194" s="60" t="str">
        <f t="shared" si="4"/>
        <v>#NAME?</v>
      </c>
      <c r="L194" s="62" t="str">
        <f t="shared" si="5"/>
        <v>#NAME?</v>
      </c>
      <c r="M194" s="6"/>
      <c r="N194" s="6"/>
      <c r="O194" s="6"/>
      <c r="P194" s="6"/>
      <c r="Q194" s="6"/>
      <c r="R194" s="6"/>
      <c r="S194" s="6"/>
      <c r="T194" s="6"/>
      <c r="U194" s="6"/>
      <c r="V194" s="6"/>
      <c r="W194" s="6"/>
      <c r="X194" s="6"/>
      <c r="Y194" s="6"/>
      <c r="Z194" s="6"/>
    </row>
    <row r="195" ht="12.75" customHeight="1">
      <c r="A195" s="58" t="str">
        <f t="shared" si="1"/>
        <v>#NAME?</v>
      </c>
      <c r="B195" s="59" t="str">
        <f>IF(A195="","",IF(MONTH(DATE(YEAR(fpdate),MONTH(fpdate)+(A195-1),DAY(fpdate)))&gt;(MONTH(fpdate)+MOD((A195-1),12)),DATE(YEAR(fpdate),MONTH(fpdate)+(A195-1)+1,0),DATE(YEAR(fpdate),MONTH(fpdate)+(A195-1),DAY(fpdate))))</f>
        <v>#NAME?</v>
      </c>
      <c r="C195" s="60" t="str">
        <f>IF(A195="","",IF(OR(A195=nper,payment&gt;ROUND((1+rate)*H194,2)),ROUND((1+rate)*H194,2),payment))</f>
        <v>#NAME?</v>
      </c>
      <c r="D195" s="60" t="str">
        <f>IF(A195="","",IF(H194&lt;=payment,0,IF(IF(MOD(A195,int)=0,$D$14,0)+C195&gt;=H194+F195,H194+F195-C195,IF(MOD(A195,int)=0,$D$14,0)+IF(IF(MOD(A195,int)=0,$D$14,0)+IF(MOD(A195,12)=0,$D$16,0)+C195&lt;H194+F195,IF(MOD(A195,12)=0,$D$16,0),H194+F195-IF(MOD(A195,int)=0,$D$14,0)-C195))))</f>
        <v>#NAME?</v>
      </c>
      <c r="E195" s="61"/>
      <c r="F195" s="60" t="str">
        <f>IF(A195="","",ROUND(rate*H194,2))</f>
        <v>#NAME?</v>
      </c>
      <c r="G195" s="60" t="str">
        <f t="shared" si="2"/>
        <v>#NAME?</v>
      </c>
      <c r="H195" s="60" t="str">
        <f t="shared" si="3"/>
        <v>#NAME?</v>
      </c>
      <c r="I195" s="60"/>
      <c r="J195" s="60"/>
      <c r="K195" s="60" t="str">
        <f t="shared" si="4"/>
        <v>#NAME?</v>
      </c>
      <c r="L195" s="62" t="str">
        <f t="shared" si="5"/>
        <v>#NAME?</v>
      </c>
      <c r="M195" s="6"/>
      <c r="N195" s="6"/>
      <c r="O195" s="6"/>
      <c r="P195" s="6"/>
      <c r="Q195" s="6"/>
      <c r="R195" s="6"/>
      <c r="S195" s="6"/>
      <c r="T195" s="6"/>
      <c r="U195" s="6"/>
      <c r="V195" s="6"/>
      <c r="W195" s="6"/>
      <c r="X195" s="6"/>
      <c r="Y195" s="6"/>
      <c r="Z195" s="6"/>
    </row>
    <row r="196" ht="12.75" customHeight="1">
      <c r="A196" s="58" t="str">
        <f t="shared" si="1"/>
        <v>#NAME?</v>
      </c>
      <c r="B196" s="59" t="str">
        <f>IF(A196="","",IF(MONTH(DATE(YEAR(fpdate),MONTH(fpdate)+(A196-1),DAY(fpdate)))&gt;(MONTH(fpdate)+MOD((A196-1),12)),DATE(YEAR(fpdate),MONTH(fpdate)+(A196-1)+1,0),DATE(YEAR(fpdate),MONTH(fpdate)+(A196-1),DAY(fpdate))))</f>
        <v>#NAME?</v>
      </c>
      <c r="C196" s="60" t="str">
        <f>IF(A196="","",IF(OR(A196=nper,payment&gt;ROUND((1+rate)*H195,2)),ROUND((1+rate)*H195,2),payment))</f>
        <v>#NAME?</v>
      </c>
      <c r="D196" s="60" t="str">
        <f>IF(A196="","",IF(H195&lt;=payment,0,IF(IF(MOD(A196,int)=0,$D$14,0)+C196&gt;=H195+F196,H195+F196-C196,IF(MOD(A196,int)=0,$D$14,0)+IF(IF(MOD(A196,int)=0,$D$14,0)+IF(MOD(A196,12)=0,$D$16,0)+C196&lt;H195+F196,IF(MOD(A196,12)=0,$D$16,0),H195+F196-IF(MOD(A196,int)=0,$D$14,0)-C196))))</f>
        <v>#NAME?</v>
      </c>
      <c r="E196" s="61"/>
      <c r="F196" s="60" t="str">
        <f>IF(A196="","",ROUND(rate*H195,2))</f>
        <v>#NAME?</v>
      </c>
      <c r="G196" s="60" t="str">
        <f t="shared" si="2"/>
        <v>#NAME?</v>
      </c>
      <c r="H196" s="60" t="str">
        <f t="shared" si="3"/>
        <v>#NAME?</v>
      </c>
      <c r="I196" s="60"/>
      <c r="J196" s="60"/>
      <c r="K196" s="60" t="str">
        <f t="shared" si="4"/>
        <v>#NAME?</v>
      </c>
      <c r="L196" s="62" t="str">
        <f t="shared" si="5"/>
        <v>#NAME?</v>
      </c>
      <c r="M196" s="6"/>
      <c r="N196" s="6"/>
      <c r="O196" s="6"/>
      <c r="P196" s="6"/>
      <c r="Q196" s="6"/>
      <c r="R196" s="6"/>
      <c r="S196" s="6"/>
      <c r="T196" s="6"/>
      <c r="U196" s="6"/>
      <c r="V196" s="6"/>
      <c r="W196" s="6"/>
      <c r="X196" s="6"/>
      <c r="Y196" s="6"/>
      <c r="Z196" s="6"/>
    </row>
    <row r="197" ht="12.75" customHeight="1">
      <c r="A197" s="58" t="str">
        <f t="shared" si="1"/>
        <v>#NAME?</v>
      </c>
      <c r="B197" s="59" t="str">
        <f>IF(A197="","",IF(MONTH(DATE(YEAR(fpdate),MONTH(fpdate)+(A197-1),DAY(fpdate)))&gt;(MONTH(fpdate)+MOD((A197-1),12)),DATE(YEAR(fpdate),MONTH(fpdate)+(A197-1)+1,0),DATE(YEAR(fpdate),MONTH(fpdate)+(A197-1),DAY(fpdate))))</f>
        <v>#NAME?</v>
      </c>
      <c r="C197" s="60" t="str">
        <f>IF(A197="","",IF(OR(A197=nper,payment&gt;ROUND((1+rate)*H196,2)),ROUND((1+rate)*H196,2),payment))</f>
        <v>#NAME?</v>
      </c>
      <c r="D197" s="60" t="str">
        <f>IF(A197="","",IF(H196&lt;=payment,0,IF(IF(MOD(A197,int)=0,$D$14,0)+C197&gt;=H196+F197,H196+F197-C197,IF(MOD(A197,int)=0,$D$14,0)+IF(IF(MOD(A197,int)=0,$D$14,0)+IF(MOD(A197,12)=0,$D$16,0)+C197&lt;H196+F197,IF(MOD(A197,12)=0,$D$16,0),H196+F197-IF(MOD(A197,int)=0,$D$14,0)-C197))))</f>
        <v>#NAME?</v>
      </c>
      <c r="E197" s="61"/>
      <c r="F197" s="60" t="str">
        <f>IF(A197="","",ROUND(rate*H196,2))</f>
        <v>#NAME?</v>
      </c>
      <c r="G197" s="60" t="str">
        <f t="shared" si="2"/>
        <v>#NAME?</v>
      </c>
      <c r="H197" s="60" t="str">
        <f t="shared" si="3"/>
        <v>#NAME?</v>
      </c>
      <c r="I197" s="60"/>
      <c r="J197" s="60"/>
      <c r="K197" s="60" t="str">
        <f t="shared" si="4"/>
        <v>#NAME?</v>
      </c>
      <c r="L197" s="62" t="str">
        <f t="shared" si="5"/>
        <v>#NAME?</v>
      </c>
      <c r="M197" s="6"/>
      <c r="N197" s="6"/>
      <c r="O197" s="6"/>
      <c r="P197" s="6"/>
      <c r="Q197" s="6"/>
      <c r="R197" s="6"/>
      <c r="S197" s="6"/>
      <c r="T197" s="6"/>
      <c r="U197" s="6"/>
      <c r="V197" s="6"/>
      <c r="W197" s="6"/>
      <c r="X197" s="6"/>
      <c r="Y197" s="6"/>
      <c r="Z197" s="6"/>
    </row>
    <row r="198" ht="12.75" customHeight="1">
      <c r="A198" s="58" t="str">
        <f t="shared" si="1"/>
        <v>#NAME?</v>
      </c>
      <c r="B198" s="59" t="str">
        <f>IF(A198="","",IF(MONTH(DATE(YEAR(fpdate),MONTH(fpdate)+(A198-1),DAY(fpdate)))&gt;(MONTH(fpdate)+MOD((A198-1),12)),DATE(YEAR(fpdate),MONTH(fpdate)+(A198-1)+1,0),DATE(YEAR(fpdate),MONTH(fpdate)+(A198-1),DAY(fpdate))))</f>
        <v>#NAME?</v>
      </c>
      <c r="C198" s="60" t="str">
        <f>IF(A198="","",IF(OR(A198=nper,payment&gt;ROUND((1+rate)*H197,2)),ROUND((1+rate)*H197,2),payment))</f>
        <v>#NAME?</v>
      </c>
      <c r="D198" s="60" t="str">
        <f>IF(A198="","",IF(H197&lt;=payment,0,IF(IF(MOD(A198,int)=0,$D$14,0)+C198&gt;=H197+F198,H197+F198-C198,IF(MOD(A198,int)=0,$D$14,0)+IF(IF(MOD(A198,int)=0,$D$14,0)+IF(MOD(A198,12)=0,$D$16,0)+C198&lt;H197+F198,IF(MOD(A198,12)=0,$D$16,0),H197+F198-IF(MOD(A198,int)=0,$D$14,0)-C198))))</f>
        <v>#NAME?</v>
      </c>
      <c r="E198" s="61"/>
      <c r="F198" s="60" t="str">
        <f>IF(A198="","",ROUND(rate*H197,2))</f>
        <v>#NAME?</v>
      </c>
      <c r="G198" s="60" t="str">
        <f t="shared" si="2"/>
        <v>#NAME?</v>
      </c>
      <c r="H198" s="60" t="str">
        <f t="shared" si="3"/>
        <v>#NAME?</v>
      </c>
      <c r="I198" s="60"/>
      <c r="J198" s="60"/>
      <c r="K198" s="60" t="str">
        <f t="shared" si="4"/>
        <v>#NAME?</v>
      </c>
      <c r="L198" s="62" t="str">
        <f t="shared" si="5"/>
        <v>#NAME?</v>
      </c>
      <c r="M198" s="6"/>
      <c r="N198" s="6"/>
      <c r="O198" s="6"/>
      <c r="P198" s="6"/>
      <c r="Q198" s="6"/>
      <c r="R198" s="6"/>
      <c r="S198" s="6"/>
      <c r="T198" s="6"/>
      <c r="U198" s="6"/>
      <c r="V198" s="6"/>
      <c r="W198" s="6"/>
      <c r="X198" s="6"/>
      <c r="Y198" s="6"/>
      <c r="Z198" s="6"/>
    </row>
    <row r="199" ht="12.75" customHeight="1">
      <c r="A199" s="58" t="str">
        <f t="shared" si="1"/>
        <v>#NAME?</v>
      </c>
      <c r="B199" s="59" t="str">
        <f>IF(A199="","",IF(MONTH(DATE(YEAR(fpdate),MONTH(fpdate)+(A199-1),DAY(fpdate)))&gt;(MONTH(fpdate)+MOD((A199-1),12)),DATE(YEAR(fpdate),MONTH(fpdate)+(A199-1)+1,0),DATE(YEAR(fpdate),MONTH(fpdate)+(A199-1),DAY(fpdate))))</f>
        <v>#NAME?</v>
      </c>
      <c r="C199" s="60" t="str">
        <f>IF(A199="","",IF(OR(A199=nper,payment&gt;ROUND((1+rate)*H198,2)),ROUND((1+rate)*H198,2),payment))</f>
        <v>#NAME?</v>
      </c>
      <c r="D199" s="60" t="str">
        <f>IF(A199="","",IF(H198&lt;=payment,0,IF(IF(MOD(A199,int)=0,$D$14,0)+C199&gt;=H198+F199,H198+F199-C199,IF(MOD(A199,int)=0,$D$14,0)+IF(IF(MOD(A199,int)=0,$D$14,0)+IF(MOD(A199,12)=0,$D$16,0)+C199&lt;H198+F199,IF(MOD(A199,12)=0,$D$16,0),H198+F199-IF(MOD(A199,int)=0,$D$14,0)-C199))))</f>
        <v>#NAME?</v>
      </c>
      <c r="E199" s="61"/>
      <c r="F199" s="60" t="str">
        <f>IF(A199="","",ROUND(rate*H198,2))</f>
        <v>#NAME?</v>
      </c>
      <c r="G199" s="60" t="str">
        <f t="shared" si="2"/>
        <v>#NAME?</v>
      </c>
      <c r="H199" s="60" t="str">
        <f t="shared" si="3"/>
        <v>#NAME?</v>
      </c>
      <c r="I199" s="60"/>
      <c r="J199" s="60"/>
      <c r="K199" s="60" t="str">
        <f t="shared" si="4"/>
        <v>#NAME?</v>
      </c>
      <c r="L199" s="62" t="str">
        <f t="shared" si="5"/>
        <v>#NAME?</v>
      </c>
      <c r="M199" s="6"/>
      <c r="N199" s="6"/>
      <c r="O199" s="6"/>
      <c r="P199" s="6"/>
      <c r="Q199" s="6"/>
      <c r="R199" s="6"/>
      <c r="S199" s="6"/>
      <c r="T199" s="6"/>
      <c r="U199" s="6"/>
      <c r="V199" s="6"/>
      <c r="W199" s="6"/>
      <c r="X199" s="6"/>
      <c r="Y199" s="6"/>
      <c r="Z199" s="6"/>
    </row>
    <row r="200" ht="12.75" customHeight="1">
      <c r="A200" s="58" t="str">
        <f t="shared" si="1"/>
        <v>#NAME?</v>
      </c>
      <c r="B200" s="59" t="str">
        <f>IF(A200="","",IF(MONTH(DATE(YEAR(fpdate),MONTH(fpdate)+(A200-1),DAY(fpdate)))&gt;(MONTH(fpdate)+MOD((A200-1),12)),DATE(YEAR(fpdate),MONTH(fpdate)+(A200-1)+1,0),DATE(YEAR(fpdate),MONTH(fpdate)+(A200-1),DAY(fpdate))))</f>
        <v>#NAME?</v>
      </c>
      <c r="C200" s="60" t="str">
        <f>IF(A200="","",IF(OR(A200=nper,payment&gt;ROUND((1+rate)*H199,2)),ROUND((1+rate)*H199,2),payment))</f>
        <v>#NAME?</v>
      </c>
      <c r="D200" s="60" t="str">
        <f>IF(A200="","",IF(H199&lt;=payment,0,IF(IF(MOD(A200,int)=0,$D$14,0)+C200&gt;=H199+F200,H199+F200-C200,IF(MOD(A200,int)=0,$D$14,0)+IF(IF(MOD(A200,int)=0,$D$14,0)+IF(MOD(A200,12)=0,$D$16,0)+C200&lt;H199+F200,IF(MOD(A200,12)=0,$D$16,0),H199+F200-IF(MOD(A200,int)=0,$D$14,0)-C200))))</f>
        <v>#NAME?</v>
      </c>
      <c r="E200" s="61"/>
      <c r="F200" s="60" t="str">
        <f>IF(A200="","",ROUND(rate*H199,2))</f>
        <v>#NAME?</v>
      </c>
      <c r="G200" s="60" t="str">
        <f t="shared" si="2"/>
        <v>#NAME?</v>
      </c>
      <c r="H200" s="60" t="str">
        <f t="shared" si="3"/>
        <v>#NAME?</v>
      </c>
      <c r="I200" s="60"/>
      <c r="J200" s="60"/>
      <c r="K200" s="60" t="str">
        <f t="shared" si="4"/>
        <v>#NAME?</v>
      </c>
      <c r="L200" s="62" t="str">
        <f t="shared" si="5"/>
        <v>#NAME?</v>
      </c>
      <c r="M200" s="6"/>
      <c r="N200" s="6"/>
      <c r="O200" s="6"/>
      <c r="P200" s="6"/>
      <c r="Q200" s="6"/>
      <c r="R200" s="6"/>
      <c r="S200" s="6"/>
      <c r="T200" s="6"/>
      <c r="U200" s="6"/>
      <c r="V200" s="6"/>
      <c r="W200" s="6"/>
      <c r="X200" s="6"/>
      <c r="Y200" s="6"/>
      <c r="Z200" s="6"/>
    </row>
    <row r="201" ht="12.75" customHeight="1">
      <c r="A201" s="58" t="str">
        <f t="shared" si="1"/>
        <v>#NAME?</v>
      </c>
      <c r="B201" s="59" t="str">
        <f>IF(A201="","",IF(MONTH(DATE(YEAR(fpdate),MONTH(fpdate)+(A201-1),DAY(fpdate)))&gt;(MONTH(fpdate)+MOD((A201-1),12)),DATE(YEAR(fpdate),MONTH(fpdate)+(A201-1)+1,0),DATE(YEAR(fpdate),MONTH(fpdate)+(A201-1),DAY(fpdate))))</f>
        <v>#NAME?</v>
      </c>
      <c r="C201" s="60" t="str">
        <f>IF(A201="","",IF(OR(A201=nper,payment&gt;ROUND((1+rate)*H200,2)),ROUND((1+rate)*H200,2),payment))</f>
        <v>#NAME?</v>
      </c>
      <c r="D201" s="60" t="str">
        <f>IF(A201="","",IF(H200&lt;=payment,0,IF(IF(MOD(A201,int)=0,$D$14,0)+C201&gt;=H200+F201,H200+F201-C201,IF(MOD(A201,int)=0,$D$14,0)+IF(IF(MOD(A201,int)=0,$D$14,0)+IF(MOD(A201,12)=0,$D$16,0)+C201&lt;H200+F201,IF(MOD(A201,12)=0,$D$16,0),H200+F201-IF(MOD(A201,int)=0,$D$14,0)-C201))))</f>
        <v>#NAME?</v>
      </c>
      <c r="E201" s="61"/>
      <c r="F201" s="60" t="str">
        <f>IF(A201="","",ROUND(rate*H200,2))</f>
        <v>#NAME?</v>
      </c>
      <c r="G201" s="60" t="str">
        <f t="shared" si="2"/>
        <v>#NAME?</v>
      </c>
      <c r="H201" s="60" t="str">
        <f t="shared" si="3"/>
        <v>#NAME?</v>
      </c>
      <c r="I201" s="60"/>
      <c r="J201" s="60"/>
      <c r="K201" s="60" t="str">
        <f t="shared" si="4"/>
        <v>#NAME?</v>
      </c>
      <c r="L201" s="62" t="str">
        <f t="shared" si="5"/>
        <v>#NAME?</v>
      </c>
      <c r="M201" s="6"/>
      <c r="N201" s="6"/>
      <c r="O201" s="6"/>
      <c r="P201" s="6"/>
      <c r="Q201" s="6"/>
      <c r="R201" s="6"/>
      <c r="S201" s="6"/>
      <c r="T201" s="6"/>
      <c r="U201" s="6"/>
      <c r="V201" s="6"/>
      <c r="W201" s="6"/>
      <c r="X201" s="6"/>
      <c r="Y201" s="6"/>
      <c r="Z201" s="6"/>
    </row>
    <row r="202" ht="12.75" customHeight="1">
      <c r="A202" s="58" t="str">
        <f t="shared" si="1"/>
        <v>#NAME?</v>
      </c>
      <c r="B202" s="59" t="str">
        <f>IF(A202="","",IF(MONTH(DATE(YEAR(fpdate),MONTH(fpdate)+(A202-1),DAY(fpdate)))&gt;(MONTH(fpdate)+MOD((A202-1),12)),DATE(YEAR(fpdate),MONTH(fpdate)+(A202-1)+1,0),DATE(YEAR(fpdate),MONTH(fpdate)+(A202-1),DAY(fpdate))))</f>
        <v>#NAME?</v>
      </c>
      <c r="C202" s="60" t="str">
        <f>IF(A202="","",IF(OR(A202=nper,payment&gt;ROUND((1+rate)*H201,2)),ROUND((1+rate)*H201,2),payment))</f>
        <v>#NAME?</v>
      </c>
      <c r="D202" s="60" t="str">
        <f>IF(A202="","",IF(H201&lt;=payment,0,IF(IF(MOD(A202,int)=0,$D$14,0)+C202&gt;=H201+F202,H201+F202-C202,IF(MOD(A202,int)=0,$D$14,0)+IF(IF(MOD(A202,int)=0,$D$14,0)+IF(MOD(A202,12)=0,$D$16,0)+C202&lt;H201+F202,IF(MOD(A202,12)=0,$D$16,0),H201+F202-IF(MOD(A202,int)=0,$D$14,0)-C202))))</f>
        <v>#NAME?</v>
      </c>
      <c r="E202" s="61"/>
      <c r="F202" s="60" t="str">
        <f>IF(A202="","",ROUND(rate*H201,2))</f>
        <v>#NAME?</v>
      </c>
      <c r="G202" s="60" t="str">
        <f t="shared" si="2"/>
        <v>#NAME?</v>
      </c>
      <c r="H202" s="60" t="str">
        <f t="shared" si="3"/>
        <v>#NAME?</v>
      </c>
      <c r="I202" s="60"/>
      <c r="J202" s="60"/>
      <c r="K202" s="60" t="str">
        <f t="shared" si="4"/>
        <v>#NAME?</v>
      </c>
      <c r="L202" s="62" t="str">
        <f t="shared" si="5"/>
        <v>#NAME?</v>
      </c>
      <c r="M202" s="6"/>
      <c r="N202" s="6"/>
      <c r="O202" s="6"/>
      <c r="P202" s="6"/>
      <c r="Q202" s="6"/>
      <c r="R202" s="6"/>
      <c r="S202" s="6"/>
      <c r="T202" s="6"/>
      <c r="U202" s="6"/>
      <c r="V202" s="6"/>
      <c r="W202" s="6"/>
      <c r="X202" s="6"/>
      <c r="Y202" s="6"/>
      <c r="Z202" s="6"/>
    </row>
    <row r="203" ht="12.75" customHeight="1">
      <c r="A203" s="58" t="str">
        <f t="shared" si="1"/>
        <v>#NAME?</v>
      </c>
      <c r="B203" s="59" t="str">
        <f>IF(A203="","",IF(MONTH(DATE(YEAR(fpdate),MONTH(fpdate)+(A203-1),DAY(fpdate)))&gt;(MONTH(fpdate)+MOD((A203-1),12)),DATE(YEAR(fpdate),MONTH(fpdate)+(A203-1)+1,0),DATE(YEAR(fpdate),MONTH(fpdate)+(A203-1),DAY(fpdate))))</f>
        <v>#NAME?</v>
      </c>
      <c r="C203" s="60" t="str">
        <f>IF(A203="","",IF(OR(A203=nper,payment&gt;ROUND((1+rate)*H202,2)),ROUND((1+rate)*H202,2),payment))</f>
        <v>#NAME?</v>
      </c>
      <c r="D203" s="60" t="str">
        <f>IF(A203="","",IF(H202&lt;=payment,0,IF(IF(MOD(A203,int)=0,$D$14,0)+C203&gt;=H202+F203,H202+F203-C203,IF(MOD(A203,int)=0,$D$14,0)+IF(IF(MOD(A203,int)=0,$D$14,0)+IF(MOD(A203,12)=0,$D$16,0)+C203&lt;H202+F203,IF(MOD(A203,12)=0,$D$16,0),H202+F203-IF(MOD(A203,int)=0,$D$14,0)-C203))))</f>
        <v>#NAME?</v>
      </c>
      <c r="E203" s="61"/>
      <c r="F203" s="60" t="str">
        <f>IF(A203="","",ROUND(rate*H202,2))</f>
        <v>#NAME?</v>
      </c>
      <c r="G203" s="60" t="str">
        <f t="shared" si="2"/>
        <v>#NAME?</v>
      </c>
      <c r="H203" s="60" t="str">
        <f t="shared" si="3"/>
        <v>#NAME?</v>
      </c>
      <c r="I203" s="60"/>
      <c r="J203" s="60"/>
      <c r="K203" s="60" t="str">
        <f t="shared" si="4"/>
        <v>#NAME?</v>
      </c>
      <c r="L203" s="62" t="str">
        <f t="shared" si="5"/>
        <v>#NAME?</v>
      </c>
      <c r="M203" s="6"/>
      <c r="N203" s="6"/>
      <c r="O203" s="6"/>
      <c r="P203" s="6"/>
      <c r="Q203" s="6"/>
      <c r="R203" s="6"/>
      <c r="S203" s="6"/>
      <c r="T203" s="6"/>
      <c r="U203" s="6"/>
      <c r="V203" s="6"/>
      <c r="W203" s="6"/>
      <c r="X203" s="6"/>
      <c r="Y203" s="6"/>
      <c r="Z203" s="6"/>
    </row>
    <row r="204" ht="12.75" customHeight="1">
      <c r="A204" s="58" t="str">
        <f t="shared" si="1"/>
        <v>#NAME?</v>
      </c>
      <c r="B204" s="59" t="str">
        <f>IF(A204="","",IF(MONTH(DATE(YEAR(fpdate),MONTH(fpdate)+(A204-1),DAY(fpdate)))&gt;(MONTH(fpdate)+MOD((A204-1),12)),DATE(YEAR(fpdate),MONTH(fpdate)+(A204-1)+1,0),DATE(YEAR(fpdate),MONTH(fpdate)+(A204-1),DAY(fpdate))))</f>
        <v>#NAME?</v>
      </c>
      <c r="C204" s="60" t="str">
        <f>IF(A204="","",IF(OR(A204=nper,payment&gt;ROUND((1+rate)*H203,2)),ROUND((1+rate)*H203,2),payment))</f>
        <v>#NAME?</v>
      </c>
      <c r="D204" s="60" t="str">
        <f>IF(A204="","",IF(H203&lt;=payment,0,IF(IF(MOD(A204,int)=0,$D$14,0)+C204&gt;=H203+F204,H203+F204-C204,IF(MOD(A204,int)=0,$D$14,0)+IF(IF(MOD(A204,int)=0,$D$14,0)+IF(MOD(A204,12)=0,$D$16,0)+C204&lt;H203+F204,IF(MOD(A204,12)=0,$D$16,0),H203+F204-IF(MOD(A204,int)=0,$D$14,0)-C204))))</f>
        <v>#NAME?</v>
      </c>
      <c r="E204" s="61"/>
      <c r="F204" s="60" t="str">
        <f>IF(A204="","",ROUND(rate*H203,2))</f>
        <v>#NAME?</v>
      </c>
      <c r="G204" s="60" t="str">
        <f t="shared" si="2"/>
        <v>#NAME?</v>
      </c>
      <c r="H204" s="60" t="str">
        <f t="shared" si="3"/>
        <v>#NAME?</v>
      </c>
      <c r="I204" s="60"/>
      <c r="J204" s="60"/>
      <c r="K204" s="60" t="str">
        <f t="shared" si="4"/>
        <v>#NAME?</v>
      </c>
      <c r="L204" s="62" t="str">
        <f t="shared" si="5"/>
        <v>#NAME?</v>
      </c>
      <c r="M204" s="6"/>
      <c r="N204" s="6"/>
      <c r="O204" s="6"/>
      <c r="P204" s="6"/>
      <c r="Q204" s="6"/>
      <c r="R204" s="6"/>
      <c r="S204" s="6"/>
      <c r="T204" s="6"/>
      <c r="U204" s="6"/>
      <c r="V204" s="6"/>
      <c r="W204" s="6"/>
      <c r="X204" s="6"/>
      <c r="Y204" s="6"/>
      <c r="Z204" s="6"/>
    </row>
    <row r="205" ht="12.75" customHeight="1">
      <c r="A205" s="58" t="str">
        <f t="shared" si="1"/>
        <v>#NAME?</v>
      </c>
      <c r="B205" s="59" t="str">
        <f>IF(A205="","",IF(MONTH(DATE(YEAR(fpdate),MONTH(fpdate)+(A205-1),DAY(fpdate)))&gt;(MONTH(fpdate)+MOD((A205-1),12)),DATE(YEAR(fpdate),MONTH(fpdate)+(A205-1)+1,0),DATE(YEAR(fpdate),MONTH(fpdate)+(A205-1),DAY(fpdate))))</f>
        <v>#NAME?</v>
      </c>
      <c r="C205" s="60" t="str">
        <f>IF(A205="","",IF(OR(A205=nper,payment&gt;ROUND((1+rate)*H204,2)),ROUND((1+rate)*H204,2),payment))</f>
        <v>#NAME?</v>
      </c>
      <c r="D205" s="60" t="str">
        <f>IF(A205="","",IF(H204&lt;=payment,0,IF(IF(MOD(A205,int)=0,$D$14,0)+C205&gt;=H204+F205,H204+F205-C205,IF(MOD(A205,int)=0,$D$14,0)+IF(IF(MOD(A205,int)=0,$D$14,0)+IF(MOD(A205,12)=0,$D$16,0)+C205&lt;H204+F205,IF(MOD(A205,12)=0,$D$16,0),H204+F205-IF(MOD(A205,int)=0,$D$14,0)-C205))))</f>
        <v>#NAME?</v>
      </c>
      <c r="E205" s="61"/>
      <c r="F205" s="60" t="str">
        <f>IF(A205="","",ROUND(rate*H204,2))</f>
        <v>#NAME?</v>
      </c>
      <c r="G205" s="60" t="str">
        <f t="shared" si="2"/>
        <v>#NAME?</v>
      </c>
      <c r="H205" s="60" t="str">
        <f t="shared" si="3"/>
        <v>#NAME?</v>
      </c>
      <c r="I205" s="60"/>
      <c r="J205" s="60"/>
      <c r="K205" s="60" t="str">
        <f t="shared" si="4"/>
        <v>#NAME?</v>
      </c>
      <c r="L205" s="62" t="str">
        <f t="shared" si="5"/>
        <v>#NAME?</v>
      </c>
      <c r="M205" s="6"/>
      <c r="N205" s="6"/>
      <c r="O205" s="6"/>
      <c r="P205" s="6"/>
      <c r="Q205" s="6"/>
      <c r="R205" s="6"/>
      <c r="S205" s="6"/>
      <c r="T205" s="6"/>
      <c r="U205" s="6"/>
      <c r="V205" s="6"/>
      <c r="W205" s="6"/>
      <c r="X205" s="6"/>
      <c r="Y205" s="6"/>
      <c r="Z205" s="6"/>
    </row>
    <row r="206" ht="12.75" customHeight="1">
      <c r="A206" s="58" t="str">
        <f t="shared" si="1"/>
        <v>#NAME?</v>
      </c>
      <c r="B206" s="59" t="str">
        <f>IF(A206="","",IF(MONTH(DATE(YEAR(fpdate),MONTH(fpdate)+(A206-1),DAY(fpdate)))&gt;(MONTH(fpdate)+MOD((A206-1),12)),DATE(YEAR(fpdate),MONTH(fpdate)+(A206-1)+1,0),DATE(YEAR(fpdate),MONTH(fpdate)+(A206-1),DAY(fpdate))))</f>
        <v>#NAME?</v>
      </c>
      <c r="C206" s="60" t="str">
        <f>IF(A206="","",IF(OR(A206=nper,payment&gt;ROUND((1+rate)*H205,2)),ROUND((1+rate)*H205,2),payment))</f>
        <v>#NAME?</v>
      </c>
      <c r="D206" s="60" t="str">
        <f>IF(A206="","",IF(H205&lt;=payment,0,IF(IF(MOD(A206,int)=0,$D$14,0)+C206&gt;=H205+F206,H205+F206-C206,IF(MOD(A206,int)=0,$D$14,0)+IF(IF(MOD(A206,int)=0,$D$14,0)+IF(MOD(A206,12)=0,$D$16,0)+C206&lt;H205+F206,IF(MOD(A206,12)=0,$D$16,0),H205+F206-IF(MOD(A206,int)=0,$D$14,0)-C206))))</f>
        <v>#NAME?</v>
      </c>
      <c r="E206" s="61"/>
      <c r="F206" s="60" t="str">
        <f>IF(A206="","",ROUND(rate*H205,2))</f>
        <v>#NAME?</v>
      </c>
      <c r="G206" s="60" t="str">
        <f t="shared" si="2"/>
        <v>#NAME?</v>
      </c>
      <c r="H206" s="60" t="str">
        <f t="shared" si="3"/>
        <v>#NAME?</v>
      </c>
      <c r="I206" s="60"/>
      <c r="J206" s="60"/>
      <c r="K206" s="60" t="str">
        <f t="shared" si="4"/>
        <v>#NAME?</v>
      </c>
      <c r="L206" s="62" t="str">
        <f t="shared" si="5"/>
        <v>#NAME?</v>
      </c>
      <c r="M206" s="6"/>
      <c r="N206" s="6"/>
      <c r="O206" s="6"/>
      <c r="P206" s="6"/>
      <c r="Q206" s="6"/>
      <c r="R206" s="6"/>
      <c r="S206" s="6"/>
      <c r="T206" s="6"/>
      <c r="U206" s="6"/>
      <c r="V206" s="6"/>
      <c r="W206" s="6"/>
      <c r="X206" s="6"/>
      <c r="Y206" s="6"/>
      <c r="Z206" s="6"/>
    </row>
    <row r="207" ht="12.75" customHeight="1">
      <c r="A207" s="58" t="str">
        <f t="shared" si="1"/>
        <v>#NAME?</v>
      </c>
      <c r="B207" s="59" t="str">
        <f>IF(A207="","",IF(MONTH(DATE(YEAR(fpdate),MONTH(fpdate)+(A207-1),DAY(fpdate)))&gt;(MONTH(fpdate)+MOD((A207-1),12)),DATE(YEAR(fpdate),MONTH(fpdate)+(A207-1)+1,0),DATE(YEAR(fpdate),MONTH(fpdate)+(A207-1),DAY(fpdate))))</f>
        <v>#NAME?</v>
      </c>
      <c r="C207" s="60" t="str">
        <f>IF(A207="","",IF(OR(A207=nper,payment&gt;ROUND((1+rate)*H206,2)),ROUND((1+rate)*H206,2),payment))</f>
        <v>#NAME?</v>
      </c>
      <c r="D207" s="60" t="str">
        <f>IF(A207="","",IF(H206&lt;=payment,0,IF(IF(MOD(A207,int)=0,$D$14,0)+C207&gt;=H206+F207,H206+F207-C207,IF(MOD(A207,int)=0,$D$14,0)+IF(IF(MOD(A207,int)=0,$D$14,0)+IF(MOD(A207,12)=0,$D$16,0)+C207&lt;H206+F207,IF(MOD(A207,12)=0,$D$16,0),H206+F207-IF(MOD(A207,int)=0,$D$14,0)-C207))))</f>
        <v>#NAME?</v>
      </c>
      <c r="E207" s="61"/>
      <c r="F207" s="60" t="str">
        <f>IF(A207="","",ROUND(rate*H206,2))</f>
        <v>#NAME?</v>
      </c>
      <c r="G207" s="60" t="str">
        <f t="shared" si="2"/>
        <v>#NAME?</v>
      </c>
      <c r="H207" s="60" t="str">
        <f t="shared" si="3"/>
        <v>#NAME?</v>
      </c>
      <c r="I207" s="60"/>
      <c r="J207" s="60"/>
      <c r="K207" s="60" t="str">
        <f t="shared" si="4"/>
        <v>#NAME?</v>
      </c>
      <c r="L207" s="62" t="str">
        <f t="shared" si="5"/>
        <v>#NAME?</v>
      </c>
      <c r="M207" s="6"/>
      <c r="N207" s="6"/>
      <c r="O207" s="6"/>
      <c r="P207" s="6"/>
      <c r="Q207" s="6"/>
      <c r="R207" s="6"/>
      <c r="S207" s="6"/>
      <c r="T207" s="6"/>
      <c r="U207" s="6"/>
      <c r="V207" s="6"/>
      <c r="W207" s="6"/>
      <c r="X207" s="6"/>
      <c r="Y207" s="6"/>
      <c r="Z207" s="6"/>
    </row>
    <row r="208" ht="12.75" customHeight="1">
      <c r="A208" s="58" t="str">
        <f t="shared" si="1"/>
        <v>#NAME?</v>
      </c>
      <c r="B208" s="59" t="str">
        <f>IF(A208="","",IF(MONTH(DATE(YEAR(fpdate),MONTH(fpdate)+(A208-1),DAY(fpdate)))&gt;(MONTH(fpdate)+MOD((A208-1),12)),DATE(YEAR(fpdate),MONTH(fpdate)+(A208-1)+1,0),DATE(YEAR(fpdate),MONTH(fpdate)+(A208-1),DAY(fpdate))))</f>
        <v>#NAME?</v>
      </c>
      <c r="C208" s="60" t="str">
        <f>IF(A208="","",IF(OR(A208=nper,payment&gt;ROUND((1+rate)*H207,2)),ROUND((1+rate)*H207,2),payment))</f>
        <v>#NAME?</v>
      </c>
      <c r="D208" s="60" t="str">
        <f>IF(A208="","",IF(H207&lt;=payment,0,IF(IF(MOD(A208,int)=0,$D$14,0)+C208&gt;=H207+F208,H207+F208-C208,IF(MOD(A208,int)=0,$D$14,0)+IF(IF(MOD(A208,int)=0,$D$14,0)+IF(MOD(A208,12)=0,$D$16,0)+C208&lt;H207+F208,IF(MOD(A208,12)=0,$D$16,0),H207+F208-IF(MOD(A208,int)=0,$D$14,0)-C208))))</f>
        <v>#NAME?</v>
      </c>
      <c r="E208" s="61"/>
      <c r="F208" s="60" t="str">
        <f>IF(A208="","",ROUND(rate*H207,2))</f>
        <v>#NAME?</v>
      </c>
      <c r="G208" s="60" t="str">
        <f t="shared" si="2"/>
        <v>#NAME?</v>
      </c>
      <c r="H208" s="60" t="str">
        <f t="shared" si="3"/>
        <v>#NAME?</v>
      </c>
      <c r="I208" s="60"/>
      <c r="J208" s="60"/>
      <c r="K208" s="60" t="str">
        <f t="shared" si="4"/>
        <v>#NAME?</v>
      </c>
      <c r="L208" s="62" t="str">
        <f t="shared" si="5"/>
        <v>#NAME?</v>
      </c>
      <c r="M208" s="6"/>
      <c r="N208" s="6"/>
      <c r="O208" s="6"/>
      <c r="P208" s="6"/>
      <c r="Q208" s="6"/>
      <c r="R208" s="6"/>
      <c r="S208" s="6"/>
      <c r="T208" s="6"/>
      <c r="U208" s="6"/>
      <c r="V208" s="6"/>
      <c r="W208" s="6"/>
      <c r="X208" s="6"/>
      <c r="Y208" s="6"/>
      <c r="Z208" s="6"/>
    </row>
    <row r="209" ht="12.75" customHeight="1">
      <c r="A209" s="58" t="str">
        <f t="shared" si="1"/>
        <v>#NAME?</v>
      </c>
      <c r="B209" s="59" t="str">
        <f>IF(A209="","",IF(MONTH(DATE(YEAR(fpdate),MONTH(fpdate)+(A209-1),DAY(fpdate)))&gt;(MONTH(fpdate)+MOD((A209-1),12)),DATE(YEAR(fpdate),MONTH(fpdate)+(A209-1)+1,0),DATE(YEAR(fpdate),MONTH(fpdate)+(A209-1),DAY(fpdate))))</f>
        <v>#NAME?</v>
      </c>
      <c r="C209" s="60" t="str">
        <f>IF(A209="","",IF(OR(A209=nper,payment&gt;ROUND((1+rate)*H208,2)),ROUND((1+rate)*H208,2),payment))</f>
        <v>#NAME?</v>
      </c>
      <c r="D209" s="60" t="str">
        <f>IF(A209="","",IF(H208&lt;=payment,0,IF(IF(MOD(A209,int)=0,$D$14,0)+C209&gt;=H208+F209,H208+F209-C209,IF(MOD(A209,int)=0,$D$14,0)+IF(IF(MOD(A209,int)=0,$D$14,0)+IF(MOD(A209,12)=0,$D$16,0)+C209&lt;H208+F209,IF(MOD(A209,12)=0,$D$16,0),H208+F209-IF(MOD(A209,int)=0,$D$14,0)-C209))))</f>
        <v>#NAME?</v>
      </c>
      <c r="E209" s="61"/>
      <c r="F209" s="60" t="str">
        <f>IF(A209="","",ROUND(rate*H208,2))</f>
        <v>#NAME?</v>
      </c>
      <c r="G209" s="60" t="str">
        <f t="shared" si="2"/>
        <v>#NAME?</v>
      </c>
      <c r="H209" s="60" t="str">
        <f t="shared" si="3"/>
        <v>#NAME?</v>
      </c>
      <c r="I209" s="60"/>
      <c r="J209" s="60"/>
      <c r="K209" s="60" t="str">
        <f t="shared" si="4"/>
        <v>#NAME?</v>
      </c>
      <c r="L209" s="62" t="str">
        <f t="shared" si="5"/>
        <v>#NAME?</v>
      </c>
      <c r="M209" s="6"/>
      <c r="N209" s="6"/>
      <c r="O209" s="6"/>
      <c r="P209" s="6"/>
      <c r="Q209" s="6"/>
      <c r="R209" s="6"/>
      <c r="S209" s="6"/>
      <c r="T209" s="6"/>
      <c r="U209" s="6"/>
      <c r="V209" s="6"/>
      <c r="W209" s="6"/>
      <c r="X209" s="6"/>
      <c r="Y209" s="6"/>
      <c r="Z209" s="6"/>
    </row>
    <row r="210" ht="12.75" customHeight="1">
      <c r="A210" s="58" t="str">
        <f t="shared" si="1"/>
        <v>#NAME?</v>
      </c>
      <c r="B210" s="59" t="str">
        <f>IF(A210="","",IF(MONTH(DATE(YEAR(fpdate),MONTH(fpdate)+(A210-1),DAY(fpdate)))&gt;(MONTH(fpdate)+MOD((A210-1),12)),DATE(YEAR(fpdate),MONTH(fpdate)+(A210-1)+1,0),DATE(YEAR(fpdate),MONTH(fpdate)+(A210-1),DAY(fpdate))))</f>
        <v>#NAME?</v>
      </c>
      <c r="C210" s="60" t="str">
        <f>IF(A210="","",IF(OR(A210=nper,payment&gt;ROUND((1+rate)*H209,2)),ROUND((1+rate)*H209,2),payment))</f>
        <v>#NAME?</v>
      </c>
      <c r="D210" s="60" t="str">
        <f>IF(A210="","",IF(H209&lt;=payment,0,IF(IF(MOD(A210,int)=0,$D$14,0)+C210&gt;=H209+F210,H209+F210-C210,IF(MOD(A210,int)=0,$D$14,0)+IF(IF(MOD(A210,int)=0,$D$14,0)+IF(MOD(A210,12)=0,$D$16,0)+C210&lt;H209+F210,IF(MOD(A210,12)=0,$D$16,0),H209+F210-IF(MOD(A210,int)=0,$D$14,0)-C210))))</f>
        <v>#NAME?</v>
      </c>
      <c r="E210" s="61"/>
      <c r="F210" s="60" t="str">
        <f>IF(A210="","",ROUND(rate*H209,2))</f>
        <v>#NAME?</v>
      </c>
      <c r="G210" s="60" t="str">
        <f t="shared" si="2"/>
        <v>#NAME?</v>
      </c>
      <c r="H210" s="60" t="str">
        <f t="shared" si="3"/>
        <v>#NAME?</v>
      </c>
      <c r="I210" s="60"/>
      <c r="J210" s="60"/>
      <c r="K210" s="60" t="str">
        <f t="shared" si="4"/>
        <v>#NAME?</v>
      </c>
      <c r="L210" s="62" t="str">
        <f t="shared" si="5"/>
        <v>#NAME?</v>
      </c>
      <c r="M210" s="6"/>
      <c r="N210" s="6"/>
      <c r="O210" s="6"/>
      <c r="P210" s="6"/>
      <c r="Q210" s="6"/>
      <c r="R210" s="6"/>
      <c r="S210" s="6"/>
      <c r="T210" s="6"/>
      <c r="U210" s="6"/>
      <c r="V210" s="6"/>
      <c r="W210" s="6"/>
      <c r="X210" s="6"/>
      <c r="Y210" s="6"/>
      <c r="Z210" s="6"/>
    </row>
    <row r="211" ht="12.75" customHeight="1">
      <c r="A211" s="58" t="str">
        <f t="shared" si="1"/>
        <v>#NAME?</v>
      </c>
      <c r="B211" s="59" t="str">
        <f>IF(A211="","",IF(MONTH(DATE(YEAR(fpdate),MONTH(fpdate)+(A211-1),DAY(fpdate)))&gt;(MONTH(fpdate)+MOD((A211-1),12)),DATE(YEAR(fpdate),MONTH(fpdate)+(A211-1)+1,0),DATE(YEAR(fpdate),MONTH(fpdate)+(A211-1),DAY(fpdate))))</f>
        <v>#NAME?</v>
      </c>
      <c r="C211" s="60" t="str">
        <f>IF(A211="","",IF(OR(A211=nper,payment&gt;ROUND((1+rate)*H210,2)),ROUND((1+rate)*H210,2),payment))</f>
        <v>#NAME?</v>
      </c>
      <c r="D211" s="60" t="str">
        <f>IF(A211="","",IF(H210&lt;=payment,0,IF(IF(MOD(A211,int)=0,$D$14,0)+C211&gt;=H210+F211,H210+F211-C211,IF(MOD(A211,int)=0,$D$14,0)+IF(IF(MOD(A211,int)=0,$D$14,0)+IF(MOD(A211,12)=0,$D$16,0)+C211&lt;H210+F211,IF(MOD(A211,12)=0,$D$16,0),H210+F211-IF(MOD(A211,int)=0,$D$14,0)-C211))))</f>
        <v>#NAME?</v>
      </c>
      <c r="E211" s="61"/>
      <c r="F211" s="60" t="str">
        <f>IF(A211="","",ROUND(rate*H210,2))</f>
        <v>#NAME?</v>
      </c>
      <c r="G211" s="60" t="str">
        <f t="shared" si="2"/>
        <v>#NAME?</v>
      </c>
      <c r="H211" s="60" t="str">
        <f t="shared" si="3"/>
        <v>#NAME?</v>
      </c>
      <c r="I211" s="60"/>
      <c r="J211" s="60"/>
      <c r="K211" s="60" t="str">
        <f t="shared" si="4"/>
        <v>#NAME?</v>
      </c>
      <c r="L211" s="62" t="str">
        <f t="shared" si="5"/>
        <v>#NAME?</v>
      </c>
      <c r="M211" s="6"/>
      <c r="N211" s="6"/>
      <c r="O211" s="6"/>
      <c r="P211" s="6"/>
      <c r="Q211" s="6"/>
      <c r="R211" s="6"/>
      <c r="S211" s="6"/>
      <c r="T211" s="6"/>
      <c r="U211" s="6"/>
      <c r="V211" s="6"/>
      <c r="W211" s="6"/>
      <c r="X211" s="6"/>
      <c r="Y211" s="6"/>
      <c r="Z211" s="6"/>
    </row>
    <row r="212" ht="12.75" customHeight="1">
      <c r="A212" s="58" t="str">
        <f t="shared" si="1"/>
        <v>#NAME?</v>
      </c>
      <c r="B212" s="59" t="str">
        <f>IF(A212="","",IF(MONTH(DATE(YEAR(fpdate),MONTH(fpdate)+(A212-1),DAY(fpdate)))&gt;(MONTH(fpdate)+MOD((A212-1),12)),DATE(YEAR(fpdate),MONTH(fpdate)+(A212-1)+1,0),DATE(YEAR(fpdate),MONTH(fpdate)+(A212-1),DAY(fpdate))))</f>
        <v>#NAME?</v>
      </c>
      <c r="C212" s="60" t="str">
        <f>IF(A212="","",IF(OR(A212=nper,payment&gt;ROUND((1+rate)*H211,2)),ROUND((1+rate)*H211,2),payment))</f>
        <v>#NAME?</v>
      </c>
      <c r="D212" s="60" t="str">
        <f>IF(A212="","",IF(H211&lt;=payment,0,IF(IF(MOD(A212,int)=0,$D$14,0)+C212&gt;=H211+F212,H211+F212-C212,IF(MOD(A212,int)=0,$D$14,0)+IF(IF(MOD(A212,int)=0,$D$14,0)+IF(MOD(A212,12)=0,$D$16,0)+C212&lt;H211+F212,IF(MOD(A212,12)=0,$D$16,0),H211+F212-IF(MOD(A212,int)=0,$D$14,0)-C212))))</f>
        <v>#NAME?</v>
      </c>
      <c r="E212" s="61"/>
      <c r="F212" s="60" t="str">
        <f>IF(A212="","",ROUND(rate*H211,2))</f>
        <v>#NAME?</v>
      </c>
      <c r="G212" s="60" t="str">
        <f t="shared" si="2"/>
        <v>#NAME?</v>
      </c>
      <c r="H212" s="60" t="str">
        <f t="shared" si="3"/>
        <v>#NAME?</v>
      </c>
      <c r="I212" s="60"/>
      <c r="J212" s="60"/>
      <c r="K212" s="60" t="str">
        <f t="shared" si="4"/>
        <v>#NAME?</v>
      </c>
      <c r="L212" s="62" t="str">
        <f t="shared" si="5"/>
        <v>#NAME?</v>
      </c>
      <c r="M212" s="6"/>
      <c r="N212" s="6"/>
      <c r="O212" s="6"/>
      <c r="P212" s="6"/>
      <c r="Q212" s="6"/>
      <c r="R212" s="6"/>
      <c r="S212" s="6"/>
      <c r="T212" s="6"/>
      <c r="U212" s="6"/>
      <c r="V212" s="6"/>
      <c r="W212" s="6"/>
      <c r="X212" s="6"/>
      <c r="Y212" s="6"/>
      <c r="Z212" s="6"/>
    </row>
    <row r="213" ht="12.75" customHeight="1">
      <c r="A213" s="58" t="str">
        <f t="shared" si="1"/>
        <v>#NAME?</v>
      </c>
      <c r="B213" s="59" t="str">
        <f>IF(A213="","",IF(MONTH(DATE(YEAR(fpdate),MONTH(fpdate)+(A213-1),DAY(fpdate)))&gt;(MONTH(fpdate)+MOD((A213-1),12)),DATE(YEAR(fpdate),MONTH(fpdate)+(A213-1)+1,0),DATE(YEAR(fpdate),MONTH(fpdate)+(A213-1),DAY(fpdate))))</f>
        <v>#NAME?</v>
      </c>
      <c r="C213" s="60" t="str">
        <f>IF(A213="","",IF(OR(A213=nper,payment&gt;ROUND((1+rate)*H212,2)),ROUND((1+rate)*H212,2),payment))</f>
        <v>#NAME?</v>
      </c>
      <c r="D213" s="60" t="str">
        <f>IF(A213="","",IF(H212&lt;=payment,0,IF(IF(MOD(A213,int)=0,$D$14,0)+C213&gt;=H212+F213,H212+F213-C213,IF(MOD(A213,int)=0,$D$14,0)+IF(IF(MOD(A213,int)=0,$D$14,0)+IF(MOD(A213,12)=0,$D$16,0)+C213&lt;H212+F213,IF(MOD(A213,12)=0,$D$16,0),H212+F213-IF(MOD(A213,int)=0,$D$14,0)-C213))))</f>
        <v>#NAME?</v>
      </c>
      <c r="E213" s="61"/>
      <c r="F213" s="60" t="str">
        <f>IF(A213="","",ROUND(rate*H212,2))</f>
        <v>#NAME?</v>
      </c>
      <c r="G213" s="60" t="str">
        <f t="shared" si="2"/>
        <v>#NAME?</v>
      </c>
      <c r="H213" s="60" t="str">
        <f t="shared" si="3"/>
        <v>#NAME?</v>
      </c>
      <c r="I213" s="60"/>
      <c r="J213" s="60"/>
      <c r="K213" s="60" t="str">
        <f t="shared" si="4"/>
        <v>#NAME?</v>
      </c>
      <c r="L213" s="62" t="str">
        <f t="shared" si="5"/>
        <v>#NAME?</v>
      </c>
      <c r="M213" s="6"/>
      <c r="N213" s="6"/>
      <c r="O213" s="6"/>
      <c r="P213" s="6"/>
      <c r="Q213" s="6"/>
      <c r="R213" s="6"/>
      <c r="S213" s="6"/>
      <c r="T213" s="6"/>
      <c r="U213" s="6"/>
      <c r="V213" s="6"/>
      <c r="W213" s="6"/>
      <c r="X213" s="6"/>
      <c r="Y213" s="6"/>
      <c r="Z213" s="6"/>
    </row>
    <row r="214" ht="12.75" customHeight="1">
      <c r="A214" s="58" t="str">
        <f t="shared" si="1"/>
        <v>#NAME?</v>
      </c>
      <c r="B214" s="59" t="str">
        <f>IF(A214="","",IF(MONTH(DATE(YEAR(fpdate),MONTH(fpdate)+(A214-1),DAY(fpdate)))&gt;(MONTH(fpdate)+MOD((A214-1),12)),DATE(YEAR(fpdate),MONTH(fpdate)+(A214-1)+1,0),DATE(YEAR(fpdate),MONTH(fpdate)+(A214-1),DAY(fpdate))))</f>
        <v>#NAME?</v>
      </c>
      <c r="C214" s="60" t="str">
        <f>IF(A214="","",IF(OR(A214=nper,payment&gt;ROUND((1+rate)*H213,2)),ROUND((1+rate)*H213,2),payment))</f>
        <v>#NAME?</v>
      </c>
      <c r="D214" s="60" t="str">
        <f>IF(A214="","",IF(H213&lt;=payment,0,IF(IF(MOD(A214,int)=0,$D$14,0)+C214&gt;=H213+F214,H213+F214-C214,IF(MOD(A214,int)=0,$D$14,0)+IF(IF(MOD(A214,int)=0,$D$14,0)+IF(MOD(A214,12)=0,$D$16,0)+C214&lt;H213+F214,IF(MOD(A214,12)=0,$D$16,0),H213+F214-IF(MOD(A214,int)=0,$D$14,0)-C214))))</f>
        <v>#NAME?</v>
      </c>
      <c r="E214" s="61"/>
      <c r="F214" s="60" t="str">
        <f>IF(A214="","",ROUND(rate*H213,2))</f>
        <v>#NAME?</v>
      </c>
      <c r="G214" s="60" t="str">
        <f t="shared" si="2"/>
        <v>#NAME?</v>
      </c>
      <c r="H214" s="60" t="str">
        <f t="shared" si="3"/>
        <v>#NAME?</v>
      </c>
      <c r="I214" s="60"/>
      <c r="J214" s="60"/>
      <c r="K214" s="60" t="str">
        <f t="shared" si="4"/>
        <v>#NAME?</v>
      </c>
      <c r="L214" s="62" t="str">
        <f t="shared" si="5"/>
        <v>#NAME?</v>
      </c>
      <c r="M214" s="6"/>
      <c r="N214" s="6"/>
      <c r="O214" s="6"/>
      <c r="P214" s="6"/>
      <c r="Q214" s="6"/>
      <c r="R214" s="6"/>
      <c r="S214" s="6"/>
      <c r="T214" s="6"/>
      <c r="U214" s="6"/>
      <c r="V214" s="6"/>
      <c r="W214" s="6"/>
      <c r="X214" s="6"/>
      <c r="Y214" s="6"/>
      <c r="Z214" s="6"/>
    </row>
    <row r="215" ht="12.75" customHeight="1">
      <c r="A215" s="58" t="str">
        <f t="shared" si="1"/>
        <v>#NAME?</v>
      </c>
      <c r="B215" s="59" t="str">
        <f>IF(A215="","",IF(MONTH(DATE(YEAR(fpdate),MONTH(fpdate)+(A215-1),DAY(fpdate)))&gt;(MONTH(fpdate)+MOD((A215-1),12)),DATE(YEAR(fpdate),MONTH(fpdate)+(A215-1)+1,0),DATE(YEAR(fpdate),MONTH(fpdate)+(A215-1),DAY(fpdate))))</f>
        <v>#NAME?</v>
      </c>
      <c r="C215" s="60" t="str">
        <f>IF(A215="","",IF(OR(A215=nper,payment&gt;ROUND((1+rate)*H214,2)),ROUND((1+rate)*H214,2),payment))</f>
        <v>#NAME?</v>
      </c>
      <c r="D215" s="60" t="str">
        <f>IF(A215="","",IF(H214&lt;=payment,0,IF(IF(MOD(A215,int)=0,$D$14,0)+C215&gt;=H214+F215,H214+F215-C215,IF(MOD(A215,int)=0,$D$14,0)+IF(IF(MOD(A215,int)=0,$D$14,0)+IF(MOD(A215,12)=0,$D$16,0)+C215&lt;H214+F215,IF(MOD(A215,12)=0,$D$16,0),H214+F215-IF(MOD(A215,int)=0,$D$14,0)-C215))))</f>
        <v>#NAME?</v>
      </c>
      <c r="E215" s="61"/>
      <c r="F215" s="60" t="str">
        <f>IF(A215="","",ROUND(rate*H214,2))</f>
        <v>#NAME?</v>
      </c>
      <c r="G215" s="60" t="str">
        <f t="shared" si="2"/>
        <v>#NAME?</v>
      </c>
      <c r="H215" s="60" t="str">
        <f t="shared" si="3"/>
        <v>#NAME?</v>
      </c>
      <c r="I215" s="60"/>
      <c r="J215" s="60"/>
      <c r="K215" s="60" t="str">
        <f t="shared" si="4"/>
        <v>#NAME?</v>
      </c>
      <c r="L215" s="62" t="str">
        <f t="shared" si="5"/>
        <v>#NAME?</v>
      </c>
      <c r="M215" s="6"/>
      <c r="N215" s="6"/>
      <c r="O215" s="6"/>
      <c r="P215" s="6"/>
      <c r="Q215" s="6"/>
      <c r="R215" s="6"/>
      <c r="S215" s="6"/>
      <c r="T215" s="6"/>
      <c r="U215" s="6"/>
      <c r="V215" s="6"/>
      <c r="W215" s="6"/>
      <c r="X215" s="6"/>
      <c r="Y215" s="6"/>
      <c r="Z215" s="6"/>
    </row>
    <row r="216" ht="12.75" customHeight="1">
      <c r="A216" s="58" t="str">
        <f t="shared" si="1"/>
        <v>#NAME?</v>
      </c>
      <c r="B216" s="59" t="str">
        <f>IF(A216="","",IF(MONTH(DATE(YEAR(fpdate),MONTH(fpdate)+(A216-1),DAY(fpdate)))&gt;(MONTH(fpdate)+MOD((A216-1),12)),DATE(YEAR(fpdate),MONTH(fpdate)+(A216-1)+1,0),DATE(YEAR(fpdate),MONTH(fpdate)+(A216-1),DAY(fpdate))))</f>
        <v>#NAME?</v>
      </c>
      <c r="C216" s="60" t="str">
        <f>IF(A216="","",IF(OR(A216=nper,payment&gt;ROUND((1+rate)*H215,2)),ROUND((1+rate)*H215,2),payment))</f>
        <v>#NAME?</v>
      </c>
      <c r="D216" s="60" t="str">
        <f>IF(A216="","",IF(H215&lt;=payment,0,IF(IF(MOD(A216,int)=0,$D$14,0)+C216&gt;=H215+F216,H215+F216-C216,IF(MOD(A216,int)=0,$D$14,0)+IF(IF(MOD(A216,int)=0,$D$14,0)+IF(MOD(A216,12)=0,$D$16,0)+C216&lt;H215+F216,IF(MOD(A216,12)=0,$D$16,0),H215+F216-IF(MOD(A216,int)=0,$D$14,0)-C216))))</f>
        <v>#NAME?</v>
      </c>
      <c r="E216" s="61"/>
      <c r="F216" s="60" t="str">
        <f>IF(A216="","",ROUND(rate*H215,2))</f>
        <v>#NAME?</v>
      </c>
      <c r="G216" s="60" t="str">
        <f t="shared" si="2"/>
        <v>#NAME?</v>
      </c>
      <c r="H216" s="60" t="str">
        <f t="shared" si="3"/>
        <v>#NAME?</v>
      </c>
      <c r="I216" s="60"/>
      <c r="J216" s="60"/>
      <c r="K216" s="60" t="str">
        <f t="shared" si="4"/>
        <v>#NAME?</v>
      </c>
      <c r="L216" s="62" t="str">
        <f t="shared" si="5"/>
        <v>#NAME?</v>
      </c>
      <c r="M216" s="6"/>
      <c r="N216" s="6"/>
      <c r="O216" s="6"/>
      <c r="P216" s="6"/>
      <c r="Q216" s="6"/>
      <c r="R216" s="6"/>
      <c r="S216" s="6"/>
      <c r="T216" s="6"/>
      <c r="U216" s="6"/>
      <c r="V216" s="6"/>
      <c r="W216" s="6"/>
      <c r="X216" s="6"/>
      <c r="Y216" s="6"/>
      <c r="Z216" s="6"/>
    </row>
    <row r="217" ht="12.75" customHeight="1">
      <c r="A217" s="58" t="str">
        <f t="shared" si="1"/>
        <v>#NAME?</v>
      </c>
      <c r="B217" s="59" t="str">
        <f>IF(A217="","",IF(MONTH(DATE(YEAR(fpdate),MONTH(fpdate)+(A217-1),DAY(fpdate)))&gt;(MONTH(fpdate)+MOD((A217-1),12)),DATE(YEAR(fpdate),MONTH(fpdate)+(A217-1)+1,0),DATE(YEAR(fpdate),MONTH(fpdate)+(A217-1),DAY(fpdate))))</f>
        <v>#NAME?</v>
      </c>
      <c r="C217" s="60" t="str">
        <f>IF(A217="","",IF(OR(A217=nper,payment&gt;ROUND((1+rate)*H216,2)),ROUND((1+rate)*H216,2),payment))</f>
        <v>#NAME?</v>
      </c>
      <c r="D217" s="60" t="str">
        <f>IF(A217="","",IF(H216&lt;=payment,0,IF(IF(MOD(A217,int)=0,$D$14,0)+C217&gt;=H216+F217,H216+F217-C217,IF(MOD(A217,int)=0,$D$14,0)+IF(IF(MOD(A217,int)=0,$D$14,0)+IF(MOD(A217,12)=0,$D$16,0)+C217&lt;H216+F217,IF(MOD(A217,12)=0,$D$16,0),H216+F217-IF(MOD(A217,int)=0,$D$14,0)-C217))))</f>
        <v>#NAME?</v>
      </c>
      <c r="E217" s="61"/>
      <c r="F217" s="60" t="str">
        <f>IF(A217="","",ROUND(rate*H216,2))</f>
        <v>#NAME?</v>
      </c>
      <c r="G217" s="60" t="str">
        <f t="shared" si="2"/>
        <v>#NAME?</v>
      </c>
      <c r="H217" s="60" t="str">
        <f t="shared" si="3"/>
        <v>#NAME?</v>
      </c>
      <c r="I217" s="60"/>
      <c r="J217" s="60"/>
      <c r="K217" s="60" t="str">
        <f t="shared" si="4"/>
        <v>#NAME?</v>
      </c>
      <c r="L217" s="62" t="str">
        <f t="shared" si="5"/>
        <v>#NAME?</v>
      </c>
      <c r="M217" s="6"/>
      <c r="N217" s="6"/>
      <c r="O217" s="6"/>
      <c r="P217" s="6"/>
      <c r="Q217" s="6"/>
      <c r="R217" s="6"/>
      <c r="S217" s="6"/>
      <c r="T217" s="6"/>
      <c r="U217" s="6"/>
      <c r="V217" s="6"/>
      <c r="W217" s="6"/>
      <c r="X217" s="6"/>
      <c r="Y217" s="6"/>
      <c r="Z217" s="6"/>
    </row>
    <row r="218" ht="12.75" customHeight="1">
      <c r="A218" s="58" t="str">
        <f t="shared" si="1"/>
        <v>#NAME?</v>
      </c>
      <c r="B218" s="59" t="str">
        <f>IF(A218="","",IF(MONTH(DATE(YEAR(fpdate),MONTH(fpdate)+(A218-1),DAY(fpdate)))&gt;(MONTH(fpdate)+MOD((A218-1),12)),DATE(YEAR(fpdate),MONTH(fpdate)+(A218-1)+1,0),DATE(YEAR(fpdate),MONTH(fpdate)+(A218-1),DAY(fpdate))))</f>
        <v>#NAME?</v>
      </c>
      <c r="C218" s="60" t="str">
        <f>IF(A218="","",IF(OR(A218=nper,payment&gt;ROUND((1+rate)*H217,2)),ROUND((1+rate)*H217,2),payment))</f>
        <v>#NAME?</v>
      </c>
      <c r="D218" s="60" t="str">
        <f>IF(A218="","",IF(H217&lt;=payment,0,IF(IF(MOD(A218,int)=0,$D$14,0)+C218&gt;=H217+F218,H217+F218-C218,IF(MOD(A218,int)=0,$D$14,0)+IF(IF(MOD(A218,int)=0,$D$14,0)+IF(MOD(A218,12)=0,$D$16,0)+C218&lt;H217+F218,IF(MOD(A218,12)=0,$D$16,0),H217+F218-IF(MOD(A218,int)=0,$D$14,0)-C218))))</f>
        <v>#NAME?</v>
      </c>
      <c r="E218" s="61"/>
      <c r="F218" s="60" t="str">
        <f>IF(A218="","",ROUND(rate*H217,2))</f>
        <v>#NAME?</v>
      </c>
      <c r="G218" s="60" t="str">
        <f t="shared" si="2"/>
        <v>#NAME?</v>
      </c>
      <c r="H218" s="60" t="str">
        <f t="shared" si="3"/>
        <v>#NAME?</v>
      </c>
      <c r="I218" s="60"/>
      <c r="J218" s="60"/>
      <c r="K218" s="60" t="str">
        <f t="shared" si="4"/>
        <v>#NAME?</v>
      </c>
      <c r="L218" s="62" t="str">
        <f t="shared" si="5"/>
        <v>#NAME?</v>
      </c>
      <c r="M218" s="6"/>
      <c r="N218" s="6"/>
      <c r="O218" s="6"/>
      <c r="P218" s="6"/>
      <c r="Q218" s="6"/>
      <c r="R218" s="6"/>
      <c r="S218" s="6"/>
      <c r="T218" s="6"/>
      <c r="U218" s="6"/>
      <c r="V218" s="6"/>
      <c r="W218" s="6"/>
      <c r="X218" s="6"/>
      <c r="Y218" s="6"/>
      <c r="Z218" s="6"/>
    </row>
    <row r="219" ht="12.75" customHeight="1">
      <c r="A219" s="58" t="str">
        <f t="shared" si="1"/>
        <v>#NAME?</v>
      </c>
      <c r="B219" s="59" t="str">
        <f>IF(A219="","",IF(MONTH(DATE(YEAR(fpdate),MONTH(fpdate)+(A219-1),DAY(fpdate)))&gt;(MONTH(fpdate)+MOD((A219-1),12)),DATE(YEAR(fpdate),MONTH(fpdate)+(A219-1)+1,0),DATE(YEAR(fpdate),MONTH(fpdate)+(A219-1),DAY(fpdate))))</f>
        <v>#NAME?</v>
      </c>
      <c r="C219" s="60" t="str">
        <f>IF(A219="","",IF(OR(A219=nper,payment&gt;ROUND((1+rate)*H218,2)),ROUND((1+rate)*H218,2),payment))</f>
        <v>#NAME?</v>
      </c>
      <c r="D219" s="60" t="str">
        <f>IF(A219="","",IF(H218&lt;=payment,0,IF(IF(MOD(A219,int)=0,$D$14,0)+C219&gt;=H218+F219,H218+F219-C219,IF(MOD(A219,int)=0,$D$14,0)+IF(IF(MOD(A219,int)=0,$D$14,0)+IF(MOD(A219,12)=0,$D$16,0)+C219&lt;H218+F219,IF(MOD(A219,12)=0,$D$16,0),H218+F219-IF(MOD(A219,int)=0,$D$14,0)-C219))))</f>
        <v>#NAME?</v>
      </c>
      <c r="E219" s="61"/>
      <c r="F219" s="60" t="str">
        <f>IF(A219="","",ROUND(rate*H218,2))</f>
        <v>#NAME?</v>
      </c>
      <c r="G219" s="60" t="str">
        <f t="shared" si="2"/>
        <v>#NAME?</v>
      </c>
      <c r="H219" s="60" t="str">
        <f t="shared" si="3"/>
        <v>#NAME?</v>
      </c>
      <c r="I219" s="60"/>
      <c r="J219" s="60"/>
      <c r="K219" s="60" t="str">
        <f t="shared" si="4"/>
        <v>#NAME?</v>
      </c>
      <c r="L219" s="62" t="str">
        <f t="shared" si="5"/>
        <v>#NAME?</v>
      </c>
      <c r="M219" s="6"/>
      <c r="N219" s="6"/>
      <c r="O219" s="6"/>
      <c r="P219" s="6"/>
      <c r="Q219" s="6"/>
      <c r="R219" s="6"/>
      <c r="S219" s="6"/>
      <c r="T219" s="6"/>
      <c r="U219" s="6"/>
      <c r="V219" s="6"/>
      <c r="W219" s="6"/>
      <c r="X219" s="6"/>
      <c r="Y219" s="6"/>
      <c r="Z219" s="6"/>
    </row>
    <row r="220" ht="12.75" customHeight="1">
      <c r="A220" s="58" t="str">
        <f t="shared" si="1"/>
        <v>#NAME?</v>
      </c>
      <c r="B220" s="59" t="str">
        <f>IF(A220="","",IF(MONTH(DATE(YEAR(fpdate),MONTH(fpdate)+(A220-1),DAY(fpdate)))&gt;(MONTH(fpdate)+MOD((A220-1),12)),DATE(YEAR(fpdate),MONTH(fpdate)+(A220-1)+1,0),DATE(YEAR(fpdate),MONTH(fpdate)+(A220-1),DAY(fpdate))))</f>
        <v>#NAME?</v>
      </c>
      <c r="C220" s="60" t="str">
        <f>IF(A220="","",IF(OR(A220=nper,payment&gt;ROUND((1+rate)*H219,2)),ROUND((1+rate)*H219,2),payment))</f>
        <v>#NAME?</v>
      </c>
      <c r="D220" s="60" t="str">
        <f>IF(A220="","",IF(H219&lt;=payment,0,IF(IF(MOD(A220,int)=0,$D$14,0)+C220&gt;=H219+F220,H219+F220-C220,IF(MOD(A220,int)=0,$D$14,0)+IF(IF(MOD(A220,int)=0,$D$14,0)+IF(MOD(A220,12)=0,$D$16,0)+C220&lt;H219+F220,IF(MOD(A220,12)=0,$D$16,0),H219+F220-IF(MOD(A220,int)=0,$D$14,0)-C220))))</f>
        <v>#NAME?</v>
      </c>
      <c r="E220" s="61"/>
      <c r="F220" s="60" t="str">
        <f>IF(A220="","",ROUND(rate*H219,2))</f>
        <v>#NAME?</v>
      </c>
      <c r="G220" s="60" t="str">
        <f t="shared" si="2"/>
        <v>#NAME?</v>
      </c>
      <c r="H220" s="60" t="str">
        <f t="shared" si="3"/>
        <v>#NAME?</v>
      </c>
      <c r="I220" s="60"/>
      <c r="J220" s="60"/>
      <c r="K220" s="60" t="str">
        <f t="shared" si="4"/>
        <v>#NAME?</v>
      </c>
      <c r="L220" s="62" t="str">
        <f t="shared" si="5"/>
        <v>#NAME?</v>
      </c>
      <c r="M220" s="6"/>
      <c r="N220" s="6"/>
      <c r="O220" s="6"/>
      <c r="P220" s="6"/>
      <c r="Q220" s="6"/>
      <c r="R220" s="6"/>
      <c r="S220" s="6"/>
      <c r="T220" s="6"/>
      <c r="U220" s="6"/>
      <c r="V220" s="6"/>
      <c r="W220" s="6"/>
      <c r="X220" s="6"/>
      <c r="Y220" s="6"/>
      <c r="Z220" s="6"/>
    </row>
    <row r="221" ht="12.75" customHeight="1">
      <c r="A221" s="58" t="str">
        <f t="shared" si="1"/>
        <v>#NAME?</v>
      </c>
      <c r="B221" s="59" t="str">
        <f>IF(A221="","",IF(MONTH(DATE(YEAR(fpdate),MONTH(fpdate)+(A221-1),DAY(fpdate)))&gt;(MONTH(fpdate)+MOD((A221-1),12)),DATE(YEAR(fpdate),MONTH(fpdate)+(A221-1)+1,0),DATE(YEAR(fpdate),MONTH(fpdate)+(A221-1),DAY(fpdate))))</f>
        <v>#NAME?</v>
      </c>
      <c r="C221" s="60" t="str">
        <f>IF(A221="","",IF(OR(A221=nper,payment&gt;ROUND((1+rate)*H220,2)),ROUND((1+rate)*H220,2),payment))</f>
        <v>#NAME?</v>
      </c>
      <c r="D221" s="60" t="str">
        <f>IF(A221="","",IF(H220&lt;=payment,0,IF(IF(MOD(A221,int)=0,$D$14,0)+C221&gt;=H220+F221,H220+F221-C221,IF(MOD(A221,int)=0,$D$14,0)+IF(IF(MOD(A221,int)=0,$D$14,0)+IF(MOD(A221,12)=0,$D$16,0)+C221&lt;H220+F221,IF(MOD(A221,12)=0,$D$16,0),H220+F221-IF(MOD(A221,int)=0,$D$14,0)-C221))))</f>
        <v>#NAME?</v>
      </c>
      <c r="E221" s="61"/>
      <c r="F221" s="60" t="str">
        <f>IF(A221="","",ROUND(rate*H220,2))</f>
        <v>#NAME?</v>
      </c>
      <c r="G221" s="60" t="str">
        <f t="shared" si="2"/>
        <v>#NAME?</v>
      </c>
      <c r="H221" s="60" t="str">
        <f t="shared" si="3"/>
        <v>#NAME?</v>
      </c>
      <c r="I221" s="60"/>
      <c r="J221" s="60"/>
      <c r="K221" s="60" t="str">
        <f t="shared" si="4"/>
        <v>#NAME?</v>
      </c>
      <c r="L221" s="62" t="str">
        <f t="shared" si="5"/>
        <v>#NAME?</v>
      </c>
      <c r="M221" s="6"/>
      <c r="N221" s="6"/>
      <c r="O221" s="6"/>
      <c r="P221" s="6"/>
      <c r="Q221" s="6"/>
      <c r="R221" s="6"/>
      <c r="S221" s="6"/>
      <c r="T221" s="6"/>
      <c r="U221" s="6"/>
      <c r="V221" s="6"/>
      <c r="W221" s="6"/>
      <c r="X221" s="6"/>
      <c r="Y221" s="6"/>
      <c r="Z221" s="6"/>
    </row>
    <row r="222" ht="12.75" customHeight="1">
      <c r="A222" s="58" t="str">
        <f t="shared" si="1"/>
        <v>#NAME?</v>
      </c>
      <c r="B222" s="59" t="str">
        <f>IF(A222="","",IF(MONTH(DATE(YEAR(fpdate),MONTH(fpdate)+(A222-1),DAY(fpdate)))&gt;(MONTH(fpdate)+MOD((A222-1),12)),DATE(YEAR(fpdate),MONTH(fpdate)+(A222-1)+1,0),DATE(YEAR(fpdate),MONTH(fpdate)+(A222-1),DAY(fpdate))))</f>
        <v>#NAME?</v>
      </c>
      <c r="C222" s="60" t="str">
        <f>IF(A222="","",IF(OR(A222=nper,payment&gt;ROUND((1+rate)*H221,2)),ROUND((1+rate)*H221,2),payment))</f>
        <v>#NAME?</v>
      </c>
      <c r="D222" s="60" t="str">
        <f>IF(A222="","",IF(H221&lt;=payment,0,IF(IF(MOD(A222,int)=0,$D$14,0)+C222&gt;=H221+F222,H221+F222-C222,IF(MOD(A222,int)=0,$D$14,0)+IF(IF(MOD(A222,int)=0,$D$14,0)+IF(MOD(A222,12)=0,$D$16,0)+C222&lt;H221+F222,IF(MOD(A222,12)=0,$D$16,0),H221+F222-IF(MOD(A222,int)=0,$D$14,0)-C222))))</f>
        <v>#NAME?</v>
      </c>
      <c r="E222" s="61"/>
      <c r="F222" s="60" t="str">
        <f>IF(A222="","",ROUND(rate*H221,2))</f>
        <v>#NAME?</v>
      </c>
      <c r="G222" s="60" t="str">
        <f t="shared" si="2"/>
        <v>#NAME?</v>
      </c>
      <c r="H222" s="60" t="str">
        <f t="shared" si="3"/>
        <v>#NAME?</v>
      </c>
      <c r="I222" s="60"/>
      <c r="J222" s="60"/>
      <c r="K222" s="60" t="str">
        <f t="shared" si="4"/>
        <v>#NAME?</v>
      </c>
      <c r="L222" s="62" t="str">
        <f t="shared" si="5"/>
        <v>#NAME?</v>
      </c>
      <c r="M222" s="6"/>
      <c r="N222" s="6"/>
      <c r="O222" s="6"/>
      <c r="P222" s="6"/>
      <c r="Q222" s="6"/>
      <c r="R222" s="6"/>
      <c r="S222" s="6"/>
      <c r="T222" s="6"/>
      <c r="U222" s="6"/>
      <c r="V222" s="6"/>
      <c r="W222" s="6"/>
      <c r="X222" s="6"/>
      <c r="Y222" s="6"/>
      <c r="Z222" s="6"/>
    </row>
    <row r="223" ht="12.75" customHeight="1">
      <c r="A223" s="58" t="str">
        <f t="shared" si="1"/>
        <v>#NAME?</v>
      </c>
      <c r="B223" s="59" t="str">
        <f>IF(A223="","",IF(MONTH(DATE(YEAR(fpdate),MONTH(fpdate)+(A223-1),DAY(fpdate)))&gt;(MONTH(fpdate)+MOD((A223-1),12)),DATE(YEAR(fpdate),MONTH(fpdate)+(A223-1)+1,0),DATE(YEAR(fpdate),MONTH(fpdate)+(A223-1),DAY(fpdate))))</f>
        <v>#NAME?</v>
      </c>
      <c r="C223" s="60" t="str">
        <f>IF(A223="","",IF(OR(A223=nper,payment&gt;ROUND((1+rate)*H222,2)),ROUND((1+rate)*H222,2),payment))</f>
        <v>#NAME?</v>
      </c>
      <c r="D223" s="60" t="str">
        <f>IF(A223="","",IF(H222&lt;=payment,0,IF(IF(MOD(A223,int)=0,$D$14,0)+C223&gt;=H222+F223,H222+F223-C223,IF(MOD(A223,int)=0,$D$14,0)+IF(IF(MOD(A223,int)=0,$D$14,0)+IF(MOD(A223,12)=0,$D$16,0)+C223&lt;H222+F223,IF(MOD(A223,12)=0,$D$16,0),H222+F223-IF(MOD(A223,int)=0,$D$14,0)-C223))))</f>
        <v>#NAME?</v>
      </c>
      <c r="E223" s="61"/>
      <c r="F223" s="60" t="str">
        <f>IF(A223="","",ROUND(rate*H222,2))</f>
        <v>#NAME?</v>
      </c>
      <c r="G223" s="60" t="str">
        <f t="shared" si="2"/>
        <v>#NAME?</v>
      </c>
      <c r="H223" s="60" t="str">
        <f t="shared" si="3"/>
        <v>#NAME?</v>
      </c>
      <c r="I223" s="60"/>
      <c r="J223" s="60"/>
      <c r="K223" s="60" t="str">
        <f t="shared" si="4"/>
        <v>#NAME?</v>
      </c>
      <c r="L223" s="62" t="str">
        <f t="shared" si="5"/>
        <v>#NAME?</v>
      </c>
      <c r="M223" s="6"/>
      <c r="N223" s="6"/>
      <c r="O223" s="6"/>
      <c r="P223" s="6"/>
      <c r="Q223" s="6"/>
      <c r="R223" s="6"/>
      <c r="S223" s="6"/>
      <c r="T223" s="6"/>
      <c r="U223" s="6"/>
      <c r="V223" s="6"/>
      <c r="W223" s="6"/>
      <c r="X223" s="6"/>
      <c r="Y223" s="6"/>
      <c r="Z223" s="6"/>
    </row>
    <row r="224" ht="12.75" customHeight="1">
      <c r="A224" s="58" t="str">
        <f t="shared" si="1"/>
        <v>#NAME?</v>
      </c>
      <c r="B224" s="59" t="str">
        <f>IF(A224="","",IF(MONTH(DATE(YEAR(fpdate),MONTH(fpdate)+(A224-1),DAY(fpdate)))&gt;(MONTH(fpdate)+MOD((A224-1),12)),DATE(YEAR(fpdate),MONTH(fpdate)+(A224-1)+1,0),DATE(YEAR(fpdate),MONTH(fpdate)+(A224-1),DAY(fpdate))))</f>
        <v>#NAME?</v>
      </c>
      <c r="C224" s="60" t="str">
        <f>IF(A224="","",IF(OR(A224=nper,payment&gt;ROUND((1+rate)*H223,2)),ROUND((1+rate)*H223,2),payment))</f>
        <v>#NAME?</v>
      </c>
      <c r="D224" s="60" t="str">
        <f>IF(A224="","",IF(H223&lt;=payment,0,IF(IF(MOD(A224,int)=0,$D$14,0)+C224&gt;=H223+F224,H223+F224-C224,IF(MOD(A224,int)=0,$D$14,0)+IF(IF(MOD(A224,int)=0,$D$14,0)+IF(MOD(A224,12)=0,$D$16,0)+C224&lt;H223+F224,IF(MOD(A224,12)=0,$D$16,0),H223+F224-IF(MOD(A224,int)=0,$D$14,0)-C224))))</f>
        <v>#NAME?</v>
      </c>
      <c r="E224" s="61"/>
      <c r="F224" s="60" t="str">
        <f>IF(A224="","",ROUND(rate*H223,2))</f>
        <v>#NAME?</v>
      </c>
      <c r="G224" s="60" t="str">
        <f t="shared" si="2"/>
        <v>#NAME?</v>
      </c>
      <c r="H224" s="60" t="str">
        <f t="shared" si="3"/>
        <v>#NAME?</v>
      </c>
      <c r="I224" s="60"/>
      <c r="J224" s="60"/>
      <c r="K224" s="60" t="str">
        <f t="shared" si="4"/>
        <v>#NAME?</v>
      </c>
      <c r="L224" s="62" t="str">
        <f t="shared" si="5"/>
        <v>#NAME?</v>
      </c>
      <c r="M224" s="6"/>
      <c r="N224" s="6"/>
      <c r="O224" s="6"/>
      <c r="P224" s="6"/>
      <c r="Q224" s="6"/>
      <c r="R224" s="6"/>
      <c r="S224" s="6"/>
      <c r="T224" s="6"/>
      <c r="U224" s="6"/>
      <c r="V224" s="6"/>
      <c r="W224" s="6"/>
      <c r="X224" s="6"/>
      <c r="Y224" s="6"/>
      <c r="Z224" s="6"/>
    </row>
    <row r="225" ht="12.75" customHeight="1">
      <c r="A225" s="58" t="str">
        <f t="shared" si="1"/>
        <v>#NAME?</v>
      </c>
      <c r="B225" s="59" t="str">
        <f>IF(A225="","",IF(MONTH(DATE(YEAR(fpdate),MONTH(fpdate)+(A225-1),DAY(fpdate)))&gt;(MONTH(fpdate)+MOD((A225-1),12)),DATE(YEAR(fpdate),MONTH(fpdate)+(A225-1)+1,0),DATE(YEAR(fpdate),MONTH(fpdate)+(A225-1),DAY(fpdate))))</f>
        <v>#NAME?</v>
      </c>
      <c r="C225" s="60" t="str">
        <f>IF(A225="","",IF(OR(A225=nper,payment&gt;ROUND((1+rate)*H224,2)),ROUND((1+rate)*H224,2),payment))</f>
        <v>#NAME?</v>
      </c>
      <c r="D225" s="60" t="str">
        <f>IF(A225="","",IF(H224&lt;=payment,0,IF(IF(MOD(A225,int)=0,$D$14,0)+C225&gt;=H224+F225,H224+F225-C225,IF(MOD(A225,int)=0,$D$14,0)+IF(IF(MOD(A225,int)=0,$D$14,0)+IF(MOD(A225,12)=0,$D$16,0)+C225&lt;H224+F225,IF(MOD(A225,12)=0,$D$16,0),H224+F225-IF(MOD(A225,int)=0,$D$14,0)-C225))))</f>
        <v>#NAME?</v>
      </c>
      <c r="E225" s="61"/>
      <c r="F225" s="60" t="str">
        <f>IF(A225="","",ROUND(rate*H224,2))</f>
        <v>#NAME?</v>
      </c>
      <c r="G225" s="60" t="str">
        <f t="shared" si="2"/>
        <v>#NAME?</v>
      </c>
      <c r="H225" s="60" t="str">
        <f t="shared" si="3"/>
        <v>#NAME?</v>
      </c>
      <c r="I225" s="60"/>
      <c r="J225" s="60"/>
      <c r="K225" s="60" t="str">
        <f t="shared" si="4"/>
        <v>#NAME?</v>
      </c>
      <c r="L225" s="62" t="str">
        <f t="shared" si="5"/>
        <v>#NAME?</v>
      </c>
      <c r="M225" s="6"/>
      <c r="N225" s="6"/>
      <c r="O225" s="6"/>
      <c r="P225" s="6"/>
      <c r="Q225" s="6"/>
      <c r="R225" s="6"/>
      <c r="S225" s="6"/>
      <c r="T225" s="6"/>
      <c r="U225" s="6"/>
      <c r="V225" s="6"/>
      <c r="W225" s="6"/>
      <c r="X225" s="6"/>
      <c r="Y225" s="6"/>
      <c r="Z225" s="6"/>
    </row>
    <row r="226" ht="12.75" customHeight="1">
      <c r="A226" s="58" t="str">
        <f t="shared" si="1"/>
        <v>#NAME?</v>
      </c>
      <c r="B226" s="59" t="str">
        <f>IF(A226="","",IF(MONTH(DATE(YEAR(fpdate),MONTH(fpdate)+(A226-1),DAY(fpdate)))&gt;(MONTH(fpdate)+MOD((A226-1),12)),DATE(YEAR(fpdate),MONTH(fpdate)+(A226-1)+1,0),DATE(YEAR(fpdate),MONTH(fpdate)+(A226-1),DAY(fpdate))))</f>
        <v>#NAME?</v>
      </c>
      <c r="C226" s="60" t="str">
        <f>IF(A226="","",IF(OR(A226=nper,payment&gt;ROUND((1+rate)*H225,2)),ROUND((1+rate)*H225,2),payment))</f>
        <v>#NAME?</v>
      </c>
      <c r="D226" s="60" t="str">
        <f>IF(A226="","",IF(H225&lt;=payment,0,IF(IF(MOD(A226,int)=0,$D$14,0)+C226&gt;=H225+F226,H225+F226-C226,IF(MOD(A226,int)=0,$D$14,0)+IF(IF(MOD(A226,int)=0,$D$14,0)+IF(MOD(A226,12)=0,$D$16,0)+C226&lt;H225+F226,IF(MOD(A226,12)=0,$D$16,0),H225+F226-IF(MOD(A226,int)=0,$D$14,0)-C226))))</f>
        <v>#NAME?</v>
      </c>
      <c r="E226" s="61"/>
      <c r="F226" s="60" t="str">
        <f>IF(A226="","",ROUND(rate*H225,2))</f>
        <v>#NAME?</v>
      </c>
      <c r="G226" s="60" t="str">
        <f t="shared" si="2"/>
        <v>#NAME?</v>
      </c>
      <c r="H226" s="60" t="str">
        <f t="shared" si="3"/>
        <v>#NAME?</v>
      </c>
      <c r="I226" s="60"/>
      <c r="J226" s="60"/>
      <c r="K226" s="60" t="str">
        <f t="shared" si="4"/>
        <v>#NAME?</v>
      </c>
      <c r="L226" s="62" t="str">
        <f t="shared" si="5"/>
        <v>#NAME?</v>
      </c>
      <c r="M226" s="6"/>
      <c r="N226" s="6"/>
      <c r="O226" s="6"/>
      <c r="P226" s="6"/>
      <c r="Q226" s="6"/>
      <c r="R226" s="6"/>
      <c r="S226" s="6"/>
      <c r="T226" s="6"/>
      <c r="U226" s="6"/>
      <c r="V226" s="6"/>
      <c r="W226" s="6"/>
      <c r="X226" s="6"/>
      <c r="Y226" s="6"/>
      <c r="Z226" s="6"/>
    </row>
    <row r="227" ht="12.75" customHeight="1">
      <c r="A227" s="58" t="str">
        <f t="shared" si="1"/>
        <v>#NAME?</v>
      </c>
      <c r="B227" s="59" t="str">
        <f>IF(A227="","",IF(MONTH(DATE(YEAR(fpdate),MONTH(fpdate)+(A227-1),DAY(fpdate)))&gt;(MONTH(fpdate)+MOD((A227-1),12)),DATE(YEAR(fpdate),MONTH(fpdate)+(A227-1)+1,0),DATE(YEAR(fpdate),MONTH(fpdate)+(A227-1),DAY(fpdate))))</f>
        <v>#NAME?</v>
      </c>
      <c r="C227" s="60" t="str">
        <f>IF(A227="","",IF(OR(A227=nper,payment&gt;ROUND((1+rate)*H226,2)),ROUND((1+rate)*H226,2),payment))</f>
        <v>#NAME?</v>
      </c>
      <c r="D227" s="60" t="str">
        <f>IF(A227="","",IF(H226&lt;=payment,0,IF(IF(MOD(A227,int)=0,$D$14,0)+C227&gt;=H226+F227,H226+F227-C227,IF(MOD(A227,int)=0,$D$14,0)+IF(IF(MOD(A227,int)=0,$D$14,0)+IF(MOD(A227,12)=0,$D$16,0)+C227&lt;H226+F227,IF(MOD(A227,12)=0,$D$16,0),H226+F227-IF(MOD(A227,int)=0,$D$14,0)-C227))))</f>
        <v>#NAME?</v>
      </c>
      <c r="E227" s="61"/>
      <c r="F227" s="60" t="str">
        <f>IF(A227="","",ROUND(rate*H226,2))</f>
        <v>#NAME?</v>
      </c>
      <c r="G227" s="60" t="str">
        <f t="shared" si="2"/>
        <v>#NAME?</v>
      </c>
      <c r="H227" s="60" t="str">
        <f t="shared" si="3"/>
        <v>#NAME?</v>
      </c>
      <c r="I227" s="60"/>
      <c r="J227" s="60"/>
      <c r="K227" s="60" t="str">
        <f t="shared" si="4"/>
        <v>#NAME?</v>
      </c>
      <c r="L227" s="62" t="str">
        <f t="shared" si="5"/>
        <v>#NAME?</v>
      </c>
      <c r="M227" s="6"/>
      <c r="N227" s="6"/>
      <c r="O227" s="6"/>
      <c r="P227" s="6"/>
      <c r="Q227" s="6"/>
      <c r="R227" s="6"/>
      <c r="S227" s="6"/>
      <c r="T227" s="6"/>
      <c r="U227" s="6"/>
      <c r="V227" s="6"/>
      <c r="W227" s="6"/>
      <c r="X227" s="6"/>
      <c r="Y227" s="6"/>
      <c r="Z227" s="6"/>
    </row>
    <row r="228" ht="12.75" customHeight="1">
      <c r="A228" s="58" t="str">
        <f t="shared" si="1"/>
        <v>#NAME?</v>
      </c>
      <c r="B228" s="59" t="str">
        <f>IF(A228="","",IF(MONTH(DATE(YEAR(fpdate),MONTH(fpdate)+(A228-1),DAY(fpdate)))&gt;(MONTH(fpdate)+MOD((A228-1),12)),DATE(YEAR(fpdate),MONTH(fpdate)+(A228-1)+1,0),DATE(YEAR(fpdate),MONTH(fpdate)+(A228-1),DAY(fpdate))))</f>
        <v>#NAME?</v>
      </c>
      <c r="C228" s="60" t="str">
        <f>IF(A228="","",IF(OR(A228=nper,payment&gt;ROUND((1+rate)*H227,2)),ROUND((1+rate)*H227,2),payment))</f>
        <v>#NAME?</v>
      </c>
      <c r="D228" s="60" t="str">
        <f>IF(A228="","",IF(H227&lt;=payment,0,IF(IF(MOD(A228,int)=0,$D$14,0)+C228&gt;=H227+F228,H227+F228-C228,IF(MOD(A228,int)=0,$D$14,0)+IF(IF(MOD(A228,int)=0,$D$14,0)+IF(MOD(A228,12)=0,$D$16,0)+C228&lt;H227+F228,IF(MOD(A228,12)=0,$D$16,0),H227+F228-IF(MOD(A228,int)=0,$D$14,0)-C228))))</f>
        <v>#NAME?</v>
      </c>
      <c r="E228" s="61"/>
      <c r="F228" s="60" t="str">
        <f>IF(A228="","",ROUND(rate*H227,2))</f>
        <v>#NAME?</v>
      </c>
      <c r="G228" s="60" t="str">
        <f t="shared" si="2"/>
        <v>#NAME?</v>
      </c>
      <c r="H228" s="60" t="str">
        <f t="shared" si="3"/>
        <v>#NAME?</v>
      </c>
      <c r="I228" s="60"/>
      <c r="J228" s="60"/>
      <c r="K228" s="60" t="str">
        <f t="shared" si="4"/>
        <v>#NAME?</v>
      </c>
      <c r="L228" s="62" t="str">
        <f t="shared" si="5"/>
        <v>#NAME?</v>
      </c>
      <c r="M228" s="6"/>
      <c r="N228" s="6"/>
      <c r="O228" s="6"/>
      <c r="P228" s="6"/>
      <c r="Q228" s="6"/>
      <c r="R228" s="6"/>
      <c r="S228" s="6"/>
      <c r="T228" s="6"/>
      <c r="U228" s="6"/>
      <c r="V228" s="6"/>
      <c r="W228" s="6"/>
      <c r="X228" s="6"/>
      <c r="Y228" s="6"/>
      <c r="Z228" s="6"/>
    </row>
    <row r="229" ht="12.75" customHeight="1">
      <c r="A229" s="58" t="str">
        <f t="shared" si="1"/>
        <v>#NAME?</v>
      </c>
      <c r="B229" s="59" t="str">
        <f>IF(A229="","",IF(MONTH(DATE(YEAR(fpdate),MONTH(fpdate)+(A229-1),DAY(fpdate)))&gt;(MONTH(fpdate)+MOD((A229-1),12)),DATE(YEAR(fpdate),MONTH(fpdate)+(A229-1)+1,0),DATE(YEAR(fpdate),MONTH(fpdate)+(A229-1),DAY(fpdate))))</f>
        <v>#NAME?</v>
      </c>
      <c r="C229" s="60" t="str">
        <f>IF(A229="","",IF(OR(A229=nper,payment&gt;ROUND((1+rate)*H228,2)),ROUND((1+rate)*H228,2),payment))</f>
        <v>#NAME?</v>
      </c>
      <c r="D229" s="60" t="str">
        <f>IF(A229="","",IF(H228&lt;=payment,0,IF(IF(MOD(A229,int)=0,$D$14,0)+C229&gt;=H228+F229,H228+F229-C229,IF(MOD(A229,int)=0,$D$14,0)+IF(IF(MOD(A229,int)=0,$D$14,0)+IF(MOD(A229,12)=0,$D$16,0)+C229&lt;H228+F229,IF(MOD(A229,12)=0,$D$16,0),H228+F229-IF(MOD(A229,int)=0,$D$14,0)-C229))))</f>
        <v>#NAME?</v>
      </c>
      <c r="E229" s="61"/>
      <c r="F229" s="60" t="str">
        <f>IF(A229="","",ROUND(rate*H228,2))</f>
        <v>#NAME?</v>
      </c>
      <c r="G229" s="60" t="str">
        <f t="shared" si="2"/>
        <v>#NAME?</v>
      </c>
      <c r="H229" s="60" t="str">
        <f t="shared" si="3"/>
        <v>#NAME?</v>
      </c>
      <c r="I229" s="60"/>
      <c r="J229" s="60"/>
      <c r="K229" s="60" t="str">
        <f t="shared" si="4"/>
        <v>#NAME?</v>
      </c>
      <c r="L229" s="62" t="str">
        <f t="shared" si="5"/>
        <v>#NAME?</v>
      </c>
      <c r="M229" s="6"/>
      <c r="N229" s="6"/>
      <c r="O229" s="6"/>
      <c r="P229" s="6"/>
      <c r="Q229" s="6"/>
      <c r="R229" s="6"/>
      <c r="S229" s="6"/>
      <c r="T229" s="6"/>
      <c r="U229" s="6"/>
      <c r="V229" s="6"/>
      <c r="W229" s="6"/>
      <c r="X229" s="6"/>
      <c r="Y229" s="6"/>
      <c r="Z229" s="6"/>
    </row>
    <row r="230" ht="12.75" customHeight="1">
      <c r="A230" s="58" t="str">
        <f t="shared" si="1"/>
        <v>#NAME?</v>
      </c>
      <c r="B230" s="59" t="str">
        <f>IF(A230="","",IF(MONTH(DATE(YEAR(fpdate),MONTH(fpdate)+(A230-1),DAY(fpdate)))&gt;(MONTH(fpdate)+MOD((A230-1),12)),DATE(YEAR(fpdate),MONTH(fpdate)+(A230-1)+1,0),DATE(YEAR(fpdate),MONTH(fpdate)+(A230-1),DAY(fpdate))))</f>
        <v>#NAME?</v>
      </c>
      <c r="C230" s="60" t="str">
        <f>IF(A230="","",IF(OR(A230=nper,payment&gt;ROUND((1+rate)*H229,2)),ROUND((1+rate)*H229,2),payment))</f>
        <v>#NAME?</v>
      </c>
      <c r="D230" s="60" t="str">
        <f>IF(A230="","",IF(H229&lt;=payment,0,IF(IF(MOD(A230,int)=0,$D$14,0)+C230&gt;=H229+F230,H229+F230-C230,IF(MOD(A230,int)=0,$D$14,0)+IF(IF(MOD(A230,int)=0,$D$14,0)+IF(MOD(A230,12)=0,$D$16,0)+C230&lt;H229+F230,IF(MOD(A230,12)=0,$D$16,0),H229+F230-IF(MOD(A230,int)=0,$D$14,0)-C230))))</f>
        <v>#NAME?</v>
      </c>
      <c r="E230" s="61"/>
      <c r="F230" s="60" t="str">
        <f>IF(A230="","",ROUND(rate*H229,2))</f>
        <v>#NAME?</v>
      </c>
      <c r="G230" s="60" t="str">
        <f t="shared" si="2"/>
        <v>#NAME?</v>
      </c>
      <c r="H230" s="60" t="str">
        <f t="shared" si="3"/>
        <v>#NAME?</v>
      </c>
      <c r="I230" s="60"/>
      <c r="J230" s="60"/>
      <c r="K230" s="60" t="str">
        <f t="shared" si="4"/>
        <v>#NAME?</v>
      </c>
      <c r="L230" s="62" t="str">
        <f t="shared" si="5"/>
        <v>#NAME?</v>
      </c>
      <c r="M230" s="6"/>
      <c r="N230" s="6"/>
      <c r="O230" s="6"/>
      <c r="P230" s="6"/>
      <c r="Q230" s="6"/>
      <c r="R230" s="6"/>
      <c r="S230" s="6"/>
      <c r="T230" s="6"/>
      <c r="U230" s="6"/>
      <c r="V230" s="6"/>
      <c r="W230" s="6"/>
      <c r="X230" s="6"/>
      <c r="Y230" s="6"/>
      <c r="Z230" s="6"/>
    </row>
    <row r="231" ht="12.75" customHeight="1">
      <c r="A231" s="58" t="str">
        <f t="shared" si="1"/>
        <v>#NAME?</v>
      </c>
      <c r="B231" s="59" t="str">
        <f>IF(A231="","",IF(MONTH(DATE(YEAR(fpdate),MONTH(fpdate)+(A231-1),DAY(fpdate)))&gt;(MONTH(fpdate)+MOD((A231-1),12)),DATE(YEAR(fpdate),MONTH(fpdate)+(A231-1)+1,0),DATE(YEAR(fpdate),MONTH(fpdate)+(A231-1),DAY(fpdate))))</f>
        <v>#NAME?</v>
      </c>
      <c r="C231" s="60" t="str">
        <f>IF(A231="","",IF(OR(A231=nper,payment&gt;ROUND((1+rate)*H230,2)),ROUND((1+rate)*H230,2),payment))</f>
        <v>#NAME?</v>
      </c>
      <c r="D231" s="60" t="str">
        <f>IF(A231="","",IF(H230&lt;=payment,0,IF(IF(MOD(A231,int)=0,$D$14,0)+C231&gt;=H230+F231,H230+F231-C231,IF(MOD(A231,int)=0,$D$14,0)+IF(IF(MOD(A231,int)=0,$D$14,0)+IF(MOD(A231,12)=0,$D$16,0)+C231&lt;H230+F231,IF(MOD(A231,12)=0,$D$16,0),H230+F231-IF(MOD(A231,int)=0,$D$14,0)-C231))))</f>
        <v>#NAME?</v>
      </c>
      <c r="E231" s="61"/>
      <c r="F231" s="60" t="str">
        <f>IF(A231="","",ROUND(rate*H230,2))</f>
        <v>#NAME?</v>
      </c>
      <c r="G231" s="60" t="str">
        <f t="shared" si="2"/>
        <v>#NAME?</v>
      </c>
      <c r="H231" s="60" t="str">
        <f t="shared" si="3"/>
        <v>#NAME?</v>
      </c>
      <c r="I231" s="60"/>
      <c r="J231" s="60"/>
      <c r="K231" s="60" t="str">
        <f t="shared" si="4"/>
        <v>#NAME?</v>
      </c>
      <c r="L231" s="62" t="str">
        <f t="shared" si="5"/>
        <v>#NAME?</v>
      </c>
      <c r="M231" s="6"/>
      <c r="N231" s="6"/>
      <c r="O231" s="6"/>
      <c r="P231" s="6"/>
      <c r="Q231" s="6"/>
      <c r="R231" s="6"/>
      <c r="S231" s="6"/>
      <c r="T231" s="6"/>
      <c r="U231" s="6"/>
      <c r="V231" s="6"/>
      <c r="W231" s="6"/>
      <c r="X231" s="6"/>
      <c r="Y231" s="6"/>
      <c r="Z231" s="6"/>
    </row>
    <row r="232" ht="12.75" customHeight="1">
      <c r="A232" s="58" t="str">
        <f t="shared" si="1"/>
        <v>#NAME?</v>
      </c>
      <c r="B232" s="59" t="str">
        <f>IF(A232="","",IF(MONTH(DATE(YEAR(fpdate),MONTH(fpdate)+(A232-1),DAY(fpdate)))&gt;(MONTH(fpdate)+MOD((A232-1),12)),DATE(YEAR(fpdate),MONTH(fpdate)+(A232-1)+1,0),DATE(YEAR(fpdate),MONTH(fpdate)+(A232-1),DAY(fpdate))))</f>
        <v>#NAME?</v>
      </c>
      <c r="C232" s="60" t="str">
        <f>IF(A232="","",IF(OR(A232=nper,payment&gt;ROUND((1+rate)*H231,2)),ROUND((1+rate)*H231,2),payment))</f>
        <v>#NAME?</v>
      </c>
      <c r="D232" s="60" t="str">
        <f>IF(A232="","",IF(H231&lt;=payment,0,IF(IF(MOD(A232,int)=0,$D$14,0)+C232&gt;=H231+F232,H231+F232-C232,IF(MOD(A232,int)=0,$D$14,0)+IF(IF(MOD(A232,int)=0,$D$14,0)+IF(MOD(A232,12)=0,$D$16,0)+C232&lt;H231+F232,IF(MOD(A232,12)=0,$D$16,0),H231+F232-IF(MOD(A232,int)=0,$D$14,0)-C232))))</f>
        <v>#NAME?</v>
      </c>
      <c r="E232" s="61"/>
      <c r="F232" s="60" t="str">
        <f>IF(A232="","",ROUND(rate*H231,2))</f>
        <v>#NAME?</v>
      </c>
      <c r="G232" s="60" t="str">
        <f t="shared" si="2"/>
        <v>#NAME?</v>
      </c>
      <c r="H232" s="60" t="str">
        <f t="shared" si="3"/>
        <v>#NAME?</v>
      </c>
      <c r="I232" s="60"/>
      <c r="J232" s="60"/>
      <c r="K232" s="60" t="str">
        <f t="shared" si="4"/>
        <v>#NAME?</v>
      </c>
      <c r="L232" s="62" t="str">
        <f t="shared" si="5"/>
        <v>#NAME?</v>
      </c>
      <c r="M232" s="6"/>
      <c r="N232" s="6"/>
      <c r="O232" s="6"/>
      <c r="P232" s="6"/>
      <c r="Q232" s="6"/>
      <c r="R232" s="6"/>
      <c r="S232" s="6"/>
      <c r="T232" s="6"/>
      <c r="U232" s="6"/>
      <c r="V232" s="6"/>
      <c r="W232" s="6"/>
      <c r="X232" s="6"/>
      <c r="Y232" s="6"/>
      <c r="Z232" s="6"/>
    </row>
    <row r="233" ht="12.75" customHeight="1">
      <c r="A233" s="58" t="str">
        <f t="shared" si="1"/>
        <v>#NAME?</v>
      </c>
      <c r="B233" s="59" t="str">
        <f>IF(A233="","",IF(MONTH(DATE(YEAR(fpdate),MONTH(fpdate)+(A233-1),DAY(fpdate)))&gt;(MONTH(fpdate)+MOD((A233-1),12)),DATE(YEAR(fpdate),MONTH(fpdate)+(A233-1)+1,0),DATE(YEAR(fpdate),MONTH(fpdate)+(A233-1),DAY(fpdate))))</f>
        <v>#NAME?</v>
      </c>
      <c r="C233" s="60" t="str">
        <f>IF(A233="","",IF(OR(A233=nper,payment&gt;ROUND((1+rate)*H232,2)),ROUND((1+rate)*H232,2),payment))</f>
        <v>#NAME?</v>
      </c>
      <c r="D233" s="60" t="str">
        <f>IF(A233="","",IF(H232&lt;=payment,0,IF(IF(MOD(A233,int)=0,$D$14,0)+C233&gt;=H232+F233,H232+F233-C233,IF(MOD(A233,int)=0,$D$14,0)+IF(IF(MOD(A233,int)=0,$D$14,0)+IF(MOD(A233,12)=0,$D$16,0)+C233&lt;H232+F233,IF(MOD(A233,12)=0,$D$16,0),H232+F233-IF(MOD(A233,int)=0,$D$14,0)-C233))))</f>
        <v>#NAME?</v>
      </c>
      <c r="E233" s="61"/>
      <c r="F233" s="60" t="str">
        <f>IF(A233="","",ROUND(rate*H232,2))</f>
        <v>#NAME?</v>
      </c>
      <c r="G233" s="60" t="str">
        <f t="shared" si="2"/>
        <v>#NAME?</v>
      </c>
      <c r="H233" s="60" t="str">
        <f t="shared" si="3"/>
        <v>#NAME?</v>
      </c>
      <c r="I233" s="60"/>
      <c r="J233" s="60"/>
      <c r="K233" s="60" t="str">
        <f t="shared" si="4"/>
        <v>#NAME?</v>
      </c>
      <c r="L233" s="62" t="str">
        <f t="shared" si="5"/>
        <v>#NAME?</v>
      </c>
      <c r="M233" s="6"/>
      <c r="N233" s="6"/>
      <c r="O233" s="6"/>
      <c r="P233" s="6"/>
      <c r="Q233" s="6"/>
      <c r="R233" s="6"/>
      <c r="S233" s="6"/>
      <c r="T233" s="6"/>
      <c r="U233" s="6"/>
      <c r="V233" s="6"/>
      <c r="W233" s="6"/>
      <c r="X233" s="6"/>
      <c r="Y233" s="6"/>
      <c r="Z233" s="6"/>
    </row>
    <row r="234" ht="12.75" customHeight="1">
      <c r="A234" s="58" t="str">
        <f t="shared" si="1"/>
        <v>#NAME?</v>
      </c>
      <c r="B234" s="59" t="str">
        <f>IF(A234="","",IF(MONTH(DATE(YEAR(fpdate),MONTH(fpdate)+(A234-1),DAY(fpdate)))&gt;(MONTH(fpdate)+MOD((A234-1),12)),DATE(YEAR(fpdate),MONTH(fpdate)+(A234-1)+1,0),DATE(YEAR(fpdate),MONTH(fpdate)+(A234-1),DAY(fpdate))))</f>
        <v>#NAME?</v>
      </c>
      <c r="C234" s="60" t="str">
        <f>IF(A234="","",IF(OR(A234=nper,payment&gt;ROUND((1+rate)*H233,2)),ROUND((1+rate)*H233,2),payment))</f>
        <v>#NAME?</v>
      </c>
      <c r="D234" s="60" t="str">
        <f>IF(A234="","",IF(H233&lt;=payment,0,IF(IF(MOD(A234,int)=0,$D$14,0)+C234&gt;=H233+F234,H233+F234-C234,IF(MOD(A234,int)=0,$D$14,0)+IF(IF(MOD(A234,int)=0,$D$14,0)+IF(MOD(A234,12)=0,$D$16,0)+C234&lt;H233+F234,IF(MOD(A234,12)=0,$D$16,0),H233+F234-IF(MOD(A234,int)=0,$D$14,0)-C234))))</f>
        <v>#NAME?</v>
      </c>
      <c r="E234" s="61"/>
      <c r="F234" s="60" t="str">
        <f>IF(A234="","",ROUND(rate*H233,2))</f>
        <v>#NAME?</v>
      </c>
      <c r="G234" s="60" t="str">
        <f t="shared" si="2"/>
        <v>#NAME?</v>
      </c>
      <c r="H234" s="60" t="str">
        <f t="shared" si="3"/>
        <v>#NAME?</v>
      </c>
      <c r="I234" s="60"/>
      <c r="J234" s="60"/>
      <c r="K234" s="60" t="str">
        <f t="shared" si="4"/>
        <v>#NAME?</v>
      </c>
      <c r="L234" s="62" t="str">
        <f t="shared" si="5"/>
        <v>#NAME?</v>
      </c>
      <c r="M234" s="6"/>
      <c r="N234" s="6"/>
      <c r="O234" s="6"/>
      <c r="P234" s="6"/>
      <c r="Q234" s="6"/>
      <c r="R234" s="6"/>
      <c r="S234" s="6"/>
      <c r="T234" s="6"/>
      <c r="U234" s="6"/>
      <c r="V234" s="6"/>
      <c r="W234" s="6"/>
      <c r="X234" s="6"/>
      <c r="Y234" s="6"/>
      <c r="Z234" s="6"/>
    </row>
    <row r="235" ht="12.75" customHeight="1">
      <c r="A235" s="58" t="str">
        <f t="shared" si="1"/>
        <v>#NAME?</v>
      </c>
      <c r="B235" s="59" t="str">
        <f>IF(A235="","",IF(MONTH(DATE(YEAR(fpdate),MONTH(fpdate)+(A235-1),DAY(fpdate)))&gt;(MONTH(fpdate)+MOD((A235-1),12)),DATE(YEAR(fpdate),MONTH(fpdate)+(A235-1)+1,0),DATE(YEAR(fpdate),MONTH(fpdate)+(A235-1),DAY(fpdate))))</f>
        <v>#NAME?</v>
      </c>
      <c r="C235" s="60" t="str">
        <f>IF(A235="","",IF(OR(A235=nper,payment&gt;ROUND((1+rate)*H234,2)),ROUND((1+rate)*H234,2),payment))</f>
        <v>#NAME?</v>
      </c>
      <c r="D235" s="60" t="str">
        <f>IF(A235="","",IF(H234&lt;=payment,0,IF(IF(MOD(A235,int)=0,$D$14,0)+C235&gt;=H234+F235,H234+F235-C235,IF(MOD(A235,int)=0,$D$14,0)+IF(IF(MOD(A235,int)=0,$D$14,0)+IF(MOD(A235,12)=0,$D$16,0)+C235&lt;H234+F235,IF(MOD(A235,12)=0,$D$16,0),H234+F235-IF(MOD(A235,int)=0,$D$14,0)-C235))))</f>
        <v>#NAME?</v>
      </c>
      <c r="E235" s="61"/>
      <c r="F235" s="60" t="str">
        <f>IF(A235="","",ROUND(rate*H234,2))</f>
        <v>#NAME?</v>
      </c>
      <c r="G235" s="60" t="str">
        <f t="shared" si="2"/>
        <v>#NAME?</v>
      </c>
      <c r="H235" s="60" t="str">
        <f t="shared" si="3"/>
        <v>#NAME?</v>
      </c>
      <c r="I235" s="60"/>
      <c r="J235" s="60"/>
      <c r="K235" s="60" t="str">
        <f t="shared" si="4"/>
        <v>#NAME?</v>
      </c>
      <c r="L235" s="62" t="str">
        <f t="shared" si="5"/>
        <v>#NAME?</v>
      </c>
      <c r="M235" s="6"/>
      <c r="N235" s="6"/>
      <c r="O235" s="6"/>
      <c r="P235" s="6"/>
      <c r="Q235" s="6"/>
      <c r="R235" s="6"/>
      <c r="S235" s="6"/>
      <c r="T235" s="6"/>
      <c r="U235" s="6"/>
      <c r="V235" s="6"/>
      <c r="W235" s="6"/>
      <c r="X235" s="6"/>
      <c r="Y235" s="6"/>
      <c r="Z235" s="6"/>
    </row>
    <row r="236" ht="12.75" customHeight="1">
      <c r="A236" s="58" t="str">
        <f t="shared" si="1"/>
        <v>#NAME?</v>
      </c>
      <c r="B236" s="59" t="str">
        <f>IF(A236="","",IF(MONTH(DATE(YEAR(fpdate),MONTH(fpdate)+(A236-1),DAY(fpdate)))&gt;(MONTH(fpdate)+MOD((A236-1),12)),DATE(YEAR(fpdate),MONTH(fpdate)+(A236-1)+1,0),DATE(YEAR(fpdate),MONTH(fpdate)+(A236-1),DAY(fpdate))))</f>
        <v>#NAME?</v>
      </c>
      <c r="C236" s="60" t="str">
        <f>IF(A236="","",IF(OR(A236=nper,payment&gt;ROUND((1+rate)*H235,2)),ROUND((1+rate)*H235,2),payment))</f>
        <v>#NAME?</v>
      </c>
      <c r="D236" s="60" t="str">
        <f>IF(A236="","",IF(H235&lt;=payment,0,IF(IF(MOD(A236,int)=0,$D$14,0)+C236&gt;=H235+F236,H235+F236-C236,IF(MOD(A236,int)=0,$D$14,0)+IF(IF(MOD(A236,int)=0,$D$14,0)+IF(MOD(A236,12)=0,$D$16,0)+C236&lt;H235+F236,IF(MOD(A236,12)=0,$D$16,0),H235+F236-IF(MOD(A236,int)=0,$D$14,0)-C236))))</f>
        <v>#NAME?</v>
      </c>
      <c r="E236" s="61"/>
      <c r="F236" s="60" t="str">
        <f>IF(A236="","",ROUND(rate*H235,2))</f>
        <v>#NAME?</v>
      </c>
      <c r="G236" s="60" t="str">
        <f t="shared" si="2"/>
        <v>#NAME?</v>
      </c>
      <c r="H236" s="60" t="str">
        <f t="shared" si="3"/>
        <v>#NAME?</v>
      </c>
      <c r="I236" s="60"/>
      <c r="J236" s="60"/>
      <c r="K236" s="60" t="str">
        <f t="shared" si="4"/>
        <v>#NAME?</v>
      </c>
      <c r="L236" s="62" t="str">
        <f t="shared" si="5"/>
        <v>#NAME?</v>
      </c>
      <c r="M236" s="6"/>
      <c r="N236" s="6"/>
      <c r="O236" s="6"/>
      <c r="P236" s="6"/>
      <c r="Q236" s="6"/>
      <c r="R236" s="6"/>
      <c r="S236" s="6"/>
      <c r="T236" s="6"/>
      <c r="U236" s="6"/>
      <c r="V236" s="6"/>
      <c r="W236" s="6"/>
      <c r="X236" s="6"/>
      <c r="Y236" s="6"/>
      <c r="Z236" s="6"/>
    </row>
    <row r="237" ht="12.75" customHeight="1">
      <c r="A237" s="58" t="str">
        <f t="shared" si="1"/>
        <v>#NAME?</v>
      </c>
      <c r="B237" s="59" t="str">
        <f>IF(A237="","",IF(MONTH(DATE(YEAR(fpdate),MONTH(fpdate)+(A237-1),DAY(fpdate)))&gt;(MONTH(fpdate)+MOD((A237-1),12)),DATE(YEAR(fpdate),MONTH(fpdate)+(A237-1)+1,0),DATE(YEAR(fpdate),MONTH(fpdate)+(A237-1),DAY(fpdate))))</f>
        <v>#NAME?</v>
      </c>
      <c r="C237" s="60" t="str">
        <f>IF(A237="","",IF(OR(A237=nper,payment&gt;ROUND((1+rate)*H236,2)),ROUND((1+rate)*H236,2),payment))</f>
        <v>#NAME?</v>
      </c>
      <c r="D237" s="60" t="str">
        <f>IF(A237="","",IF(H236&lt;=payment,0,IF(IF(MOD(A237,int)=0,$D$14,0)+C237&gt;=H236+F237,H236+F237-C237,IF(MOD(A237,int)=0,$D$14,0)+IF(IF(MOD(A237,int)=0,$D$14,0)+IF(MOD(A237,12)=0,$D$16,0)+C237&lt;H236+F237,IF(MOD(A237,12)=0,$D$16,0),H236+F237-IF(MOD(A237,int)=0,$D$14,0)-C237))))</f>
        <v>#NAME?</v>
      </c>
      <c r="E237" s="61"/>
      <c r="F237" s="60" t="str">
        <f>IF(A237="","",ROUND(rate*H236,2))</f>
        <v>#NAME?</v>
      </c>
      <c r="G237" s="60" t="str">
        <f t="shared" si="2"/>
        <v>#NAME?</v>
      </c>
      <c r="H237" s="60" t="str">
        <f t="shared" si="3"/>
        <v>#NAME?</v>
      </c>
      <c r="I237" s="60"/>
      <c r="J237" s="60"/>
      <c r="K237" s="60" t="str">
        <f t="shared" si="4"/>
        <v>#NAME?</v>
      </c>
      <c r="L237" s="62" t="str">
        <f t="shared" si="5"/>
        <v>#NAME?</v>
      </c>
      <c r="M237" s="6"/>
      <c r="N237" s="6"/>
      <c r="O237" s="6"/>
      <c r="P237" s="6"/>
      <c r="Q237" s="6"/>
      <c r="R237" s="6"/>
      <c r="S237" s="6"/>
      <c r="T237" s="6"/>
      <c r="U237" s="6"/>
      <c r="V237" s="6"/>
      <c r="W237" s="6"/>
      <c r="X237" s="6"/>
      <c r="Y237" s="6"/>
      <c r="Z237" s="6"/>
    </row>
    <row r="238" ht="12.75" customHeight="1">
      <c r="A238" s="58" t="str">
        <f t="shared" si="1"/>
        <v>#NAME?</v>
      </c>
      <c r="B238" s="59" t="str">
        <f>IF(A238="","",IF(MONTH(DATE(YEAR(fpdate),MONTH(fpdate)+(A238-1),DAY(fpdate)))&gt;(MONTH(fpdate)+MOD((A238-1),12)),DATE(YEAR(fpdate),MONTH(fpdate)+(A238-1)+1,0),DATE(YEAR(fpdate),MONTH(fpdate)+(A238-1),DAY(fpdate))))</f>
        <v>#NAME?</v>
      </c>
      <c r="C238" s="60" t="str">
        <f>IF(A238="","",IF(OR(A238=nper,payment&gt;ROUND((1+rate)*H237,2)),ROUND((1+rate)*H237,2),payment))</f>
        <v>#NAME?</v>
      </c>
      <c r="D238" s="60" t="str">
        <f>IF(A238="","",IF(H237&lt;=payment,0,IF(IF(MOD(A238,int)=0,$D$14,0)+C238&gt;=H237+F238,H237+F238-C238,IF(MOD(A238,int)=0,$D$14,0)+IF(IF(MOD(A238,int)=0,$D$14,0)+IF(MOD(A238,12)=0,$D$16,0)+C238&lt;H237+F238,IF(MOD(A238,12)=0,$D$16,0),H237+F238-IF(MOD(A238,int)=0,$D$14,0)-C238))))</f>
        <v>#NAME?</v>
      </c>
      <c r="E238" s="61"/>
      <c r="F238" s="60" t="str">
        <f>IF(A238="","",ROUND(rate*H237,2))</f>
        <v>#NAME?</v>
      </c>
      <c r="G238" s="60" t="str">
        <f t="shared" si="2"/>
        <v>#NAME?</v>
      </c>
      <c r="H238" s="60" t="str">
        <f t="shared" si="3"/>
        <v>#NAME?</v>
      </c>
      <c r="I238" s="60"/>
      <c r="J238" s="60"/>
      <c r="K238" s="60" t="str">
        <f t="shared" si="4"/>
        <v>#NAME?</v>
      </c>
      <c r="L238" s="62" t="str">
        <f t="shared" si="5"/>
        <v>#NAME?</v>
      </c>
      <c r="M238" s="6"/>
      <c r="N238" s="6"/>
      <c r="O238" s="6"/>
      <c r="P238" s="6"/>
      <c r="Q238" s="6"/>
      <c r="R238" s="6"/>
      <c r="S238" s="6"/>
      <c r="T238" s="6"/>
      <c r="U238" s="6"/>
      <c r="V238" s="6"/>
      <c r="W238" s="6"/>
      <c r="X238" s="6"/>
      <c r="Y238" s="6"/>
      <c r="Z238" s="6"/>
    </row>
    <row r="239" ht="12.75" customHeight="1">
      <c r="A239" s="58" t="str">
        <f t="shared" si="1"/>
        <v>#NAME?</v>
      </c>
      <c r="B239" s="59" t="str">
        <f>IF(A239="","",IF(MONTH(DATE(YEAR(fpdate),MONTH(fpdate)+(A239-1),DAY(fpdate)))&gt;(MONTH(fpdate)+MOD((A239-1),12)),DATE(YEAR(fpdate),MONTH(fpdate)+(A239-1)+1,0),DATE(YEAR(fpdate),MONTH(fpdate)+(A239-1),DAY(fpdate))))</f>
        <v>#NAME?</v>
      </c>
      <c r="C239" s="60" t="str">
        <f>IF(A239="","",IF(OR(A239=nper,payment&gt;ROUND((1+rate)*H238,2)),ROUND((1+rate)*H238,2),payment))</f>
        <v>#NAME?</v>
      </c>
      <c r="D239" s="60" t="str">
        <f>IF(A239="","",IF(H238&lt;=payment,0,IF(IF(MOD(A239,int)=0,$D$14,0)+C239&gt;=H238+F239,H238+F239-C239,IF(MOD(A239,int)=0,$D$14,0)+IF(IF(MOD(A239,int)=0,$D$14,0)+IF(MOD(A239,12)=0,$D$16,0)+C239&lt;H238+F239,IF(MOD(A239,12)=0,$D$16,0),H238+F239-IF(MOD(A239,int)=0,$D$14,0)-C239))))</f>
        <v>#NAME?</v>
      </c>
      <c r="E239" s="61"/>
      <c r="F239" s="60" t="str">
        <f>IF(A239="","",ROUND(rate*H238,2))</f>
        <v>#NAME?</v>
      </c>
      <c r="G239" s="60" t="str">
        <f t="shared" si="2"/>
        <v>#NAME?</v>
      </c>
      <c r="H239" s="60" t="str">
        <f t="shared" si="3"/>
        <v>#NAME?</v>
      </c>
      <c r="I239" s="60"/>
      <c r="J239" s="60"/>
      <c r="K239" s="60" t="str">
        <f t="shared" si="4"/>
        <v>#NAME?</v>
      </c>
      <c r="L239" s="62" t="str">
        <f t="shared" si="5"/>
        <v>#NAME?</v>
      </c>
      <c r="M239" s="6"/>
      <c r="N239" s="6"/>
      <c r="O239" s="6"/>
      <c r="P239" s="6"/>
      <c r="Q239" s="6"/>
      <c r="R239" s="6"/>
      <c r="S239" s="6"/>
      <c r="T239" s="6"/>
      <c r="U239" s="6"/>
      <c r="V239" s="6"/>
      <c r="W239" s="6"/>
      <c r="X239" s="6"/>
      <c r="Y239" s="6"/>
      <c r="Z239" s="6"/>
    </row>
    <row r="240" ht="12.75" customHeight="1">
      <c r="A240" s="58" t="str">
        <f t="shared" si="1"/>
        <v>#NAME?</v>
      </c>
      <c r="B240" s="59" t="str">
        <f>IF(A240="","",IF(MONTH(DATE(YEAR(fpdate),MONTH(fpdate)+(A240-1),DAY(fpdate)))&gt;(MONTH(fpdate)+MOD((A240-1),12)),DATE(YEAR(fpdate),MONTH(fpdate)+(A240-1)+1,0),DATE(YEAR(fpdate),MONTH(fpdate)+(A240-1),DAY(fpdate))))</f>
        <v>#NAME?</v>
      </c>
      <c r="C240" s="60" t="str">
        <f>IF(A240="","",IF(OR(A240=nper,payment&gt;ROUND((1+rate)*H239,2)),ROUND((1+rate)*H239,2),payment))</f>
        <v>#NAME?</v>
      </c>
      <c r="D240" s="60" t="str">
        <f>IF(A240="","",IF(H239&lt;=payment,0,IF(IF(MOD(A240,int)=0,$D$14,0)+C240&gt;=H239+F240,H239+F240-C240,IF(MOD(A240,int)=0,$D$14,0)+IF(IF(MOD(A240,int)=0,$D$14,0)+IF(MOD(A240,12)=0,$D$16,0)+C240&lt;H239+F240,IF(MOD(A240,12)=0,$D$16,0),H239+F240-IF(MOD(A240,int)=0,$D$14,0)-C240))))</f>
        <v>#NAME?</v>
      </c>
      <c r="E240" s="61"/>
      <c r="F240" s="60" t="str">
        <f>IF(A240="","",ROUND(rate*H239,2))</f>
        <v>#NAME?</v>
      </c>
      <c r="G240" s="60" t="str">
        <f t="shared" si="2"/>
        <v>#NAME?</v>
      </c>
      <c r="H240" s="60" t="str">
        <f t="shared" si="3"/>
        <v>#NAME?</v>
      </c>
      <c r="I240" s="60"/>
      <c r="J240" s="60"/>
      <c r="K240" s="60" t="str">
        <f t="shared" si="4"/>
        <v>#NAME?</v>
      </c>
      <c r="L240" s="62" t="str">
        <f t="shared" si="5"/>
        <v>#NAME?</v>
      </c>
      <c r="M240" s="6"/>
      <c r="N240" s="6"/>
      <c r="O240" s="6"/>
      <c r="P240" s="6"/>
      <c r="Q240" s="6"/>
      <c r="R240" s="6"/>
      <c r="S240" s="6"/>
      <c r="T240" s="6"/>
      <c r="U240" s="6"/>
      <c r="V240" s="6"/>
      <c r="W240" s="6"/>
      <c r="X240" s="6"/>
      <c r="Y240" s="6"/>
      <c r="Z240" s="6"/>
    </row>
    <row r="241" ht="12.75" customHeight="1">
      <c r="A241" s="58" t="str">
        <f t="shared" si="1"/>
        <v>#NAME?</v>
      </c>
      <c r="B241" s="59" t="str">
        <f>IF(A241="","",IF(MONTH(DATE(YEAR(fpdate),MONTH(fpdate)+(A241-1),DAY(fpdate)))&gt;(MONTH(fpdate)+MOD((A241-1),12)),DATE(YEAR(fpdate),MONTH(fpdate)+(A241-1)+1,0),DATE(YEAR(fpdate),MONTH(fpdate)+(A241-1),DAY(fpdate))))</f>
        <v>#NAME?</v>
      </c>
      <c r="C241" s="60" t="str">
        <f>IF(A241="","",IF(OR(A241=nper,payment&gt;ROUND((1+rate)*H240,2)),ROUND((1+rate)*H240,2),payment))</f>
        <v>#NAME?</v>
      </c>
      <c r="D241" s="60" t="str">
        <f>IF(A241="","",IF(H240&lt;=payment,0,IF(IF(MOD(A241,int)=0,$D$14,0)+C241&gt;=H240+F241,H240+F241-C241,IF(MOD(A241,int)=0,$D$14,0)+IF(IF(MOD(A241,int)=0,$D$14,0)+IF(MOD(A241,12)=0,$D$16,0)+C241&lt;H240+F241,IF(MOD(A241,12)=0,$D$16,0),H240+F241-IF(MOD(A241,int)=0,$D$14,0)-C241))))</f>
        <v>#NAME?</v>
      </c>
      <c r="E241" s="61"/>
      <c r="F241" s="60" t="str">
        <f>IF(A241="","",ROUND(rate*H240,2))</f>
        <v>#NAME?</v>
      </c>
      <c r="G241" s="60" t="str">
        <f t="shared" si="2"/>
        <v>#NAME?</v>
      </c>
      <c r="H241" s="60" t="str">
        <f t="shared" si="3"/>
        <v>#NAME?</v>
      </c>
      <c r="I241" s="60"/>
      <c r="J241" s="60"/>
      <c r="K241" s="60" t="str">
        <f t="shared" si="4"/>
        <v>#NAME?</v>
      </c>
      <c r="L241" s="62" t="str">
        <f t="shared" si="5"/>
        <v>#NAME?</v>
      </c>
      <c r="M241" s="6"/>
      <c r="N241" s="6"/>
      <c r="O241" s="6"/>
      <c r="P241" s="6"/>
      <c r="Q241" s="6"/>
      <c r="R241" s="6"/>
      <c r="S241" s="6"/>
      <c r="T241" s="6"/>
      <c r="U241" s="6"/>
      <c r="V241" s="6"/>
      <c r="W241" s="6"/>
      <c r="X241" s="6"/>
      <c r="Y241" s="6"/>
      <c r="Z241" s="6"/>
    </row>
    <row r="242" ht="12.75" customHeight="1">
      <c r="A242" s="58" t="str">
        <f t="shared" si="1"/>
        <v>#NAME?</v>
      </c>
      <c r="B242" s="59" t="str">
        <f>IF(A242="","",IF(MONTH(DATE(YEAR(fpdate),MONTH(fpdate)+(A242-1),DAY(fpdate)))&gt;(MONTH(fpdate)+MOD((A242-1),12)),DATE(YEAR(fpdate),MONTH(fpdate)+(A242-1)+1,0),DATE(YEAR(fpdate),MONTH(fpdate)+(A242-1),DAY(fpdate))))</f>
        <v>#NAME?</v>
      </c>
      <c r="C242" s="60" t="str">
        <f>IF(A242="","",IF(OR(A242=nper,payment&gt;ROUND((1+rate)*H241,2)),ROUND((1+rate)*H241,2),payment))</f>
        <v>#NAME?</v>
      </c>
      <c r="D242" s="60" t="str">
        <f>IF(A242="","",IF(H241&lt;=payment,0,IF(IF(MOD(A242,int)=0,$D$14,0)+C242&gt;=H241+F242,H241+F242-C242,IF(MOD(A242,int)=0,$D$14,0)+IF(IF(MOD(A242,int)=0,$D$14,0)+IF(MOD(A242,12)=0,$D$16,0)+C242&lt;H241+F242,IF(MOD(A242,12)=0,$D$16,0),H241+F242-IF(MOD(A242,int)=0,$D$14,0)-C242))))</f>
        <v>#NAME?</v>
      </c>
      <c r="E242" s="61"/>
      <c r="F242" s="60" t="str">
        <f>IF(A242="","",ROUND(rate*H241,2))</f>
        <v>#NAME?</v>
      </c>
      <c r="G242" s="60" t="str">
        <f t="shared" si="2"/>
        <v>#NAME?</v>
      </c>
      <c r="H242" s="60" t="str">
        <f t="shared" si="3"/>
        <v>#NAME?</v>
      </c>
      <c r="I242" s="60"/>
      <c r="J242" s="60"/>
      <c r="K242" s="60" t="str">
        <f t="shared" si="4"/>
        <v>#NAME?</v>
      </c>
      <c r="L242" s="62" t="str">
        <f t="shared" si="5"/>
        <v>#NAME?</v>
      </c>
      <c r="M242" s="6"/>
      <c r="N242" s="6"/>
      <c r="O242" s="6"/>
      <c r="P242" s="6"/>
      <c r="Q242" s="6"/>
      <c r="R242" s="6"/>
      <c r="S242" s="6"/>
      <c r="T242" s="6"/>
      <c r="U242" s="6"/>
      <c r="V242" s="6"/>
      <c r="W242" s="6"/>
      <c r="X242" s="6"/>
      <c r="Y242" s="6"/>
      <c r="Z242" s="6"/>
    </row>
    <row r="243" ht="12.75" customHeight="1">
      <c r="A243" s="58" t="str">
        <f t="shared" si="1"/>
        <v>#NAME?</v>
      </c>
      <c r="B243" s="59" t="str">
        <f>IF(A243="","",IF(MONTH(DATE(YEAR(fpdate),MONTH(fpdate)+(A243-1),DAY(fpdate)))&gt;(MONTH(fpdate)+MOD((A243-1),12)),DATE(YEAR(fpdate),MONTH(fpdate)+(A243-1)+1,0),DATE(YEAR(fpdate),MONTH(fpdate)+(A243-1),DAY(fpdate))))</f>
        <v>#NAME?</v>
      </c>
      <c r="C243" s="60" t="str">
        <f>IF(A243="","",IF(OR(A243=nper,payment&gt;ROUND((1+rate)*H242,2)),ROUND((1+rate)*H242,2),payment))</f>
        <v>#NAME?</v>
      </c>
      <c r="D243" s="60" t="str">
        <f>IF(A243="","",IF(H242&lt;=payment,0,IF(IF(MOD(A243,int)=0,$D$14,0)+C243&gt;=H242+F243,H242+F243-C243,IF(MOD(A243,int)=0,$D$14,0)+IF(IF(MOD(A243,int)=0,$D$14,0)+IF(MOD(A243,12)=0,$D$16,0)+C243&lt;H242+F243,IF(MOD(A243,12)=0,$D$16,0),H242+F243-IF(MOD(A243,int)=0,$D$14,0)-C243))))</f>
        <v>#NAME?</v>
      </c>
      <c r="E243" s="61"/>
      <c r="F243" s="60" t="str">
        <f>IF(A243="","",ROUND(rate*H242,2))</f>
        <v>#NAME?</v>
      </c>
      <c r="G243" s="60" t="str">
        <f t="shared" si="2"/>
        <v>#NAME?</v>
      </c>
      <c r="H243" s="60" t="str">
        <f t="shared" si="3"/>
        <v>#NAME?</v>
      </c>
      <c r="I243" s="60"/>
      <c r="J243" s="60"/>
      <c r="K243" s="60" t="str">
        <f t="shared" si="4"/>
        <v>#NAME?</v>
      </c>
      <c r="L243" s="62" t="str">
        <f t="shared" si="5"/>
        <v>#NAME?</v>
      </c>
      <c r="M243" s="6"/>
      <c r="N243" s="6"/>
      <c r="O243" s="6"/>
      <c r="P243" s="6"/>
      <c r="Q243" s="6"/>
      <c r="R243" s="6"/>
      <c r="S243" s="6"/>
      <c r="T243" s="6"/>
      <c r="U243" s="6"/>
      <c r="V243" s="6"/>
      <c r="W243" s="6"/>
      <c r="X243" s="6"/>
      <c r="Y243" s="6"/>
      <c r="Z243" s="6"/>
    </row>
    <row r="244" ht="12.75" customHeight="1">
      <c r="A244" s="58" t="str">
        <f t="shared" si="1"/>
        <v>#NAME?</v>
      </c>
      <c r="B244" s="59" t="str">
        <f>IF(A244="","",IF(MONTH(DATE(YEAR(fpdate),MONTH(fpdate)+(A244-1),DAY(fpdate)))&gt;(MONTH(fpdate)+MOD((A244-1),12)),DATE(YEAR(fpdate),MONTH(fpdate)+(A244-1)+1,0),DATE(YEAR(fpdate),MONTH(fpdate)+(A244-1),DAY(fpdate))))</f>
        <v>#NAME?</v>
      </c>
      <c r="C244" s="60" t="str">
        <f>IF(A244="","",IF(OR(A244=nper,payment&gt;ROUND((1+rate)*H243,2)),ROUND((1+rate)*H243,2),payment))</f>
        <v>#NAME?</v>
      </c>
      <c r="D244" s="60" t="str">
        <f>IF(A244="","",IF(H243&lt;=payment,0,IF(IF(MOD(A244,int)=0,$D$14,0)+C244&gt;=H243+F244,H243+F244-C244,IF(MOD(A244,int)=0,$D$14,0)+IF(IF(MOD(A244,int)=0,$D$14,0)+IF(MOD(A244,12)=0,$D$16,0)+C244&lt;H243+F244,IF(MOD(A244,12)=0,$D$16,0),H243+F244-IF(MOD(A244,int)=0,$D$14,0)-C244))))</f>
        <v>#NAME?</v>
      </c>
      <c r="E244" s="61"/>
      <c r="F244" s="60" t="str">
        <f>IF(A244="","",ROUND(rate*H243,2))</f>
        <v>#NAME?</v>
      </c>
      <c r="G244" s="60" t="str">
        <f t="shared" si="2"/>
        <v>#NAME?</v>
      </c>
      <c r="H244" s="60" t="str">
        <f t="shared" si="3"/>
        <v>#NAME?</v>
      </c>
      <c r="I244" s="60"/>
      <c r="J244" s="60"/>
      <c r="K244" s="60" t="str">
        <f t="shared" si="4"/>
        <v>#NAME?</v>
      </c>
      <c r="L244" s="62" t="str">
        <f t="shared" si="5"/>
        <v>#NAME?</v>
      </c>
      <c r="M244" s="6"/>
      <c r="N244" s="6"/>
      <c r="O244" s="6"/>
      <c r="P244" s="6"/>
      <c r="Q244" s="6"/>
      <c r="R244" s="6"/>
      <c r="S244" s="6"/>
      <c r="T244" s="6"/>
      <c r="U244" s="6"/>
      <c r="V244" s="6"/>
      <c r="W244" s="6"/>
      <c r="X244" s="6"/>
      <c r="Y244" s="6"/>
      <c r="Z244" s="6"/>
    </row>
    <row r="245" ht="12.75" customHeight="1">
      <c r="A245" s="58" t="str">
        <f t="shared" si="1"/>
        <v>#NAME?</v>
      </c>
      <c r="B245" s="59" t="str">
        <f>IF(A245="","",IF(MONTH(DATE(YEAR(fpdate),MONTH(fpdate)+(A245-1),DAY(fpdate)))&gt;(MONTH(fpdate)+MOD((A245-1),12)),DATE(YEAR(fpdate),MONTH(fpdate)+(A245-1)+1,0),DATE(YEAR(fpdate),MONTH(fpdate)+(A245-1),DAY(fpdate))))</f>
        <v>#NAME?</v>
      </c>
      <c r="C245" s="60" t="str">
        <f>IF(A245="","",IF(OR(A245=nper,payment&gt;ROUND((1+rate)*H244,2)),ROUND((1+rate)*H244,2),payment))</f>
        <v>#NAME?</v>
      </c>
      <c r="D245" s="60" t="str">
        <f>IF(A245="","",IF(H244&lt;=payment,0,IF(IF(MOD(A245,int)=0,$D$14,0)+C245&gt;=H244+F245,H244+F245-C245,IF(MOD(A245,int)=0,$D$14,0)+IF(IF(MOD(A245,int)=0,$D$14,0)+IF(MOD(A245,12)=0,$D$16,0)+C245&lt;H244+F245,IF(MOD(A245,12)=0,$D$16,0),H244+F245-IF(MOD(A245,int)=0,$D$14,0)-C245))))</f>
        <v>#NAME?</v>
      </c>
      <c r="E245" s="61"/>
      <c r="F245" s="60" t="str">
        <f>IF(A245="","",ROUND(rate*H244,2))</f>
        <v>#NAME?</v>
      </c>
      <c r="G245" s="60" t="str">
        <f t="shared" si="2"/>
        <v>#NAME?</v>
      </c>
      <c r="H245" s="60" t="str">
        <f t="shared" si="3"/>
        <v>#NAME?</v>
      </c>
      <c r="I245" s="60"/>
      <c r="J245" s="60"/>
      <c r="K245" s="60" t="str">
        <f t="shared" si="4"/>
        <v>#NAME?</v>
      </c>
      <c r="L245" s="62" t="str">
        <f t="shared" si="5"/>
        <v>#NAME?</v>
      </c>
      <c r="M245" s="6"/>
      <c r="N245" s="6"/>
      <c r="O245" s="6"/>
      <c r="P245" s="6"/>
      <c r="Q245" s="6"/>
      <c r="R245" s="6"/>
      <c r="S245" s="6"/>
      <c r="T245" s="6"/>
      <c r="U245" s="6"/>
      <c r="V245" s="6"/>
      <c r="W245" s="6"/>
      <c r="X245" s="6"/>
      <c r="Y245" s="6"/>
      <c r="Z245" s="6"/>
    </row>
    <row r="246" ht="12.75" customHeight="1">
      <c r="A246" s="58" t="str">
        <f t="shared" si="1"/>
        <v>#NAME?</v>
      </c>
      <c r="B246" s="59" t="str">
        <f>IF(A246="","",IF(MONTH(DATE(YEAR(fpdate),MONTH(fpdate)+(A246-1),DAY(fpdate)))&gt;(MONTH(fpdate)+MOD((A246-1),12)),DATE(YEAR(fpdate),MONTH(fpdate)+(A246-1)+1,0),DATE(YEAR(fpdate),MONTH(fpdate)+(A246-1),DAY(fpdate))))</f>
        <v>#NAME?</v>
      </c>
      <c r="C246" s="60" t="str">
        <f>IF(A246="","",IF(OR(A246=nper,payment&gt;ROUND((1+rate)*H245,2)),ROUND((1+rate)*H245,2),payment))</f>
        <v>#NAME?</v>
      </c>
      <c r="D246" s="60" t="str">
        <f>IF(A246="","",IF(H245&lt;=payment,0,IF(IF(MOD(A246,int)=0,$D$14,0)+C246&gt;=H245+F246,H245+F246-C246,IF(MOD(A246,int)=0,$D$14,0)+IF(IF(MOD(A246,int)=0,$D$14,0)+IF(MOD(A246,12)=0,$D$16,0)+C246&lt;H245+F246,IF(MOD(A246,12)=0,$D$16,0),H245+F246-IF(MOD(A246,int)=0,$D$14,0)-C246))))</f>
        <v>#NAME?</v>
      </c>
      <c r="E246" s="61"/>
      <c r="F246" s="60" t="str">
        <f>IF(A246="","",ROUND(rate*H245,2))</f>
        <v>#NAME?</v>
      </c>
      <c r="G246" s="60" t="str">
        <f t="shared" si="2"/>
        <v>#NAME?</v>
      </c>
      <c r="H246" s="60" t="str">
        <f t="shared" si="3"/>
        <v>#NAME?</v>
      </c>
      <c r="I246" s="60"/>
      <c r="J246" s="60"/>
      <c r="K246" s="60" t="str">
        <f t="shared" si="4"/>
        <v>#NAME?</v>
      </c>
      <c r="L246" s="62" t="str">
        <f t="shared" si="5"/>
        <v>#NAME?</v>
      </c>
      <c r="M246" s="6"/>
      <c r="N246" s="6"/>
      <c r="O246" s="6"/>
      <c r="P246" s="6"/>
      <c r="Q246" s="6"/>
      <c r="R246" s="6"/>
      <c r="S246" s="6"/>
      <c r="T246" s="6"/>
      <c r="U246" s="6"/>
      <c r="V246" s="6"/>
      <c r="W246" s="6"/>
      <c r="X246" s="6"/>
      <c r="Y246" s="6"/>
      <c r="Z246" s="6"/>
    </row>
    <row r="247" ht="12.75" customHeight="1">
      <c r="A247" s="58" t="str">
        <f t="shared" si="1"/>
        <v>#NAME?</v>
      </c>
      <c r="B247" s="59" t="str">
        <f>IF(A247="","",IF(MONTH(DATE(YEAR(fpdate),MONTH(fpdate)+(A247-1),DAY(fpdate)))&gt;(MONTH(fpdate)+MOD((A247-1),12)),DATE(YEAR(fpdate),MONTH(fpdate)+(A247-1)+1,0),DATE(YEAR(fpdate),MONTH(fpdate)+(A247-1),DAY(fpdate))))</f>
        <v>#NAME?</v>
      </c>
      <c r="C247" s="60" t="str">
        <f>IF(A247="","",IF(OR(A247=nper,payment&gt;ROUND((1+rate)*H246,2)),ROUND((1+rate)*H246,2),payment))</f>
        <v>#NAME?</v>
      </c>
      <c r="D247" s="60" t="str">
        <f>IF(A247="","",IF(H246&lt;=payment,0,IF(IF(MOD(A247,int)=0,$D$14,0)+C247&gt;=H246+F247,H246+F247-C247,IF(MOD(A247,int)=0,$D$14,0)+IF(IF(MOD(A247,int)=0,$D$14,0)+IF(MOD(A247,12)=0,$D$16,0)+C247&lt;H246+F247,IF(MOD(A247,12)=0,$D$16,0),H246+F247-IF(MOD(A247,int)=0,$D$14,0)-C247))))</f>
        <v>#NAME?</v>
      </c>
      <c r="E247" s="61"/>
      <c r="F247" s="60" t="str">
        <f>IF(A247="","",ROUND(rate*H246,2))</f>
        <v>#NAME?</v>
      </c>
      <c r="G247" s="60" t="str">
        <f t="shared" si="2"/>
        <v>#NAME?</v>
      </c>
      <c r="H247" s="60" t="str">
        <f t="shared" si="3"/>
        <v>#NAME?</v>
      </c>
      <c r="I247" s="60"/>
      <c r="J247" s="60"/>
      <c r="K247" s="60" t="str">
        <f t="shared" si="4"/>
        <v>#NAME?</v>
      </c>
      <c r="L247" s="62" t="str">
        <f t="shared" si="5"/>
        <v>#NAME?</v>
      </c>
      <c r="M247" s="6"/>
      <c r="N247" s="6"/>
      <c r="O247" s="6"/>
      <c r="P247" s="6"/>
      <c r="Q247" s="6"/>
      <c r="R247" s="6"/>
      <c r="S247" s="6"/>
      <c r="T247" s="6"/>
      <c r="U247" s="6"/>
      <c r="V247" s="6"/>
      <c r="W247" s="6"/>
      <c r="X247" s="6"/>
      <c r="Y247" s="6"/>
      <c r="Z247" s="6"/>
    </row>
    <row r="248" ht="12.75" customHeight="1">
      <c r="A248" s="58" t="str">
        <f t="shared" si="1"/>
        <v>#NAME?</v>
      </c>
      <c r="B248" s="59" t="str">
        <f>IF(A248="","",IF(MONTH(DATE(YEAR(fpdate),MONTH(fpdate)+(A248-1),DAY(fpdate)))&gt;(MONTH(fpdate)+MOD((A248-1),12)),DATE(YEAR(fpdate),MONTH(fpdate)+(A248-1)+1,0),DATE(YEAR(fpdate),MONTH(fpdate)+(A248-1),DAY(fpdate))))</f>
        <v>#NAME?</v>
      </c>
      <c r="C248" s="60" t="str">
        <f>IF(A248="","",IF(OR(A248=nper,payment&gt;ROUND((1+rate)*H247,2)),ROUND((1+rate)*H247,2),payment))</f>
        <v>#NAME?</v>
      </c>
      <c r="D248" s="60" t="str">
        <f>IF(A248="","",IF(H247&lt;=payment,0,IF(IF(MOD(A248,int)=0,$D$14,0)+C248&gt;=H247+F248,H247+F248-C248,IF(MOD(A248,int)=0,$D$14,0)+IF(IF(MOD(A248,int)=0,$D$14,0)+IF(MOD(A248,12)=0,$D$16,0)+C248&lt;H247+F248,IF(MOD(A248,12)=0,$D$16,0),H247+F248-IF(MOD(A248,int)=0,$D$14,0)-C248))))</f>
        <v>#NAME?</v>
      </c>
      <c r="E248" s="61"/>
      <c r="F248" s="60" t="str">
        <f>IF(A248="","",ROUND(rate*H247,2))</f>
        <v>#NAME?</v>
      </c>
      <c r="G248" s="60" t="str">
        <f t="shared" si="2"/>
        <v>#NAME?</v>
      </c>
      <c r="H248" s="60" t="str">
        <f t="shared" si="3"/>
        <v>#NAME?</v>
      </c>
      <c r="I248" s="60"/>
      <c r="J248" s="60"/>
      <c r="K248" s="60" t="str">
        <f t="shared" si="4"/>
        <v>#NAME?</v>
      </c>
      <c r="L248" s="62" t="str">
        <f t="shared" si="5"/>
        <v>#NAME?</v>
      </c>
      <c r="M248" s="6"/>
      <c r="N248" s="6"/>
      <c r="O248" s="6"/>
      <c r="P248" s="6"/>
      <c r="Q248" s="6"/>
      <c r="R248" s="6"/>
      <c r="S248" s="6"/>
      <c r="T248" s="6"/>
      <c r="U248" s="6"/>
      <c r="V248" s="6"/>
      <c r="W248" s="6"/>
      <c r="X248" s="6"/>
      <c r="Y248" s="6"/>
      <c r="Z248" s="6"/>
    </row>
    <row r="249" ht="12.75" customHeight="1">
      <c r="A249" s="58" t="str">
        <f t="shared" si="1"/>
        <v>#NAME?</v>
      </c>
      <c r="B249" s="59" t="str">
        <f>IF(A249="","",IF(MONTH(DATE(YEAR(fpdate),MONTH(fpdate)+(A249-1),DAY(fpdate)))&gt;(MONTH(fpdate)+MOD((A249-1),12)),DATE(YEAR(fpdate),MONTH(fpdate)+(A249-1)+1,0),DATE(YEAR(fpdate),MONTH(fpdate)+(A249-1),DAY(fpdate))))</f>
        <v>#NAME?</v>
      </c>
      <c r="C249" s="60" t="str">
        <f>IF(A249="","",IF(OR(A249=nper,payment&gt;ROUND((1+rate)*H248,2)),ROUND((1+rate)*H248,2),payment))</f>
        <v>#NAME?</v>
      </c>
      <c r="D249" s="60" t="str">
        <f>IF(A249="","",IF(H248&lt;=payment,0,IF(IF(MOD(A249,int)=0,$D$14,0)+C249&gt;=H248+F249,H248+F249-C249,IF(MOD(A249,int)=0,$D$14,0)+IF(IF(MOD(A249,int)=0,$D$14,0)+IF(MOD(A249,12)=0,$D$16,0)+C249&lt;H248+F249,IF(MOD(A249,12)=0,$D$16,0),H248+F249-IF(MOD(A249,int)=0,$D$14,0)-C249))))</f>
        <v>#NAME?</v>
      </c>
      <c r="E249" s="61"/>
      <c r="F249" s="60" t="str">
        <f>IF(A249="","",ROUND(rate*H248,2))</f>
        <v>#NAME?</v>
      </c>
      <c r="G249" s="60" t="str">
        <f t="shared" si="2"/>
        <v>#NAME?</v>
      </c>
      <c r="H249" s="60" t="str">
        <f t="shared" si="3"/>
        <v>#NAME?</v>
      </c>
      <c r="I249" s="60"/>
      <c r="J249" s="60"/>
      <c r="K249" s="60" t="str">
        <f t="shared" si="4"/>
        <v>#NAME?</v>
      </c>
      <c r="L249" s="62" t="str">
        <f t="shared" si="5"/>
        <v>#NAME?</v>
      </c>
      <c r="M249" s="6"/>
      <c r="N249" s="6"/>
      <c r="O249" s="6"/>
      <c r="P249" s="6"/>
      <c r="Q249" s="6"/>
      <c r="R249" s="6"/>
      <c r="S249" s="6"/>
      <c r="T249" s="6"/>
      <c r="U249" s="6"/>
      <c r="V249" s="6"/>
      <c r="W249" s="6"/>
      <c r="X249" s="6"/>
      <c r="Y249" s="6"/>
      <c r="Z249" s="6"/>
    </row>
    <row r="250" ht="12.75" customHeight="1">
      <c r="A250" s="58" t="str">
        <f t="shared" si="1"/>
        <v>#NAME?</v>
      </c>
      <c r="B250" s="59" t="str">
        <f>IF(A250="","",IF(MONTH(DATE(YEAR(fpdate),MONTH(fpdate)+(A250-1),DAY(fpdate)))&gt;(MONTH(fpdate)+MOD((A250-1),12)),DATE(YEAR(fpdate),MONTH(fpdate)+(A250-1)+1,0),DATE(YEAR(fpdate),MONTH(fpdate)+(A250-1),DAY(fpdate))))</f>
        <v>#NAME?</v>
      </c>
      <c r="C250" s="60" t="str">
        <f>IF(A250="","",IF(OR(A250=nper,payment&gt;ROUND((1+rate)*H249,2)),ROUND((1+rate)*H249,2),payment))</f>
        <v>#NAME?</v>
      </c>
      <c r="D250" s="60" t="str">
        <f>IF(A250="","",IF(H249&lt;=payment,0,IF(IF(MOD(A250,int)=0,$D$14,0)+C250&gt;=H249+F250,H249+F250-C250,IF(MOD(A250,int)=0,$D$14,0)+IF(IF(MOD(A250,int)=0,$D$14,0)+IF(MOD(A250,12)=0,$D$16,0)+C250&lt;H249+F250,IF(MOD(A250,12)=0,$D$16,0),H249+F250-IF(MOD(A250,int)=0,$D$14,0)-C250))))</f>
        <v>#NAME?</v>
      </c>
      <c r="E250" s="61"/>
      <c r="F250" s="60" t="str">
        <f>IF(A250="","",ROUND(rate*H249,2))</f>
        <v>#NAME?</v>
      </c>
      <c r="G250" s="60" t="str">
        <f t="shared" si="2"/>
        <v>#NAME?</v>
      </c>
      <c r="H250" s="60" t="str">
        <f t="shared" si="3"/>
        <v>#NAME?</v>
      </c>
      <c r="I250" s="60"/>
      <c r="J250" s="60"/>
      <c r="K250" s="60" t="str">
        <f t="shared" si="4"/>
        <v>#NAME?</v>
      </c>
      <c r="L250" s="62" t="str">
        <f t="shared" si="5"/>
        <v>#NAME?</v>
      </c>
      <c r="M250" s="6"/>
      <c r="N250" s="6"/>
      <c r="O250" s="6"/>
      <c r="P250" s="6"/>
      <c r="Q250" s="6"/>
      <c r="R250" s="6"/>
      <c r="S250" s="6"/>
      <c r="T250" s="6"/>
      <c r="U250" s="6"/>
      <c r="V250" s="6"/>
      <c r="W250" s="6"/>
      <c r="X250" s="6"/>
      <c r="Y250" s="6"/>
      <c r="Z250" s="6"/>
    </row>
    <row r="251" ht="12.75" customHeight="1">
      <c r="A251" s="58" t="str">
        <f t="shared" si="1"/>
        <v>#NAME?</v>
      </c>
      <c r="B251" s="59" t="str">
        <f>IF(A251="","",IF(MONTH(DATE(YEAR(fpdate),MONTH(fpdate)+(A251-1),DAY(fpdate)))&gt;(MONTH(fpdate)+MOD((A251-1),12)),DATE(YEAR(fpdate),MONTH(fpdate)+(A251-1)+1,0),DATE(YEAR(fpdate),MONTH(fpdate)+(A251-1),DAY(fpdate))))</f>
        <v>#NAME?</v>
      </c>
      <c r="C251" s="60" t="str">
        <f>IF(A251="","",IF(OR(A251=nper,payment&gt;ROUND((1+rate)*H250,2)),ROUND((1+rate)*H250,2),payment))</f>
        <v>#NAME?</v>
      </c>
      <c r="D251" s="60" t="str">
        <f>IF(A251="","",IF(H250&lt;=payment,0,IF(IF(MOD(A251,int)=0,$D$14,0)+C251&gt;=H250+F251,H250+F251-C251,IF(MOD(A251,int)=0,$D$14,0)+IF(IF(MOD(A251,int)=0,$D$14,0)+IF(MOD(A251,12)=0,$D$16,0)+C251&lt;H250+F251,IF(MOD(A251,12)=0,$D$16,0),H250+F251-IF(MOD(A251,int)=0,$D$14,0)-C251))))</f>
        <v>#NAME?</v>
      </c>
      <c r="E251" s="61"/>
      <c r="F251" s="60" t="str">
        <f>IF(A251="","",ROUND(rate*H250,2))</f>
        <v>#NAME?</v>
      </c>
      <c r="G251" s="60" t="str">
        <f t="shared" si="2"/>
        <v>#NAME?</v>
      </c>
      <c r="H251" s="60" t="str">
        <f t="shared" si="3"/>
        <v>#NAME?</v>
      </c>
      <c r="I251" s="60"/>
      <c r="J251" s="60"/>
      <c r="K251" s="60" t="str">
        <f t="shared" si="4"/>
        <v>#NAME?</v>
      </c>
      <c r="L251" s="62" t="str">
        <f t="shared" si="5"/>
        <v>#NAME?</v>
      </c>
      <c r="M251" s="6"/>
      <c r="N251" s="6"/>
      <c r="O251" s="6"/>
      <c r="P251" s="6"/>
      <c r="Q251" s="6"/>
      <c r="R251" s="6"/>
      <c r="S251" s="6"/>
      <c r="T251" s="6"/>
      <c r="U251" s="6"/>
      <c r="V251" s="6"/>
      <c r="W251" s="6"/>
      <c r="X251" s="6"/>
      <c r="Y251" s="6"/>
      <c r="Z251" s="6"/>
    </row>
    <row r="252" ht="12.75" customHeight="1">
      <c r="A252" s="58" t="str">
        <f t="shared" si="1"/>
        <v>#NAME?</v>
      </c>
      <c r="B252" s="59" t="str">
        <f>IF(A252="","",IF(MONTH(DATE(YEAR(fpdate),MONTH(fpdate)+(A252-1),DAY(fpdate)))&gt;(MONTH(fpdate)+MOD((A252-1),12)),DATE(YEAR(fpdate),MONTH(fpdate)+(A252-1)+1,0),DATE(YEAR(fpdate),MONTH(fpdate)+(A252-1),DAY(fpdate))))</f>
        <v>#NAME?</v>
      </c>
      <c r="C252" s="60" t="str">
        <f>IF(A252="","",IF(OR(A252=nper,payment&gt;ROUND((1+rate)*H251,2)),ROUND((1+rate)*H251,2),payment))</f>
        <v>#NAME?</v>
      </c>
      <c r="D252" s="60" t="str">
        <f>IF(A252="","",IF(H251&lt;=payment,0,IF(IF(MOD(A252,int)=0,$D$14,0)+C252&gt;=H251+F252,H251+F252-C252,IF(MOD(A252,int)=0,$D$14,0)+IF(IF(MOD(A252,int)=0,$D$14,0)+IF(MOD(A252,12)=0,$D$16,0)+C252&lt;H251+F252,IF(MOD(A252,12)=0,$D$16,0),H251+F252-IF(MOD(A252,int)=0,$D$14,0)-C252))))</f>
        <v>#NAME?</v>
      </c>
      <c r="E252" s="61"/>
      <c r="F252" s="60" t="str">
        <f>IF(A252="","",ROUND(rate*H251,2))</f>
        <v>#NAME?</v>
      </c>
      <c r="G252" s="60" t="str">
        <f t="shared" si="2"/>
        <v>#NAME?</v>
      </c>
      <c r="H252" s="60" t="str">
        <f t="shared" si="3"/>
        <v>#NAME?</v>
      </c>
      <c r="I252" s="60"/>
      <c r="J252" s="60"/>
      <c r="K252" s="60" t="str">
        <f t="shared" si="4"/>
        <v>#NAME?</v>
      </c>
      <c r="L252" s="62" t="str">
        <f t="shared" si="5"/>
        <v>#NAME?</v>
      </c>
      <c r="M252" s="6"/>
      <c r="N252" s="6"/>
      <c r="O252" s="6"/>
      <c r="P252" s="6"/>
      <c r="Q252" s="6"/>
      <c r="R252" s="6"/>
      <c r="S252" s="6"/>
      <c r="T252" s="6"/>
      <c r="U252" s="6"/>
      <c r="V252" s="6"/>
      <c r="W252" s="6"/>
      <c r="X252" s="6"/>
      <c r="Y252" s="6"/>
      <c r="Z252" s="6"/>
    </row>
    <row r="253" ht="12.75" customHeight="1">
      <c r="A253" s="58" t="str">
        <f t="shared" si="1"/>
        <v>#NAME?</v>
      </c>
      <c r="B253" s="59" t="str">
        <f>IF(A253="","",IF(MONTH(DATE(YEAR(fpdate),MONTH(fpdate)+(A253-1),DAY(fpdate)))&gt;(MONTH(fpdate)+MOD((A253-1),12)),DATE(YEAR(fpdate),MONTH(fpdate)+(A253-1)+1,0),DATE(YEAR(fpdate),MONTH(fpdate)+(A253-1),DAY(fpdate))))</f>
        <v>#NAME?</v>
      </c>
      <c r="C253" s="60" t="str">
        <f>IF(A253="","",IF(OR(A253=nper,payment&gt;ROUND((1+rate)*H252,2)),ROUND((1+rate)*H252,2),payment))</f>
        <v>#NAME?</v>
      </c>
      <c r="D253" s="60" t="str">
        <f>IF(A253="","",IF(H252&lt;=payment,0,IF(IF(MOD(A253,int)=0,$D$14,0)+C253&gt;=H252+F253,H252+F253-C253,IF(MOD(A253,int)=0,$D$14,0)+IF(IF(MOD(A253,int)=0,$D$14,0)+IF(MOD(A253,12)=0,$D$16,0)+C253&lt;H252+F253,IF(MOD(A253,12)=0,$D$16,0),H252+F253-IF(MOD(A253,int)=0,$D$14,0)-C253))))</f>
        <v>#NAME?</v>
      </c>
      <c r="E253" s="61"/>
      <c r="F253" s="60" t="str">
        <f>IF(A253="","",ROUND(rate*H252,2))</f>
        <v>#NAME?</v>
      </c>
      <c r="G253" s="60" t="str">
        <f t="shared" si="2"/>
        <v>#NAME?</v>
      </c>
      <c r="H253" s="60" t="str">
        <f t="shared" si="3"/>
        <v>#NAME?</v>
      </c>
      <c r="I253" s="60"/>
      <c r="J253" s="60"/>
      <c r="K253" s="60" t="str">
        <f t="shared" si="4"/>
        <v>#NAME?</v>
      </c>
      <c r="L253" s="62" t="str">
        <f t="shared" si="5"/>
        <v>#NAME?</v>
      </c>
      <c r="M253" s="6"/>
      <c r="N253" s="6"/>
      <c r="O253" s="6"/>
      <c r="P253" s="6"/>
      <c r="Q253" s="6"/>
      <c r="R253" s="6"/>
      <c r="S253" s="6"/>
      <c r="T253" s="6"/>
      <c r="U253" s="6"/>
      <c r="V253" s="6"/>
      <c r="W253" s="6"/>
      <c r="X253" s="6"/>
      <c r="Y253" s="6"/>
      <c r="Z253" s="6"/>
    </row>
    <row r="254" ht="12.75" customHeight="1">
      <c r="A254" s="58" t="str">
        <f t="shared" si="1"/>
        <v>#NAME?</v>
      </c>
      <c r="B254" s="59" t="str">
        <f>IF(A254="","",IF(MONTH(DATE(YEAR(fpdate),MONTH(fpdate)+(A254-1),DAY(fpdate)))&gt;(MONTH(fpdate)+MOD((A254-1),12)),DATE(YEAR(fpdate),MONTH(fpdate)+(A254-1)+1,0),DATE(YEAR(fpdate),MONTH(fpdate)+(A254-1),DAY(fpdate))))</f>
        <v>#NAME?</v>
      </c>
      <c r="C254" s="60" t="str">
        <f>IF(A254="","",IF(OR(A254=nper,payment&gt;ROUND((1+rate)*H253,2)),ROUND((1+rate)*H253,2),payment))</f>
        <v>#NAME?</v>
      </c>
      <c r="D254" s="60" t="str">
        <f>IF(A254="","",IF(H253&lt;=payment,0,IF(IF(MOD(A254,int)=0,$D$14,0)+C254&gt;=H253+F254,H253+F254-C254,IF(MOD(A254,int)=0,$D$14,0)+IF(IF(MOD(A254,int)=0,$D$14,0)+IF(MOD(A254,12)=0,$D$16,0)+C254&lt;H253+F254,IF(MOD(A254,12)=0,$D$16,0),H253+F254-IF(MOD(A254,int)=0,$D$14,0)-C254))))</f>
        <v>#NAME?</v>
      </c>
      <c r="E254" s="61"/>
      <c r="F254" s="60" t="str">
        <f>IF(A254="","",ROUND(rate*H253,2))</f>
        <v>#NAME?</v>
      </c>
      <c r="G254" s="60" t="str">
        <f t="shared" si="2"/>
        <v>#NAME?</v>
      </c>
      <c r="H254" s="60" t="str">
        <f t="shared" si="3"/>
        <v>#NAME?</v>
      </c>
      <c r="I254" s="60"/>
      <c r="J254" s="60"/>
      <c r="K254" s="60" t="str">
        <f t="shared" si="4"/>
        <v>#NAME?</v>
      </c>
      <c r="L254" s="62" t="str">
        <f t="shared" si="5"/>
        <v>#NAME?</v>
      </c>
      <c r="M254" s="6"/>
      <c r="N254" s="6"/>
      <c r="O254" s="6"/>
      <c r="P254" s="6"/>
      <c r="Q254" s="6"/>
      <c r="R254" s="6"/>
      <c r="S254" s="6"/>
      <c r="T254" s="6"/>
      <c r="U254" s="6"/>
      <c r="V254" s="6"/>
      <c r="W254" s="6"/>
      <c r="X254" s="6"/>
      <c r="Y254" s="6"/>
      <c r="Z254" s="6"/>
    </row>
    <row r="255" ht="12.75" customHeight="1">
      <c r="A255" s="58" t="str">
        <f t="shared" si="1"/>
        <v>#NAME?</v>
      </c>
      <c r="B255" s="59" t="str">
        <f>IF(A255="","",IF(MONTH(DATE(YEAR(fpdate),MONTH(fpdate)+(A255-1),DAY(fpdate)))&gt;(MONTH(fpdate)+MOD((A255-1),12)),DATE(YEAR(fpdate),MONTH(fpdate)+(A255-1)+1,0),DATE(YEAR(fpdate),MONTH(fpdate)+(A255-1),DAY(fpdate))))</f>
        <v>#NAME?</v>
      </c>
      <c r="C255" s="60" t="str">
        <f>IF(A255="","",IF(OR(A255=nper,payment&gt;ROUND((1+rate)*H254,2)),ROUND((1+rate)*H254,2),payment))</f>
        <v>#NAME?</v>
      </c>
      <c r="D255" s="60" t="str">
        <f>IF(A255="","",IF(H254&lt;=payment,0,IF(IF(MOD(A255,int)=0,$D$14,0)+C255&gt;=H254+F255,H254+F255-C255,IF(MOD(A255,int)=0,$D$14,0)+IF(IF(MOD(A255,int)=0,$D$14,0)+IF(MOD(A255,12)=0,$D$16,0)+C255&lt;H254+F255,IF(MOD(A255,12)=0,$D$16,0),H254+F255-IF(MOD(A255,int)=0,$D$14,0)-C255))))</f>
        <v>#NAME?</v>
      </c>
      <c r="E255" s="61"/>
      <c r="F255" s="60" t="str">
        <f>IF(A255="","",ROUND(rate*H254,2))</f>
        <v>#NAME?</v>
      </c>
      <c r="G255" s="60" t="str">
        <f t="shared" si="2"/>
        <v>#NAME?</v>
      </c>
      <c r="H255" s="60" t="str">
        <f t="shared" si="3"/>
        <v>#NAME?</v>
      </c>
      <c r="I255" s="60"/>
      <c r="J255" s="60"/>
      <c r="K255" s="60" t="str">
        <f t="shared" si="4"/>
        <v>#NAME?</v>
      </c>
      <c r="L255" s="62" t="str">
        <f t="shared" si="5"/>
        <v>#NAME?</v>
      </c>
      <c r="M255" s="6"/>
      <c r="N255" s="6"/>
      <c r="O255" s="6"/>
      <c r="P255" s="6"/>
      <c r="Q255" s="6"/>
      <c r="R255" s="6"/>
      <c r="S255" s="6"/>
      <c r="T255" s="6"/>
      <c r="U255" s="6"/>
      <c r="V255" s="6"/>
      <c r="W255" s="6"/>
      <c r="X255" s="6"/>
      <c r="Y255" s="6"/>
      <c r="Z255" s="6"/>
    </row>
    <row r="256" ht="12.75" customHeight="1">
      <c r="A256" s="58" t="str">
        <f t="shared" si="1"/>
        <v>#NAME?</v>
      </c>
      <c r="B256" s="59" t="str">
        <f>IF(A256="","",IF(MONTH(DATE(YEAR(fpdate),MONTH(fpdate)+(A256-1),DAY(fpdate)))&gt;(MONTH(fpdate)+MOD((A256-1),12)),DATE(YEAR(fpdate),MONTH(fpdate)+(A256-1)+1,0),DATE(YEAR(fpdate),MONTH(fpdate)+(A256-1),DAY(fpdate))))</f>
        <v>#NAME?</v>
      </c>
      <c r="C256" s="60" t="str">
        <f>IF(A256="","",IF(OR(A256=nper,payment&gt;ROUND((1+rate)*H255,2)),ROUND((1+rate)*H255,2),payment))</f>
        <v>#NAME?</v>
      </c>
      <c r="D256" s="60" t="str">
        <f>IF(A256="","",IF(H255&lt;=payment,0,IF(IF(MOD(A256,int)=0,$D$14,0)+C256&gt;=H255+F256,H255+F256-C256,IF(MOD(A256,int)=0,$D$14,0)+IF(IF(MOD(A256,int)=0,$D$14,0)+IF(MOD(A256,12)=0,$D$16,0)+C256&lt;H255+F256,IF(MOD(A256,12)=0,$D$16,0),H255+F256-IF(MOD(A256,int)=0,$D$14,0)-C256))))</f>
        <v>#NAME?</v>
      </c>
      <c r="E256" s="61"/>
      <c r="F256" s="60" t="str">
        <f>IF(A256="","",ROUND(rate*H255,2))</f>
        <v>#NAME?</v>
      </c>
      <c r="G256" s="60" t="str">
        <f t="shared" si="2"/>
        <v>#NAME?</v>
      </c>
      <c r="H256" s="60" t="str">
        <f t="shared" si="3"/>
        <v>#NAME?</v>
      </c>
      <c r="I256" s="60"/>
      <c r="J256" s="60"/>
      <c r="K256" s="60" t="str">
        <f t="shared" si="4"/>
        <v>#NAME?</v>
      </c>
      <c r="L256" s="62" t="str">
        <f t="shared" si="5"/>
        <v>#NAME?</v>
      </c>
      <c r="M256" s="6"/>
      <c r="N256" s="6"/>
      <c r="O256" s="6"/>
      <c r="P256" s="6"/>
      <c r="Q256" s="6"/>
      <c r="R256" s="6"/>
      <c r="S256" s="6"/>
      <c r="T256" s="6"/>
      <c r="U256" s="6"/>
      <c r="V256" s="6"/>
      <c r="W256" s="6"/>
      <c r="X256" s="6"/>
      <c r="Y256" s="6"/>
      <c r="Z256" s="6"/>
    </row>
    <row r="257" ht="12.75" customHeight="1">
      <c r="A257" s="58" t="str">
        <f t="shared" si="1"/>
        <v>#NAME?</v>
      </c>
      <c r="B257" s="59" t="str">
        <f>IF(A257="","",IF(MONTH(DATE(YEAR(fpdate),MONTH(fpdate)+(A257-1),DAY(fpdate)))&gt;(MONTH(fpdate)+MOD((A257-1),12)),DATE(YEAR(fpdate),MONTH(fpdate)+(A257-1)+1,0),DATE(YEAR(fpdate),MONTH(fpdate)+(A257-1),DAY(fpdate))))</f>
        <v>#NAME?</v>
      </c>
      <c r="C257" s="60" t="str">
        <f>IF(A257="","",IF(OR(A257=nper,payment&gt;ROUND((1+rate)*H256,2)),ROUND((1+rate)*H256,2),payment))</f>
        <v>#NAME?</v>
      </c>
      <c r="D257" s="60" t="str">
        <f>IF(A257="","",IF(H256&lt;=payment,0,IF(IF(MOD(A257,int)=0,$D$14,0)+C257&gt;=H256+F257,H256+F257-C257,IF(MOD(A257,int)=0,$D$14,0)+IF(IF(MOD(A257,int)=0,$D$14,0)+IF(MOD(A257,12)=0,$D$16,0)+C257&lt;H256+F257,IF(MOD(A257,12)=0,$D$16,0),H256+F257-IF(MOD(A257,int)=0,$D$14,0)-C257))))</f>
        <v>#NAME?</v>
      </c>
      <c r="E257" s="61"/>
      <c r="F257" s="60" t="str">
        <f>IF(A257="","",ROUND(rate*H256,2))</f>
        <v>#NAME?</v>
      </c>
      <c r="G257" s="60" t="str">
        <f t="shared" si="2"/>
        <v>#NAME?</v>
      </c>
      <c r="H257" s="60" t="str">
        <f t="shared" si="3"/>
        <v>#NAME?</v>
      </c>
      <c r="I257" s="60"/>
      <c r="J257" s="60"/>
      <c r="K257" s="60" t="str">
        <f t="shared" si="4"/>
        <v>#NAME?</v>
      </c>
      <c r="L257" s="62" t="str">
        <f t="shared" si="5"/>
        <v>#NAME?</v>
      </c>
      <c r="M257" s="6"/>
      <c r="N257" s="6"/>
      <c r="O257" s="6"/>
      <c r="P257" s="6"/>
      <c r="Q257" s="6"/>
      <c r="R257" s="6"/>
      <c r="S257" s="6"/>
      <c r="T257" s="6"/>
      <c r="U257" s="6"/>
      <c r="V257" s="6"/>
      <c r="W257" s="6"/>
      <c r="X257" s="6"/>
      <c r="Y257" s="6"/>
      <c r="Z257" s="6"/>
    </row>
    <row r="258" ht="12.75" customHeight="1">
      <c r="A258" s="58" t="str">
        <f t="shared" si="1"/>
        <v>#NAME?</v>
      </c>
      <c r="B258" s="59" t="str">
        <f>IF(A258="","",IF(MONTH(DATE(YEAR(fpdate),MONTH(fpdate)+(A258-1),DAY(fpdate)))&gt;(MONTH(fpdate)+MOD((A258-1),12)),DATE(YEAR(fpdate),MONTH(fpdate)+(A258-1)+1,0),DATE(YEAR(fpdate),MONTH(fpdate)+(A258-1),DAY(fpdate))))</f>
        <v>#NAME?</v>
      </c>
      <c r="C258" s="60" t="str">
        <f>IF(A258="","",IF(OR(A258=nper,payment&gt;ROUND((1+rate)*H257,2)),ROUND((1+rate)*H257,2),payment))</f>
        <v>#NAME?</v>
      </c>
      <c r="D258" s="60" t="str">
        <f>IF(A258="","",IF(H257&lt;=payment,0,IF(IF(MOD(A258,int)=0,$D$14,0)+C258&gt;=H257+F258,H257+F258-C258,IF(MOD(A258,int)=0,$D$14,0)+IF(IF(MOD(A258,int)=0,$D$14,0)+IF(MOD(A258,12)=0,$D$16,0)+C258&lt;H257+F258,IF(MOD(A258,12)=0,$D$16,0),H257+F258-IF(MOD(A258,int)=0,$D$14,0)-C258))))</f>
        <v>#NAME?</v>
      </c>
      <c r="E258" s="61"/>
      <c r="F258" s="60" t="str">
        <f>IF(A258="","",ROUND(rate*H257,2))</f>
        <v>#NAME?</v>
      </c>
      <c r="G258" s="60" t="str">
        <f t="shared" si="2"/>
        <v>#NAME?</v>
      </c>
      <c r="H258" s="60" t="str">
        <f t="shared" si="3"/>
        <v>#NAME?</v>
      </c>
      <c r="I258" s="60"/>
      <c r="J258" s="60"/>
      <c r="K258" s="60" t="str">
        <f t="shared" si="4"/>
        <v>#NAME?</v>
      </c>
      <c r="L258" s="62" t="str">
        <f t="shared" si="5"/>
        <v>#NAME?</v>
      </c>
      <c r="M258" s="6"/>
      <c r="N258" s="6"/>
      <c r="O258" s="6"/>
      <c r="P258" s="6"/>
      <c r="Q258" s="6"/>
      <c r="R258" s="6"/>
      <c r="S258" s="6"/>
      <c r="T258" s="6"/>
      <c r="U258" s="6"/>
      <c r="V258" s="6"/>
      <c r="W258" s="6"/>
      <c r="X258" s="6"/>
      <c r="Y258" s="6"/>
      <c r="Z258" s="6"/>
    </row>
    <row r="259" ht="12.75" customHeight="1">
      <c r="A259" s="58" t="str">
        <f t="shared" si="1"/>
        <v>#NAME?</v>
      </c>
      <c r="B259" s="59" t="str">
        <f>IF(A259="","",IF(MONTH(DATE(YEAR(fpdate),MONTH(fpdate)+(A259-1),DAY(fpdate)))&gt;(MONTH(fpdate)+MOD((A259-1),12)),DATE(YEAR(fpdate),MONTH(fpdate)+(A259-1)+1,0),DATE(YEAR(fpdate),MONTH(fpdate)+(A259-1),DAY(fpdate))))</f>
        <v>#NAME?</v>
      </c>
      <c r="C259" s="60" t="str">
        <f>IF(A259="","",IF(OR(A259=nper,payment&gt;ROUND((1+rate)*H258,2)),ROUND((1+rate)*H258,2),payment))</f>
        <v>#NAME?</v>
      </c>
      <c r="D259" s="60" t="str">
        <f>IF(A259="","",IF(H258&lt;=payment,0,IF(IF(MOD(A259,int)=0,$D$14,0)+C259&gt;=H258+F259,H258+F259-C259,IF(MOD(A259,int)=0,$D$14,0)+IF(IF(MOD(A259,int)=0,$D$14,0)+IF(MOD(A259,12)=0,$D$16,0)+C259&lt;H258+F259,IF(MOD(A259,12)=0,$D$16,0),H258+F259-IF(MOD(A259,int)=0,$D$14,0)-C259))))</f>
        <v>#NAME?</v>
      </c>
      <c r="E259" s="61"/>
      <c r="F259" s="60" t="str">
        <f>IF(A259="","",ROUND(rate*H258,2))</f>
        <v>#NAME?</v>
      </c>
      <c r="G259" s="60" t="str">
        <f t="shared" si="2"/>
        <v>#NAME?</v>
      </c>
      <c r="H259" s="60" t="str">
        <f t="shared" si="3"/>
        <v>#NAME?</v>
      </c>
      <c r="I259" s="60"/>
      <c r="J259" s="60"/>
      <c r="K259" s="60" t="str">
        <f t="shared" si="4"/>
        <v>#NAME?</v>
      </c>
      <c r="L259" s="62" t="str">
        <f t="shared" si="5"/>
        <v>#NAME?</v>
      </c>
      <c r="M259" s="6"/>
      <c r="N259" s="6"/>
      <c r="O259" s="6"/>
      <c r="P259" s="6"/>
      <c r="Q259" s="6"/>
      <c r="R259" s="6"/>
      <c r="S259" s="6"/>
      <c r="T259" s="6"/>
      <c r="U259" s="6"/>
      <c r="V259" s="6"/>
      <c r="W259" s="6"/>
      <c r="X259" s="6"/>
      <c r="Y259" s="6"/>
      <c r="Z259" s="6"/>
    </row>
    <row r="260" ht="12.75" customHeight="1">
      <c r="A260" s="58" t="str">
        <f t="shared" si="1"/>
        <v>#NAME?</v>
      </c>
      <c r="B260" s="59" t="str">
        <f>IF(A260="","",IF(MONTH(DATE(YEAR(fpdate),MONTH(fpdate)+(A260-1),DAY(fpdate)))&gt;(MONTH(fpdate)+MOD((A260-1),12)),DATE(YEAR(fpdate),MONTH(fpdate)+(A260-1)+1,0),DATE(YEAR(fpdate),MONTH(fpdate)+(A260-1),DAY(fpdate))))</f>
        <v>#NAME?</v>
      </c>
      <c r="C260" s="60" t="str">
        <f>IF(A260="","",IF(OR(A260=nper,payment&gt;ROUND((1+rate)*H259,2)),ROUND((1+rate)*H259,2),payment))</f>
        <v>#NAME?</v>
      </c>
      <c r="D260" s="60" t="str">
        <f>IF(A260="","",IF(H259&lt;=payment,0,IF(IF(MOD(A260,int)=0,$D$14,0)+C260&gt;=H259+F260,H259+F260-C260,IF(MOD(A260,int)=0,$D$14,0)+IF(IF(MOD(A260,int)=0,$D$14,0)+IF(MOD(A260,12)=0,$D$16,0)+C260&lt;H259+F260,IF(MOD(A260,12)=0,$D$16,0),H259+F260-IF(MOD(A260,int)=0,$D$14,0)-C260))))</f>
        <v>#NAME?</v>
      </c>
      <c r="E260" s="61"/>
      <c r="F260" s="60" t="str">
        <f>IF(A260="","",ROUND(rate*H259,2))</f>
        <v>#NAME?</v>
      </c>
      <c r="G260" s="60" t="str">
        <f t="shared" si="2"/>
        <v>#NAME?</v>
      </c>
      <c r="H260" s="60" t="str">
        <f t="shared" si="3"/>
        <v>#NAME?</v>
      </c>
      <c r="I260" s="60"/>
      <c r="J260" s="60"/>
      <c r="K260" s="60" t="str">
        <f t="shared" si="4"/>
        <v>#NAME?</v>
      </c>
      <c r="L260" s="62" t="str">
        <f t="shared" si="5"/>
        <v>#NAME?</v>
      </c>
      <c r="M260" s="6"/>
      <c r="N260" s="6"/>
      <c r="O260" s="6"/>
      <c r="P260" s="6"/>
      <c r="Q260" s="6"/>
      <c r="R260" s="6"/>
      <c r="S260" s="6"/>
      <c r="T260" s="6"/>
      <c r="U260" s="6"/>
      <c r="V260" s="6"/>
      <c r="W260" s="6"/>
      <c r="X260" s="6"/>
      <c r="Y260" s="6"/>
      <c r="Z260" s="6"/>
    </row>
    <row r="261" ht="12.75" customHeight="1">
      <c r="A261" s="58" t="str">
        <f t="shared" si="1"/>
        <v>#NAME?</v>
      </c>
      <c r="B261" s="59" t="str">
        <f>IF(A261="","",IF(MONTH(DATE(YEAR(fpdate),MONTH(fpdate)+(A261-1),DAY(fpdate)))&gt;(MONTH(fpdate)+MOD((A261-1),12)),DATE(YEAR(fpdate),MONTH(fpdate)+(A261-1)+1,0),DATE(YEAR(fpdate),MONTH(fpdate)+(A261-1),DAY(fpdate))))</f>
        <v>#NAME?</v>
      </c>
      <c r="C261" s="60" t="str">
        <f>IF(A261="","",IF(OR(A261=nper,payment&gt;ROUND((1+rate)*H260,2)),ROUND((1+rate)*H260,2),payment))</f>
        <v>#NAME?</v>
      </c>
      <c r="D261" s="60" t="str">
        <f>IF(A261="","",IF(H260&lt;=payment,0,IF(IF(MOD(A261,int)=0,$D$14,0)+C261&gt;=H260+F261,H260+F261-C261,IF(MOD(A261,int)=0,$D$14,0)+IF(IF(MOD(A261,int)=0,$D$14,0)+IF(MOD(A261,12)=0,$D$16,0)+C261&lt;H260+F261,IF(MOD(A261,12)=0,$D$16,0),H260+F261-IF(MOD(A261,int)=0,$D$14,0)-C261))))</f>
        <v>#NAME?</v>
      </c>
      <c r="E261" s="61"/>
      <c r="F261" s="60" t="str">
        <f>IF(A261="","",ROUND(rate*H260,2))</f>
        <v>#NAME?</v>
      </c>
      <c r="G261" s="60" t="str">
        <f t="shared" si="2"/>
        <v>#NAME?</v>
      </c>
      <c r="H261" s="60" t="str">
        <f t="shared" si="3"/>
        <v>#NAME?</v>
      </c>
      <c r="I261" s="60"/>
      <c r="J261" s="60"/>
      <c r="K261" s="60" t="str">
        <f t="shared" si="4"/>
        <v>#NAME?</v>
      </c>
      <c r="L261" s="62" t="str">
        <f t="shared" si="5"/>
        <v>#NAME?</v>
      </c>
      <c r="M261" s="6"/>
      <c r="N261" s="6"/>
      <c r="O261" s="6"/>
      <c r="P261" s="6"/>
      <c r="Q261" s="6"/>
      <c r="R261" s="6"/>
      <c r="S261" s="6"/>
      <c r="T261" s="6"/>
      <c r="U261" s="6"/>
      <c r="V261" s="6"/>
      <c r="W261" s="6"/>
      <c r="X261" s="6"/>
      <c r="Y261" s="6"/>
      <c r="Z261" s="6"/>
    </row>
    <row r="262" ht="12.75" customHeight="1">
      <c r="A262" s="58" t="str">
        <f t="shared" si="1"/>
        <v>#NAME?</v>
      </c>
      <c r="B262" s="59" t="str">
        <f>IF(A262="","",IF(MONTH(DATE(YEAR(fpdate),MONTH(fpdate)+(A262-1),DAY(fpdate)))&gt;(MONTH(fpdate)+MOD((A262-1),12)),DATE(YEAR(fpdate),MONTH(fpdate)+(A262-1)+1,0),DATE(YEAR(fpdate),MONTH(fpdate)+(A262-1),DAY(fpdate))))</f>
        <v>#NAME?</v>
      </c>
      <c r="C262" s="60" t="str">
        <f>IF(A262="","",IF(OR(A262=nper,payment&gt;ROUND((1+rate)*H261,2)),ROUND((1+rate)*H261,2),payment))</f>
        <v>#NAME?</v>
      </c>
      <c r="D262" s="60" t="str">
        <f>IF(A262="","",IF(H261&lt;=payment,0,IF(IF(MOD(A262,int)=0,$D$14,0)+C262&gt;=H261+F262,H261+F262-C262,IF(MOD(A262,int)=0,$D$14,0)+IF(IF(MOD(A262,int)=0,$D$14,0)+IF(MOD(A262,12)=0,$D$16,0)+C262&lt;H261+F262,IF(MOD(A262,12)=0,$D$16,0),H261+F262-IF(MOD(A262,int)=0,$D$14,0)-C262))))</f>
        <v>#NAME?</v>
      </c>
      <c r="E262" s="61"/>
      <c r="F262" s="60" t="str">
        <f>IF(A262="","",ROUND(rate*H261,2))</f>
        <v>#NAME?</v>
      </c>
      <c r="G262" s="60" t="str">
        <f t="shared" si="2"/>
        <v>#NAME?</v>
      </c>
      <c r="H262" s="60" t="str">
        <f t="shared" si="3"/>
        <v>#NAME?</v>
      </c>
      <c r="I262" s="60"/>
      <c r="J262" s="60"/>
      <c r="K262" s="60" t="str">
        <f t="shared" si="4"/>
        <v>#NAME?</v>
      </c>
      <c r="L262" s="62" t="str">
        <f t="shared" si="5"/>
        <v>#NAME?</v>
      </c>
      <c r="M262" s="6"/>
      <c r="N262" s="6"/>
      <c r="O262" s="6"/>
      <c r="P262" s="6"/>
      <c r="Q262" s="6"/>
      <c r="R262" s="6"/>
      <c r="S262" s="6"/>
      <c r="T262" s="6"/>
      <c r="U262" s="6"/>
      <c r="V262" s="6"/>
      <c r="W262" s="6"/>
      <c r="X262" s="6"/>
      <c r="Y262" s="6"/>
      <c r="Z262" s="6"/>
    </row>
    <row r="263" ht="12.75" customHeight="1">
      <c r="A263" s="58" t="str">
        <f t="shared" si="1"/>
        <v>#NAME?</v>
      </c>
      <c r="B263" s="59" t="str">
        <f>IF(A263="","",IF(MONTH(DATE(YEAR(fpdate),MONTH(fpdate)+(A263-1),DAY(fpdate)))&gt;(MONTH(fpdate)+MOD((A263-1),12)),DATE(YEAR(fpdate),MONTH(fpdate)+(A263-1)+1,0),DATE(YEAR(fpdate),MONTH(fpdate)+(A263-1),DAY(fpdate))))</f>
        <v>#NAME?</v>
      </c>
      <c r="C263" s="60" t="str">
        <f>IF(A263="","",IF(OR(A263=nper,payment&gt;ROUND((1+rate)*H262,2)),ROUND((1+rate)*H262,2),payment))</f>
        <v>#NAME?</v>
      </c>
      <c r="D263" s="60" t="str">
        <f>IF(A263="","",IF(H262&lt;=payment,0,IF(IF(MOD(A263,int)=0,$D$14,0)+C263&gt;=H262+F263,H262+F263-C263,IF(MOD(A263,int)=0,$D$14,0)+IF(IF(MOD(A263,int)=0,$D$14,0)+IF(MOD(A263,12)=0,$D$16,0)+C263&lt;H262+F263,IF(MOD(A263,12)=0,$D$16,0),H262+F263-IF(MOD(A263,int)=0,$D$14,0)-C263))))</f>
        <v>#NAME?</v>
      </c>
      <c r="E263" s="61"/>
      <c r="F263" s="60" t="str">
        <f>IF(A263="","",ROUND(rate*H262,2))</f>
        <v>#NAME?</v>
      </c>
      <c r="G263" s="60" t="str">
        <f t="shared" si="2"/>
        <v>#NAME?</v>
      </c>
      <c r="H263" s="60" t="str">
        <f t="shared" si="3"/>
        <v>#NAME?</v>
      </c>
      <c r="I263" s="60"/>
      <c r="J263" s="60"/>
      <c r="K263" s="60" t="str">
        <f t="shared" si="4"/>
        <v>#NAME?</v>
      </c>
      <c r="L263" s="62" t="str">
        <f t="shared" si="5"/>
        <v>#NAME?</v>
      </c>
      <c r="M263" s="6"/>
      <c r="N263" s="6"/>
      <c r="O263" s="6"/>
      <c r="P263" s="6"/>
      <c r="Q263" s="6"/>
      <c r="R263" s="6"/>
      <c r="S263" s="6"/>
      <c r="T263" s="6"/>
      <c r="U263" s="6"/>
      <c r="V263" s="6"/>
      <c r="W263" s="6"/>
      <c r="X263" s="6"/>
      <c r="Y263" s="6"/>
      <c r="Z263" s="6"/>
    </row>
    <row r="264" ht="12.75" customHeight="1">
      <c r="A264" s="58" t="str">
        <f t="shared" si="1"/>
        <v>#NAME?</v>
      </c>
      <c r="B264" s="59" t="str">
        <f>IF(A264="","",IF(MONTH(DATE(YEAR(fpdate),MONTH(fpdate)+(A264-1),DAY(fpdate)))&gt;(MONTH(fpdate)+MOD((A264-1),12)),DATE(YEAR(fpdate),MONTH(fpdate)+(A264-1)+1,0),DATE(YEAR(fpdate),MONTH(fpdate)+(A264-1),DAY(fpdate))))</f>
        <v>#NAME?</v>
      </c>
      <c r="C264" s="60" t="str">
        <f>IF(A264="","",IF(OR(A264=nper,payment&gt;ROUND((1+rate)*H263,2)),ROUND((1+rate)*H263,2),payment))</f>
        <v>#NAME?</v>
      </c>
      <c r="D264" s="60" t="str">
        <f>IF(A264="","",IF(H263&lt;=payment,0,IF(IF(MOD(A264,int)=0,$D$14,0)+C264&gt;=H263+F264,H263+F264-C264,IF(MOD(A264,int)=0,$D$14,0)+IF(IF(MOD(A264,int)=0,$D$14,0)+IF(MOD(A264,12)=0,$D$16,0)+C264&lt;H263+F264,IF(MOD(A264,12)=0,$D$16,0),H263+F264-IF(MOD(A264,int)=0,$D$14,0)-C264))))</f>
        <v>#NAME?</v>
      </c>
      <c r="E264" s="61"/>
      <c r="F264" s="60" t="str">
        <f>IF(A264="","",ROUND(rate*H263,2))</f>
        <v>#NAME?</v>
      </c>
      <c r="G264" s="60" t="str">
        <f t="shared" si="2"/>
        <v>#NAME?</v>
      </c>
      <c r="H264" s="60" t="str">
        <f t="shared" si="3"/>
        <v>#NAME?</v>
      </c>
      <c r="I264" s="60"/>
      <c r="J264" s="60"/>
      <c r="K264" s="60" t="str">
        <f t="shared" si="4"/>
        <v>#NAME?</v>
      </c>
      <c r="L264" s="62" t="str">
        <f t="shared" si="5"/>
        <v>#NAME?</v>
      </c>
      <c r="M264" s="6"/>
      <c r="N264" s="6"/>
      <c r="O264" s="6"/>
      <c r="P264" s="6"/>
      <c r="Q264" s="6"/>
      <c r="R264" s="6"/>
      <c r="S264" s="6"/>
      <c r="T264" s="6"/>
      <c r="U264" s="6"/>
      <c r="V264" s="6"/>
      <c r="W264" s="6"/>
      <c r="X264" s="6"/>
      <c r="Y264" s="6"/>
      <c r="Z264" s="6"/>
    </row>
    <row r="265" ht="12.75" customHeight="1">
      <c r="A265" s="58" t="str">
        <f t="shared" si="1"/>
        <v>#NAME?</v>
      </c>
      <c r="B265" s="59" t="str">
        <f>IF(A265="","",IF(MONTH(DATE(YEAR(fpdate),MONTH(fpdate)+(A265-1),DAY(fpdate)))&gt;(MONTH(fpdate)+MOD((A265-1),12)),DATE(YEAR(fpdate),MONTH(fpdate)+(A265-1)+1,0),DATE(YEAR(fpdate),MONTH(fpdate)+(A265-1),DAY(fpdate))))</f>
        <v>#NAME?</v>
      </c>
      <c r="C265" s="60" t="str">
        <f>IF(A265="","",IF(OR(A265=nper,payment&gt;ROUND((1+rate)*H264,2)),ROUND((1+rate)*H264,2),payment))</f>
        <v>#NAME?</v>
      </c>
      <c r="D265" s="60" t="str">
        <f>IF(A265="","",IF(H264&lt;=payment,0,IF(IF(MOD(A265,int)=0,$D$14,0)+C265&gt;=H264+F265,H264+F265-C265,IF(MOD(A265,int)=0,$D$14,0)+IF(IF(MOD(A265,int)=0,$D$14,0)+IF(MOD(A265,12)=0,$D$16,0)+C265&lt;H264+F265,IF(MOD(A265,12)=0,$D$16,0),H264+F265-IF(MOD(A265,int)=0,$D$14,0)-C265))))</f>
        <v>#NAME?</v>
      </c>
      <c r="E265" s="61"/>
      <c r="F265" s="60" t="str">
        <f>IF(A265="","",ROUND(rate*H264,2))</f>
        <v>#NAME?</v>
      </c>
      <c r="G265" s="60" t="str">
        <f t="shared" si="2"/>
        <v>#NAME?</v>
      </c>
      <c r="H265" s="60" t="str">
        <f t="shared" si="3"/>
        <v>#NAME?</v>
      </c>
      <c r="I265" s="60"/>
      <c r="J265" s="60"/>
      <c r="K265" s="60" t="str">
        <f t="shared" si="4"/>
        <v>#NAME?</v>
      </c>
      <c r="L265" s="62" t="str">
        <f t="shared" si="5"/>
        <v>#NAME?</v>
      </c>
      <c r="M265" s="6"/>
      <c r="N265" s="6"/>
      <c r="O265" s="6"/>
      <c r="P265" s="6"/>
      <c r="Q265" s="6"/>
      <c r="R265" s="6"/>
      <c r="S265" s="6"/>
      <c r="T265" s="6"/>
      <c r="U265" s="6"/>
      <c r="V265" s="6"/>
      <c r="W265" s="6"/>
      <c r="X265" s="6"/>
      <c r="Y265" s="6"/>
      <c r="Z265" s="6"/>
    </row>
    <row r="266" ht="12.75" customHeight="1">
      <c r="A266" s="58" t="str">
        <f t="shared" si="1"/>
        <v>#NAME?</v>
      </c>
      <c r="B266" s="59" t="str">
        <f>IF(A266="","",IF(MONTH(DATE(YEAR(fpdate),MONTH(fpdate)+(A266-1),DAY(fpdate)))&gt;(MONTH(fpdate)+MOD((A266-1),12)),DATE(YEAR(fpdate),MONTH(fpdate)+(A266-1)+1,0),DATE(YEAR(fpdate),MONTH(fpdate)+(A266-1),DAY(fpdate))))</f>
        <v>#NAME?</v>
      </c>
      <c r="C266" s="60" t="str">
        <f>IF(A266="","",IF(OR(A266=nper,payment&gt;ROUND((1+rate)*H265,2)),ROUND((1+rate)*H265,2),payment))</f>
        <v>#NAME?</v>
      </c>
      <c r="D266" s="60" t="str">
        <f>IF(A266="","",IF(H265&lt;=payment,0,IF(IF(MOD(A266,int)=0,$D$14,0)+C266&gt;=H265+F266,H265+F266-C266,IF(MOD(A266,int)=0,$D$14,0)+IF(IF(MOD(A266,int)=0,$D$14,0)+IF(MOD(A266,12)=0,$D$16,0)+C266&lt;H265+F266,IF(MOD(A266,12)=0,$D$16,0),H265+F266-IF(MOD(A266,int)=0,$D$14,0)-C266))))</f>
        <v>#NAME?</v>
      </c>
      <c r="E266" s="61"/>
      <c r="F266" s="60" t="str">
        <f>IF(A266="","",ROUND(rate*H265,2))</f>
        <v>#NAME?</v>
      </c>
      <c r="G266" s="60" t="str">
        <f t="shared" si="2"/>
        <v>#NAME?</v>
      </c>
      <c r="H266" s="60" t="str">
        <f t="shared" si="3"/>
        <v>#NAME?</v>
      </c>
      <c r="I266" s="60"/>
      <c r="J266" s="60"/>
      <c r="K266" s="60" t="str">
        <f t="shared" si="4"/>
        <v>#NAME?</v>
      </c>
      <c r="L266" s="62" t="str">
        <f t="shared" si="5"/>
        <v>#NAME?</v>
      </c>
      <c r="M266" s="6"/>
      <c r="N266" s="6"/>
      <c r="O266" s="6"/>
      <c r="P266" s="6"/>
      <c r="Q266" s="6"/>
      <c r="R266" s="6"/>
      <c r="S266" s="6"/>
      <c r="T266" s="6"/>
      <c r="U266" s="6"/>
      <c r="V266" s="6"/>
      <c r="W266" s="6"/>
      <c r="X266" s="6"/>
      <c r="Y266" s="6"/>
      <c r="Z266" s="6"/>
    </row>
    <row r="267" ht="12.75" customHeight="1">
      <c r="A267" s="58" t="str">
        <f t="shared" si="1"/>
        <v>#NAME?</v>
      </c>
      <c r="B267" s="59" t="str">
        <f>IF(A267="","",IF(MONTH(DATE(YEAR(fpdate),MONTH(fpdate)+(A267-1),DAY(fpdate)))&gt;(MONTH(fpdate)+MOD((A267-1),12)),DATE(YEAR(fpdate),MONTH(fpdate)+(A267-1)+1,0),DATE(YEAR(fpdate),MONTH(fpdate)+(A267-1),DAY(fpdate))))</f>
        <v>#NAME?</v>
      </c>
      <c r="C267" s="60" t="str">
        <f>IF(A267="","",IF(OR(A267=nper,payment&gt;ROUND((1+rate)*H266,2)),ROUND((1+rate)*H266,2),payment))</f>
        <v>#NAME?</v>
      </c>
      <c r="D267" s="60" t="str">
        <f>IF(A267="","",IF(H266&lt;=payment,0,IF(IF(MOD(A267,int)=0,$D$14,0)+C267&gt;=H266+F267,H266+F267-C267,IF(MOD(A267,int)=0,$D$14,0)+IF(IF(MOD(A267,int)=0,$D$14,0)+IF(MOD(A267,12)=0,$D$16,0)+C267&lt;H266+F267,IF(MOD(A267,12)=0,$D$16,0),H266+F267-IF(MOD(A267,int)=0,$D$14,0)-C267))))</f>
        <v>#NAME?</v>
      </c>
      <c r="E267" s="61"/>
      <c r="F267" s="60" t="str">
        <f>IF(A267="","",ROUND(rate*H266,2))</f>
        <v>#NAME?</v>
      </c>
      <c r="G267" s="60" t="str">
        <f t="shared" si="2"/>
        <v>#NAME?</v>
      </c>
      <c r="H267" s="60" t="str">
        <f t="shared" si="3"/>
        <v>#NAME?</v>
      </c>
      <c r="I267" s="60"/>
      <c r="J267" s="60"/>
      <c r="K267" s="60" t="str">
        <f t="shared" si="4"/>
        <v>#NAME?</v>
      </c>
      <c r="L267" s="62" t="str">
        <f t="shared" si="5"/>
        <v>#NAME?</v>
      </c>
      <c r="M267" s="6"/>
      <c r="N267" s="6"/>
      <c r="O267" s="6"/>
      <c r="P267" s="6"/>
      <c r="Q267" s="6"/>
      <c r="R267" s="6"/>
      <c r="S267" s="6"/>
      <c r="T267" s="6"/>
      <c r="U267" s="6"/>
      <c r="V267" s="6"/>
      <c r="W267" s="6"/>
      <c r="X267" s="6"/>
      <c r="Y267" s="6"/>
      <c r="Z267" s="6"/>
    </row>
    <row r="268" ht="12.75" customHeight="1">
      <c r="A268" s="58" t="str">
        <f t="shared" si="1"/>
        <v>#NAME?</v>
      </c>
      <c r="B268" s="59" t="str">
        <f>IF(A268="","",IF(MONTH(DATE(YEAR(fpdate),MONTH(fpdate)+(A268-1),DAY(fpdate)))&gt;(MONTH(fpdate)+MOD((A268-1),12)),DATE(YEAR(fpdate),MONTH(fpdate)+(A268-1)+1,0),DATE(YEAR(fpdate),MONTH(fpdate)+(A268-1),DAY(fpdate))))</f>
        <v>#NAME?</v>
      </c>
      <c r="C268" s="60" t="str">
        <f>IF(A268="","",IF(OR(A268=nper,payment&gt;ROUND((1+rate)*H267,2)),ROUND((1+rate)*H267,2),payment))</f>
        <v>#NAME?</v>
      </c>
      <c r="D268" s="60" t="str">
        <f>IF(A268="","",IF(H267&lt;=payment,0,IF(IF(MOD(A268,int)=0,$D$14,0)+C268&gt;=H267+F268,H267+F268-C268,IF(MOD(A268,int)=0,$D$14,0)+IF(IF(MOD(A268,int)=0,$D$14,0)+IF(MOD(A268,12)=0,$D$16,0)+C268&lt;H267+F268,IF(MOD(A268,12)=0,$D$16,0),H267+F268-IF(MOD(A268,int)=0,$D$14,0)-C268))))</f>
        <v>#NAME?</v>
      </c>
      <c r="E268" s="61"/>
      <c r="F268" s="60" t="str">
        <f>IF(A268="","",ROUND(rate*H267,2))</f>
        <v>#NAME?</v>
      </c>
      <c r="G268" s="60" t="str">
        <f t="shared" si="2"/>
        <v>#NAME?</v>
      </c>
      <c r="H268" s="60" t="str">
        <f t="shared" si="3"/>
        <v>#NAME?</v>
      </c>
      <c r="I268" s="60"/>
      <c r="J268" s="60"/>
      <c r="K268" s="60" t="str">
        <f t="shared" si="4"/>
        <v>#NAME?</v>
      </c>
      <c r="L268" s="62" t="str">
        <f t="shared" si="5"/>
        <v>#NAME?</v>
      </c>
      <c r="M268" s="6"/>
      <c r="N268" s="6"/>
      <c r="O268" s="6"/>
      <c r="P268" s="6"/>
      <c r="Q268" s="6"/>
      <c r="R268" s="6"/>
      <c r="S268" s="6"/>
      <c r="T268" s="6"/>
      <c r="U268" s="6"/>
      <c r="V268" s="6"/>
      <c r="W268" s="6"/>
      <c r="X268" s="6"/>
      <c r="Y268" s="6"/>
      <c r="Z268" s="6"/>
    </row>
    <row r="269" ht="12.75" customHeight="1">
      <c r="A269" s="58" t="str">
        <f t="shared" si="1"/>
        <v>#NAME?</v>
      </c>
      <c r="B269" s="59" t="str">
        <f>IF(A269="","",IF(MONTH(DATE(YEAR(fpdate),MONTH(fpdate)+(A269-1),DAY(fpdate)))&gt;(MONTH(fpdate)+MOD((A269-1),12)),DATE(YEAR(fpdate),MONTH(fpdate)+(A269-1)+1,0),DATE(YEAR(fpdate),MONTH(fpdate)+(A269-1),DAY(fpdate))))</f>
        <v>#NAME?</v>
      </c>
      <c r="C269" s="60" t="str">
        <f>IF(A269="","",IF(OR(A269=nper,payment&gt;ROUND((1+rate)*H268,2)),ROUND((1+rate)*H268,2),payment))</f>
        <v>#NAME?</v>
      </c>
      <c r="D269" s="60" t="str">
        <f>IF(A269="","",IF(H268&lt;=payment,0,IF(IF(MOD(A269,int)=0,$D$14,0)+C269&gt;=H268+F269,H268+F269-C269,IF(MOD(A269,int)=0,$D$14,0)+IF(IF(MOD(A269,int)=0,$D$14,0)+IF(MOD(A269,12)=0,$D$16,0)+C269&lt;H268+F269,IF(MOD(A269,12)=0,$D$16,0),H268+F269-IF(MOD(A269,int)=0,$D$14,0)-C269))))</f>
        <v>#NAME?</v>
      </c>
      <c r="E269" s="61"/>
      <c r="F269" s="60" t="str">
        <f>IF(A269="","",ROUND(rate*H268,2))</f>
        <v>#NAME?</v>
      </c>
      <c r="G269" s="60" t="str">
        <f t="shared" si="2"/>
        <v>#NAME?</v>
      </c>
      <c r="H269" s="60" t="str">
        <f t="shared" si="3"/>
        <v>#NAME?</v>
      </c>
      <c r="I269" s="60"/>
      <c r="J269" s="60"/>
      <c r="K269" s="60" t="str">
        <f t="shared" si="4"/>
        <v>#NAME?</v>
      </c>
      <c r="L269" s="62" t="str">
        <f t="shared" si="5"/>
        <v>#NAME?</v>
      </c>
      <c r="M269" s="6"/>
      <c r="N269" s="6"/>
      <c r="O269" s="6"/>
      <c r="P269" s="6"/>
      <c r="Q269" s="6"/>
      <c r="R269" s="6"/>
      <c r="S269" s="6"/>
      <c r="T269" s="6"/>
      <c r="U269" s="6"/>
      <c r="V269" s="6"/>
      <c r="W269" s="6"/>
      <c r="X269" s="6"/>
      <c r="Y269" s="6"/>
      <c r="Z269" s="6"/>
    </row>
    <row r="270" ht="12.75" customHeight="1">
      <c r="A270" s="58" t="str">
        <f t="shared" si="1"/>
        <v>#NAME?</v>
      </c>
      <c r="B270" s="59" t="str">
        <f>IF(A270="","",IF(MONTH(DATE(YEAR(fpdate),MONTH(fpdate)+(A270-1),DAY(fpdate)))&gt;(MONTH(fpdate)+MOD((A270-1),12)),DATE(YEAR(fpdate),MONTH(fpdate)+(A270-1)+1,0),DATE(YEAR(fpdate),MONTH(fpdate)+(A270-1),DAY(fpdate))))</f>
        <v>#NAME?</v>
      </c>
      <c r="C270" s="60" t="str">
        <f>IF(A270="","",IF(OR(A270=nper,payment&gt;ROUND((1+rate)*H269,2)),ROUND((1+rate)*H269,2),payment))</f>
        <v>#NAME?</v>
      </c>
      <c r="D270" s="60" t="str">
        <f>IF(A270="","",IF(H269&lt;=payment,0,IF(IF(MOD(A270,int)=0,$D$14,0)+C270&gt;=H269+F270,H269+F270-C270,IF(MOD(A270,int)=0,$D$14,0)+IF(IF(MOD(A270,int)=0,$D$14,0)+IF(MOD(A270,12)=0,$D$16,0)+C270&lt;H269+F270,IF(MOD(A270,12)=0,$D$16,0),H269+F270-IF(MOD(A270,int)=0,$D$14,0)-C270))))</f>
        <v>#NAME?</v>
      </c>
      <c r="E270" s="61"/>
      <c r="F270" s="60" t="str">
        <f>IF(A270="","",ROUND(rate*H269,2))</f>
        <v>#NAME?</v>
      </c>
      <c r="G270" s="60" t="str">
        <f t="shared" si="2"/>
        <v>#NAME?</v>
      </c>
      <c r="H270" s="60" t="str">
        <f t="shared" si="3"/>
        <v>#NAME?</v>
      </c>
      <c r="I270" s="60"/>
      <c r="J270" s="60"/>
      <c r="K270" s="60" t="str">
        <f t="shared" si="4"/>
        <v>#NAME?</v>
      </c>
      <c r="L270" s="62" t="str">
        <f t="shared" si="5"/>
        <v>#NAME?</v>
      </c>
      <c r="M270" s="6"/>
      <c r="N270" s="6"/>
      <c r="O270" s="6"/>
      <c r="P270" s="6"/>
      <c r="Q270" s="6"/>
      <c r="R270" s="6"/>
      <c r="S270" s="6"/>
      <c r="T270" s="6"/>
      <c r="U270" s="6"/>
      <c r="V270" s="6"/>
      <c r="W270" s="6"/>
      <c r="X270" s="6"/>
      <c r="Y270" s="6"/>
      <c r="Z270" s="6"/>
    </row>
    <row r="271" ht="12.75" customHeight="1">
      <c r="A271" s="58" t="str">
        <f t="shared" si="1"/>
        <v>#NAME?</v>
      </c>
      <c r="B271" s="59" t="str">
        <f>IF(A271="","",IF(MONTH(DATE(YEAR(fpdate),MONTH(fpdate)+(A271-1),DAY(fpdate)))&gt;(MONTH(fpdate)+MOD((A271-1),12)),DATE(YEAR(fpdate),MONTH(fpdate)+(A271-1)+1,0),DATE(YEAR(fpdate),MONTH(fpdate)+(A271-1),DAY(fpdate))))</f>
        <v>#NAME?</v>
      </c>
      <c r="C271" s="60" t="str">
        <f>IF(A271="","",IF(OR(A271=nper,payment&gt;ROUND((1+rate)*H270,2)),ROUND((1+rate)*H270,2),payment))</f>
        <v>#NAME?</v>
      </c>
      <c r="D271" s="60" t="str">
        <f>IF(A271="","",IF(H270&lt;=payment,0,IF(IF(MOD(A271,int)=0,$D$14,0)+C271&gt;=H270+F271,H270+F271-C271,IF(MOD(A271,int)=0,$D$14,0)+IF(IF(MOD(A271,int)=0,$D$14,0)+IF(MOD(A271,12)=0,$D$16,0)+C271&lt;H270+F271,IF(MOD(A271,12)=0,$D$16,0),H270+F271-IF(MOD(A271,int)=0,$D$14,0)-C271))))</f>
        <v>#NAME?</v>
      </c>
      <c r="E271" s="61"/>
      <c r="F271" s="60" t="str">
        <f>IF(A271="","",ROUND(rate*H270,2))</f>
        <v>#NAME?</v>
      </c>
      <c r="G271" s="60" t="str">
        <f t="shared" si="2"/>
        <v>#NAME?</v>
      </c>
      <c r="H271" s="60" t="str">
        <f t="shared" si="3"/>
        <v>#NAME?</v>
      </c>
      <c r="I271" s="60"/>
      <c r="J271" s="60"/>
      <c r="K271" s="60" t="str">
        <f t="shared" si="4"/>
        <v>#NAME?</v>
      </c>
      <c r="L271" s="62" t="str">
        <f t="shared" si="5"/>
        <v>#NAME?</v>
      </c>
      <c r="M271" s="6"/>
      <c r="N271" s="6"/>
      <c r="O271" s="6"/>
      <c r="P271" s="6"/>
      <c r="Q271" s="6"/>
      <c r="R271" s="6"/>
      <c r="S271" s="6"/>
      <c r="T271" s="6"/>
      <c r="U271" s="6"/>
      <c r="V271" s="6"/>
      <c r="W271" s="6"/>
      <c r="X271" s="6"/>
      <c r="Y271" s="6"/>
      <c r="Z271" s="6"/>
    </row>
    <row r="272" ht="12.75" customHeight="1">
      <c r="A272" s="58" t="str">
        <f t="shared" si="1"/>
        <v>#NAME?</v>
      </c>
      <c r="B272" s="59" t="str">
        <f>IF(A272="","",IF(MONTH(DATE(YEAR(fpdate),MONTH(fpdate)+(A272-1),DAY(fpdate)))&gt;(MONTH(fpdate)+MOD((A272-1),12)),DATE(YEAR(fpdate),MONTH(fpdate)+(A272-1)+1,0),DATE(YEAR(fpdate),MONTH(fpdate)+(A272-1),DAY(fpdate))))</f>
        <v>#NAME?</v>
      </c>
      <c r="C272" s="60" t="str">
        <f>IF(A272="","",IF(OR(A272=nper,payment&gt;ROUND((1+rate)*H271,2)),ROUND((1+rate)*H271,2),payment))</f>
        <v>#NAME?</v>
      </c>
      <c r="D272" s="60" t="str">
        <f>IF(A272="","",IF(H271&lt;=payment,0,IF(IF(MOD(A272,int)=0,$D$14,0)+C272&gt;=H271+F272,H271+F272-C272,IF(MOD(A272,int)=0,$D$14,0)+IF(IF(MOD(A272,int)=0,$D$14,0)+IF(MOD(A272,12)=0,$D$16,0)+C272&lt;H271+F272,IF(MOD(A272,12)=0,$D$16,0),H271+F272-IF(MOD(A272,int)=0,$D$14,0)-C272))))</f>
        <v>#NAME?</v>
      </c>
      <c r="E272" s="61"/>
      <c r="F272" s="60" t="str">
        <f>IF(A272="","",ROUND(rate*H271,2))</f>
        <v>#NAME?</v>
      </c>
      <c r="G272" s="60" t="str">
        <f t="shared" si="2"/>
        <v>#NAME?</v>
      </c>
      <c r="H272" s="60" t="str">
        <f t="shared" si="3"/>
        <v>#NAME?</v>
      </c>
      <c r="I272" s="60"/>
      <c r="J272" s="60"/>
      <c r="K272" s="60" t="str">
        <f t="shared" si="4"/>
        <v>#NAME?</v>
      </c>
      <c r="L272" s="62" t="str">
        <f t="shared" si="5"/>
        <v>#NAME?</v>
      </c>
      <c r="M272" s="6"/>
      <c r="N272" s="6"/>
      <c r="O272" s="6"/>
      <c r="P272" s="6"/>
      <c r="Q272" s="6"/>
      <c r="R272" s="6"/>
      <c r="S272" s="6"/>
      <c r="T272" s="6"/>
      <c r="U272" s="6"/>
      <c r="V272" s="6"/>
      <c r="W272" s="6"/>
      <c r="X272" s="6"/>
      <c r="Y272" s="6"/>
      <c r="Z272" s="6"/>
    </row>
    <row r="273" ht="12.75" customHeight="1">
      <c r="A273" s="58" t="str">
        <f t="shared" si="1"/>
        <v>#NAME?</v>
      </c>
      <c r="B273" s="59" t="str">
        <f>IF(A273="","",IF(MONTH(DATE(YEAR(fpdate),MONTH(fpdate)+(A273-1),DAY(fpdate)))&gt;(MONTH(fpdate)+MOD((A273-1),12)),DATE(YEAR(fpdate),MONTH(fpdate)+(A273-1)+1,0),DATE(YEAR(fpdate),MONTH(fpdate)+(A273-1),DAY(fpdate))))</f>
        <v>#NAME?</v>
      </c>
      <c r="C273" s="60" t="str">
        <f>IF(A273="","",IF(OR(A273=nper,payment&gt;ROUND((1+rate)*H272,2)),ROUND((1+rate)*H272,2),payment))</f>
        <v>#NAME?</v>
      </c>
      <c r="D273" s="60" t="str">
        <f>IF(A273="","",IF(H272&lt;=payment,0,IF(IF(MOD(A273,int)=0,$D$14,0)+C273&gt;=H272+F273,H272+F273-C273,IF(MOD(A273,int)=0,$D$14,0)+IF(IF(MOD(A273,int)=0,$D$14,0)+IF(MOD(A273,12)=0,$D$16,0)+C273&lt;H272+F273,IF(MOD(A273,12)=0,$D$16,0),H272+F273-IF(MOD(A273,int)=0,$D$14,0)-C273))))</f>
        <v>#NAME?</v>
      </c>
      <c r="E273" s="61"/>
      <c r="F273" s="60" t="str">
        <f>IF(A273="","",ROUND(rate*H272,2))</f>
        <v>#NAME?</v>
      </c>
      <c r="G273" s="60" t="str">
        <f t="shared" si="2"/>
        <v>#NAME?</v>
      </c>
      <c r="H273" s="60" t="str">
        <f t="shared" si="3"/>
        <v>#NAME?</v>
      </c>
      <c r="I273" s="60"/>
      <c r="J273" s="60"/>
      <c r="K273" s="60" t="str">
        <f t="shared" si="4"/>
        <v>#NAME?</v>
      </c>
      <c r="L273" s="62" t="str">
        <f t="shared" si="5"/>
        <v>#NAME?</v>
      </c>
      <c r="M273" s="6"/>
      <c r="N273" s="6"/>
      <c r="O273" s="6"/>
      <c r="P273" s="6"/>
      <c r="Q273" s="6"/>
      <c r="R273" s="6"/>
      <c r="S273" s="6"/>
      <c r="T273" s="6"/>
      <c r="U273" s="6"/>
      <c r="V273" s="6"/>
      <c r="W273" s="6"/>
      <c r="X273" s="6"/>
      <c r="Y273" s="6"/>
      <c r="Z273" s="6"/>
    </row>
    <row r="274" ht="12.75" customHeight="1">
      <c r="A274" s="58" t="str">
        <f t="shared" si="1"/>
        <v>#NAME?</v>
      </c>
      <c r="B274" s="59" t="str">
        <f>IF(A274="","",IF(MONTH(DATE(YEAR(fpdate),MONTH(fpdate)+(A274-1),DAY(fpdate)))&gt;(MONTH(fpdate)+MOD((A274-1),12)),DATE(YEAR(fpdate),MONTH(fpdate)+(A274-1)+1,0),DATE(YEAR(fpdate),MONTH(fpdate)+(A274-1),DAY(fpdate))))</f>
        <v>#NAME?</v>
      </c>
      <c r="C274" s="60" t="str">
        <f>IF(A274="","",IF(OR(A274=nper,payment&gt;ROUND((1+rate)*H273,2)),ROUND((1+rate)*H273,2),payment))</f>
        <v>#NAME?</v>
      </c>
      <c r="D274" s="60" t="str">
        <f>IF(A274="","",IF(H273&lt;=payment,0,IF(IF(MOD(A274,int)=0,$D$14,0)+C274&gt;=H273+F274,H273+F274-C274,IF(MOD(A274,int)=0,$D$14,0)+IF(IF(MOD(A274,int)=0,$D$14,0)+IF(MOD(A274,12)=0,$D$16,0)+C274&lt;H273+F274,IF(MOD(A274,12)=0,$D$16,0),H273+F274-IF(MOD(A274,int)=0,$D$14,0)-C274))))</f>
        <v>#NAME?</v>
      </c>
      <c r="E274" s="61"/>
      <c r="F274" s="60" t="str">
        <f>IF(A274="","",ROUND(rate*H273,2))</f>
        <v>#NAME?</v>
      </c>
      <c r="G274" s="60" t="str">
        <f t="shared" si="2"/>
        <v>#NAME?</v>
      </c>
      <c r="H274" s="60" t="str">
        <f t="shared" si="3"/>
        <v>#NAME?</v>
      </c>
      <c r="I274" s="60"/>
      <c r="J274" s="60"/>
      <c r="K274" s="60" t="str">
        <f t="shared" si="4"/>
        <v>#NAME?</v>
      </c>
      <c r="L274" s="62" t="str">
        <f t="shared" si="5"/>
        <v>#NAME?</v>
      </c>
      <c r="M274" s="6"/>
      <c r="N274" s="6"/>
      <c r="O274" s="6"/>
      <c r="P274" s="6"/>
      <c r="Q274" s="6"/>
      <c r="R274" s="6"/>
      <c r="S274" s="6"/>
      <c r="T274" s="6"/>
      <c r="U274" s="6"/>
      <c r="V274" s="6"/>
      <c r="W274" s="6"/>
      <c r="X274" s="6"/>
      <c r="Y274" s="6"/>
      <c r="Z274" s="6"/>
    </row>
    <row r="275" ht="12.75" customHeight="1">
      <c r="A275" s="58" t="str">
        <f t="shared" si="1"/>
        <v>#NAME?</v>
      </c>
      <c r="B275" s="59" t="str">
        <f>IF(A275="","",IF(MONTH(DATE(YEAR(fpdate),MONTH(fpdate)+(A275-1),DAY(fpdate)))&gt;(MONTH(fpdate)+MOD((A275-1),12)),DATE(YEAR(fpdate),MONTH(fpdate)+(A275-1)+1,0),DATE(YEAR(fpdate),MONTH(fpdate)+(A275-1),DAY(fpdate))))</f>
        <v>#NAME?</v>
      </c>
      <c r="C275" s="60" t="str">
        <f>IF(A275="","",IF(OR(A275=nper,payment&gt;ROUND((1+rate)*H274,2)),ROUND((1+rate)*H274,2),payment))</f>
        <v>#NAME?</v>
      </c>
      <c r="D275" s="60" t="str">
        <f>IF(A275="","",IF(H274&lt;=payment,0,IF(IF(MOD(A275,int)=0,$D$14,0)+C275&gt;=H274+F275,H274+F275-C275,IF(MOD(A275,int)=0,$D$14,0)+IF(IF(MOD(A275,int)=0,$D$14,0)+IF(MOD(A275,12)=0,$D$16,0)+C275&lt;H274+F275,IF(MOD(A275,12)=0,$D$16,0),H274+F275-IF(MOD(A275,int)=0,$D$14,0)-C275))))</f>
        <v>#NAME?</v>
      </c>
      <c r="E275" s="61"/>
      <c r="F275" s="60" t="str">
        <f>IF(A275="","",ROUND(rate*H274,2))</f>
        <v>#NAME?</v>
      </c>
      <c r="G275" s="60" t="str">
        <f t="shared" si="2"/>
        <v>#NAME?</v>
      </c>
      <c r="H275" s="60" t="str">
        <f t="shared" si="3"/>
        <v>#NAME?</v>
      </c>
      <c r="I275" s="60"/>
      <c r="J275" s="60"/>
      <c r="K275" s="60" t="str">
        <f t="shared" si="4"/>
        <v>#NAME?</v>
      </c>
      <c r="L275" s="62" t="str">
        <f t="shared" si="5"/>
        <v>#NAME?</v>
      </c>
      <c r="M275" s="6"/>
      <c r="N275" s="6"/>
      <c r="O275" s="6"/>
      <c r="P275" s="6"/>
      <c r="Q275" s="6"/>
      <c r="R275" s="6"/>
      <c r="S275" s="6"/>
      <c r="T275" s="6"/>
      <c r="U275" s="6"/>
      <c r="V275" s="6"/>
      <c r="W275" s="6"/>
      <c r="X275" s="6"/>
      <c r="Y275" s="6"/>
      <c r="Z275" s="6"/>
    </row>
    <row r="276" ht="12.75" customHeight="1">
      <c r="A276" s="58" t="str">
        <f t="shared" si="1"/>
        <v>#NAME?</v>
      </c>
      <c r="B276" s="59" t="str">
        <f>IF(A276="","",IF(MONTH(DATE(YEAR(fpdate),MONTH(fpdate)+(A276-1),DAY(fpdate)))&gt;(MONTH(fpdate)+MOD((A276-1),12)),DATE(YEAR(fpdate),MONTH(fpdate)+(A276-1)+1,0),DATE(YEAR(fpdate),MONTH(fpdate)+(A276-1),DAY(fpdate))))</f>
        <v>#NAME?</v>
      </c>
      <c r="C276" s="60" t="str">
        <f>IF(A276="","",IF(OR(A276=nper,payment&gt;ROUND((1+rate)*H275,2)),ROUND((1+rate)*H275,2),payment))</f>
        <v>#NAME?</v>
      </c>
      <c r="D276" s="60" t="str">
        <f>IF(A276="","",IF(H275&lt;=payment,0,IF(IF(MOD(A276,int)=0,$D$14,0)+C276&gt;=H275+F276,H275+F276-C276,IF(MOD(A276,int)=0,$D$14,0)+IF(IF(MOD(A276,int)=0,$D$14,0)+IF(MOD(A276,12)=0,$D$16,0)+C276&lt;H275+F276,IF(MOD(A276,12)=0,$D$16,0),H275+F276-IF(MOD(A276,int)=0,$D$14,0)-C276))))</f>
        <v>#NAME?</v>
      </c>
      <c r="E276" s="61"/>
      <c r="F276" s="60" t="str">
        <f>IF(A276="","",ROUND(rate*H275,2))</f>
        <v>#NAME?</v>
      </c>
      <c r="G276" s="60" t="str">
        <f t="shared" si="2"/>
        <v>#NAME?</v>
      </c>
      <c r="H276" s="60" t="str">
        <f t="shared" si="3"/>
        <v>#NAME?</v>
      </c>
      <c r="I276" s="60"/>
      <c r="J276" s="60"/>
      <c r="K276" s="60" t="str">
        <f t="shared" si="4"/>
        <v>#NAME?</v>
      </c>
      <c r="L276" s="62" t="str">
        <f t="shared" si="5"/>
        <v>#NAME?</v>
      </c>
      <c r="M276" s="6"/>
      <c r="N276" s="6"/>
      <c r="O276" s="6"/>
      <c r="P276" s="6"/>
      <c r="Q276" s="6"/>
      <c r="R276" s="6"/>
      <c r="S276" s="6"/>
      <c r="T276" s="6"/>
      <c r="U276" s="6"/>
      <c r="V276" s="6"/>
      <c r="W276" s="6"/>
      <c r="X276" s="6"/>
      <c r="Y276" s="6"/>
      <c r="Z276" s="6"/>
    </row>
    <row r="277" ht="12.75" customHeight="1">
      <c r="A277" s="58" t="str">
        <f t="shared" si="1"/>
        <v>#NAME?</v>
      </c>
      <c r="B277" s="59" t="str">
        <f>IF(A277="","",IF(MONTH(DATE(YEAR(fpdate),MONTH(fpdate)+(A277-1),DAY(fpdate)))&gt;(MONTH(fpdate)+MOD((A277-1),12)),DATE(YEAR(fpdate),MONTH(fpdate)+(A277-1)+1,0),DATE(YEAR(fpdate),MONTH(fpdate)+(A277-1),DAY(fpdate))))</f>
        <v>#NAME?</v>
      </c>
      <c r="C277" s="60" t="str">
        <f>IF(A277="","",IF(OR(A277=nper,payment&gt;ROUND((1+rate)*H276,2)),ROUND((1+rate)*H276,2),payment))</f>
        <v>#NAME?</v>
      </c>
      <c r="D277" s="60" t="str">
        <f>IF(A277="","",IF(H276&lt;=payment,0,IF(IF(MOD(A277,int)=0,$D$14,0)+C277&gt;=H276+F277,H276+F277-C277,IF(MOD(A277,int)=0,$D$14,0)+IF(IF(MOD(A277,int)=0,$D$14,0)+IF(MOD(A277,12)=0,$D$16,0)+C277&lt;H276+F277,IF(MOD(A277,12)=0,$D$16,0),H276+F277-IF(MOD(A277,int)=0,$D$14,0)-C277))))</f>
        <v>#NAME?</v>
      </c>
      <c r="E277" s="61"/>
      <c r="F277" s="60" t="str">
        <f>IF(A277="","",ROUND(rate*H276,2))</f>
        <v>#NAME?</v>
      </c>
      <c r="G277" s="60" t="str">
        <f t="shared" si="2"/>
        <v>#NAME?</v>
      </c>
      <c r="H277" s="60" t="str">
        <f t="shared" si="3"/>
        <v>#NAME?</v>
      </c>
      <c r="I277" s="60"/>
      <c r="J277" s="60"/>
      <c r="K277" s="60" t="str">
        <f t="shared" si="4"/>
        <v>#NAME?</v>
      </c>
      <c r="L277" s="62" t="str">
        <f t="shared" si="5"/>
        <v>#NAME?</v>
      </c>
      <c r="M277" s="6"/>
      <c r="N277" s="6"/>
      <c r="O277" s="6"/>
      <c r="P277" s="6"/>
      <c r="Q277" s="6"/>
      <c r="R277" s="6"/>
      <c r="S277" s="6"/>
      <c r="T277" s="6"/>
      <c r="U277" s="6"/>
      <c r="V277" s="6"/>
      <c r="W277" s="6"/>
      <c r="X277" s="6"/>
      <c r="Y277" s="6"/>
      <c r="Z277" s="6"/>
    </row>
    <row r="278" ht="12.75" customHeight="1">
      <c r="A278" s="58" t="str">
        <f t="shared" si="1"/>
        <v>#NAME?</v>
      </c>
      <c r="B278" s="59" t="str">
        <f>IF(A278="","",IF(MONTH(DATE(YEAR(fpdate),MONTH(fpdate)+(A278-1),DAY(fpdate)))&gt;(MONTH(fpdate)+MOD((A278-1),12)),DATE(YEAR(fpdate),MONTH(fpdate)+(A278-1)+1,0),DATE(YEAR(fpdate),MONTH(fpdate)+(A278-1),DAY(fpdate))))</f>
        <v>#NAME?</v>
      </c>
      <c r="C278" s="60" t="str">
        <f>IF(A278="","",IF(OR(A278=nper,payment&gt;ROUND((1+rate)*H277,2)),ROUND((1+rate)*H277,2),payment))</f>
        <v>#NAME?</v>
      </c>
      <c r="D278" s="60" t="str">
        <f>IF(A278="","",IF(H277&lt;=payment,0,IF(IF(MOD(A278,int)=0,$D$14,0)+C278&gt;=H277+F278,H277+F278-C278,IF(MOD(A278,int)=0,$D$14,0)+IF(IF(MOD(A278,int)=0,$D$14,0)+IF(MOD(A278,12)=0,$D$16,0)+C278&lt;H277+F278,IF(MOD(A278,12)=0,$D$16,0),H277+F278-IF(MOD(A278,int)=0,$D$14,0)-C278))))</f>
        <v>#NAME?</v>
      </c>
      <c r="E278" s="61"/>
      <c r="F278" s="60" t="str">
        <f>IF(A278="","",ROUND(rate*H277,2))</f>
        <v>#NAME?</v>
      </c>
      <c r="G278" s="60" t="str">
        <f t="shared" si="2"/>
        <v>#NAME?</v>
      </c>
      <c r="H278" s="60" t="str">
        <f t="shared" si="3"/>
        <v>#NAME?</v>
      </c>
      <c r="I278" s="60"/>
      <c r="J278" s="60"/>
      <c r="K278" s="60" t="str">
        <f t="shared" si="4"/>
        <v>#NAME?</v>
      </c>
      <c r="L278" s="62" t="str">
        <f t="shared" si="5"/>
        <v>#NAME?</v>
      </c>
      <c r="M278" s="6"/>
      <c r="N278" s="6"/>
      <c r="O278" s="6"/>
      <c r="P278" s="6"/>
      <c r="Q278" s="6"/>
      <c r="R278" s="6"/>
      <c r="S278" s="6"/>
      <c r="T278" s="6"/>
      <c r="U278" s="6"/>
      <c r="V278" s="6"/>
      <c r="W278" s="6"/>
      <c r="X278" s="6"/>
      <c r="Y278" s="6"/>
      <c r="Z278" s="6"/>
    </row>
    <row r="279" ht="12.75" customHeight="1">
      <c r="A279" s="58" t="str">
        <f t="shared" si="1"/>
        <v>#NAME?</v>
      </c>
      <c r="B279" s="59" t="str">
        <f>IF(A279="","",IF(MONTH(DATE(YEAR(fpdate),MONTH(fpdate)+(A279-1),DAY(fpdate)))&gt;(MONTH(fpdate)+MOD((A279-1),12)),DATE(YEAR(fpdate),MONTH(fpdate)+(A279-1)+1,0),DATE(YEAR(fpdate),MONTH(fpdate)+(A279-1),DAY(fpdate))))</f>
        <v>#NAME?</v>
      </c>
      <c r="C279" s="60" t="str">
        <f>IF(A279="","",IF(OR(A279=nper,payment&gt;ROUND((1+rate)*H278,2)),ROUND((1+rate)*H278,2),payment))</f>
        <v>#NAME?</v>
      </c>
      <c r="D279" s="60" t="str">
        <f>IF(A279="","",IF(H278&lt;=payment,0,IF(IF(MOD(A279,int)=0,$D$14,0)+C279&gt;=H278+F279,H278+F279-C279,IF(MOD(A279,int)=0,$D$14,0)+IF(IF(MOD(A279,int)=0,$D$14,0)+IF(MOD(A279,12)=0,$D$16,0)+C279&lt;H278+F279,IF(MOD(A279,12)=0,$D$16,0),H278+F279-IF(MOD(A279,int)=0,$D$14,0)-C279))))</f>
        <v>#NAME?</v>
      </c>
      <c r="E279" s="61"/>
      <c r="F279" s="60" t="str">
        <f>IF(A279="","",ROUND(rate*H278,2))</f>
        <v>#NAME?</v>
      </c>
      <c r="G279" s="60" t="str">
        <f t="shared" si="2"/>
        <v>#NAME?</v>
      </c>
      <c r="H279" s="60" t="str">
        <f t="shared" si="3"/>
        <v>#NAME?</v>
      </c>
      <c r="I279" s="60"/>
      <c r="J279" s="60"/>
      <c r="K279" s="60" t="str">
        <f t="shared" si="4"/>
        <v>#NAME?</v>
      </c>
      <c r="L279" s="62" t="str">
        <f t="shared" si="5"/>
        <v>#NAME?</v>
      </c>
      <c r="M279" s="6"/>
      <c r="N279" s="6"/>
      <c r="O279" s="6"/>
      <c r="P279" s="6"/>
      <c r="Q279" s="6"/>
      <c r="R279" s="6"/>
      <c r="S279" s="6"/>
      <c r="T279" s="6"/>
      <c r="U279" s="6"/>
      <c r="V279" s="6"/>
      <c r="W279" s="6"/>
      <c r="X279" s="6"/>
      <c r="Y279" s="6"/>
      <c r="Z279" s="6"/>
    </row>
    <row r="280" ht="12.75" customHeight="1">
      <c r="A280" s="58" t="str">
        <f t="shared" si="1"/>
        <v>#NAME?</v>
      </c>
      <c r="B280" s="59" t="str">
        <f>IF(A280="","",IF(MONTH(DATE(YEAR(fpdate),MONTH(fpdate)+(A280-1),DAY(fpdate)))&gt;(MONTH(fpdate)+MOD((A280-1),12)),DATE(YEAR(fpdate),MONTH(fpdate)+(A280-1)+1,0),DATE(YEAR(fpdate),MONTH(fpdate)+(A280-1),DAY(fpdate))))</f>
        <v>#NAME?</v>
      </c>
      <c r="C280" s="60" t="str">
        <f>IF(A280="","",IF(OR(A280=nper,payment&gt;ROUND((1+rate)*H279,2)),ROUND((1+rate)*H279,2),payment))</f>
        <v>#NAME?</v>
      </c>
      <c r="D280" s="60" t="str">
        <f>IF(A280="","",IF(H279&lt;=payment,0,IF(IF(MOD(A280,int)=0,$D$14,0)+C280&gt;=H279+F280,H279+F280-C280,IF(MOD(A280,int)=0,$D$14,0)+IF(IF(MOD(A280,int)=0,$D$14,0)+IF(MOD(A280,12)=0,$D$16,0)+C280&lt;H279+F280,IF(MOD(A280,12)=0,$D$16,0),H279+F280-IF(MOD(A280,int)=0,$D$14,0)-C280))))</f>
        <v>#NAME?</v>
      </c>
      <c r="E280" s="61"/>
      <c r="F280" s="60" t="str">
        <f>IF(A280="","",ROUND(rate*H279,2))</f>
        <v>#NAME?</v>
      </c>
      <c r="G280" s="60" t="str">
        <f t="shared" si="2"/>
        <v>#NAME?</v>
      </c>
      <c r="H280" s="60" t="str">
        <f t="shared" si="3"/>
        <v>#NAME?</v>
      </c>
      <c r="I280" s="60"/>
      <c r="J280" s="60"/>
      <c r="K280" s="60" t="str">
        <f t="shared" si="4"/>
        <v>#NAME?</v>
      </c>
      <c r="L280" s="62" t="str">
        <f t="shared" si="5"/>
        <v>#NAME?</v>
      </c>
      <c r="M280" s="6"/>
      <c r="N280" s="6"/>
      <c r="O280" s="6"/>
      <c r="P280" s="6"/>
      <c r="Q280" s="6"/>
      <c r="R280" s="6"/>
      <c r="S280" s="6"/>
      <c r="T280" s="6"/>
      <c r="U280" s="6"/>
      <c r="V280" s="6"/>
      <c r="W280" s="6"/>
      <c r="X280" s="6"/>
      <c r="Y280" s="6"/>
      <c r="Z280" s="6"/>
    </row>
    <row r="281" ht="12.75" customHeight="1">
      <c r="A281" s="58" t="str">
        <f t="shared" si="1"/>
        <v>#NAME?</v>
      </c>
      <c r="B281" s="59" t="str">
        <f>IF(A281="","",IF(MONTH(DATE(YEAR(fpdate),MONTH(fpdate)+(A281-1),DAY(fpdate)))&gt;(MONTH(fpdate)+MOD((A281-1),12)),DATE(YEAR(fpdate),MONTH(fpdate)+(A281-1)+1,0),DATE(YEAR(fpdate),MONTH(fpdate)+(A281-1),DAY(fpdate))))</f>
        <v>#NAME?</v>
      </c>
      <c r="C281" s="60" t="str">
        <f>IF(A281="","",IF(OR(A281=nper,payment&gt;ROUND((1+rate)*H280,2)),ROUND((1+rate)*H280,2),payment))</f>
        <v>#NAME?</v>
      </c>
      <c r="D281" s="60" t="str">
        <f>IF(A281="","",IF(H280&lt;=payment,0,IF(IF(MOD(A281,int)=0,$D$14,0)+C281&gt;=H280+F281,H280+F281-C281,IF(MOD(A281,int)=0,$D$14,0)+IF(IF(MOD(A281,int)=0,$D$14,0)+IF(MOD(A281,12)=0,$D$16,0)+C281&lt;H280+F281,IF(MOD(A281,12)=0,$D$16,0),H280+F281-IF(MOD(A281,int)=0,$D$14,0)-C281))))</f>
        <v>#NAME?</v>
      </c>
      <c r="E281" s="61"/>
      <c r="F281" s="60" t="str">
        <f>IF(A281="","",ROUND(rate*H280,2))</f>
        <v>#NAME?</v>
      </c>
      <c r="G281" s="60" t="str">
        <f t="shared" si="2"/>
        <v>#NAME?</v>
      </c>
      <c r="H281" s="60" t="str">
        <f t="shared" si="3"/>
        <v>#NAME?</v>
      </c>
      <c r="I281" s="60"/>
      <c r="J281" s="60"/>
      <c r="K281" s="60" t="str">
        <f t="shared" si="4"/>
        <v>#NAME?</v>
      </c>
      <c r="L281" s="62" t="str">
        <f t="shared" si="5"/>
        <v>#NAME?</v>
      </c>
      <c r="M281" s="6"/>
      <c r="N281" s="6"/>
      <c r="O281" s="6"/>
      <c r="P281" s="6"/>
      <c r="Q281" s="6"/>
      <c r="R281" s="6"/>
      <c r="S281" s="6"/>
      <c r="T281" s="6"/>
      <c r="U281" s="6"/>
      <c r="V281" s="6"/>
      <c r="W281" s="6"/>
      <c r="X281" s="6"/>
      <c r="Y281" s="6"/>
      <c r="Z281" s="6"/>
    </row>
    <row r="282" ht="12.75" customHeight="1">
      <c r="A282" s="58" t="str">
        <f t="shared" si="1"/>
        <v>#NAME?</v>
      </c>
      <c r="B282" s="59" t="str">
        <f>IF(A282="","",IF(MONTH(DATE(YEAR(fpdate),MONTH(fpdate)+(A282-1),DAY(fpdate)))&gt;(MONTH(fpdate)+MOD((A282-1),12)),DATE(YEAR(fpdate),MONTH(fpdate)+(A282-1)+1,0),DATE(YEAR(fpdate),MONTH(fpdate)+(A282-1),DAY(fpdate))))</f>
        <v>#NAME?</v>
      </c>
      <c r="C282" s="60" t="str">
        <f>IF(A282="","",IF(OR(A282=nper,payment&gt;ROUND((1+rate)*H281,2)),ROUND((1+rate)*H281,2),payment))</f>
        <v>#NAME?</v>
      </c>
      <c r="D282" s="60" t="str">
        <f>IF(A282="","",IF(H281&lt;=payment,0,IF(IF(MOD(A282,int)=0,$D$14,0)+C282&gt;=H281+F282,H281+F282-C282,IF(MOD(A282,int)=0,$D$14,0)+IF(IF(MOD(A282,int)=0,$D$14,0)+IF(MOD(A282,12)=0,$D$16,0)+C282&lt;H281+F282,IF(MOD(A282,12)=0,$D$16,0),H281+F282-IF(MOD(A282,int)=0,$D$14,0)-C282))))</f>
        <v>#NAME?</v>
      </c>
      <c r="E282" s="61"/>
      <c r="F282" s="60" t="str">
        <f>IF(A282="","",ROUND(rate*H281,2))</f>
        <v>#NAME?</v>
      </c>
      <c r="G282" s="60" t="str">
        <f t="shared" si="2"/>
        <v>#NAME?</v>
      </c>
      <c r="H282" s="60" t="str">
        <f t="shared" si="3"/>
        <v>#NAME?</v>
      </c>
      <c r="I282" s="60"/>
      <c r="J282" s="60"/>
      <c r="K282" s="60" t="str">
        <f t="shared" si="4"/>
        <v>#NAME?</v>
      </c>
      <c r="L282" s="62" t="str">
        <f t="shared" si="5"/>
        <v>#NAME?</v>
      </c>
      <c r="M282" s="6"/>
      <c r="N282" s="6"/>
      <c r="O282" s="6"/>
      <c r="P282" s="6"/>
      <c r="Q282" s="6"/>
      <c r="R282" s="6"/>
      <c r="S282" s="6"/>
      <c r="T282" s="6"/>
      <c r="U282" s="6"/>
      <c r="V282" s="6"/>
      <c r="W282" s="6"/>
      <c r="X282" s="6"/>
      <c r="Y282" s="6"/>
      <c r="Z282" s="6"/>
    </row>
    <row r="283" ht="12.75" customHeight="1">
      <c r="A283" s="58" t="str">
        <f t="shared" si="1"/>
        <v>#NAME?</v>
      </c>
      <c r="B283" s="59" t="str">
        <f>IF(A283="","",IF(MONTH(DATE(YEAR(fpdate),MONTH(fpdate)+(A283-1),DAY(fpdate)))&gt;(MONTH(fpdate)+MOD((A283-1),12)),DATE(YEAR(fpdate),MONTH(fpdate)+(A283-1)+1,0),DATE(YEAR(fpdate),MONTH(fpdate)+(A283-1),DAY(fpdate))))</f>
        <v>#NAME?</v>
      </c>
      <c r="C283" s="60" t="str">
        <f>IF(A283="","",IF(OR(A283=nper,payment&gt;ROUND((1+rate)*H282,2)),ROUND((1+rate)*H282,2),payment))</f>
        <v>#NAME?</v>
      </c>
      <c r="D283" s="60" t="str">
        <f>IF(A283="","",IF(H282&lt;=payment,0,IF(IF(MOD(A283,int)=0,$D$14,0)+C283&gt;=H282+F283,H282+F283-C283,IF(MOD(A283,int)=0,$D$14,0)+IF(IF(MOD(A283,int)=0,$D$14,0)+IF(MOD(A283,12)=0,$D$16,0)+C283&lt;H282+F283,IF(MOD(A283,12)=0,$D$16,0),H282+F283-IF(MOD(A283,int)=0,$D$14,0)-C283))))</f>
        <v>#NAME?</v>
      </c>
      <c r="E283" s="61"/>
      <c r="F283" s="60" t="str">
        <f>IF(A283="","",ROUND(rate*H282,2))</f>
        <v>#NAME?</v>
      </c>
      <c r="G283" s="60" t="str">
        <f t="shared" si="2"/>
        <v>#NAME?</v>
      </c>
      <c r="H283" s="60" t="str">
        <f t="shared" si="3"/>
        <v>#NAME?</v>
      </c>
      <c r="I283" s="60"/>
      <c r="J283" s="60"/>
      <c r="K283" s="60" t="str">
        <f t="shared" si="4"/>
        <v>#NAME?</v>
      </c>
      <c r="L283" s="62" t="str">
        <f t="shared" si="5"/>
        <v>#NAME?</v>
      </c>
      <c r="M283" s="6"/>
      <c r="N283" s="6"/>
      <c r="O283" s="6"/>
      <c r="P283" s="6"/>
      <c r="Q283" s="6"/>
      <c r="R283" s="6"/>
      <c r="S283" s="6"/>
      <c r="T283" s="6"/>
      <c r="U283" s="6"/>
      <c r="V283" s="6"/>
      <c r="W283" s="6"/>
      <c r="X283" s="6"/>
      <c r="Y283" s="6"/>
      <c r="Z283" s="6"/>
    </row>
    <row r="284" ht="12.75" customHeight="1">
      <c r="A284" s="58" t="str">
        <f t="shared" si="1"/>
        <v>#NAME?</v>
      </c>
      <c r="B284" s="59" t="str">
        <f>IF(A284="","",IF(MONTH(DATE(YEAR(fpdate),MONTH(fpdate)+(A284-1),DAY(fpdate)))&gt;(MONTH(fpdate)+MOD((A284-1),12)),DATE(YEAR(fpdate),MONTH(fpdate)+(A284-1)+1,0),DATE(YEAR(fpdate),MONTH(fpdate)+(A284-1),DAY(fpdate))))</f>
        <v>#NAME?</v>
      </c>
      <c r="C284" s="60" t="str">
        <f>IF(A284="","",IF(OR(A284=nper,payment&gt;ROUND((1+rate)*H283,2)),ROUND((1+rate)*H283,2),payment))</f>
        <v>#NAME?</v>
      </c>
      <c r="D284" s="60" t="str">
        <f>IF(A284="","",IF(H283&lt;=payment,0,IF(IF(MOD(A284,int)=0,$D$14,0)+C284&gt;=H283+F284,H283+F284-C284,IF(MOD(A284,int)=0,$D$14,0)+IF(IF(MOD(A284,int)=0,$D$14,0)+IF(MOD(A284,12)=0,$D$16,0)+C284&lt;H283+F284,IF(MOD(A284,12)=0,$D$16,0),H283+F284-IF(MOD(A284,int)=0,$D$14,0)-C284))))</f>
        <v>#NAME?</v>
      </c>
      <c r="E284" s="61"/>
      <c r="F284" s="60" t="str">
        <f>IF(A284="","",ROUND(rate*H283,2))</f>
        <v>#NAME?</v>
      </c>
      <c r="G284" s="60" t="str">
        <f t="shared" si="2"/>
        <v>#NAME?</v>
      </c>
      <c r="H284" s="60" t="str">
        <f t="shared" si="3"/>
        <v>#NAME?</v>
      </c>
      <c r="I284" s="60"/>
      <c r="J284" s="60"/>
      <c r="K284" s="60" t="str">
        <f t="shared" si="4"/>
        <v>#NAME?</v>
      </c>
      <c r="L284" s="62" t="str">
        <f t="shared" si="5"/>
        <v>#NAME?</v>
      </c>
      <c r="M284" s="6"/>
      <c r="N284" s="6"/>
      <c r="O284" s="6"/>
      <c r="P284" s="6"/>
      <c r="Q284" s="6"/>
      <c r="R284" s="6"/>
      <c r="S284" s="6"/>
      <c r="T284" s="6"/>
      <c r="U284" s="6"/>
      <c r="V284" s="6"/>
      <c r="W284" s="6"/>
      <c r="X284" s="6"/>
      <c r="Y284" s="6"/>
      <c r="Z284" s="6"/>
    </row>
    <row r="285" ht="12.75" customHeight="1">
      <c r="A285" s="58" t="str">
        <f t="shared" si="1"/>
        <v>#NAME?</v>
      </c>
      <c r="B285" s="59" t="str">
        <f>IF(A285="","",IF(MONTH(DATE(YEAR(fpdate),MONTH(fpdate)+(A285-1),DAY(fpdate)))&gt;(MONTH(fpdate)+MOD((A285-1),12)),DATE(YEAR(fpdate),MONTH(fpdate)+(A285-1)+1,0),DATE(YEAR(fpdate),MONTH(fpdate)+(A285-1),DAY(fpdate))))</f>
        <v>#NAME?</v>
      </c>
      <c r="C285" s="60" t="str">
        <f>IF(A285="","",IF(OR(A285=nper,payment&gt;ROUND((1+rate)*H284,2)),ROUND((1+rate)*H284,2),payment))</f>
        <v>#NAME?</v>
      </c>
      <c r="D285" s="60" t="str">
        <f>IF(A285="","",IF(H284&lt;=payment,0,IF(IF(MOD(A285,int)=0,$D$14,0)+C285&gt;=H284+F285,H284+F285-C285,IF(MOD(A285,int)=0,$D$14,0)+IF(IF(MOD(A285,int)=0,$D$14,0)+IF(MOD(A285,12)=0,$D$16,0)+C285&lt;H284+F285,IF(MOD(A285,12)=0,$D$16,0),H284+F285-IF(MOD(A285,int)=0,$D$14,0)-C285))))</f>
        <v>#NAME?</v>
      </c>
      <c r="E285" s="61"/>
      <c r="F285" s="60" t="str">
        <f>IF(A285="","",ROUND(rate*H284,2))</f>
        <v>#NAME?</v>
      </c>
      <c r="G285" s="60" t="str">
        <f t="shared" si="2"/>
        <v>#NAME?</v>
      </c>
      <c r="H285" s="60" t="str">
        <f t="shared" si="3"/>
        <v>#NAME?</v>
      </c>
      <c r="I285" s="60"/>
      <c r="J285" s="60"/>
      <c r="K285" s="60" t="str">
        <f t="shared" si="4"/>
        <v>#NAME?</v>
      </c>
      <c r="L285" s="62" t="str">
        <f t="shared" si="5"/>
        <v>#NAME?</v>
      </c>
      <c r="M285" s="6"/>
      <c r="N285" s="6"/>
      <c r="O285" s="6"/>
      <c r="P285" s="6"/>
      <c r="Q285" s="6"/>
      <c r="R285" s="6"/>
      <c r="S285" s="6"/>
      <c r="T285" s="6"/>
      <c r="U285" s="6"/>
      <c r="V285" s="6"/>
      <c r="W285" s="6"/>
      <c r="X285" s="6"/>
      <c r="Y285" s="6"/>
      <c r="Z285" s="6"/>
    </row>
    <row r="286" ht="12.75" customHeight="1">
      <c r="A286" s="58" t="str">
        <f t="shared" si="1"/>
        <v>#NAME?</v>
      </c>
      <c r="B286" s="59" t="str">
        <f>IF(A286="","",IF(MONTH(DATE(YEAR(fpdate),MONTH(fpdate)+(A286-1),DAY(fpdate)))&gt;(MONTH(fpdate)+MOD((A286-1),12)),DATE(YEAR(fpdate),MONTH(fpdate)+(A286-1)+1,0),DATE(YEAR(fpdate),MONTH(fpdate)+(A286-1),DAY(fpdate))))</f>
        <v>#NAME?</v>
      </c>
      <c r="C286" s="60" t="str">
        <f>IF(A286="","",IF(OR(A286=nper,payment&gt;ROUND((1+rate)*H285,2)),ROUND((1+rate)*H285,2),payment))</f>
        <v>#NAME?</v>
      </c>
      <c r="D286" s="60" t="str">
        <f>IF(A286="","",IF(H285&lt;=payment,0,IF(IF(MOD(A286,int)=0,$D$14,0)+C286&gt;=H285+F286,H285+F286-C286,IF(MOD(A286,int)=0,$D$14,0)+IF(IF(MOD(A286,int)=0,$D$14,0)+IF(MOD(A286,12)=0,$D$16,0)+C286&lt;H285+F286,IF(MOD(A286,12)=0,$D$16,0),H285+F286-IF(MOD(A286,int)=0,$D$14,0)-C286))))</f>
        <v>#NAME?</v>
      </c>
      <c r="E286" s="61"/>
      <c r="F286" s="60" t="str">
        <f>IF(A286="","",ROUND(rate*H285,2))</f>
        <v>#NAME?</v>
      </c>
      <c r="G286" s="60" t="str">
        <f t="shared" si="2"/>
        <v>#NAME?</v>
      </c>
      <c r="H286" s="60" t="str">
        <f t="shared" si="3"/>
        <v>#NAME?</v>
      </c>
      <c r="I286" s="60"/>
      <c r="J286" s="60"/>
      <c r="K286" s="60" t="str">
        <f t="shared" si="4"/>
        <v>#NAME?</v>
      </c>
      <c r="L286" s="62" t="str">
        <f t="shared" si="5"/>
        <v>#NAME?</v>
      </c>
      <c r="M286" s="6"/>
      <c r="N286" s="6"/>
      <c r="O286" s="6"/>
      <c r="P286" s="6"/>
      <c r="Q286" s="6"/>
      <c r="R286" s="6"/>
      <c r="S286" s="6"/>
      <c r="T286" s="6"/>
      <c r="U286" s="6"/>
      <c r="V286" s="6"/>
      <c r="W286" s="6"/>
      <c r="X286" s="6"/>
      <c r="Y286" s="6"/>
      <c r="Z286" s="6"/>
    </row>
    <row r="287" ht="12.75" customHeight="1">
      <c r="A287" s="58" t="str">
        <f t="shared" si="1"/>
        <v>#NAME?</v>
      </c>
      <c r="B287" s="59" t="str">
        <f>IF(A287="","",IF(MONTH(DATE(YEAR(fpdate),MONTH(fpdate)+(A287-1),DAY(fpdate)))&gt;(MONTH(fpdate)+MOD((A287-1),12)),DATE(YEAR(fpdate),MONTH(fpdate)+(A287-1)+1,0),DATE(YEAR(fpdate),MONTH(fpdate)+(A287-1),DAY(fpdate))))</f>
        <v>#NAME?</v>
      </c>
      <c r="C287" s="60" t="str">
        <f>IF(A287="","",IF(OR(A287=nper,payment&gt;ROUND((1+rate)*H286,2)),ROUND((1+rate)*H286,2),payment))</f>
        <v>#NAME?</v>
      </c>
      <c r="D287" s="60" t="str">
        <f>IF(A287="","",IF(H286&lt;=payment,0,IF(IF(MOD(A287,int)=0,$D$14,0)+C287&gt;=H286+F287,H286+F287-C287,IF(MOD(A287,int)=0,$D$14,0)+IF(IF(MOD(A287,int)=0,$D$14,0)+IF(MOD(A287,12)=0,$D$16,0)+C287&lt;H286+F287,IF(MOD(A287,12)=0,$D$16,0),H286+F287-IF(MOD(A287,int)=0,$D$14,0)-C287))))</f>
        <v>#NAME?</v>
      </c>
      <c r="E287" s="61"/>
      <c r="F287" s="60" t="str">
        <f>IF(A287="","",ROUND(rate*H286,2))</f>
        <v>#NAME?</v>
      </c>
      <c r="G287" s="60" t="str">
        <f t="shared" si="2"/>
        <v>#NAME?</v>
      </c>
      <c r="H287" s="60" t="str">
        <f t="shared" si="3"/>
        <v>#NAME?</v>
      </c>
      <c r="I287" s="60"/>
      <c r="J287" s="60"/>
      <c r="K287" s="60" t="str">
        <f t="shared" si="4"/>
        <v>#NAME?</v>
      </c>
      <c r="L287" s="62" t="str">
        <f t="shared" si="5"/>
        <v>#NAME?</v>
      </c>
      <c r="M287" s="6"/>
      <c r="N287" s="6"/>
      <c r="O287" s="6"/>
      <c r="P287" s="6"/>
      <c r="Q287" s="6"/>
      <c r="R287" s="6"/>
      <c r="S287" s="6"/>
      <c r="T287" s="6"/>
      <c r="U287" s="6"/>
      <c r="V287" s="6"/>
      <c r="W287" s="6"/>
      <c r="X287" s="6"/>
      <c r="Y287" s="6"/>
      <c r="Z287" s="6"/>
    </row>
    <row r="288" ht="12.75" customHeight="1">
      <c r="A288" s="58" t="str">
        <f t="shared" si="1"/>
        <v>#NAME?</v>
      </c>
      <c r="B288" s="59" t="str">
        <f>IF(A288="","",IF(MONTH(DATE(YEAR(fpdate),MONTH(fpdate)+(A288-1),DAY(fpdate)))&gt;(MONTH(fpdate)+MOD((A288-1),12)),DATE(YEAR(fpdate),MONTH(fpdate)+(A288-1)+1,0),DATE(YEAR(fpdate),MONTH(fpdate)+(A288-1),DAY(fpdate))))</f>
        <v>#NAME?</v>
      </c>
      <c r="C288" s="60" t="str">
        <f>IF(A288="","",IF(OR(A288=nper,payment&gt;ROUND((1+rate)*H287,2)),ROUND((1+rate)*H287,2),payment))</f>
        <v>#NAME?</v>
      </c>
      <c r="D288" s="60" t="str">
        <f>IF(A288="","",IF(H287&lt;=payment,0,IF(IF(MOD(A288,int)=0,$D$14,0)+C288&gt;=H287+F288,H287+F288-C288,IF(MOD(A288,int)=0,$D$14,0)+IF(IF(MOD(A288,int)=0,$D$14,0)+IF(MOD(A288,12)=0,$D$16,0)+C288&lt;H287+F288,IF(MOD(A288,12)=0,$D$16,0),H287+F288-IF(MOD(A288,int)=0,$D$14,0)-C288))))</f>
        <v>#NAME?</v>
      </c>
      <c r="E288" s="61"/>
      <c r="F288" s="60" t="str">
        <f>IF(A288="","",ROUND(rate*H287,2))</f>
        <v>#NAME?</v>
      </c>
      <c r="G288" s="60" t="str">
        <f t="shared" si="2"/>
        <v>#NAME?</v>
      </c>
      <c r="H288" s="60" t="str">
        <f t="shared" si="3"/>
        <v>#NAME?</v>
      </c>
      <c r="I288" s="60"/>
      <c r="J288" s="60"/>
      <c r="K288" s="60" t="str">
        <f t="shared" si="4"/>
        <v>#NAME?</v>
      </c>
      <c r="L288" s="62" t="str">
        <f t="shared" si="5"/>
        <v>#NAME?</v>
      </c>
      <c r="M288" s="6"/>
      <c r="N288" s="6"/>
      <c r="O288" s="6"/>
      <c r="P288" s="6"/>
      <c r="Q288" s="6"/>
      <c r="R288" s="6"/>
      <c r="S288" s="6"/>
      <c r="T288" s="6"/>
      <c r="U288" s="6"/>
      <c r="V288" s="6"/>
      <c r="W288" s="6"/>
      <c r="X288" s="6"/>
      <c r="Y288" s="6"/>
      <c r="Z288" s="6"/>
    </row>
    <row r="289" ht="12.75" customHeight="1">
      <c r="A289" s="58" t="str">
        <f t="shared" si="1"/>
        <v>#NAME?</v>
      </c>
      <c r="B289" s="59" t="str">
        <f>IF(A289="","",IF(MONTH(DATE(YEAR(fpdate),MONTH(fpdate)+(A289-1),DAY(fpdate)))&gt;(MONTH(fpdate)+MOD((A289-1),12)),DATE(YEAR(fpdate),MONTH(fpdate)+(A289-1)+1,0),DATE(YEAR(fpdate),MONTH(fpdate)+(A289-1),DAY(fpdate))))</f>
        <v>#NAME?</v>
      </c>
      <c r="C289" s="60" t="str">
        <f>IF(A289="","",IF(OR(A289=nper,payment&gt;ROUND((1+rate)*H288,2)),ROUND((1+rate)*H288,2),payment))</f>
        <v>#NAME?</v>
      </c>
      <c r="D289" s="60" t="str">
        <f>IF(A289="","",IF(H288&lt;=payment,0,IF(IF(MOD(A289,int)=0,$D$14,0)+C289&gt;=H288+F289,H288+F289-C289,IF(MOD(A289,int)=0,$D$14,0)+IF(IF(MOD(A289,int)=0,$D$14,0)+IF(MOD(A289,12)=0,$D$16,0)+C289&lt;H288+F289,IF(MOD(A289,12)=0,$D$16,0),H288+F289-IF(MOD(A289,int)=0,$D$14,0)-C289))))</f>
        <v>#NAME?</v>
      </c>
      <c r="E289" s="61"/>
      <c r="F289" s="60" t="str">
        <f>IF(A289="","",ROUND(rate*H288,2))</f>
        <v>#NAME?</v>
      </c>
      <c r="G289" s="60" t="str">
        <f t="shared" si="2"/>
        <v>#NAME?</v>
      </c>
      <c r="H289" s="60" t="str">
        <f t="shared" si="3"/>
        <v>#NAME?</v>
      </c>
      <c r="I289" s="60"/>
      <c r="J289" s="60"/>
      <c r="K289" s="60" t="str">
        <f t="shared" si="4"/>
        <v>#NAME?</v>
      </c>
      <c r="L289" s="62" t="str">
        <f t="shared" si="5"/>
        <v>#NAME?</v>
      </c>
      <c r="M289" s="6"/>
      <c r="N289" s="6"/>
      <c r="O289" s="6"/>
      <c r="P289" s="6"/>
      <c r="Q289" s="6"/>
      <c r="R289" s="6"/>
      <c r="S289" s="6"/>
      <c r="T289" s="6"/>
      <c r="U289" s="6"/>
      <c r="V289" s="6"/>
      <c r="W289" s="6"/>
      <c r="X289" s="6"/>
      <c r="Y289" s="6"/>
      <c r="Z289" s="6"/>
    </row>
    <row r="290" ht="12.75" customHeight="1">
      <c r="A290" s="58" t="str">
        <f t="shared" si="1"/>
        <v>#NAME?</v>
      </c>
      <c r="B290" s="59" t="str">
        <f>IF(A290="","",IF(MONTH(DATE(YEAR(fpdate),MONTH(fpdate)+(A290-1),DAY(fpdate)))&gt;(MONTH(fpdate)+MOD((A290-1),12)),DATE(YEAR(fpdate),MONTH(fpdate)+(A290-1)+1,0),DATE(YEAR(fpdate),MONTH(fpdate)+(A290-1),DAY(fpdate))))</f>
        <v>#NAME?</v>
      </c>
      <c r="C290" s="60" t="str">
        <f>IF(A290="","",IF(OR(A290=nper,payment&gt;ROUND((1+rate)*H289,2)),ROUND((1+rate)*H289,2),payment))</f>
        <v>#NAME?</v>
      </c>
      <c r="D290" s="60" t="str">
        <f>IF(A290="","",IF(H289&lt;=payment,0,IF(IF(MOD(A290,int)=0,$D$14,0)+C290&gt;=H289+F290,H289+F290-C290,IF(MOD(A290,int)=0,$D$14,0)+IF(IF(MOD(A290,int)=0,$D$14,0)+IF(MOD(A290,12)=0,$D$16,0)+C290&lt;H289+F290,IF(MOD(A290,12)=0,$D$16,0),H289+F290-IF(MOD(A290,int)=0,$D$14,0)-C290))))</f>
        <v>#NAME?</v>
      </c>
      <c r="E290" s="61"/>
      <c r="F290" s="60" t="str">
        <f>IF(A290="","",ROUND(rate*H289,2))</f>
        <v>#NAME?</v>
      </c>
      <c r="G290" s="60" t="str">
        <f t="shared" si="2"/>
        <v>#NAME?</v>
      </c>
      <c r="H290" s="60" t="str">
        <f t="shared" si="3"/>
        <v>#NAME?</v>
      </c>
      <c r="I290" s="60"/>
      <c r="J290" s="60"/>
      <c r="K290" s="60" t="str">
        <f t="shared" si="4"/>
        <v>#NAME?</v>
      </c>
      <c r="L290" s="62" t="str">
        <f t="shared" si="5"/>
        <v>#NAME?</v>
      </c>
      <c r="M290" s="6"/>
      <c r="N290" s="6"/>
      <c r="O290" s="6"/>
      <c r="P290" s="6"/>
      <c r="Q290" s="6"/>
      <c r="R290" s="6"/>
      <c r="S290" s="6"/>
      <c r="T290" s="6"/>
      <c r="U290" s="6"/>
      <c r="V290" s="6"/>
      <c r="W290" s="6"/>
      <c r="X290" s="6"/>
      <c r="Y290" s="6"/>
      <c r="Z290" s="6"/>
    </row>
    <row r="291" ht="12.75" customHeight="1">
      <c r="A291" s="58" t="str">
        <f t="shared" si="1"/>
        <v>#NAME?</v>
      </c>
      <c r="B291" s="59" t="str">
        <f>IF(A291="","",IF(MONTH(DATE(YEAR(fpdate),MONTH(fpdate)+(A291-1),DAY(fpdate)))&gt;(MONTH(fpdate)+MOD((A291-1),12)),DATE(YEAR(fpdate),MONTH(fpdate)+(A291-1)+1,0),DATE(YEAR(fpdate),MONTH(fpdate)+(A291-1),DAY(fpdate))))</f>
        <v>#NAME?</v>
      </c>
      <c r="C291" s="60" t="str">
        <f>IF(A291="","",IF(OR(A291=nper,payment&gt;ROUND((1+rate)*H290,2)),ROUND((1+rate)*H290,2),payment))</f>
        <v>#NAME?</v>
      </c>
      <c r="D291" s="60" t="str">
        <f>IF(A291="","",IF(H290&lt;=payment,0,IF(IF(MOD(A291,int)=0,$D$14,0)+C291&gt;=H290+F291,H290+F291-C291,IF(MOD(A291,int)=0,$D$14,0)+IF(IF(MOD(A291,int)=0,$D$14,0)+IF(MOD(A291,12)=0,$D$16,0)+C291&lt;H290+F291,IF(MOD(A291,12)=0,$D$16,0),H290+F291-IF(MOD(A291,int)=0,$D$14,0)-C291))))</f>
        <v>#NAME?</v>
      </c>
      <c r="E291" s="61"/>
      <c r="F291" s="60" t="str">
        <f>IF(A291="","",ROUND(rate*H290,2))</f>
        <v>#NAME?</v>
      </c>
      <c r="G291" s="60" t="str">
        <f t="shared" si="2"/>
        <v>#NAME?</v>
      </c>
      <c r="H291" s="60" t="str">
        <f t="shared" si="3"/>
        <v>#NAME?</v>
      </c>
      <c r="I291" s="60"/>
      <c r="J291" s="60"/>
      <c r="K291" s="60" t="str">
        <f t="shared" si="4"/>
        <v>#NAME?</v>
      </c>
      <c r="L291" s="62" t="str">
        <f t="shared" si="5"/>
        <v>#NAME?</v>
      </c>
      <c r="M291" s="6"/>
      <c r="N291" s="6"/>
      <c r="O291" s="6"/>
      <c r="P291" s="6"/>
      <c r="Q291" s="6"/>
      <c r="R291" s="6"/>
      <c r="S291" s="6"/>
      <c r="T291" s="6"/>
      <c r="U291" s="6"/>
      <c r="V291" s="6"/>
      <c r="W291" s="6"/>
      <c r="X291" s="6"/>
      <c r="Y291" s="6"/>
      <c r="Z291" s="6"/>
    </row>
    <row r="292" ht="12.75" customHeight="1">
      <c r="A292" s="58" t="str">
        <f t="shared" si="1"/>
        <v>#NAME?</v>
      </c>
      <c r="B292" s="59" t="str">
        <f>IF(A292="","",IF(MONTH(DATE(YEAR(fpdate),MONTH(fpdate)+(A292-1),DAY(fpdate)))&gt;(MONTH(fpdate)+MOD((A292-1),12)),DATE(YEAR(fpdate),MONTH(fpdate)+(A292-1)+1,0),DATE(YEAR(fpdate),MONTH(fpdate)+(A292-1),DAY(fpdate))))</f>
        <v>#NAME?</v>
      </c>
      <c r="C292" s="60" t="str">
        <f>IF(A292="","",IF(OR(A292=nper,payment&gt;ROUND((1+rate)*H291,2)),ROUND((1+rate)*H291,2),payment))</f>
        <v>#NAME?</v>
      </c>
      <c r="D292" s="60" t="str">
        <f>IF(A292="","",IF(H291&lt;=payment,0,IF(IF(MOD(A292,int)=0,$D$14,0)+C292&gt;=H291+F292,H291+F292-C292,IF(MOD(A292,int)=0,$D$14,0)+IF(IF(MOD(A292,int)=0,$D$14,0)+IF(MOD(A292,12)=0,$D$16,0)+C292&lt;H291+F292,IF(MOD(A292,12)=0,$D$16,0),H291+F292-IF(MOD(A292,int)=0,$D$14,0)-C292))))</f>
        <v>#NAME?</v>
      </c>
      <c r="E292" s="61"/>
      <c r="F292" s="60" t="str">
        <f>IF(A292="","",ROUND(rate*H291,2))</f>
        <v>#NAME?</v>
      </c>
      <c r="G292" s="60" t="str">
        <f t="shared" si="2"/>
        <v>#NAME?</v>
      </c>
      <c r="H292" s="60" t="str">
        <f t="shared" si="3"/>
        <v>#NAME?</v>
      </c>
      <c r="I292" s="60"/>
      <c r="J292" s="60"/>
      <c r="K292" s="60" t="str">
        <f t="shared" si="4"/>
        <v>#NAME?</v>
      </c>
      <c r="L292" s="62" t="str">
        <f t="shared" si="5"/>
        <v>#NAME?</v>
      </c>
      <c r="M292" s="6"/>
      <c r="N292" s="6"/>
      <c r="O292" s="6"/>
      <c r="P292" s="6"/>
      <c r="Q292" s="6"/>
      <c r="R292" s="6"/>
      <c r="S292" s="6"/>
      <c r="T292" s="6"/>
      <c r="U292" s="6"/>
      <c r="V292" s="6"/>
      <c r="W292" s="6"/>
      <c r="X292" s="6"/>
      <c r="Y292" s="6"/>
      <c r="Z292" s="6"/>
    </row>
    <row r="293" ht="12.75" customHeight="1">
      <c r="A293" s="58" t="str">
        <f t="shared" si="1"/>
        <v>#NAME?</v>
      </c>
      <c r="B293" s="59" t="str">
        <f>IF(A293="","",IF(MONTH(DATE(YEAR(fpdate),MONTH(fpdate)+(A293-1),DAY(fpdate)))&gt;(MONTH(fpdate)+MOD((A293-1),12)),DATE(YEAR(fpdate),MONTH(fpdate)+(A293-1)+1,0),DATE(YEAR(fpdate),MONTH(fpdate)+(A293-1),DAY(fpdate))))</f>
        <v>#NAME?</v>
      </c>
      <c r="C293" s="60" t="str">
        <f>IF(A293="","",IF(OR(A293=nper,payment&gt;ROUND((1+rate)*H292,2)),ROUND((1+rate)*H292,2),payment))</f>
        <v>#NAME?</v>
      </c>
      <c r="D293" s="60" t="str">
        <f>IF(A293="","",IF(H292&lt;=payment,0,IF(IF(MOD(A293,int)=0,$D$14,0)+C293&gt;=H292+F293,H292+F293-C293,IF(MOD(A293,int)=0,$D$14,0)+IF(IF(MOD(A293,int)=0,$D$14,0)+IF(MOD(A293,12)=0,$D$16,0)+C293&lt;H292+F293,IF(MOD(A293,12)=0,$D$16,0),H292+F293-IF(MOD(A293,int)=0,$D$14,0)-C293))))</f>
        <v>#NAME?</v>
      </c>
      <c r="E293" s="61"/>
      <c r="F293" s="60" t="str">
        <f>IF(A293="","",ROUND(rate*H292,2))</f>
        <v>#NAME?</v>
      </c>
      <c r="G293" s="60" t="str">
        <f t="shared" si="2"/>
        <v>#NAME?</v>
      </c>
      <c r="H293" s="60" t="str">
        <f t="shared" si="3"/>
        <v>#NAME?</v>
      </c>
      <c r="I293" s="60"/>
      <c r="J293" s="60"/>
      <c r="K293" s="60" t="str">
        <f t="shared" si="4"/>
        <v>#NAME?</v>
      </c>
      <c r="L293" s="62" t="str">
        <f t="shared" si="5"/>
        <v>#NAME?</v>
      </c>
      <c r="M293" s="6"/>
      <c r="N293" s="6"/>
      <c r="O293" s="6"/>
      <c r="P293" s="6"/>
      <c r="Q293" s="6"/>
      <c r="R293" s="6"/>
      <c r="S293" s="6"/>
      <c r="T293" s="6"/>
      <c r="U293" s="6"/>
      <c r="V293" s="6"/>
      <c r="W293" s="6"/>
      <c r="X293" s="6"/>
      <c r="Y293" s="6"/>
      <c r="Z293" s="6"/>
    </row>
    <row r="294" ht="12.75" customHeight="1">
      <c r="A294" s="58" t="str">
        <f t="shared" si="1"/>
        <v>#NAME?</v>
      </c>
      <c r="B294" s="59" t="str">
        <f>IF(A294="","",IF(MONTH(DATE(YEAR(fpdate),MONTH(fpdate)+(A294-1),DAY(fpdate)))&gt;(MONTH(fpdate)+MOD((A294-1),12)),DATE(YEAR(fpdate),MONTH(fpdate)+(A294-1)+1,0),DATE(YEAR(fpdate),MONTH(fpdate)+(A294-1),DAY(fpdate))))</f>
        <v>#NAME?</v>
      </c>
      <c r="C294" s="60" t="str">
        <f>IF(A294="","",IF(OR(A294=nper,payment&gt;ROUND((1+rate)*H293,2)),ROUND((1+rate)*H293,2),payment))</f>
        <v>#NAME?</v>
      </c>
      <c r="D294" s="60" t="str">
        <f>IF(A294="","",IF(H293&lt;=payment,0,IF(IF(MOD(A294,int)=0,$D$14,0)+C294&gt;=H293+F294,H293+F294-C294,IF(MOD(A294,int)=0,$D$14,0)+IF(IF(MOD(A294,int)=0,$D$14,0)+IF(MOD(A294,12)=0,$D$16,0)+C294&lt;H293+F294,IF(MOD(A294,12)=0,$D$16,0),H293+F294-IF(MOD(A294,int)=0,$D$14,0)-C294))))</f>
        <v>#NAME?</v>
      </c>
      <c r="E294" s="61"/>
      <c r="F294" s="60" t="str">
        <f>IF(A294="","",ROUND(rate*H293,2))</f>
        <v>#NAME?</v>
      </c>
      <c r="G294" s="60" t="str">
        <f t="shared" si="2"/>
        <v>#NAME?</v>
      </c>
      <c r="H294" s="60" t="str">
        <f t="shared" si="3"/>
        <v>#NAME?</v>
      </c>
      <c r="I294" s="60"/>
      <c r="J294" s="60"/>
      <c r="K294" s="60" t="str">
        <f t="shared" si="4"/>
        <v>#NAME?</v>
      </c>
      <c r="L294" s="62" t="str">
        <f t="shared" si="5"/>
        <v>#NAME?</v>
      </c>
      <c r="M294" s="6"/>
      <c r="N294" s="6"/>
      <c r="O294" s="6"/>
      <c r="P294" s="6"/>
      <c r="Q294" s="6"/>
      <c r="R294" s="6"/>
      <c r="S294" s="6"/>
      <c r="T294" s="6"/>
      <c r="U294" s="6"/>
      <c r="V294" s="6"/>
      <c r="W294" s="6"/>
      <c r="X294" s="6"/>
      <c r="Y294" s="6"/>
      <c r="Z294" s="6"/>
    </row>
    <row r="295" ht="12.75" customHeight="1">
      <c r="A295" s="58" t="str">
        <f t="shared" si="1"/>
        <v>#NAME?</v>
      </c>
      <c r="B295" s="59" t="str">
        <f>IF(A295="","",IF(MONTH(DATE(YEAR(fpdate),MONTH(fpdate)+(A295-1),DAY(fpdate)))&gt;(MONTH(fpdate)+MOD((A295-1),12)),DATE(YEAR(fpdate),MONTH(fpdate)+(A295-1)+1,0),DATE(YEAR(fpdate),MONTH(fpdate)+(A295-1),DAY(fpdate))))</f>
        <v>#NAME?</v>
      </c>
      <c r="C295" s="60" t="str">
        <f>IF(A295="","",IF(OR(A295=nper,payment&gt;ROUND((1+rate)*H294,2)),ROUND((1+rate)*H294,2),payment))</f>
        <v>#NAME?</v>
      </c>
      <c r="D295" s="60" t="str">
        <f>IF(A295="","",IF(H294&lt;=payment,0,IF(IF(MOD(A295,int)=0,$D$14,0)+C295&gt;=H294+F295,H294+F295-C295,IF(MOD(A295,int)=0,$D$14,0)+IF(IF(MOD(A295,int)=0,$D$14,0)+IF(MOD(A295,12)=0,$D$16,0)+C295&lt;H294+F295,IF(MOD(A295,12)=0,$D$16,0),H294+F295-IF(MOD(A295,int)=0,$D$14,0)-C295))))</f>
        <v>#NAME?</v>
      </c>
      <c r="E295" s="61"/>
      <c r="F295" s="60" t="str">
        <f>IF(A295="","",ROUND(rate*H294,2))</f>
        <v>#NAME?</v>
      </c>
      <c r="G295" s="60" t="str">
        <f t="shared" si="2"/>
        <v>#NAME?</v>
      </c>
      <c r="H295" s="60" t="str">
        <f t="shared" si="3"/>
        <v>#NAME?</v>
      </c>
      <c r="I295" s="60"/>
      <c r="J295" s="60"/>
      <c r="K295" s="60" t="str">
        <f t="shared" si="4"/>
        <v>#NAME?</v>
      </c>
      <c r="L295" s="62" t="str">
        <f t="shared" si="5"/>
        <v>#NAME?</v>
      </c>
      <c r="M295" s="6"/>
      <c r="N295" s="6"/>
      <c r="O295" s="6"/>
      <c r="P295" s="6"/>
      <c r="Q295" s="6"/>
      <c r="R295" s="6"/>
      <c r="S295" s="6"/>
      <c r="T295" s="6"/>
      <c r="U295" s="6"/>
      <c r="V295" s="6"/>
      <c r="W295" s="6"/>
      <c r="X295" s="6"/>
      <c r="Y295" s="6"/>
      <c r="Z295" s="6"/>
    </row>
    <row r="296" ht="12.75" customHeight="1">
      <c r="A296" s="58" t="str">
        <f t="shared" si="1"/>
        <v>#NAME?</v>
      </c>
      <c r="B296" s="59" t="str">
        <f>IF(A296="","",IF(MONTH(DATE(YEAR(fpdate),MONTH(fpdate)+(A296-1),DAY(fpdate)))&gt;(MONTH(fpdate)+MOD((A296-1),12)),DATE(YEAR(fpdate),MONTH(fpdate)+(A296-1)+1,0),DATE(YEAR(fpdate),MONTH(fpdate)+(A296-1),DAY(fpdate))))</f>
        <v>#NAME?</v>
      </c>
      <c r="C296" s="60" t="str">
        <f>IF(A296="","",IF(OR(A296=nper,payment&gt;ROUND((1+rate)*H295,2)),ROUND((1+rate)*H295,2),payment))</f>
        <v>#NAME?</v>
      </c>
      <c r="D296" s="60" t="str">
        <f>IF(A296="","",IF(H295&lt;=payment,0,IF(IF(MOD(A296,int)=0,$D$14,0)+C296&gt;=H295+F296,H295+F296-C296,IF(MOD(A296,int)=0,$D$14,0)+IF(IF(MOD(A296,int)=0,$D$14,0)+IF(MOD(A296,12)=0,$D$16,0)+C296&lt;H295+F296,IF(MOD(A296,12)=0,$D$16,0),H295+F296-IF(MOD(A296,int)=0,$D$14,0)-C296))))</f>
        <v>#NAME?</v>
      </c>
      <c r="E296" s="61"/>
      <c r="F296" s="60" t="str">
        <f>IF(A296="","",ROUND(rate*H295,2))</f>
        <v>#NAME?</v>
      </c>
      <c r="G296" s="60" t="str">
        <f t="shared" si="2"/>
        <v>#NAME?</v>
      </c>
      <c r="H296" s="60" t="str">
        <f t="shared" si="3"/>
        <v>#NAME?</v>
      </c>
      <c r="I296" s="60"/>
      <c r="J296" s="60"/>
      <c r="K296" s="60" t="str">
        <f t="shared" si="4"/>
        <v>#NAME?</v>
      </c>
      <c r="L296" s="62" t="str">
        <f t="shared" si="5"/>
        <v>#NAME?</v>
      </c>
      <c r="M296" s="6"/>
      <c r="N296" s="6"/>
      <c r="O296" s="6"/>
      <c r="P296" s="6"/>
      <c r="Q296" s="6"/>
      <c r="R296" s="6"/>
      <c r="S296" s="6"/>
      <c r="T296" s="6"/>
      <c r="U296" s="6"/>
      <c r="V296" s="6"/>
      <c r="W296" s="6"/>
      <c r="X296" s="6"/>
      <c r="Y296" s="6"/>
      <c r="Z296" s="6"/>
    </row>
    <row r="297" ht="12.75" customHeight="1">
      <c r="A297" s="58" t="str">
        <f t="shared" si="1"/>
        <v>#NAME?</v>
      </c>
      <c r="B297" s="59" t="str">
        <f>IF(A297="","",IF(MONTH(DATE(YEAR(fpdate),MONTH(fpdate)+(A297-1),DAY(fpdate)))&gt;(MONTH(fpdate)+MOD((A297-1),12)),DATE(YEAR(fpdate),MONTH(fpdate)+(A297-1)+1,0),DATE(YEAR(fpdate),MONTH(fpdate)+(A297-1),DAY(fpdate))))</f>
        <v>#NAME?</v>
      </c>
      <c r="C297" s="60" t="str">
        <f>IF(A297="","",IF(OR(A297=nper,payment&gt;ROUND((1+rate)*H296,2)),ROUND((1+rate)*H296,2),payment))</f>
        <v>#NAME?</v>
      </c>
      <c r="D297" s="60" t="str">
        <f>IF(A297="","",IF(H296&lt;=payment,0,IF(IF(MOD(A297,int)=0,$D$14,0)+C297&gt;=H296+F297,H296+F297-C297,IF(MOD(A297,int)=0,$D$14,0)+IF(IF(MOD(A297,int)=0,$D$14,0)+IF(MOD(A297,12)=0,$D$16,0)+C297&lt;H296+F297,IF(MOD(A297,12)=0,$D$16,0),H296+F297-IF(MOD(A297,int)=0,$D$14,0)-C297))))</f>
        <v>#NAME?</v>
      </c>
      <c r="E297" s="61"/>
      <c r="F297" s="60" t="str">
        <f>IF(A297="","",ROUND(rate*H296,2))</f>
        <v>#NAME?</v>
      </c>
      <c r="G297" s="60" t="str">
        <f t="shared" si="2"/>
        <v>#NAME?</v>
      </c>
      <c r="H297" s="60" t="str">
        <f t="shared" si="3"/>
        <v>#NAME?</v>
      </c>
      <c r="I297" s="60"/>
      <c r="J297" s="60"/>
      <c r="K297" s="60" t="str">
        <f t="shared" si="4"/>
        <v>#NAME?</v>
      </c>
      <c r="L297" s="62" t="str">
        <f t="shared" si="5"/>
        <v>#NAME?</v>
      </c>
      <c r="M297" s="6"/>
      <c r="N297" s="6"/>
      <c r="O297" s="6"/>
      <c r="P297" s="6"/>
      <c r="Q297" s="6"/>
      <c r="R297" s="6"/>
      <c r="S297" s="6"/>
      <c r="T297" s="6"/>
      <c r="U297" s="6"/>
      <c r="V297" s="6"/>
      <c r="W297" s="6"/>
      <c r="X297" s="6"/>
      <c r="Y297" s="6"/>
      <c r="Z297" s="6"/>
    </row>
    <row r="298" ht="12.75" customHeight="1">
      <c r="A298" s="58" t="str">
        <f t="shared" si="1"/>
        <v>#NAME?</v>
      </c>
      <c r="B298" s="59" t="str">
        <f>IF(A298="","",IF(MONTH(DATE(YEAR(fpdate),MONTH(fpdate)+(A298-1),DAY(fpdate)))&gt;(MONTH(fpdate)+MOD((A298-1),12)),DATE(YEAR(fpdate),MONTH(fpdate)+(A298-1)+1,0),DATE(YEAR(fpdate),MONTH(fpdate)+(A298-1),DAY(fpdate))))</f>
        <v>#NAME?</v>
      </c>
      <c r="C298" s="60" t="str">
        <f>IF(A298="","",IF(OR(A298=nper,payment&gt;ROUND((1+rate)*H297,2)),ROUND((1+rate)*H297,2),payment))</f>
        <v>#NAME?</v>
      </c>
      <c r="D298" s="60" t="str">
        <f>IF(A298="","",IF(H297&lt;=payment,0,IF(IF(MOD(A298,int)=0,$D$14,0)+C298&gt;=H297+F298,H297+F298-C298,IF(MOD(A298,int)=0,$D$14,0)+IF(IF(MOD(A298,int)=0,$D$14,0)+IF(MOD(A298,12)=0,$D$16,0)+C298&lt;H297+F298,IF(MOD(A298,12)=0,$D$16,0),H297+F298-IF(MOD(A298,int)=0,$D$14,0)-C298))))</f>
        <v>#NAME?</v>
      </c>
      <c r="E298" s="61"/>
      <c r="F298" s="60" t="str">
        <f>IF(A298="","",ROUND(rate*H297,2))</f>
        <v>#NAME?</v>
      </c>
      <c r="G298" s="60" t="str">
        <f t="shared" si="2"/>
        <v>#NAME?</v>
      </c>
      <c r="H298" s="60" t="str">
        <f t="shared" si="3"/>
        <v>#NAME?</v>
      </c>
      <c r="I298" s="60"/>
      <c r="J298" s="60"/>
      <c r="K298" s="60" t="str">
        <f t="shared" si="4"/>
        <v>#NAME?</v>
      </c>
      <c r="L298" s="62" t="str">
        <f t="shared" si="5"/>
        <v>#NAME?</v>
      </c>
      <c r="M298" s="6"/>
      <c r="N298" s="6"/>
      <c r="O298" s="6"/>
      <c r="P298" s="6"/>
      <c r="Q298" s="6"/>
      <c r="R298" s="6"/>
      <c r="S298" s="6"/>
      <c r="T298" s="6"/>
      <c r="U298" s="6"/>
      <c r="V298" s="6"/>
      <c r="W298" s="6"/>
      <c r="X298" s="6"/>
      <c r="Y298" s="6"/>
      <c r="Z298" s="6"/>
    </row>
    <row r="299" ht="12.75" customHeight="1">
      <c r="A299" s="58" t="str">
        <f t="shared" si="1"/>
        <v>#NAME?</v>
      </c>
      <c r="B299" s="59" t="str">
        <f>IF(A299="","",IF(MONTH(DATE(YEAR(fpdate),MONTH(fpdate)+(A299-1),DAY(fpdate)))&gt;(MONTH(fpdate)+MOD((A299-1),12)),DATE(YEAR(fpdate),MONTH(fpdate)+(A299-1)+1,0),DATE(YEAR(fpdate),MONTH(fpdate)+(A299-1),DAY(fpdate))))</f>
        <v>#NAME?</v>
      </c>
      <c r="C299" s="60" t="str">
        <f>IF(A299="","",IF(OR(A299=nper,payment&gt;ROUND((1+rate)*H298,2)),ROUND((1+rate)*H298,2),payment))</f>
        <v>#NAME?</v>
      </c>
      <c r="D299" s="60" t="str">
        <f>IF(A299="","",IF(H298&lt;=payment,0,IF(IF(MOD(A299,int)=0,$D$14,0)+C299&gt;=H298+F299,H298+F299-C299,IF(MOD(A299,int)=0,$D$14,0)+IF(IF(MOD(A299,int)=0,$D$14,0)+IF(MOD(A299,12)=0,$D$16,0)+C299&lt;H298+F299,IF(MOD(A299,12)=0,$D$16,0),H298+F299-IF(MOD(A299,int)=0,$D$14,0)-C299))))</f>
        <v>#NAME?</v>
      </c>
      <c r="E299" s="61"/>
      <c r="F299" s="60" t="str">
        <f>IF(A299="","",ROUND(rate*H298,2))</f>
        <v>#NAME?</v>
      </c>
      <c r="G299" s="60" t="str">
        <f t="shared" si="2"/>
        <v>#NAME?</v>
      </c>
      <c r="H299" s="60" t="str">
        <f t="shared" si="3"/>
        <v>#NAME?</v>
      </c>
      <c r="I299" s="60"/>
      <c r="J299" s="60"/>
      <c r="K299" s="60" t="str">
        <f t="shared" si="4"/>
        <v>#NAME?</v>
      </c>
      <c r="L299" s="62" t="str">
        <f t="shared" si="5"/>
        <v>#NAME?</v>
      </c>
      <c r="M299" s="6"/>
      <c r="N299" s="6"/>
      <c r="O299" s="6"/>
      <c r="P299" s="6"/>
      <c r="Q299" s="6"/>
      <c r="R299" s="6"/>
      <c r="S299" s="6"/>
      <c r="T299" s="6"/>
      <c r="U299" s="6"/>
      <c r="V299" s="6"/>
      <c r="W299" s="6"/>
      <c r="X299" s="6"/>
      <c r="Y299" s="6"/>
      <c r="Z299" s="6"/>
    </row>
    <row r="300" ht="12.75" customHeight="1">
      <c r="A300" s="58" t="str">
        <f t="shared" si="1"/>
        <v>#NAME?</v>
      </c>
      <c r="B300" s="59" t="str">
        <f>IF(A300="","",IF(MONTH(DATE(YEAR(fpdate),MONTH(fpdate)+(A300-1),DAY(fpdate)))&gt;(MONTH(fpdate)+MOD((A300-1),12)),DATE(YEAR(fpdate),MONTH(fpdate)+(A300-1)+1,0),DATE(YEAR(fpdate),MONTH(fpdate)+(A300-1),DAY(fpdate))))</f>
        <v>#NAME?</v>
      </c>
      <c r="C300" s="60" t="str">
        <f>IF(A300="","",IF(OR(A300=nper,payment&gt;ROUND((1+rate)*H299,2)),ROUND((1+rate)*H299,2),payment))</f>
        <v>#NAME?</v>
      </c>
      <c r="D300" s="60" t="str">
        <f>IF(A300="","",IF(H299&lt;=payment,0,IF(IF(MOD(A300,int)=0,$D$14,0)+C300&gt;=H299+F300,H299+F300-C300,IF(MOD(A300,int)=0,$D$14,0)+IF(IF(MOD(A300,int)=0,$D$14,0)+IF(MOD(A300,12)=0,$D$16,0)+C300&lt;H299+F300,IF(MOD(A300,12)=0,$D$16,0),H299+F300-IF(MOD(A300,int)=0,$D$14,0)-C300))))</f>
        <v>#NAME?</v>
      </c>
      <c r="E300" s="61"/>
      <c r="F300" s="60" t="str">
        <f>IF(A300="","",ROUND(rate*H299,2))</f>
        <v>#NAME?</v>
      </c>
      <c r="G300" s="60" t="str">
        <f t="shared" si="2"/>
        <v>#NAME?</v>
      </c>
      <c r="H300" s="60" t="str">
        <f t="shared" si="3"/>
        <v>#NAME?</v>
      </c>
      <c r="I300" s="60"/>
      <c r="J300" s="60"/>
      <c r="K300" s="60" t="str">
        <f t="shared" si="4"/>
        <v>#NAME?</v>
      </c>
      <c r="L300" s="62" t="str">
        <f t="shared" si="5"/>
        <v>#NAME?</v>
      </c>
      <c r="M300" s="6"/>
      <c r="N300" s="6"/>
      <c r="O300" s="6"/>
      <c r="P300" s="6"/>
      <c r="Q300" s="6"/>
      <c r="R300" s="6"/>
      <c r="S300" s="6"/>
      <c r="T300" s="6"/>
      <c r="U300" s="6"/>
      <c r="V300" s="6"/>
      <c r="W300" s="6"/>
      <c r="X300" s="6"/>
      <c r="Y300" s="6"/>
      <c r="Z300" s="6"/>
    </row>
    <row r="301" ht="12.75" customHeight="1">
      <c r="A301" s="58" t="str">
        <f t="shared" si="1"/>
        <v>#NAME?</v>
      </c>
      <c r="B301" s="59" t="str">
        <f>IF(A301="","",IF(MONTH(DATE(YEAR(fpdate),MONTH(fpdate)+(A301-1),DAY(fpdate)))&gt;(MONTH(fpdate)+MOD((A301-1),12)),DATE(YEAR(fpdate),MONTH(fpdate)+(A301-1)+1,0),DATE(YEAR(fpdate),MONTH(fpdate)+(A301-1),DAY(fpdate))))</f>
        <v>#NAME?</v>
      </c>
      <c r="C301" s="60" t="str">
        <f>IF(A301="","",IF(OR(A301=nper,payment&gt;ROUND((1+rate)*H300,2)),ROUND((1+rate)*H300,2),payment))</f>
        <v>#NAME?</v>
      </c>
      <c r="D301" s="60" t="str">
        <f>IF(A301="","",IF(H300&lt;=payment,0,IF(IF(MOD(A301,int)=0,$D$14,0)+C301&gt;=H300+F301,H300+F301-C301,IF(MOD(A301,int)=0,$D$14,0)+IF(IF(MOD(A301,int)=0,$D$14,0)+IF(MOD(A301,12)=0,$D$16,0)+C301&lt;H300+F301,IF(MOD(A301,12)=0,$D$16,0),H300+F301-IF(MOD(A301,int)=0,$D$14,0)-C301))))</f>
        <v>#NAME?</v>
      </c>
      <c r="E301" s="61"/>
      <c r="F301" s="60" t="str">
        <f>IF(A301="","",ROUND(rate*H300,2))</f>
        <v>#NAME?</v>
      </c>
      <c r="G301" s="60" t="str">
        <f t="shared" si="2"/>
        <v>#NAME?</v>
      </c>
      <c r="H301" s="60" t="str">
        <f t="shared" si="3"/>
        <v>#NAME?</v>
      </c>
      <c r="I301" s="60"/>
      <c r="J301" s="60"/>
      <c r="K301" s="60" t="str">
        <f t="shared" si="4"/>
        <v>#NAME?</v>
      </c>
      <c r="L301" s="62" t="str">
        <f t="shared" si="5"/>
        <v>#NAME?</v>
      </c>
      <c r="M301" s="6"/>
      <c r="N301" s="6"/>
      <c r="O301" s="6"/>
      <c r="P301" s="6"/>
      <c r="Q301" s="6"/>
      <c r="R301" s="6"/>
      <c r="S301" s="6"/>
      <c r="T301" s="6"/>
      <c r="U301" s="6"/>
      <c r="V301" s="6"/>
      <c r="W301" s="6"/>
      <c r="X301" s="6"/>
      <c r="Y301" s="6"/>
      <c r="Z301" s="6"/>
    </row>
    <row r="302" ht="12.75" customHeight="1">
      <c r="A302" s="58" t="str">
        <f t="shared" si="1"/>
        <v>#NAME?</v>
      </c>
      <c r="B302" s="59" t="str">
        <f>IF(A302="","",IF(MONTH(DATE(YEAR(fpdate),MONTH(fpdate)+(A302-1),DAY(fpdate)))&gt;(MONTH(fpdate)+MOD((A302-1),12)),DATE(YEAR(fpdate),MONTH(fpdate)+(A302-1)+1,0),DATE(YEAR(fpdate),MONTH(fpdate)+(A302-1),DAY(fpdate))))</f>
        <v>#NAME?</v>
      </c>
      <c r="C302" s="60" t="str">
        <f>IF(A302="","",IF(OR(A302=nper,payment&gt;ROUND((1+rate)*H301,2)),ROUND((1+rate)*H301,2),payment))</f>
        <v>#NAME?</v>
      </c>
      <c r="D302" s="60" t="str">
        <f>IF(A302="","",IF(H301&lt;=payment,0,IF(IF(MOD(A302,int)=0,$D$14,0)+C302&gt;=H301+F302,H301+F302-C302,IF(MOD(A302,int)=0,$D$14,0)+IF(IF(MOD(A302,int)=0,$D$14,0)+IF(MOD(A302,12)=0,$D$16,0)+C302&lt;H301+F302,IF(MOD(A302,12)=0,$D$16,0),H301+F302-IF(MOD(A302,int)=0,$D$14,0)-C302))))</f>
        <v>#NAME?</v>
      </c>
      <c r="E302" s="61"/>
      <c r="F302" s="60" t="str">
        <f>IF(A302="","",ROUND(rate*H301,2))</f>
        <v>#NAME?</v>
      </c>
      <c r="G302" s="60" t="str">
        <f t="shared" si="2"/>
        <v>#NAME?</v>
      </c>
      <c r="H302" s="60" t="str">
        <f t="shared" si="3"/>
        <v>#NAME?</v>
      </c>
      <c r="I302" s="60"/>
      <c r="J302" s="60"/>
      <c r="K302" s="60" t="str">
        <f t="shared" si="4"/>
        <v>#NAME?</v>
      </c>
      <c r="L302" s="62" t="str">
        <f t="shared" si="5"/>
        <v>#NAME?</v>
      </c>
      <c r="M302" s="6"/>
      <c r="N302" s="6"/>
      <c r="O302" s="6"/>
      <c r="P302" s="6"/>
      <c r="Q302" s="6"/>
      <c r="R302" s="6"/>
      <c r="S302" s="6"/>
      <c r="T302" s="6"/>
      <c r="U302" s="6"/>
      <c r="V302" s="6"/>
      <c r="W302" s="6"/>
      <c r="X302" s="6"/>
      <c r="Y302" s="6"/>
      <c r="Z302" s="6"/>
    </row>
    <row r="303" ht="12.75" customHeight="1">
      <c r="A303" s="58" t="str">
        <f t="shared" si="1"/>
        <v>#NAME?</v>
      </c>
      <c r="B303" s="59" t="str">
        <f>IF(A303="","",IF(MONTH(DATE(YEAR(fpdate),MONTH(fpdate)+(A303-1),DAY(fpdate)))&gt;(MONTH(fpdate)+MOD((A303-1),12)),DATE(YEAR(fpdate),MONTH(fpdate)+(A303-1)+1,0),DATE(YEAR(fpdate),MONTH(fpdate)+(A303-1),DAY(fpdate))))</f>
        <v>#NAME?</v>
      </c>
      <c r="C303" s="60" t="str">
        <f>IF(A303="","",IF(OR(A303=nper,payment&gt;ROUND((1+rate)*H302,2)),ROUND((1+rate)*H302,2),payment))</f>
        <v>#NAME?</v>
      </c>
      <c r="D303" s="60" t="str">
        <f>IF(A303="","",IF(H302&lt;=payment,0,IF(IF(MOD(A303,int)=0,$D$14,0)+C303&gt;=H302+F303,H302+F303-C303,IF(MOD(A303,int)=0,$D$14,0)+IF(IF(MOD(A303,int)=0,$D$14,0)+IF(MOD(A303,12)=0,$D$16,0)+C303&lt;H302+F303,IF(MOD(A303,12)=0,$D$16,0),H302+F303-IF(MOD(A303,int)=0,$D$14,0)-C303))))</f>
        <v>#NAME?</v>
      </c>
      <c r="E303" s="61"/>
      <c r="F303" s="60" t="str">
        <f>IF(A303="","",ROUND(rate*H302,2))</f>
        <v>#NAME?</v>
      </c>
      <c r="G303" s="60" t="str">
        <f t="shared" si="2"/>
        <v>#NAME?</v>
      </c>
      <c r="H303" s="60" t="str">
        <f t="shared" si="3"/>
        <v>#NAME?</v>
      </c>
      <c r="I303" s="60"/>
      <c r="J303" s="60"/>
      <c r="K303" s="60" t="str">
        <f t="shared" si="4"/>
        <v>#NAME?</v>
      </c>
      <c r="L303" s="62" t="str">
        <f t="shared" si="5"/>
        <v>#NAME?</v>
      </c>
      <c r="M303" s="6"/>
      <c r="N303" s="6"/>
      <c r="O303" s="6"/>
      <c r="P303" s="6"/>
      <c r="Q303" s="6"/>
      <c r="R303" s="6"/>
      <c r="S303" s="6"/>
      <c r="T303" s="6"/>
      <c r="U303" s="6"/>
      <c r="V303" s="6"/>
      <c r="W303" s="6"/>
      <c r="X303" s="6"/>
      <c r="Y303" s="6"/>
      <c r="Z303" s="6"/>
    </row>
    <row r="304" ht="12.75" customHeight="1">
      <c r="A304" s="58" t="str">
        <f t="shared" si="1"/>
        <v>#NAME?</v>
      </c>
      <c r="B304" s="59" t="str">
        <f>IF(A304="","",IF(MONTH(DATE(YEAR(fpdate),MONTH(fpdate)+(A304-1),DAY(fpdate)))&gt;(MONTH(fpdate)+MOD((A304-1),12)),DATE(YEAR(fpdate),MONTH(fpdate)+(A304-1)+1,0),DATE(YEAR(fpdate),MONTH(fpdate)+(A304-1),DAY(fpdate))))</f>
        <v>#NAME?</v>
      </c>
      <c r="C304" s="60" t="str">
        <f>IF(A304="","",IF(OR(A304=nper,payment&gt;ROUND((1+rate)*H303,2)),ROUND((1+rate)*H303,2),payment))</f>
        <v>#NAME?</v>
      </c>
      <c r="D304" s="60" t="str">
        <f>IF(A304="","",IF(H303&lt;=payment,0,IF(IF(MOD(A304,int)=0,$D$14,0)+C304&gt;=H303+F304,H303+F304-C304,IF(MOD(A304,int)=0,$D$14,0)+IF(IF(MOD(A304,int)=0,$D$14,0)+IF(MOD(A304,12)=0,$D$16,0)+C304&lt;H303+F304,IF(MOD(A304,12)=0,$D$16,0),H303+F304-IF(MOD(A304,int)=0,$D$14,0)-C304))))</f>
        <v>#NAME?</v>
      </c>
      <c r="E304" s="61"/>
      <c r="F304" s="60" t="str">
        <f>IF(A304="","",ROUND(rate*H303,2))</f>
        <v>#NAME?</v>
      </c>
      <c r="G304" s="60" t="str">
        <f t="shared" si="2"/>
        <v>#NAME?</v>
      </c>
      <c r="H304" s="60" t="str">
        <f t="shared" si="3"/>
        <v>#NAME?</v>
      </c>
      <c r="I304" s="60"/>
      <c r="J304" s="60"/>
      <c r="K304" s="60" t="str">
        <f t="shared" si="4"/>
        <v>#NAME?</v>
      </c>
      <c r="L304" s="62" t="str">
        <f t="shared" si="5"/>
        <v>#NAME?</v>
      </c>
      <c r="M304" s="6"/>
      <c r="N304" s="6"/>
      <c r="O304" s="6"/>
      <c r="P304" s="6"/>
      <c r="Q304" s="6"/>
      <c r="R304" s="6"/>
      <c r="S304" s="6"/>
      <c r="T304" s="6"/>
      <c r="U304" s="6"/>
      <c r="V304" s="6"/>
      <c r="W304" s="6"/>
      <c r="X304" s="6"/>
      <c r="Y304" s="6"/>
      <c r="Z304" s="6"/>
    </row>
    <row r="305" ht="12.75" customHeight="1">
      <c r="A305" s="58" t="str">
        <f t="shared" si="1"/>
        <v>#NAME?</v>
      </c>
      <c r="B305" s="59" t="str">
        <f>IF(A305="","",IF(MONTH(DATE(YEAR(fpdate),MONTH(fpdate)+(A305-1),DAY(fpdate)))&gt;(MONTH(fpdate)+MOD((A305-1),12)),DATE(YEAR(fpdate),MONTH(fpdate)+(A305-1)+1,0),DATE(YEAR(fpdate),MONTH(fpdate)+(A305-1),DAY(fpdate))))</f>
        <v>#NAME?</v>
      </c>
      <c r="C305" s="60" t="str">
        <f>IF(A305="","",IF(OR(A305=nper,payment&gt;ROUND((1+rate)*H304,2)),ROUND((1+rate)*H304,2),payment))</f>
        <v>#NAME?</v>
      </c>
      <c r="D305" s="60" t="str">
        <f>IF(A305="","",IF(H304&lt;=payment,0,IF(IF(MOD(A305,int)=0,$D$14,0)+C305&gt;=H304+F305,H304+F305-C305,IF(MOD(A305,int)=0,$D$14,0)+IF(IF(MOD(A305,int)=0,$D$14,0)+IF(MOD(A305,12)=0,$D$16,0)+C305&lt;H304+F305,IF(MOD(A305,12)=0,$D$16,0),H304+F305-IF(MOD(A305,int)=0,$D$14,0)-C305))))</f>
        <v>#NAME?</v>
      </c>
      <c r="E305" s="61"/>
      <c r="F305" s="60" t="str">
        <f>IF(A305="","",ROUND(rate*H304,2))</f>
        <v>#NAME?</v>
      </c>
      <c r="G305" s="60" t="str">
        <f t="shared" si="2"/>
        <v>#NAME?</v>
      </c>
      <c r="H305" s="60" t="str">
        <f t="shared" si="3"/>
        <v>#NAME?</v>
      </c>
      <c r="I305" s="60"/>
      <c r="J305" s="60"/>
      <c r="K305" s="60" t="str">
        <f t="shared" si="4"/>
        <v>#NAME?</v>
      </c>
      <c r="L305" s="62" t="str">
        <f t="shared" si="5"/>
        <v>#NAME?</v>
      </c>
      <c r="M305" s="6"/>
      <c r="N305" s="6"/>
      <c r="O305" s="6"/>
      <c r="P305" s="6"/>
      <c r="Q305" s="6"/>
      <c r="R305" s="6"/>
      <c r="S305" s="6"/>
      <c r="T305" s="6"/>
      <c r="U305" s="6"/>
      <c r="V305" s="6"/>
      <c r="W305" s="6"/>
      <c r="X305" s="6"/>
      <c r="Y305" s="6"/>
      <c r="Z305" s="6"/>
    </row>
    <row r="306" ht="12.75" customHeight="1">
      <c r="A306" s="58" t="str">
        <f t="shared" si="1"/>
        <v>#NAME?</v>
      </c>
      <c r="B306" s="59" t="str">
        <f>IF(A306="","",IF(MONTH(DATE(YEAR(fpdate),MONTH(fpdate)+(A306-1),DAY(fpdate)))&gt;(MONTH(fpdate)+MOD((A306-1),12)),DATE(YEAR(fpdate),MONTH(fpdate)+(A306-1)+1,0),DATE(YEAR(fpdate),MONTH(fpdate)+(A306-1),DAY(fpdate))))</f>
        <v>#NAME?</v>
      </c>
      <c r="C306" s="60" t="str">
        <f>IF(A306="","",IF(OR(A306=nper,payment&gt;ROUND((1+rate)*H305,2)),ROUND((1+rate)*H305,2),payment))</f>
        <v>#NAME?</v>
      </c>
      <c r="D306" s="60" t="str">
        <f>IF(A306="","",IF(H305&lt;=payment,0,IF(IF(MOD(A306,int)=0,$D$14,0)+C306&gt;=H305+F306,H305+F306-C306,IF(MOD(A306,int)=0,$D$14,0)+IF(IF(MOD(A306,int)=0,$D$14,0)+IF(MOD(A306,12)=0,$D$16,0)+C306&lt;H305+F306,IF(MOD(A306,12)=0,$D$16,0),H305+F306-IF(MOD(A306,int)=0,$D$14,0)-C306))))</f>
        <v>#NAME?</v>
      </c>
      <c r="E306" s="61"/>
      <c r="F306" s="60" t="str">
        <f>IF(A306="","",ROUND(rate*H305,2))</f>
        <v>#NAME?</v>
      </c>
      <c r="G306" s="60" t="str">
        <f t="shared" si="2"/>
        <v>#NAME?</v>
      </c>
      <c r="H306" s="60" t="str">
        <f t="shared" si="3"/>
        <v>#NAME?</v>
      </c>
      <c r="I306" s="60"/>
      <c r="J306" s="60"/>
      <c r="K306" s="60" t="str">
        <f t="shared" si="4"/>
        <v>#NAME?</v>
      </c>
      <c r="L306" s="62" t="str">
        <f t="shared" si="5"/>
        <v>#NAME?</v>
      </c>
      <c r="M306" s="6"/>
      <c r="N306" s="6"/>
      <c r="O306" s="6"/>
      <c r="P306" s="6"/>
      <c r="Q306" s="6"/>
      <c r="R306" s="6"/>
      <c r="S306" s="6"/>
      <c r="T306" s="6"/>
      <c r="U306" s="6"/>
      <c r="V306" s="6"/>
      <c r="W306" s="6"/>
      <c r="X306" s="6"/>
      <c r="Y306" s="6"/>
      <c r="Z306" s="6"/>
    </row>
    <row r="307" ht="12.75" customHeight="1">
      <c r="A307" s="58" t="str">
        <f t="shared" si="1"/>
        <v>#NAME?</v>
      </c>
      <c r="B307" s="59" t="str">
        <f>IF(A307="","",IF(MONTH(DATE(YEAR(fpdate),MONTH(fpdate)+(A307-1),DAY(fpdate)))&gt;(MONTH(fpdate)+MOD((A307-1),12)),DATE(YEAR(fpdate),MONTH(fpdate)+(A307-1)+1,0),DATE(YEAR(fpdate),MONTH(fpdate)+(A307-1),DAY(fpdate))))</f>
        <v>#NAME?</v>
      </c>
      <c r="C307" s="60" t="str">
        <f>IF(A307="","",IF(OR(A307=nper,payment&gt;ROUND((1+rate)*H306,2)),ROUND((1+rate)*H306,2),payment))</f>
        <v>#NAME?</v>
      </c>
      <c r="D307" s="60" t="str">
        <f>IF(A307="","",IF(H306&lt;=payment,0,IF(IF(MOD(A307,int)=0,$D$14,0)+C307&gt;=H306+F307,H306+F307-C307,IF(MOD(A307,int)=0,$D$14,0)+IF(IF(MOD(A307,int)=0,$D$14,0)+IF(MOD(A307,12)=0,$D$16,0)+C307&lt;H306+F307,IF(MOD(A307,12)=0,$D$16,0),H306+F307-IF(MOD(A307,int)=0,$D$14,0)-C307))))</f>
        <v>#NAME?</v>
      </c>
      <c r="E307" s="61"/>
      <c r="F307" s="60" t="str">
        <f>IF(A307="","",ROUND(rate*H306,2))</f>
        <v>#NAME?</v>
      </c>
      <c r="G307" s="60" t="str">
        <f t="shared" si="2"/>
        <v>#NAME?</v>
      </c>
      <c r="H307" s="60" t="str">
        <f t="shared" si="3"/>
        <v>#NAME?</v>
      </c>
      <c r="I307" s="60"/>
      <c r="J307" s="60"/>
      <c r="K307" s="60" t="str">
        <f t="shared" si="4"/>
        <v>#NAME?</v>
      </c>
      <c r="L307" s="62" t="str">
        <f t="shared" si="5"/>
        <v>#NAME?</v>
      </c>
      <c r="M307" s="6"/>
      <c r="N307" s="6"/>
      <c r="O307" s="6"/>
      <c r="P307" s="6"/>
      <c r="Q307" s="6"/>
      <c r="R307" s="6"/>
      <c r="S307" s="6"/>
      <c r="T307" s="6"/>
      <c r="U307" s="6"/>
      <c r="V307" s="6"/>
      <c r="W307" s="6"/>
      <c r="X307" s="6"/>
      <c r="Y307" s="6"/>
      <c r="Z307" s="6"/>
    </row>
    <row r="308" ht="12.75" customHeight="1">
      <c r="A308" s="58" t="str">
        <f t="shared" si="1"/>
        <v>#NAME?</v>
      </c>
      <c r="B308" s="59" t="str">
        <f>IF(A308="","",IF(MONTH(DATE(YEAR(fpdate),MONTH(fpdate)+(A308-1),DAY(fpdate)))&gt;(MONTH(fpdate)+MOD((A308-1),12)),DATE(YEAR(fpdate),MONTH(fpdate)+(A308-1)+1,0),DATE(YEAR(fpdate),MONTH(fpdate)+(A308-1),DAY(fpdate))))</f>
        <v>#NAME?</v>
      </c>
      <c r="C308" s="60" t="str">
        <f>IF(A308="","",IF(OR(A308=nper,payment&gt;ROUND((1+rate)*H307,2)),ROUND((1+rate)*H307,2),payment))</f>
        <v>#NAME?</v>
      </c>
      <c r="D308" s="60" t="str">
        <f>IF(A308="","",IF(H307&lt;=payment,0,IF(IF(MOD(A308,int)=0,$D$14,0)+C308&gt;=H307+F308,H307+F308-C308,IF(MOD(A308,int)=0,$D$14,0)+IF(IF(MOD(A308,int)=0,$D$14,0)+IF(MOD(A308,12)=0,$D$16,0)+C308&lt;H307+F308,IF(MOD(A308,12)=0,$D$16,0),H307+F308-IF(MOD(A308,int)=0,$D$14,0)-C308))))</f>
        <v>#NAME?</v>
      </c>
      <c r="E308" s="61"/>
      <c r="F308" s="60" t="str">
        <f>IF(A308="","",ROUND(rate*H307,2))</f>
        <v>#NAME?</v>
      </c>
      <c r="G308" s="60" t="str">
        <f t="shared" si="2"/>
        <v>#NAME?</v>
      </c>
      <c r="H308" s="60" t="str">
        <f t="shared" si="3"/>
        <v>#NAME?</v>
      </c>
      <c r="I308" s="60"/>
      <c r="J308" s="60"/>
      <c r="K308" s="60" t="str">
        <f t="shared" si="4"/>
        <v>#NAME?</v>
      </c>
      <c r="L308" s="62" t="str">
        <f t="shared" si="5"/>
        <v>#NAME?</v>
      </c>
      <c r="M308" s="6"/>
      <c r="N308" s="6"/>
      <c r="O308" s="6"/>
      <c r="P308" s="6"/>
      <c r="Q308" s="6"/>
      <c r="R308" s="6"/>
      <c r="S308" s="6"/>
      <c r="T308" s="6"/>
      <c r="U308" s="6"/>
      <c r="V308" s="6"/>
      <c r="W308" s="6"/>
      <c r="X308" s="6"/>
      <c r="Y308" s="6"/>
      <c r="Z308" s="6"/>
    </row>
    <row r="309" ht="12.75" customHeight="1">
      <c r="A309" s="58" t="str">
        <f t="shared" si="1"/>
        <v>#NAME?</v>
      </c>
      <c r="B309" s="59" t="str">
        <f>IF(A309="","",IF(MONTH(DATE(YEAR(fpdate),MONTH(fpdate)+(A309-1),DAY(fpdate)))&gt;(MONTH(fpdate)+MOD((A309-1),12)),DATE(YEAR(fpdate),MONTH(fpdate)+(A309-1)+1,0),DATE(YEAR(fpdate),MONTH(fpdate)+(A309-1),DAY(fpdate))))</f>
        <v>#NAME?</v>
      </c>
      <c r="C309" s="60" t="str">
        <f>IF(A309="","",IF(OR(A309=nper,payment&gt;ROUND((1+rate)*H308,2)),ROUND((1+rate)*H308,2),payment))</f>
        <v>#NAME?</v>
      </c>
      <c r="D309" s="60" t="str">
        <f>IF(A309="","",IF(H308&lt;=payment,0,IF(IF(MOD(A309,int)=0,$D$14,0)+C309&gt;=H308+F309,H308+F309-C309,IF(MOD(A309,int)=0,$D$14,0)+IF(IF(MOD(A309,int)=0,$D$14,0)+IF(MOD(A309,12)=0,$D$16,0)+C309&lt;H308+F309,IF(MOD(A309,12)=0,$D$16,0),H308+F309-IF(MOD(A309,int)=0,$D$14,0)-C309))))</f>
        <v>#NAME?</v>
      </c>
      <c r="E309" s="61"/>
      <c r="F309" s="60" t="str">
        <f>IF(A309="","",ROUND(rate*H308,2))</f>
        <v>#NAME?</v>
      </c>
      <c r="G309" s="60" t="str">
        <f t="shared" si="2"/>
        <v>#NAME?</v>
      </c>
      <c r="H309" s="60" t="str">
        <f t="shared" si="3"/>
        <v>#NAME?</v>
      </c>
      <c r="I309" s="60"/>
      <c r="J309" s="60"/>
      <c r="K309" s="60" t="str">
        <f t="shared" si="4"/>
        <v>#NAME?</v>
      </c>
      <c r="L309" s="62" t="str">
        <f t="shared" si="5"/>
        <v>#NAME?</v>
      </c>
      <c r="M309" s="6"/>
      <c r="N309" s="6"/>
      <c r="O309" s="6"/>
      <c r="P309" s="6"/>
      <c r="Q309" s="6"/>
      <c r="R309" s="6"/>
      <c r="S309" s="6"/>
      <c r="T309" s="6"/>
      <c r="U309" s="6"/>
      <c r="V309" s="6"/>
      <c r="W309" s="6"/>
      <c r="X309" s="6"/>
      <c r="Y309" s="6"/>
      <c r="Z309" s="6"/>
    </row>
    <row r="310" ht="12.75" customHeight="1">
      <c r="A310" s="58" t="str">
        <f t="shared" si="1"/>
        <v>#NAME?</v>
      </c>
      <c r="B310" s="59" t="str">
        <f>IF(A310="","",IF(MONTH(DATE(YEAR(fpdate),MONTH(fpdate)+(A310-1),DAY(fpdate)))&gt;(MONTH(fpdate)+MOD((A310-1),12)),DATE(YEAR(fpdate),MONTH(fpdate)+(A310-1)+1,0),DATE(YEAR(fpdate),MONTH(fpdate)+(A310-1),DAY(fpdate))))</f>
        <v>#NAME?</v>
      </c>
      <c r="C310" s="60" t="str">
        <f>IF(A310="","",IF(OR(A310=nper,payment&gt;ROUND((1+rate)*H309,2)),ROUND((1+rate)*H309,2),payment))</f>
        <v>#NAME?</v>
      </c>
      <c r="D310" s="60" t="str">
        <f>IF(A310="","",IF(H309&lt;=payment,0,IF(IF(MOD(A310,int)=0,$D$14,0)+C310&gt;=H309+F310,H309+F310-C310,IF(MOD(A310,int)=0,$D$14,0)+IF(IF(MOD(A310,int)=0,$D$14,0)+IF(MOD(A310,12)=0,$D$16,0)+C310&lt;H309+F310,IF(MOD(A310,12)=0,$D$16,0),H309+F310-IF(MOD(A310,int)=0,$D$14,0)-C310))))</f>
        <v>#NAME?</v>
      </c>
      <c r="E310" s="61"/>
      <c r="F310" s="60" t="str">
        <f>IF(A310="","",ROUND(rate*H309,2))</f>
        <v>#NAME?</v>
      </c>
      <c r="G310" s="60" t="str">
        <f t="shared" si="2"/>
        <v>#NAME?</v>
      </c>
      <c r="H310" s="60" t="str">
        <f t="shared" si="3"/>
        <v>#NAME?</v>
      </c>
      <c r="I310" s="60"/>
      <c r="J310" s="60"/>
      <c r="K310" s="60" t="str">
        <f t="shared" si="4"/>
        <v>#NAME?</v>
      </c>
      <c r="L310" s="62" t="str">
        <f t="shared" si="5"/>
        <v>#NAME?</v>
      </c>
      <c r="M310" s="6"/>
      <c r="N310" s="6"/>
      <c r="O310" s="6"/>
      <c r="P310" s="6"/>
      <c r="Q310" s="6"/>
      <c r="R310" s="6"/>
      <c r="S310" s="6"/>
      <c r="T310" s="6"/>
      <c r="U310" s="6"/>
      <c r="V310" s="6"/>
      <c r="W310" s="6"/>
      <c r="X310" s="6"/>
      <c r="Y310" s="6"/>
      <c r="Z310" s="6"/>
    </row>
    <row r="311" ht="12.75" customHeight="1">
      <c r="A311" s="58" t="str">
        <f t="shared" si="1"/>
        <v>#NAME?</v>
      </c>
      <c r="B311" s="59" t="str">
        <f>IF(A311="","",IF(MONTH(DATE(YEAR(fpdate),MONTH(fpdate)+(A311-1),DAY(fpdate)))&gt;(MONTH(fpdate)+MOD((A311-1),12)),DATE(YEAR(fpdate),MONTH(fpdate)+(A311-1)+1,0),DATE(YEAR(fpdate),MONTH(fpdate)+(A311-1),DAY(fpdate))))</f>
        <v>#NAME?</v>
      </c>
      <c r="C311" s="60" t="str">
        <f>IF(A311="","",IF(OR(A311=nper,payment&gt;ROUND((1+rate)*H310,2)),ROUND((1+rate)*H310,2),payment))</f>
        <v>#NAME?</v>
      </c>
      <c r="D311" s="60" t="str">
        <f>IF(A311="","",IF(H310&lt;=payment,0,IF(IF(MOD(A311,int)=0,$D$14,0)+C311&gt;=H310+F311,H310+F311-C311,IF(MOD(A311,int)=0,$D$14,0)+IF(IF(MOD(A311,int)=0,$D$14,0)+IF(MOD(A311,12)=0,$D$16,0)+C311&lt;H310+F311,IF(MOD(A311,12)=0,$D$16,0),H310+F311-IF(MOD(A311,int)=0,$D$14,0)-C311))))</f>
        <v>#NAME?</v>
      </c>
      <c r="E311" s="61"/>
      <c r="F311" s="60" t="str">
        <f>IF(A311="","",ROUND(rate*H310,2))</f>
        <v>#NAME?</v>
      </c>
      <c r="G311" s="60" t="str">
        <f t="shared" si="2"/>
        <v>#NAME?</v>
      </c>
      <c r="H311" s="60" t="str">
        <f t="shared" si="3"/>
        <v>#NAME?</v>
      </c>
      <c r="I311" s="60"/>
      <c r="J311" s="60"/>
      <c r="K311" s="60" t="str">
        <f t="shared" si="4"/>
        <v>#NAME?</v>
      </c>
      <c r="L311" s="62" t="str">
        <f t="shared" si="5"/>
        <v>#NAME?</v>
      </c>
      <c r="M311" s="6"/>
      <c r="N311" s="6"/>
      <c r="O311" s="6"/>
      <c r="P311" s="6"/>
      <c r="Q311" s="6"/>
      <c r="R311" s="6"/>
      <c r="S311" s="6"/>
      <c r="T311" s="6"/>
      <c r="U311" s="6"/>
      <c r="V311" s="6"/>
      <c r="W311" s="6"/>
      <c r="X311" s="6"/>
      <c r="Y311" s="6"/>
      <c r="Z311" s="6"/>
    </row>
    <row r="312" ht="12.75" customHeight="1">
      <c r="A312" s="58" t="str">
        <f t="shared" si="1"/>
        <v>#NAME?</v>
      </c>
      <c r="B312" s="59" t="str">
        <f>IF(A312="","",IF(MONTH(DATE(YEAR(fpdate),MONTH(fpdate)+(A312-1),DAY(fpdate)))&gt;(MONTH(fpdate)+MOD((A312-1),12)),DATE(YEAR(fpdate),MONTH(fpdate)+(A312-1)+1,0),DATE(YEAR(fpdate),MONTH(fpdate)+(A312-1),DAY(fpdate))))</f>
        <v>#NAME?</v>
      </c>
      <c r="C312" s="60" t="str">
        <f>IF(A312="","",IF(OR(A312=nper,payment&gt;ROUND((1+rate)*H311,2)),ROUND((1+rate)*H311,2),payment))</f>
        <v>#NAME?</v>
      </c>
      <c r="D312" s="60" t="str">
        <f>IF(A312="","",IF(H311&lt;=payment,0,IF(IF(MOD(A312,int)=0,$D$14,0)+C312&gt;=H311+F312,H311+F312-C312,IF(MOD(A312,int)=0,$D$14,0)+IF(IF(MOD(A312,int)=0,$D$14,0)+IF(MOD(A312,12)=0,$D$16,0)+C312&lt;H311+F312,IF(MOD(A312,12)=0,$D$16,0),H311+F312-IF(MOD(A312,int)=0,$D$14,0)-C312))))</f>
        <v>#NAME?</v>
      </c>
      <c r="E312" s="61"/>
      <c r="F312" s="60" t="str">
        <f>IF(A312="","",ROUND(rate*H311,2))</f>
        <v>#NAME?</v>
      </c>
      <c r="G312" s="60" t="str">
        <f t="shared" si="2"/>
        <v>#NAME?</v>
      </c>
      <c r="H312" s="60" t="str">
        <f t="shared" si="3"/>
        <v>#NAME?</v>
      </c>
      <c r="I312" s="60"/>
      <c r="J312" s="60"/>
      <c r="K312" s="60" t="str">
        <f t="shared" si="4"/>
        <v>#NAME?</v>
      </c>
      <c r="L312" s="62" t="str">
        <f t="shared" si="5"/>
        <v>#NAME?</v>
      </c>
      <c r="M312" s="6"/>
      <c r="N312" s="6"/>
      <c r="O312" s="6"/>
      <c r="P312" s="6"/>
      <c r="Q312" s="6"/>
      <c r="R312" s="6"/>
      <c r="S312" s="6"/>
      <c r="T312" s="6"/>
      <c r="U312" s="6"/>
      <c r="V312" s="6"/>
      <c r="W312" s="6"/>
      <c r="X312" s="6"/>
      <c r="Y312" s="6"/>
      <c r="Z312" s="6"/>
    </row>
    <row r="313" ht="12.75" customHeight="1">
      <c r="A313" s="58" t="str">
        <f t="shared" si="1"/>
        <v>#NAME?</v>
      </c>
      <c r="B313" s="59" t="str">
        <f>IF(A313="","",IF(MONTH(DATE(YEAR(fpdate),MONTH(fpdate)+(A313-1),DAY(fpdate)))&gt;(MONTH(fpdate)+MOD((A313-1),12)),DATE(YEAR(fpdate),MONTH(fpdate)+(A313-1)+1,0),DATE(YEAR(fpdate),MONTH(fpdate)+(A313-1),DAY(fpdate))))</f>
        <v>#NAME?</v>
      </c>
      <c r="C313" s="60" t="str">
        <f>IF(A313="","",IF(OR(A313=nper,payment&gt;ROUND((1+rate)*H312,2)),ROUND((1+rate)*H312,2),payment))</f>
        <v>#NAME?</v>
      </c>
      <c r="D313" s="60" t="str">
        <f>IF(A313="","",IF(H312&lt;=payment,0,IF(IF(MOD(A313,int)=0,$D$14,0)+C313&gt;=H312+F313,H312+F313-C313,IF(MOD(A313,int)=0,$D$14,0)+IF(IF(MOD(A313,int)=0,$D$14,0)+IF(MOD(A313,12)=0,$D$16,0)+C313&lt;H312+F313,IF(MOD(A313,12)=0,$D$16,0),H312+F313-IF(MOD(A313,int)=0,$D$14,0)-C313))))</f>
        <v>#NAME?</v>
      </c>
      <c r="E313" s="61"/>
      <c r="F313" s="60" t="str">
        <f>IF(A313="","",ROUND(rate*H312,2))</f>
        <v>#NAME?</v>
      </c>
      <c r="G313" s="60" t="str">
        <f t="shared" si="2"/>
        <v>#NAME?</v>
      </c>
      <c r="H313" s="60" t="str">
        <f t="shared" si="3"/>
        <v>#NAME?</v>
      </c>
      <c r="I313" s="60"/>
      <c r="J313" s="60"/>
      <c r="K313" s="60" t="str">
        <f t="shared" si="4"/>
        <v>#NAME?</v>
      </c>
      <c r="L313" s="62" t="str">
        <f t="shared" si="5"/>
        <v>#NAME?</v>
      </c>
      <c r="M313" s="6"/>
      <c r="N313" s="6"/>
      <c r="O313" s="6"/>
      <c r="P313" s="6"/>
      <c r="Q313" s="6"/>
      <c r="R313" s="6"/>
      <c r="S313" s="6"/>
      <c r="T313" s="6"/>
      <c r="U313" s="6"/>
      <c r="V313" s="6"/>
      <c r="W313" s="6"/>
      <c r="X313" s="6"/>
      <c r="Y313" s="6"/>
      <c r="Z313" s="6"/>
    </row>
    <row r="314" ht="12.75" customHeight="1">
      <c r="A314" s="58" t="str">
        <f t="shared" si="1"/>
        <v>#NAME?</v>
      </c>
      <c r="B314" s="59" t="str">
        <f>IF(A314="","",IF(MONTH(DATE(YEAR(fpdate),MONTH(fpdate)+(A314-1),DAY(fpdate)))&gt;(MONTH(fpdate)+MOD((A314-1),12)),DATE(YEAR(fpdate),MONTH(fpdate)+(A314-1)+1,0),DATE(YEAR(fpdate),MONTH(fpdate)+(A314-1),DAY(fpdate))))</f>
        <v>#NAME?</v>
      </c>
      <c r="C314" s="60" t="str">
        <f>IF(A314="","",IF(OR(A314=nper,payment&gt;ROUND((1+rate)*H313,2)),ROUND((1+rate)*H313,2),payment))</f>
        <v>#NAME?</v>
      </c>
      <c r="D314" s="60" t="str">
        <f>IF(A314="","",IF(H313&lt;=payment,0,IF(IF(MOD(A314,int)=0,$D$14,0)+C314&gt;=H313+F314,H313+F314-C314,IF(MOD(A314,int)=0,$D$14,0)+IF(IF(MOD(A314,int)=0,$D$14,0)+IF(MOD(A314,12)=0,$D$16,0)+C314&lt;H313+F314,IF(MOD(A314,12)=0,$D$16,0),H313+F314-IF(MOD(A314,int)=0,$D$14,0)-C314))))</f>
        <v>#NAME?</v>
      </c>
      <c r="E314" s="61"/>
      <c r="F314" s="60" t="str">
        <f>IF(A314="","",ROUND(rate*H313,2))</f>
        <v>#NAME?</v>
      </c>
      <c r="G314" s="60" t="str">
        <f t="shared" si="2"/>
        <v>#NAME?</v>
      </c>
      <c r="H314" s="60" t="str">
        <f t="shared" si="3"/>
        <v>#NAME?</v>
      </c>
      <c r="I314" s="60"/>
      <c r="J314" s="60"/>
      <c r="K314" s="60" t="str">
        <f t="shared" si="4"/>
        <v>#NAME?</v>
      </c>
      <c r="L314" s="62" t="str">
        <f t="shared" si="5"/>
        <v>#NAME?</v>
      </c>
      <c r="M314" s="6"/>
      <c r="N314" s="6"/>
      <c r="O314" s="6"/>
      <c r="P314" s="6"/>
      <c r="Q314" s="6"/>
      <c r="R314" s="6"/>
      <c r="S314" s="6"/>
      <c r="T314" s="6"/>
      <c r="U314" s="6"/>
      <c r="V314" s="6"/>
      <c r="W314" s="6"/>
      <c r="X314" s="6"/>
      <c r="Y314" s="6"/>
      <c r="Z314" s="6"/>
    </row>
    <row r="315" ht="12.75" customHeight="1">
      <c r="A315" s="58" t="str">
        <f t="shared" si="1"/>
        <v>#NAME?</v>
      </c>
      <c r="B315" s="59" t="str">
        <f>IF(A315="","",IF(MONTH(DATE(YEAR(fpdate),MONTH(fpdate)+(A315-1),DAY(fpdate)))&gt;(MONTH(fpdate)+MOD((A315-1),12)),DATE(YEAR(fpdate),MONTH(fpdate)+(A315-1)+1,0),DATE(YEAR(fpdate),MONTH(fpdate)+(A315-1),DAY(fpdate))))</f>
        <v>#NAME?</v>
      </c>
      <c r="C315" s="60" t="str">
        <f>IF(A315="","",IF(OR(A315=nper,payment&gt;ROUND((1+rate)*H314,2)),ROUND((1+rate)*H314,2),payment))</f>
        <v>#NAME?</v>
      </c>
      <c r="D315" s="60" t="str">
        <f>IF(A315="","",IF(H314&lt;=payment,0,IF(IF(MOD(A315,int)=0,$D$14,0)+C315&gt;=H314+F315,H314+F315-C315,IF(MOD(A315,int)=0,$D$14,0)+IF(IF(MOD(A315,int)=0,$D$14,0)+IF(MOD(A315,12)=0,$D$16,0)+C315&lt;H314+F315,IF(MOD(A315,12)=0,$D$16,0),H314+F315-IF(MOD(A315,int)=0,$D$14,0)-C315))))</f>
        <v>#NAME?</v>
      </c>
      <c r="E315" s="61"/>
      <c r="F315" s="60" t="str">
        <f>IF(A315="","",ROUND(rate*H314,2))</f>
        <v>#NAME?</v>
      </c>
      <c r="G315" s="60" t="str">
        <f t="shared" si="2"/>
        <v>#NAME?</v>
      </c>
      <c r="H315" s="60" t="str">
        <f t="shared" si="3"/>
        <v>#NAME?</v>
      </c>
      <c r="I315" s="60"/>
      <c r="J315" s="60"/>
      <c r="K315" s="60" t="str">
        <f t="shared" si="4"/>
        <v>#NAME?</v>
      </c>
      <c r="L315" s="62" t="str">
        <f t="shared" si="5"/>
        <v>#NAME?</v>
      </c>
      <c r="M315" s="6"/>
      <c r="N315" s="6"/>
      <c r="O315" s="6"/>
      <c r="P315" s="6"/>
      <c r="Q315" s="6"/>
      <c r="R315" s="6"/>
      <c r="S315" s="6"/>
      <c r="T315" s="6"/>
      <c r="U315" s="6"/>
      <c r="V315" s="6"/>
      <c r="W315" s="6"/>
      <c r="X315" s="6"/>
      <c r="Y315" s="6"/>
      <c r="Z315" s="6"/>
    </row>
    <row r="316" ht="12.75" customHeight="1">
      <c r="A316" s="58" t="str">
        <f t="shared" si="1"/>
        <v>#NAME?</v>
      </c>
      <c r="B316" s="59" t="str">
        <f>IF(A316="","",IF(MONTH(DATE(YEAR(fpdate),MONTH(fpdate)+(A316-1),DAY(fpdate)))&gt;(MONTH(fpdate)+MOD((A316-1),12)),DATE(YEAR(fpdate),MONTH(fpdate)+(A316-1)+1,0),DATE(YEAR(fpdate),MONTH(fpdate)+(A316-1),DAY(fpdate))))</f>
        <v>#NAME?</v>
      </c>
      <c r="C316" s="60" t="str">
        <f>IF(A316="","",IF(OR(A316=nper,payment&gt;ROUND((1+rate)*H315,2)),ROUND((1+rate)*H315,2),payment))</f>
        <v>#NAME?</v>
      </c>
      <c r="D316" s="60" t="str">
        <f>IF(A316="","",IF(H315&lt;=payment,0,IF(IF(MOD(A316,int)=0,$D$14,0)+C316&gt;=H315+F316,H315+F316-C316,IF(MOD(A316,int)=0,$D$14,0)+IF(IF(MOD(A316,int)=0,$D$14,0)+IF(MOD(A316,12)=0,$D$16,0)+C316&lt;H315+F316,IF(MOD(A316,12)=0,$D$16,0),H315+F316-IF(MOD(A316,int)=0,$D$14,0)-C316))))</f>
        <v>#NAME?</v>
      </c>
      <c r="E316" s="61"/>
      <c r="F316" s="60" t="str">
        <f>IF(A316="","",ROUND(rate*H315,2))</f>
        <v>#NAME?</v>
      </c>
      <c r="G316" s="60" t="str">
        <f t="shared" si="2"/>
        <v>#NAME?</v>
      </c>
      <c r="H316" s="60" t="str">
        <f t="shared" si="3"/>
        <v>#NAME?</v>
      </c>
      <c r="I316" s="60"/>
      <c r="J316" s="60"/>
      <c r="K316" s="60" t="str">
        <f t="shared" si="4"/>
        <v>#NAME?</v>
      </c>
      <c r="L316" s="62" t="str">
        <f t="shared" si="5"/>
        <v>#NAME?</v>
      </c>
      <c r="M316" s="6"/>
      <c r="N316" s="6"/>
      <c r="O316" s="6"/>
      <c r="P316" s="6"/>
      <c r="Q316" s="6"/>
      <c r="R316" s="6"/>
      <c r="S316" s="6"/>
      <c r="T316" s="6"/>
      <c r="U316" s="6"/>
      <c r="V316" s="6"/>
      <c r="W316" s="6"/>
      <c r="X316" s="6"/>
      <c r="Y316" s="6"/>
      <c r="Z316" s="6"/>
    </row>
    <row r="317" ht="12.75" customHeight="1">
      <c r="A317" s="58" t="str">
        <f t="shared" si="1"/>
        <v>#NAME?</v>
      </c>
      <c r="B317" s="59" t="str">
        <f>IF(A317="","",IF(MONTH(DATE(YEAR(fpdate),MONTH(fpdate)+(A317-1),DAY(fpdate)))&gt;(MONTH(fpdate)+MOD((A317-1),12)),DATE(YEAR(fpdate),MONTH(fpdate)+(A317-1)+1,0),DATE(YEAR(fpdate),MONTH(fpdate)+(A317-1),DAY(fpdate))))</f>
        <v>#NAME?</v>
      </c>
      <c r="C317" s="60" t="str">
        <f>IF(A317="","",IF(OR(A317=nper,payment&gt;ROUND((1+rate)*H316,2)),ROUND((1+rate)*H316,2),payment))</f>
        <v>#NAME?</v>
      </c>
      <c r="D317" s="60" t="str">
        <f>IF(A317="","",IF(H316&lt;=payment,0,IF(IF(MOD(A317,int)=0,$D$14,0)+C317&gt;=H316+F317,H316+F317-C317,IF(MOD(A317,int)=0,$D$14,0)+IF(IF(MOD(A317,int)=0,$D$14,0)+IF(MOD(A317,12)=0,$D$16,0)+C317&lt;H316+F317,IF(MOD(A317,12)=0,$D$16,0),H316+F317-IF(MOD(A317,int)=0,$D$14,0)-C317))))</f>
        <v>#NAME?</v>
      </c>
      <c r="E317" s="61"/>
      <c r="F317" s="60" t="str">
        <f>IF(A317="","",ROUND(rate*H316,2))</f>
        <v>#NAME?</v>
      </c>
      <c r="G317" s="60" t="str">
        <f t="shared" si="2"/>
        <v>#NAME?</v>
      </c>
      <c r="H317" s="60" t="str">
        <f t="shared" si="3"/>
        <v>#NAME?</v>
      </c>
      <c r="I317" s="60"/>
      <c r="J317" s="60"/>
      <c r="K317" s="60" t="str">
        <f t="shared" si="4"/>
        <v>#NAME?</v>
      </c>
      <c r="L317" s="62" t="str">
        <f t="shared" si="5"/>
        <v>#NAME?</v>
      </c>
      <c r="M317" s="6"/>
      <c r="N317" s="6"/>
      <c r="O317" s="6"/>
      <c r="P317" s="6"/>
      <c r="Q317" s="6"/>
      <c r="R317" s="6"/>
      <c r="S317" s="6"/>
      <c r="T317" s="6"/>
      <c r="U317" s="6"/>
      <c r="V317" s="6"/>
      <c r="W317" s="6"/>
      <c r="X317" s="6"/>
      <c r="Y317" s="6"/>
      <c r="Z317" s="6"/>
    </row>
    <row r="318" ht="12.75" customHeight="1">
      <c r="A318" s="58" t="str">
        <f t="shared" si="1"/>
        <v>#NAME?</v>
      </c>
      <c r="B318" s="59" t="str">
        <f>IF(A318="","",IF(MONTH(DATE(YEAR(fpdate),MONTH(fpdate)+(A318-1),DAY(fpdate)))&gt;(MONTH(fpdate)+MOD((A318-1),12)),DATE(YEAR(fpdate),MONTH(fpdate)+(A318-1)+1,0),DATE(YEAR(fpdate),MONTH(fpdate)+(A318-1),DAY(fpdate))))</f>
        <v>#NAME?</v>
      </c>
      <c r="C318" s="60" t="str">
        <f>IF(A318="","",IF(OR(A318=nper,payment&gt;ROUND((1+rate)*H317,2)),ROUND((1+rate)*H317,2),payment))</f>
        <v>#NAME?</v>
      </c>
      <c r="D318" s="60" t="str">
        <f>IF(A318="","",IF(H317&lt;=payment,0,IF(IF(MOD(A318,int)=0,$D$14,0)+C318&gt;=H317+F318,H317+F318-C318,IF(MOD(A318,int)=0,$D$14,0)+IF(IF(MOD(A318,int)=0,$D$14,0)+IF(MOD(A318,12)=0,$D$16,0)+C318&lt;H317+F318,IF(MOD(A318,12)=0,$D$16,0),H317+F318-IF(MOD(A318,int)=0,$D$14,0)-C318))))</f>
        <v>#NAME?</v>
      </c>
      <c r="E318" s="61"/>
      <c r="F318" s="60" t="str">
        <f>IF(A318="","",ROUND(rate*H317,2))</f>
        <v>#NAME?</v>
      </c>
      <c r="G318" s="60" t="str">
        <f t="shared" si="2"/>
        <v>#NAME?</v>
      </c>
      <c r="H318" s="60" t="str">
        <f t="shared" si="3"/>
        <v>#NAME?</v>
      </c>
      <c r="I318" s="60"/>
      <c r="J318" s="60"/>
      <c r="K318" s="60" t="str">
        <f t="shared" si="4"/>
        <v>#NAME?</v>
      </c>
      <c r="L318" s="62" t="str">
        <f t="shared" si="5"/>
        <v>#NAME?</v>
      </c>
      <c r="M318" s="6"/>
      <c r="N318" s="6"/>
      <c r="O318" s="6"/>
      <c r="P318" s="6"/>
      <c r="Q318" s="6"/>
      <c r="R318" s="6"/>
      <c r="S318" s="6"/>
      <c r="T318" s="6"/>
      <c r="U318" s="6"/>
      <c r="V318" s="6"/>
      <c r="W318" s="6"/>
      <c r="X318" s="6"/>
      <c r="Y318" s="6"/>
      <c r="Z318" s="6"/>
    </row>
    <row r="319" ht="12.75" customHeight="1">
      <c r="A319" s="58" t="str">
        <f t="shared" si="1"/>
        <v>#NAME?</v>
      </c>
      <c r="B319" s="59" t="str">
        <f>IF(A319="","",IF(MONTH(DATE(YEAR(fpdate),MONTH(fpdate)+(A319-1),DAY(fpdate)))&gt;(MONTH(fpdate)+MOD((A319-1),12)),DATE(YEAR(fpdate),MONTH(fpdate)+(A319-1)+1,0),DATE(YEAR(fpdate),MONTH(fpdate)+(A319-1),DAY(fpdate))))</f>
        <v>#NAME?</v>
      </c>
      <c r="C319" s="60" t="str">
        <f>IF(A319="","",IF(OR(A319=nper,payment&gt;ROUND((1+rate)*H318,2)),ROUND((1+rate)*H318,2),payment))</f>
        <v>#NAME?</v>
      </c>
      <c r="D319" s="60" t="str">
        <f>IF(A319="","",IF(H318&lt;=payment,0,IF(IF(MOD(A319,int)=0,$D$14,0)+C319&gt;=H318+F319,H318+F319-C319,IF(MOD(A319,int)=0,$D$14,0)+IF(IF(MOD(A319,int)=0,$D$14,0)+IF(MOD(A319,12)=0,$D$16,0)+C319&lt;H318+F319,IF(MOD(A319,12)=0,$D$16,0),H318+F319-IF(MOD(A319,int)=0,$D$14,0)-C319))))</f>
        <v>#NAME?</v>
      </c>
      <c r="E319" s="61"/>
      <c r="F319" s="60" t="str">
        <f>IF(A319="","",ROUND(rate*H318,2))</f>
        <v>#NAME?</v>
      </c>
      <c r="G319" s="60" t="str">
        <f t="shared" si="2"/>
        <v>#NAME?</v>
      </c>
      <c r="H319" s="60" t="str">
        <f t="shared" si="3"/>
        <v>#NAME?</v>
      </c>
      <c r="I319" s="60"/>
      <c r="J319" s="60"/>
      <c r="K319" s="60" t="str">
        <f t="shared" si="4"/>
        <v>#NAME?</v>
      </c>
      <c r="L319" s="62" t="str">
        <f t="shared" si="5"/>
        <v>#NAME?</v>
      </c>
      <c r="M319" s="6"/>
      <c r="N319" s="6"/>
      <c r="O319" s="6"/>
      <c r="P319" s="6"/>
      <c r="Q319" s="6"/>
      <c r="R319" s="6"/>
      <c r="S319" s="6"/>
      <c r="T319" s="6"/>
      <c r="U319" s="6"/>
      <c r="V319" s="6"/>
      <c r="W319" s="6"/>
      <c r="X319" s="6"/>
      <c r="Y319" s="6"/>
      <c r="Z319" s="6"/>
    </row>
    <row r="320" ht="12.75" customHeight="1">
      <c r="A320" s="58" t="str">
        <f t="shared" si="1"/>
        <v>#NAME?</v>
      </c>
      <c r="B320" s="59" t="str">
        <f>IF(A320="","",IF(MONTH(DATE(YEAR(fpdate),MONTH(fpdate)+(A320-1),DAY(fpdate)))&gt;(MONTH(fpdate)+MOD((A320-1),12)),DATE(YEAR(fpdate),MONTH(fpdate)+(A320-1)+1,0),DATE(YEAR(fpdate),MONTH(fpdate)+(A320-1),DAY(fpdate))))</f>
        <v>#NAME?</v>
      </c>
      <c r="C320" s="60" t="str">
        <f>IF(A320="","",IF(OR(A320=nper,payment&gt;ROUND((1+rate)*H319,2)),ROUND((1+rate)*H319,2),payment))</f>
        <v>#NAME?</v>
      </c>
      <c r="D320" s="60" t="str">
        <f>IF(A320="","",IF(H319&lt;=payment,0,IF(IF(MOD(A320,int)=0,$D$14,0)+C320&gt;=H319+F320,H319+F320-C320,IF(MOD(A320,int)=0,$D$14,0)+IF(IF(MOD(A320,int)=0,$D$14,0)+IF(MOD(A320,12)=0,$D$16,0)+C320&lt;H319+F320,IF(MOD(A320,12)=0,$D$16,0),H319+F320-IF(MOD(A320,int)=0,$D$14,0)-C320))))</f>
        <v>#NAME?</v>
      </c>
      <c r="E320" s="61"/>
      <c r="F320" s="60" t="str">
        <f>IF(A320="","",ROUND(rate*H319,2))</f>
        <v>#NAME?</v>
      </c>
      <c r="G320" s="60" t="str">
        <f t="shared" si="2"/>
        <v>#NAME?</v>
      </c>
      <c r="H320" s="60" t="str">
        <f t="shared" si="3"/>
        <v>#NAME?</v>
      </c>
      <c r="I320" s="60"/>
      <c r="J320" s="60"/>
      <c r="K320" s="60" t="str">
        <f t="shared" si="4"/>
        <v>#NAME?</v>
      </c>
      <c r="L320" s="62" t="str">
        <f t="shared" si="5"/>
        <v>#NAME?</v>
      </c>
      <c r="M320" s="6"/>
      <c r="N320" s="6"/>
      <c r="O320" s="6"/>
      <c r="P320" s="6"/>
      <c r="Q320" s="6"/>
      <c r="R320" s="6"/>
      <c r="S320" s="6"/>
      <c r="T320" s="6"/>
      <c r="U320" s="6"/>
      <c r="V320" s="6"/>
      <c r="W320" s="6"/>
      <c r="X320" s="6"/>
      <c r="Y320" s="6"/>
      <c r="Z320" s="6"/>
    </row>
    <row r="321" ht="12.75" customHeight="1">
      <c r="A321" s="58" t="str">
        <f t="shared" si="1"/>
        <v>#NAME?</v>
      </c>
      <c r="B321" s="59" t="str">
        <f>IF(A321="","",IF(MONTH(DATE(YEAR(fpdate),MONTH(fpdate)+(A321-1),DAY(fpdate)))&gt;(MONTH(fpdate)+MOD((A321-1),12)),DATE(YEAR(fpdate),MONTH(fpdate)+(A321-1)+1,0),DATE(YEAR(fpdate),MONTH(fpdate)+(A321-1),DAY(fpdate))))</f>
        <v>#NAME?</v>
      </c>
      <c r="C321" s="60" t="str">
        <f>IF(A321="","",IF(OR(A321=nper,payment&gt;ROUND((1+rate)*H320,2)),ROUND((1+rate)*H320,2),payment))</f>
        <v>#NAME?</v>
      </c>
      <c r="D321" s="60" t="str">
        <f>IF(A321="","",IF(H320&lt;=payment,0,IF(IF(MOD(A321,int)=0,$D$14,0)+C321&gt;=H320+F321,H320+F321-C321,IF(MOD(A321,int)=0,$D$14,0)+IF(IF(MOD(A321,int)=0,$D$14,0)+IF(MOD(A321,12)=0,$D$16,0)+C321&lt;H320+F321,IF(MOD(A321,12)=0,$D$16,0),H320+F321-IF(MOD(A321,int)=0,$D$14,0)-C321))))</f>
        <v>#NAME?</v>
      </c>
      <c r="E321" s="61"/>
      <c r="F321" s="60" t="str">
        <f>IF(A321="","",ROUND(rate*H320,2))</f>
        <v>#NAME?</v>
      </c>
      <c r="G321" s="60" t="str">
        <f t="shared" si="2"/>
        <v>#NAME?</v>
      </c>
      <c r="H321" s="60" t="str">
        <f t="shared" si="3"/>
        <v>#NAME?</v>
      </c>
      <c r="I321" s="60"/>
      <c r="J321" s="60"/>
      <c r="K321" s="60" t="str">
        <f t="shared" si="4"/>
        <v>#NAME?</v>
      </c>
      <c r="L321" s="62" t="str">
        <f t="shared" si="5"/>
        <v>#NAME?</v>
      </c>
      <c r="M321" s="6"/>
      <c r="N321" s="6"/>
      <c r="O321" s="6"/>
      <c r="P321" s="6"/>
      <c r="Q321" s="6"/>
      <c r="R321" s="6"/>
      <c r="S321" s="6"/>
      <c r="T321" s="6"/>
      <c r="U321" s="6"/>
      <c r="V321" s="6"/>
      <c r="W321" s="6"/>
      <c r="X321" s="6"/>
      <c r="Y321" s="6"/>
      <c r="Z321" s="6"/>
    </row>
    <row r="322" ht="12.75" customHeight="1">
      <c r="A322" s="58" t="str">
        <f t="shared" si="1"/>
        <v>#NAME?</v>
      </c>
      <c r="B322" s="59" t="str">
        <f>IF(A322="","",IF(MONTH(DATE(YEAR(fpdate),MONTH(fpdate)+(A322-1),DAY(fpdate)))&gt;(MONTH(fpdate)+MOD((A322-1),12)),DATE(YEAR(fpdate),MONTH(fpdate)+(A322-1)+1,0),DATE(YEAR(fpdate),MONTH(fpdate)+(A322-1),DAY(fpdate))))</f>
        <v>#NAME?</v>
      </c>
      <c r="C322" s="60" t="str">
        <f>IF(A322="","",IF(OR(A322=nper,payment&gt;ROUND((1+rate)*H321,2)),ROUND((1+rate)*H321,2),payment))</f>
        <v>#NAME?</v>
      </c>
      <c r="D322" s="60" t="str">
        <f>IF(A322="","",IF(H321&lt;=payment,0,IF(IF(MOD(A322,int)=0,$D$14,0)+C322&gt;=H321+F322,H321+F322-C322,IF(MOD(A322,int)=0,$D$14,0)+IF(IF(MOD(A322,int)=0,$D$14,0)+IF(MOD(A322,12)=0,$D$16,0)+C322&lt;H321+F322,IF(MOD(A322,12)=0,$D$16,0),H321+F322-IF(MOD(A322,int)=0,$D$14,0)-C322))))</f>
        <v>#NAME?</v>
      </c>
      <c r="E322" s="61"/>
      <c r="F322" s="60" t="str">
        <f>IF(A322="","",ROUND(rate*H321,2))</f>
        <v>#NAME?</v>
      </c>
      <c r="G322" s="60" t="str">
        <f t="shared" si="2"/>
        <v>#NAME?</v>
      </c>
      <c r="H322" s="60" t="str">
        <f t="shared" si="3"/>
        <v>#NAME?</v>
      </c>
      <c r="I322" s="60"/>
      <c r="J322" s="60"/>
      <c r="K322" s="60" t="str">
        <f t="shared" si="4"/>
        <v>#NAME?</v>
      </c>
      <c r="L322" s="62" t="str">
        <f t="shared" si="5"/>
        <v>#NAME?</v>
      </c>
      <c r="M322" s="6"/>
      <c r="N322" s="6"/>
      <c r="O322" s="6"/>
      <c r="P322" s="6"/>
      <c r="Q322" s="6"/>
      <c r="R322" s="6"/>
      <c r="S322" s="6"/>
      <c r="T322" s="6"/>
      <c r="U322" s="6"/>
      <c r="V322" s="6"/>
      <c r="W322" s="6"/>
      <c r="X322" s="6"/>
      <c r="Y322" s="6"/>
      <c r="Z322" s="6"/>
    </row>
    <row r="323" ht="12.75" customHeight="1">
      <c r="A323" s="58" t="str">
        <f t="shared" si="1"/>
        <v>#NAME?</v>
      </c>
      <c r="B323" s="59" t="str">
        <f>IF(A323="","",IF(MONTH(DATE(YEAR(fpdate),MONTH(fpdate)+(A323-1),DAY(fpdate)))&gt;(MONTH(fpdate)+MOD((A323-1),12)),DATE(YEAR(fpdate),MONTH(fpdate)+(A323-1)+1,0),DATE(YEAR(fpdate),MONTH(fpdate)+(A323-1),DAY(fpdate))))</f>
        <v>#NAME?</v>
      </c>
      <c r="C323" s="60" t="str">
        <f>IF(A323="","",IF(OR(A323=nper,payment&gt;ROUND((1+rate)*H322,2)),ROUND((1+rate)*H322,2),payment))</f>
        <v>#NAME?</v>
      </c>
      <c r="D323" s="60" t="str">
        <f>IF(A323="","",IF(H322&lt;=payment,0,IF(IF(MOD(A323,int)=0,$D$14,0)+C323&gt;=H322+F323,H322+F323-C323,IF(MOD(A323,int)=0,$D$14,0)+IF(IF(MOD(A323,int)=0,$D$14,0)+IF(MOD(A323,12)=0,$D$16,0)+C323&lt;H322+F323,IF(MOD(A323,12)=0,$D$16,0),H322+F323-IF(MOD(A323,int)=0,$D$14,0)-C323))))</f>
        <v>#NAME?</v>
      </c>
      <c r="E323" s="61"/>
      <c r="F323" s="60" t="str">
        <f>IF(A323="","",ROUND(rate*H322,2))</f>
        <v>#NAME?</v>
      </c>
      <c r="G323" s="60" t="str">
        <f t="shared" si="2"/>
        <v>#NAME?</v>
      </c>
      <c r="H323" s="60" t="str">
        <f t="shared" si="3"/>
        <v>#NAME?</v>
      </c>
      <c r="I323" s="60"/>
      <c r="J323" s="60"/>
      <c r="K323" s="60" t="str">
        <f t="shared" si="4"/>
        <v>#NAME?</v>
      </c>
      <c r="L323" s="62" t="str">
        <f t="shared" si="5"/>
        <v>#NAME?</v>
      </c>
      <c r="M323" s="6"/>
      <c r="N323" s="6"/>
      <c r="O323" s="6"/>
      <c r="P323" s="6"/>
      <c r="Q323" s="6"/>
      <c r="R323" s="6"/>
      <c r="S323" s="6"/>
      <c r="T323" s="6"/>
      <c r="U323" s="6"/>
      <c r="V323" s="6"/>
      <c r="W323" s="6"/>
      <c r="X323" s="6"/>
      <c r="Y323" s="6"/>
      <c r="Z323" s="6"/>
    </row>
    <row r="324" ht="12.75" customHeight="1">
      <c r="A324" s="58" t="str">
        <f t="shared" si="1"/>
        <v>#NAME?</v>
      </c>
      <c r="B324" s="59" t="str">
        <f>IF(A324="","",IF(MONTH(DATE(YEAR(fpdate),MONTH(fpdate)+(A324-1),DAY(fpdate)))&gt;(MONTH(fpdate)+MOD((A324-1),12)),DATE(YEAR(fpdate),MONTH(fpdate)+(A324-1)+1,0),DATE(YEAR(fpdate),MONTH(fpdate)+(A324-1),DAY(fpdate))))</f>
        <v>#NAME?</v>
      </c>
      <c r="C324" s="60" t="str">
        <f>IF(A324="","",IF(OR(A324=nper,payment&gt;ROUND((1+rate)*H323,2)),ROUND((1+rate)*H323,2),payment))</f>
        <v>#NAME?</v>
      </c>
      <c r="D324" s="60" t="str">
        <f>IF(A324="","",IF(H323&lt;=payment,0,IF(IF(MOD(A324,int)=0,$D$14,0)+C324&gt;=H323+F324,H323+F324-C324,IF(MOD(A324,int)=0,$D$14,0)+IF(IF(MOD(A324,int)=0,$D$14,0)+IF(MOD(A324,12)=0,$D$16,0)+C324&lt;H323+F324,IF(MOD(A324,12)=0,$D$16,0),H323+F324-IF(MOD(A324,int)=0,$D$14,0)-C324))))</f>
        <v>#NAME?</v>
      </c>
      <c r="E324" s="61"/>
      <c r="F324" s="60" t="str">
        <f>IF(A324="","",ROUND(rate*H323,2))</f>
        <v>#NAME?</v>
      </c>
      <c r="G324" s="60" t="str">
        <f t="shared" si="2"/>
        <v>#NAME?</v>
      </c>
      <c r="H324" s="60" t="str">
        <f t="shared" si="3"/>
        <v>#NAME?</v>
      </c>
      <c r="I324" s="60"/>
      <c r="J324" s="60"/>
      <c r="K324" s="60" t="str">
        <f t="shared" si="4"/>
        <v>#NAME?</v>
      </c>
      <c r="L324" s="62" t="str">
        <f t="shared" si="5"/>
        <v>#NAME?</v>
      </c>
      <c r="M324" s="6"/>
      <c r="N324" s="6"/>
      <c r="O324" s="6"/>
      <c r="P324" s="6"/>
      <c r="Q324" s="6"/>
      <c r="R324" s="6"/>
      <c r="S324" s="6"/>
      <c r="T324" s="6"/>
      <c r="U324" s="6"/>
      <c r="V324" s="6"/>
      <c r="W324" s="6"/>
      <c r="X324" s="6"/>
      <c r="Y324" s="6"/>
      <c r="Z324" s="6"/>
    </row>
    <row r="325" ht="12.75" customHeight="1">
      <c r="A325" s="58" t="str">
        <f t="shared" si="1"/>
        <v>#NAME?</v>
      </c>
      <c r="B325" s="59" t="str">
        <f>IF(A325="","",IF(MONTH(DATE(YEAR(fpdate),MONTH(fpdate)+(A325-1),DAY(fpdate)))&gt;(MONTH(fpdate)+MOD((A325-1),12)),DATE(YEAR(fpdate),MONTH(fpdate)+(A325-1)+1,0),DATE(YEAR(fpdate),MONTH(fpdate)+(A325-1),DAY(fpdate))))</f>
        <v>#NAME?</v>
      </c>
      <c r="C325" s="60" t="str">
        <f>IF(A325="","",IF(OR(A325=nper,payment&gt;ROUND((1+rate)*H324,2)),ROUND((1+rate)*H324,2),payment))</f>
        <v>#NAME?</v>
      </c>
      <c r="D325" s="60" t="str">
        <f>IF(A325="","",IF(H324&lt;=payment,0,IF(IF(MOD(A325,int)=0,$D$14,0)+C325&gt;=H324+F325,H324+F325-C325,IF(MOD(A325,int)=0,$D$14,0)+IF(IF(MOD(A325,int)=0,$D$14,0)+IF(MOD(A325,12)=0,$D$16,0)+C325&lt;H324+F325,IF(MOD(A325,12)=0,$D$16,0),H324+F325-IF(MOD(A325,int)=0,$D$14,0)-C325))))</f>
        <v>#NAME?</v>
      </c>
      <c r="E325" s="61"/>
      <c r="F325" s="60" t="str">
        <f>IF(A325="","",ROUND(rate*H324,2))</f>
        <v>#NAME?</v>
      </c>
      <c r="G325" s="60" t="str">
        <f t="shared" si="2"/>
        <v>#NAME?</v>
      </c>
      <c r="H325" s="60" t="str">
        <f t="shared" si="3"/>
        <v>#NAME?</v>
      </c>
      <c r="I325" s="60"/>
      <c r="J325" s="60"/>
      <c r="K325" s="60" t="str">
        <f t="shared" si="4"/>
        <v>#NAME?</v>
      </c>
      <c r="L325" s="62" t="str">
        <f t="shared" si="5"/>
        <v>#NAME?</v>
      </c>
      <c r="M325" s="6"/>
      <c r="N325" s="6"/>
      <c r="O325" s="6"/>
      <c r="P325" s="6"/>
      <c r="Q325" s="6"/>
      <c r="R325" s="6"/>
      <c r="S325" s="6"/>
      <c r="T325" s="6"/>
      <c r="U325" s="6"/>
      <c r="V325" s="6"/>
      <c r="W325" s="6"/>
      <c r="X325" s="6"/>
      <c r="Y325" s="6"/>
      <c r="Z325" s="6"/>
    </row>
    <row r="326" ht="12.75" customHeight="1">
      <c r="A326" s="58" t="str">
        <f t="shared" si="1"/>
        <v>#NAME?</v>
      </c>
      <c r="B326" s="59" t="str">
        <f>IF(A326="","",IF(MONTH(DATE(YEAR(fpdate),MONTH(fpdate)+(A326-1),DAY(fpdate)))&gt;(MONTH(fpdate)+MOD((A326-1),12)),DATE(YEAR(fpdate),MONTH(fpdate)+(A326-1)+1,0),DATE(YEAR(fpdate),MONTH(fpdate)+(A326-1),DAY(fpdate))))</f>
        <v>#NAME?</v>
      </c>
      <c r="C326" s="60" t="str">
        <f>IF(A326="","",IF(OR(A326=nper,payment&gt;ROUND((1+rate)*H325,2)),ROUND((1+rate)*H325,2),payment))</f>
        <v>#NAME?</v>
      </c>
      <c r="D326" s="60" t="str">
        <f>IF(A326="","",IF(H325&lt;=payment,0,IF(IF(MOD(A326,int)=0,$D$14,0)+C326&gt;=H325+F326,H325+F326-C326,IF(MOD(A326,int)=0,$D$14,0)+IF(IF(MOD(A326,int)=0,$D$14,0)+IF(MOD(A326,12)=0,$D$16,0)+C326&lt;H325+F326,IF(MOD(A326,12)=0,$D$16,0),H325+F326-IF(MOD(A326,int)=0,$D$14,0)-C326))))</f>
        <v>#NAME?</v>
      </c>
      <c r="E326" s="61"/>
      <c r="F326" s="60" t="str">
        <f>IF(A326="","",ROUND(rate*H325,2))</f>
        <v>#NAME?</v>
      </c>
      <c r="G326" s="60" t="str">
        <f t="shared" si="2"/>
        <v>#NAME?</v>
      </c>
      <c r="H326" s="60" t="str">
        <f t="shared" si="3"/>
        <v>#NAME?</v>
      </c>
      <c r="I326" s="60"/>
      <c r="J326" s="60"/>
      <c r="K326" s="60" t="str">
        <f t="shared" si="4"/>
        <v>#NAME?</v>
      </c>
      <c r="L326" s="62" t="str">
        <f t="shared" si="5"/>
        <v>#NAME?</v>
      </c>
      <c r="M326" s="6"/>
      <c r="N326" s="6"/>
      <c r="O326" s="6"/>
      <c r="P326" s="6"/>
      <c r="Q326" s="6"/>
      <c r="R326" s="6"/>
      <c r="S326" s="6"/>
      <c r="T326" s="6"/>
      <c r="U326" s="6"/>
      <c r="V326" s="6"/>
      <c r="W326" s="6"/>
      <c r="X326" s="6"/>
      <c r="Y326" s="6"/>
      <c r="Z326" s="6"/>
    </row>
    <row r="327" ht="12.75" customHeight="1">
      <c r="A327" s="58" t="str">
        <f t="shared" si="1"/>
        <v>#NAME?</v>
      </c>
      <c r="B327" s="59" t="str">
        <f>IF(A327="","",IF(MONTH(DATE(YEAR(fpdate),MONTH(fpdate)+(A327-1),DAY(fpdate)))&gt;(MONTH(fpdate)+MOD((A327-1),12)),DATE(YEAR(fpdate),MONTH(fpdate)+(A327-1)+1,0),DATE(YEAR(fpdate),MONTH(fpdate)+(A327-1),DAY(fpdate))))</f>
        <v>#NAME?</v>
      </c>
      <c r="C327" s="60" t="str">
        <f>IF(A327="","",IF(OR(A327=nper,payment&gt;ROUND((1+rate)*H326,2)),ROUND((1+rate)*H326,2),payment))</f>
        <v>#NAME?</v>
      </c>
      <c r="D327" s="60" t="str">
        <f>IF(A327="","",IF(H326&lt;=payment,0,IF(IF(MOD(A327,int)=0,$D$14,0)+C327&gt;=H326+F327,H326+F327-C327,IF(MOD(A327,int)=0,$D$14,0)+IF(IF(MOD(A327,int)=0,$D$14,0)+IF(MOD(A327,12)=0,$D$16,0)+C327&lt;H326+F327,IF(MOD(A327,12)=0,$D$16,0),H326+F327-IF(MOD(A327,int)=0,$D$14,0)-C327))))</f>
        <v>#NAME?</v>
      </c>
      <c r="E327" s="61"/>
      <c r="F327" s="60" t="str">
        <f>IF(A327="","",ROUND(rate*H326,2))</f>
        <v>#NAME?</v>
      </c>
      <c r="G327" s="60" t="str">
        <f t="shared" si="2"/>
        <v>#NAME?</v>
      </c>
      <c r="H327" s="60" t="str">
        <f t="shared" si="3"/>
        <v>#NAME?</v>
      </c>
      <c r="I327" s="60"/>
      <c r="J327" s="60"/>
      <c r="K327" s="60" t="str">
        <f t="shared" si="4"/>
        <v>#NAME?</v>
      </c>
      <c r="L327" s="62" t="str">
        <f t="shared" si="5"/>
        <v>#NAME?</v>
      </c>
      <c r="M327" s="6"/>
      <c r="N327" s="6"/>
      <c r="O327" s="6"/>
      <c r="P327" s="6"/>
      <c r="Q327" s="6"/>
      <c r="R327" s="6"/>
      <c r="S327" s="6"/>
      <c r="T327" s="6"/>
      <c r="U327" s="6"/>
      <c r="V327" s="6"/>
      <c r="W327" s="6"/>
      <c r="X327" s="6"/>
      <c r="Y327" s="6"/>
      <c r="Z327" s="6"/>
    </row>
    <row r="328" ht="12.75" customHeight="1">
      <c r="A328" s="58" t="str">
        <f t="shared" si="1"/>
        <v>#NAME?</v>
      </c>
      <c r="B328" s="59" t="str">
        <f>IF(A328="","",IF(MONTH(DATE(YEAR(fpdate),MONTH(fpdate)+(A328-1),DAY(fpdate)))&gt;(MONTH(fpdate)+MOD((A328-1),12)),DATE(YEAR(fpdate),MONTH(fpdate)+(A328-1)+1,0),DATE(YEAR(fpdate),MONTH(fpdate)+(A328-1),DAY(fpdate))))</f>
        <v>#NAME?</v>
      </c>
      <c r="C328" s="60" t="str">
        <f>IF(A328="","",IF(OR(A328=nper,payment&gt;ROUND((1+rate)*H327,2)),ROUND((1+rate)*H327,2),payment))</f>
        <v>#NAME?</v>
      </c>
      <c r="D328" s="60" t="str">
        <f>IF(A328="","",IF(H327&lt;=payment,0,IF(IF(MOD(A328,int)=0,$D$14,0)+C328&gt;=H327+F328,H327+F328-C328,IF(MOD(A328,int)=0,$D$14,0)+IF(IF(MOD(A328,int)=0,$D$14,0)+IF(MOD(A328,12)=0,$D$16,0)+C328&lt;H327+F328,IF(MOD(A328,12)=0,$D$16,0),H327+F328-IF(MOD(A328,int)=0,$D$14,0)-C328))))</f>
        <v>#NAME?</v>
      </c>
      <c r="E328" s="61"/>
      <c r="F328" s="60" t="str">
        <f>IF(A328="","",ROUND(rate*H327,2))</f>
        <v>#NAME?</v>
      </c>
      <c r="G328" s="60" t="str">
        <f t="shared" si="2"/>
        <v>#NAME?</v>
      </c>
      <c r="H328" s="60" t="str">
        <f t="shared" si="3"/>
        <v>#NAME?</v>
      </c>
      <c r="I328" s="60"/>
      <c r="J328" s="60"/>
      <c r="K328" s="60" t="str">
        <f t="shared" si="4"/>
        <v>#NAME?</v>
      </c>
      <c r="L328" s="62" t="str">
        <f t="shared" si="5"/>
        <v>#NAME?</v>
      </c>
      <c r="M328" s="6"/>
      <c r="N328" s="6"/>
      <c r="O328" s="6"/>
      <c r="P328" s="6"/>
      <c r="Q328" s="6"/>
      <c r="R328" s="6"/>
      <c r="S328" s="6"/>
      <c r="T328" s="6"/>
      <c r="U328" s="6"/>
      <c r="V328" s="6"/>
      <c r="W328" s="6"/>
      <c r="X328" s="6"/>
      <c r="Y328" s="6"/>
      <c r="Z328" s="6"/>
    </row>
    <row r="329" ht="12.75" customHeight="1">
      <c r="A329" s="58" t="str">
        <f t="shared" si="1"/>
        <v>#NAME?</v>
      </c>
      <c r="B329" s="59" t="str">
        <f>IF(A329="","",IF(MONTH(DATE(YEAR(fpdate),MONTH(fpdate)+(A329-1),DAY(fpdate)))&gt;(MONTH(fpdate)+MOD((A329-1),12)),DATE(YEAR(fpdate),MONTH(fpdate)+(A329-1)+1,0),DATE(YEAR(fpdate),MONTH(fpdate)+(A329-1),DAY(fpdate))))</f>
        <v>#NAME?</v>
      </c>
      <c r="C329" s="60" t="str">
        <f>IF(A329="","",IF(OR(A329=nper,payment&gt;ROUND((1+rate)*H328,2)),ROUND((1+rate)*H328,2),payment))</f>
        <v>#NAME?</v>
      </c>
      <c r="D329" s="60" t="str">
        <f>IF(A329="","",IF(H328&lt;=payment,0,IF(IF(MOD(A329,int)=0,$D$14,0)+C329&gt;=H328+F329,H328+F329-C329,IF(MOD(A329,int)=0,$D$14,0)+IF(IF(MOD(A329,int)=0,$D$14,0)+IF(MOD(A329,12)=0,$D$16,0)+C329&lt;H328+F329,IF(MOD(A329,12)=0,$D$16,0),H328+F329-IF(MOD(A329,int)=0,$D$14,0)-C329))))</f>
        <v>#NAME?</v>
      </c>
      <c r="E329" s="61"/>
      <c r="F329" s="60" t="str">
        <f>IF(A329="","",ROUND(rate*H328,2))</f>
        <v>#NAME?</v>
      </c>
      <c r="G329" s="60" t="str">
        <f t="shared" si="2"/>
        <v>#NAME?</v>
      </c>
      <c r="H329" s="60" t="str">
        <f t="shared" si="3"/>
        <v>#NAME?</v>
      </c>
      <c r="I329" s="60"/>
      <c r="J329" s="60"/>
      <c r="K329" s="60" t="str">
        <f t="shared" si="4"/>
        <v>#NAME?</v>
      </c>
      <c r="L329" s="62" t="str">
        <f t="shared" si="5"/>
        <v>#NAME?</v>
      </c>
      <c r="M329" s="6"/>
      <c r="N329" s="6"/>
      <c r="O329" s="6"/>
      <c r="P329" s="6"/>
      <c r="Q329" s="6"/>
      <c r="R329" s="6"/>
      <c r="S329" s="6"/>
      <c r="T329" s="6"/>
      <c r="U329" s="6"/>
      <c r="V329" s="6"/>
      <c r="W329" s="6"/>
      <c r="X329" s="6"/>
      <c r="Y329" s="6"/>
      <c r="Z329" s="6"/>
    </row>
    <row r="330" ht="12.75" customHeight="1">
      <c r="A330" s="58" t="str">
        <f t="shared" si="1"/>
        <v>#NAME?</v>
      </c>
      <c r="B330" s="59" t="str">
        <f>IF(A330="","",IF(MONTH(DATE(YEAR(fpdate),MONTH(fpdate)+(A330-1),DAY(fpdate)))&gt;(MONTH(fpdate)+MOD((A330-1),12)),DATE(YEAR(fpdate),MONTH(fpdate)+(A330-1)+1,0),DATE(YEAR(fpdate),MONTH(fpdate)+(A330-1),DAY(fpdate))))</f>
        <v>#NAME?</v>
      </c>
      <c r="C330" s="60" t="str">
        <f>IF(A330="","",IF(OR(A330=nper,payment&gt;ROUND((1+rate)*H329,2)),ROUND((1+rate)*H329,2),payment))</f>
        <v>#NAME?</v>
      </c>
      <c r="D330" s="60" t="str">
        <f>IF(A330="","",IF(H329&lt;=payment,0,IF(IF(MOD(A330,int)=0,$D$14,0)+C330&gt;=H329+F330,H329+F330-C330,IF(MOD(A330,int)=0,$D$14,0)+IF(IF(MOD(A330,int)=0,$D$14,0)+IF(MOD(A330,12)=0,$D$16,0)+C330&lt;H329+F330,IF(MOD(A330,12)=0,$D$16,0),H329+F330-IF(MOD(A330,int)=0,$D$14,0)-C330))))</f>
        <v>#NAME?</v>
      </c>
      <c r="E330" s="61"/>
      <c r="F330" s="60" t="str">
        <f>IF(A330="","",ROUND(rate*H329,2))</f>
        <v>#NAME?</v>
      </c>
      <c r="G330" s="60" t="str">
        <f t="shared" si="2"/>
        <v>#NAME?</v>
      </c>
      <c r="H330" s="60" t="str">
        <f t="shared" si="3"/>
        <v>#NAME?</v>
      </c>
      <c r="I330" s="60"/>
      <c r="J330" s="60"/>
      <c r="K330" s="60" t="str">
        <f t="shared" si="4"/>
        <v>#NAME?</v>
      </c>
      <c r="L330" s="62" t="str">
        <f t="shared" si="5"/>
        <v>#NAME?</v>
      </c>
      <c r="M330" s="6"/>
      <c r="N330" s="6"/>
      <c r="O330" s="6"/>
      <c r="P330" s="6"/>
      <c r="Q330" s="6"/>
      <c r="R330" s="6"/>
      <c r="S330" s="6"/>
      <c r="T330" s="6"/>
      <c r="U330" s="6"/>
      <c r="V330" s="6"/>
      <c r="W330" s="6"/>
      <c r="X330" s="6"/>
      <c r="Y330" s="6"/>
      <c r="Z330" s="6"/>
    </row>
    <row r="331" ht="12.75" customHeight="1">
      <c r="A331" s="58" t="str">
        <f t="shared" si="1"/>
        <v>#NAME?</v>
      </c>
      <c r="B331" s="59" t="str">
        <f>IF(A331="","",IF(MONTH(DATE(YEAR(fpdate),MONTH(fpdate)+(A331-1),DAY(fpdate)))&gt;(MONTH(fpdate)+MOD((A331-1),12)),DATE(YEAR(fpdate),MONTH(fpdate)+(A331-1)+1,0),DATE(YEAR(fpdate),MONTH(fpdate)+(A331-1),DAY(fpdate))))</f>
        <v>#NAME?</v>
      </c>
      <c r="C331" s="60" t="str">
        <f>IF(A331="","",IF(OR(A331=nper,payment&gt;ROUND((1+rate)*H330,2)),ROUND((1+rate)*H330,2),payment))</f>
        <v>#NAME?</v>
      </c>
      <c r="D331" s="60" t="str">
        <f>IF(A331="","",IF(H330&lt;=payment,0,IF(IF(MOD(A331,int)=0,$D$14,0)+C331&gt;=H330+F331,H330+F331-C331,IF(MOD(A331,int)=0,$D$14,0)+IF(IF(MOD(A331,int)=0,$D$14,0)+IF(MOD(A331,12)=0,$D$16,0)+C331&lt;H330+F331,IF(MOD(A331,12)=0,$D$16,0),H330+F331-IF(MOD(A331,int)=0,$D$14,0)-C331))))</f>
        <v>#NAME?</v>
      </c>
      <c r="E331" s="61"/>
      <c r="F331" s="60" t="str">
        <f>IF(A331="","",ROUND(rate*H330,2))</f>
        <v>#NAME?</v>
      </c>
      <c r="G331" s="60" t="str">
        <f t="shared" si="2"/>
        <v>#NAME?</v>
      </c>
      <c r="H331" s="60" t="str">
        <f t="shared" si="3"/>
        <v>#NAME?</v>
      </c>
      <c r="I331" s="60"/>
      <c r="J331" s="60"/>
      <c r="K331" s="60" t="str">
        <f t="shared" si="4"/>
        <v>#NAME?</v>
      </c>
      <c r="L331" s="62" t="str">
        <f t="shared" si="5"/>
        <v>#NAME?</v>
      </c>
      <c r="M331" s="6"/>
      <c r="N331" s="6"/>
      <c r="O331" s="6"/>
      <c r="P331" s="6"/>
      <c r="Q331" s="6"/>
      <c r="R331" s="6"/>
      <c r="S331" s="6"/>
      <c r="T331" s="6"/>
      <c r="U331" s="6"/>
      <c r="V331" s="6"/>
      <c r="W331" s="6"/>
      <c r="X331" s="6"/>
      <c r="Y331" s="6"/>
      <c r="Z331" s="6"/>
    </row>
    <row r="332" ht="12.75" customHeight="1">
      <c r="A332" s="58" t="str">
        <f t="shared" si="1"/>
        <v>#NAME?</v>
      </c>
      <c r="B332" s="59" t="str">
        <f>IF(A332="","",IF(MONTH(DATE(YEAR(fpdate),MONTH(fpdate)+(A332-1),DAY(fpdate)))&gt;(MONTH(fpdate)+MOD((A332-1),12)),DATE(YEAR(fpdate),MONTH(fpdate)+(A332-1)+1,0),DATE(YEAR(fpdate),MONTH(fpdate)+(A332-1),DAY(fpdate))))</f>
        <v>#NAME?</v>
      </c>
      <c r="C332" s="60" t="str">
        <f>IF(A332="","",IF(OR(A332=nper,payment&gt;ROUND((1+rate)*H331,2)),ROUND((1+rate)*H331,2),payment))</f>
        <v>#NAME?</v>
      </c>
      <c r="D332" s="60" t="str">
        <f>IF(A332="","",IF(H331&lt;=payment,0,IF(IF(MOD(A332,int)=0,$D$14,0)+C332&gt;=H331+F332,H331+F332-C332,IF(MOD(A332,int)=0,$D$14,0)+IF(IF(MOD(A332,int)=0,$D$14,0)+IF(MOD(A332,12)=0,$D$16,0)+C332&lt;H331+F332,IF(MOD(A332,12)=0,$D$16,0),H331+F332-IF(MOD(A332,int)=0,$D$14,0)-C332))))</f>
        <v>#NAME?</v>
      </c>
      <c r="E332" s="61"/>
      <c r="F332" s="60" t="str">
        <f>IF(A332="","",ROUND(rate*H331,2))</f>
        <v>#NAME?</v>
      </c>
      <c r="G332" s="60" t="str">
        <f t="shared" si="2"/>
        <v>#NAME?</v>
      </c>
      <c r="H332" s="60" t="str">
        <f t="shared" si="3"/>
        <v>#NAME?</v>
      </c>
      <c r="I332" s="60"/>
      <c r="J332" s="60"/>
      <c r="K332" s="60" t="str">
        <f t="shared" si="4"/>
        <v>#NAME?</v>
      </c>
      <c r="L332" s="62" t="str">
        <f t="shared" si="5"/>
        <v>#NAME?</v>
      </c>
      <c r="M332" s="6"/>
      <c r="N332" s="6"/>
      <c r="O332" s="6"/>
      <c r="P332" s="6"/>
      <c r="Q332" s="6"/>
      <c r="R332" s="6"/>
      <c r="S332" s="6"/>
      <c r="T332" s="6"/>
      <c r="U332" s="6"/>
      <c r="V332" s="6"/>
      <c r="W332" s="6"/>
      <c r="X332" s="6"/>
      <c r="Y332" s="6"/>
      <c r="Z332" s="6"/>
    </row>
    <row r="333" ht="12.75" customHeight="1">
      <c r="A333" s="58" t="str">
        <f t="shared" si="1"/>
        <v>#NAME?</v>
      </c>
      <c r="B333" s="59" t="str">
        <f>IF(A333="","",IF(MONTH(DATE(YEAR(fpdate),MONTH(fpdate)+(A333-1),DAY(fpdate)))&gt;(MONTH(fpdate)+MOD((A333-1),12)),DATE(YEAR(fpdate),MONTH(fpdate)+(A333-1)+1,0),DATE(YEAR(fpdate),MONTH(fpdate)+(A333-1),DAY(fpdate))))</f>
        <v>#NAME?</v>
      </c>
      <c r="C333" s="60" t="str">
        <f>IF(A333="","",IF(OR(A333=nper,payment&gt;ROUND((1+rate)*H332,2)),ROUND((1+rate)*H332,2),payment))</f>
        <v>#NAME?</v>
      </c>
      <c r="D333" s="60" t="str">
        <f>IF(A333="","",IF(H332&lt;=payment,0,IF(IF(MOD(A333,int)=0,$D$14,0)+C333&gt;=H332+F333,H332+F333-C333,IF(MOD(A333,int)=0,$D$14,0)+IF(IF(MOD(A333,int)=0,$D$14,0)+IF(MOD(A333,12)=0,$D$16,0)+C333&lt;H332+F333,IF(MOD(A333,12)=0,$D$16,0),H332+F333-IF(MOD(A333,int)=0,$D$14,0)-C333))))</f>
        <v>#NAME?</v>
      </c>
      <c r="E333" s="61"/>
      <c r="F333" s="60" t="str">
        <f>IF(A333="","",ROUND(rate*H332,2))</f>
        <v>#NAME?</v>
      </c>
      <c r="G333" s="60" t="str">
        <f t="shared" si="2"/>
        <v>#NAME?</v>
      </c>
      <c r="H333" s="60" t="str">
        <f t="shared" si="3"/>
        <v>#NAME?</v>
      </c>
      <c r="I333" s="60"/>
      <c r="J333" s="60"/>
      <c r="K333" s="60" t="str">
        <f t="shared" si="4"/>
        <v>#NAME?</v>
      </c>
      <c r="L333" s="62" t="str">
        <f t="shared" si="5"/>
        <v>#NAME?</v>
      </c>
      <c r="M333" s="6"/>
      <c r="N333" s="6"/>
      <c r="O333" s="6"/>
      <c r="P333" s="6"/>
      <c r="Q333" s="6"/>
      <c r="R333" s="6"/>
      <c r="S333" s="6"/>
      <c r="T333" s="6"/>
      <c r="U333" s="6"/>
      <c r="V333" s="6"/>
      <c r="W333" s="6"/>
      <c r="X333" s="6"/>
      <c r="Y333" s="6"/>
      <c r="Z333" s="6"/>
    </row>
    <row r="334" ht="12.75" customHeight="1">
      <c r="A334" s="58" t="str">
        <f t="shared" si="1"/>
        <v>#NAME?</v>
      </c>
      <c r="B334" s="59" t="str">
        <f>IF(A334="","",IF(MONTH(DATE(YEAR(fpdate),MONTH(fpdate)+(A334-1),DAY(fpdate)))&gt;(MONTH(fpdate)+MOD((A334-1),12)),DATE(YEAR(fpdate),MONTH(fpdate)+(A334-1)+1,0),DATE(YEAR(fpdate),MONTH(fpdate)+(A334-1),DAY(fpdate))))</f>
        <v>#NAME?</v>
      </c>
      <c r="C334" s="60" t="str">
        <f>IF(A334="","",IF(OR(A334=nper,payment&gt;ROUND((1+rate)*H333,2)),ROUND((1+rate)*H333,2),payment))</f>
        <v>#NAME?</v>
      </c>
      <c r="D334" s="60" t="str">
        <f>IF(A334="","",IF(H333&lt;=payment,0,IF(IF(MOD(A334,int)=0,$D$14,0)+C334&gt;=H333+F334,H333+F334-C334,IF(MOD(A334,int)=0,$D$14,0)+IF(IF(MOD(A334,int)=0,$D$14,0)+IF(MOD(A334,12)=0,$D$16,0)+C334&lt;H333+F334,IF(MOD(A334,12)=0,$D$16,0),H333+F334-IF(MOD(A334,int)=0,$D$14,0)-C334))))</f>
        <v>#NAME?</v>
      </c>
      <c r="E334" s="61"/>
      <c r="F334" s="60" t="str">
        <f>IF(A334="","",ROUND(rate*H333,2))</f>
        <v>#NAME?</v>
      </c>
      <c r="G334" s="60" t="str">
        <f t="shared" si="2"/>
        <v>#NAME?</v>
      </c>
      <c r="H334" s="60" t="str">
        <f t="shared" si="3"/>
        <v>#NAME?</v>
      </c>
      <c r="I334" s="60"/>
      <c r="J334" s="60"/>
      <c r="K334" s="60" t="str">
        <f t="shared" si="4"/>
        <v>#NAME?</v>
      </c>
      <c r="L334" s="62" t="str">
        <f t="shared" si="5"/>
        <v>#NAME?</v>
      </c>
      <c r="M334" s="6"/>
      <c r="N334" s="6"/>
      <c r="O334" s="6"/>
      <c r="P334" s="6"/>
      <c r="Q334" s="6"/>
      <c r="R334" s="6"/>
      <c r="S334" s="6"/>
      <c r="T334" s="6"/>
      <c r="U334" s="6"/>
      <c r="V334" s="6"/>
      <c r="W334" s="6"/>
      <c r="X334" s="6"/>
      <c r="Y334" s="6"/>
      <c r="Z334" s="6"/>
    </row>
    <row r="335" ht="12.75" customHeight="1">
      <c r="A335" s="58" t="str">
        <f t="shared" si="1"/>
        <v>#NAME?</v>
      </c>
      <c r="B335" s="59" t="str">
        <f>IF(A335="","",IF(MONTH(DATE(YEAR(fpdate),MONTH(fpdate)+(A335-1),DAY(fpdate)))&gt;(MONTH(fpdate)+MOD((A335-1),12)),DATE(YEAR(fpdate),MONTH(fpdate)+(A335-1)+1,0),DATE(YEAR(fpdate),MONTH(fpdate)+(A335-1),DAY(fpdate))))</f>
        <v>#NAME?</v>
      </c>
      <c r="C335" s="60" t="str">
        <f>IF(A335="","",IF(OR(A335=nper,payment&gt;ROUND((1+rate)*H334,2)),ROUND((1+rate)*H334,2),payment))</f>
        <v>#NAME?</v>
      </c>
      <c r="D335" s="60" t="str">
        <f>IF(A335="","",IF(H334&lt;=payment,0,IF(IF(MOD(A335,int)=0,$D$14,0)+C335&gt;=H334+F335,H334+F335-C335,IF(MOD(A335,int)=0,$D$14,0)+IF(IF(MOD(A335,int)=0,$D$14,0)+IF(MOD(A335,12)=0,$D$16,0)+C335&lt;H334+F335,IF(MOD(A335,12)=0,$D$16,0),H334+F335-IF(MOD(A335,int)=0,$D$14,0)-C335))))</f>
        <v>#NAME?</v>
      </c>
      <c r="E335" s="61"/>
      <c r="F335" s="60" t="str">
        <f>IF(A335="","",ROUND(rate*H334,2))</f>
        <v>#NAME?</v>
      </c>
      <c r="G335" s="60" t="str">
        <f t="shared" si="2"/>
        <v>#NAME?</v>
      </c>
      <c r="H335" s="60" t="str">
        <f t="shared" si="3"/>
        <v>#NAME?</v>
      </c>
      <c r="I335" s="60"/>
      <c r="J335" s="60"/>
      <c r="K335" s="60" t="str">
        <f t="shared" si="4"/>
        <v>#NAME?</v>
      </c>
      <c r="L335" s="62" t="str">
        <f t="shared" si="5"/>
        <v>#NAME?</v>
      </c>
      <c r="M335" s="6"/>
      <c r="N335" s="6"/>
      <c r="O335" s="6"/>
      <c r="P335" s="6"/>
      <c r="Q335" s="6"/>
      <c r="R335" s="6"/>
      <c r="S335" s="6"/>
      <c r="T335" s="6"/>
      <c r="U335" s="6"/>
      <c r="V335" s="6"/>
      <c r="W335" s="6"/>
      <c r="X335" s="6"/>
      <c r="Y335" s="6"/>
      <c r="Z335" s="6"/>
    </row>
    <row r="336" ht="12.75" customHeight="1">
      <c r="A336" s="58" t="str">
        <f t="shared" si="1"/>
        <v>#NAME?</v>
      </c>
      <c r="B336" s="59" t="str">
        <f>IF(A336="","",IF(MONTH(DATE(YEAR(fpdate),MONTH(fpdate)+(A336-1),DAY(fpdate)))&gt;(MONTH(fpdate)+MOD((A336-1),12)),DATE(YEAR(fpdate),MONTH(fpdate)+(A336-1)+1,0),DATE(YEAR(fpdate),MONTH(fpdate)+(A336-1),DAY(fpdate))))</f>
        <v>#NAME?</v>
      </c>
      <c r="C336" s="60" t="str">
        <f>IF(A336="","",IF(OR(A336=nper,payment&gt;ROUND((1+rate)*H335,2)),ROUND((1+rate)*H335,2),payment))</f>
        <v>#NAME?</v>
      </c>
      <c r="D336" s="60" t="str">
        <f>IF(A336="","",IF(H335&lt;=payment,0,IF(IF(MOD(A336,int)=0,$D$14,0)+C336&gt;=H335+F336,H335+F336-C336,IF(MOD(A336,int)=0,$D$14,0)+IF(IF(MOD(A336,int)=0,$D$14,0)+IF(MOD(A336,12)=0,$D$16,0)+C336&lt;H335+F336,IF(MOD(A336,12)=0,$D$16,0),H335+F336-IF(MOD(A336,int)=0,$D$14,0)-C336))))</f>
        <v>#NAME?</v>
      </c>
      <c r="E336" s="61"/>
      <c r="F336" s="60" t="str">
        <f>IF(A336="","",ROUND(rate*H335,2))</f>
        <v>#NAME?</v>
      </c>
      <c r="G336" s="60" t="str">
        <f t="shared" si="2"/>
        <v>#NAME?</v>
      </c>
      <c r="H336" s="60" t="str">
        <f t="shared" si="3"/>
        <v>#NAME?</v>
      </c>
      <c r="I336" s="60"/>
      <c r="J336" s="60"/>
      <c r="K336" s="60" t="str">
        <f t="shared" si="4"/>
        <v>#NAME?</v>
      </c>
      <c r="L336" s="62" t="str">
        <f t="shared" si="5"/>
        <v>#NAME?</v>
      </c>
      <c r="M336" s="6"/>
      <c r="N336" s="6"/>
      <c r="O336" s="6"/>
      <c r="P336" s="6"/>
      <c r="Q336" s="6"/>
      <c r="R336" s="6"/>
      <c r="S336" s="6"/>
      <c r="T336" s="6"/>
      <c r="U336" s="6"/>
      <c r="V336" s="6"/>
      <c r="W336" s="6"/>
      <c r="X336" s="6"/>
      <c r="Y336" s="6"/>
      <c r="Z336" s="6"/>
    </row>
    <row r="337" ht="12.75" customHeight="1">
      <c r="A337" s="58" t="str">
        <f t="shared" si="1"/>
        <v>#NAME?</v>
      </c>
      <c r="B337" s="59" t="str">
        <f>IF(A337="","",IF(MONTH(DATE(YEAR(fpdate),MONTH(fpdate)+(A337-1),DAY(fpdate)))&gt;(MONTH(fpdate)+MOD((A337-1),12)),DATE(YEAR(fpdate),MONTH(fpdate)+(A337-1)+1,0),DATE(YEAR(fpdate),MONTH(fpdate)+(A337-1),DAY(fpdate))))</f>
        <v>#NAME?</v>
      </c>
      <c r="C337" s="60" t="str">
        <f>IF(A337="","",IF(OR(A337=nper,payment&gt;ROUND((1+rate)*H336,2)),ROUND((1+rate)*H336,2),payment))</f>
        <v>#NAME?</v>
      </c>
      <c r="D337" s="60" t="str">
        <f>IF(A337="","",IF(H336&lt;=payment,0,IF(IF(MOD(A337,int)=0,$D$14,0)+C337&gt;=H336+F337,H336+F337-C337,IF(MOD(A337,int)=0,$D$14,0)+IF(IF(MOD(A337,int)=0,$D$14,0)+IF(MOD(A337,12)=0,$D$16,0)+C337&lt;H336+F337,IF(MOD(A337,12)=0,$D$16,0),H336+F337-IF(MOD(A337,int)=0,$D$14,0)-C337))))</f>
        <v>#NAME?</v>
      </c>
      <c r="E337" s="61"/>
      <c r="F337" s="60" t="str">
        <f>IF(A337="","",ROUND(rate*H336,2))</f>
        <v>#NAME?</v>
      </c>
      <c r="G337" s="60" t="str">
        <f t="shared" si="2"/>
        <v>#NAME?</v>
      </c>
      <c r="H337" s="60" t="str">
        <f t="shared" si="3"/>
        <v>#NAME?</v>
      </c>
      <c r="I337" s="60"/>
      <c r="J337" s="60"/>
      <c r="K337" s="60" t="str">
        <f t="shared" si="4"/>
        <v>#NAME?</v>
      </c>
      <c r="L337" s="62" t="str">
        <f t="shared" si="5"/>
        <v>#NAME?</v>
      </c>
      <c r="M337" s="6"/>
      <c r="N337" s="6"/>
      <c r="O337" s="6"/>
      <c r="P337" s="6"/>
      <c r="Q337" s="6"/>
      <c r="R337" s="6"/>
      <c r="S337" s="6"/>
      <c r="T337" s="6"/>
      <c r="U337" s="6"/>
      <c r="V337" s="6"/>
      <c r="W337" s="6"/>
      <c r="X337" s="6"/>
      <c r="Y337" s="6"/>
      <c r="Z337" s="6"/>
    </row>
    <row r="338" ht="12.75" customHeight="1">
      <c r="A338" s="58" t="str">
        <f t="shared" si="1"/>
        <v>#NAME?</v>
      </c>
      <c r="B338" s="59" t="str">
        <f>IF(A338="","",IF(MONTH(DATE(YEAR(fpdate),MONTH(fpdate)+(A338-1),DAY(fpdate)))&gt;(MONTH(fpdate)+MOD((A338-1),12)),DATE(YEAR(fpdate),MONTH(fpdate)+(A338-1)+1,0),DATE(YEAR(fpdate),MONTH(fpdate)+(A338-1),DAY(fpdate))))</f>
        <v>#NAME?</v>
      </c>
      <c r="C338" s="60" t="str">
        <f>IF(A338="","",IF(OR(A338=nper,payment&gt;ROUND((1+rate)*H337,2)),ROUND((1+rate)*H337,2),payment))</f>
        <v>#NAME?</v>
      </c>
      <c r="D338" s="60" t="str">
        <f>IF(A338="","",IF(H337&lt;=payment,0,IF(IF(MOD(A338,int)=0,$D$14,0)+C338&gt;=H337+F338,H337+F338-C338,IF(MOD(A338,int)=0,$D$14,0)+IF(IF(MOD(A338,int)=0,$D$14,0)+IF(MOD(A338,12)=0,$D$16,0)+C338&lt;H337+F338,IF(MOD(A338,12)=0,$D$16,0),H337+F338-IF(MOD(A338,int)=0,$D$14,0)-C338))))</f>
        <v>#NAME?</v>
      </c>
      <c r="E338" s="61"/>
      <c r="F338" s="60" t="str">
        <f>IF(A338="","",ROUND(rate*H337,2))</f>
        <v>#NAME?</v>
      </c>
      <c r="G338" s="60" t="str">
        <f t="shared" si="2"/>
        <v>#NAME?</v>
      </c>
      <c r="H338" s="60" t="str">
        <f t="shared" si="3"/>
        <v>#NAME?</v>
      </c>
      <c r="I338" s="60"/>
      <c r="J338" s="60"/>
      <c r="K338" s="60" t="str">
        <f t="shared" si="4"/>
        <v>#NAME?</v>
      </c>
      <c r="L338" s="62" t="str">
        <f t="shared" si="5"/>
        <v>#NAME?</v>
      </c>
      <c r="M338" s="6"/>
      <c r="N338" s="6"/>
      <c r="O338" s="6"/>
      <c r="P338" s="6"/>
      <c r="Q338" s="6"/>
      <c r="R338" s="6"/>
      <c r="S338" s="6"/>
      <c r="T338" s="6"/>
      <c r="U338" s="6"/>
      <c r="V338" s="6"/>
      <c r="W338" s="6"/>
      <c r="X338" s="6"/>
      <c r="Y338" s="6"/>
      <c r="Z338" s="6"/>
    </row>
    <row r="339" ht="12.75" customHeight="1">
      <c r="A339" s="58" t="str">
        <f t="shared" si="1"/>
        <v>#NAME?</v>
      </c>
      <c r="B339" s="59" t="str">
        <f>IF(A339="","",IF(MONTH(DATE(YEAR(fpdate),MONTH(fpdate)+(A339-1),DAY(fpdate)))&gt;(MONTH(fpdate)+MOD((A339-1),12)),DATE(YEAR(fpdate),MONTH(fpdate)+(A339-1)+1,0),DATE(YEAR(fpdate),MONTH(fpdate)+(A339-1),DAY(fpdate))))</f>
        <v>#NAME?</v>
      </c>
      <c r="C339" s="60" t="str">
        <f>IF(A339="","",IF(OR(A339=nper,payment&gt;ROUND((1+rate)*H338,2)),ROUND((1+rate)*H338,2),payment))</f>
        <v>#NAME?</v>
      </c>
      <c r="D339" s="60" t="str">
        <f>IF(A339="","",IF(H338&lt;=payment,0,IF(IF(MOD(A339,int)=0,$D$14,0)+C339&gt;=H338+F339,H338+F339-C339,IF(MOD(A339,int)=0,$D$14,0)+IF(IF(MOD(A339,int)=0,$D$14,0)+IF(MOD(A339,12)=0,$D$16,0)+C339&lt;H338+F339,IF(MOD(A339,12)=0,$D$16,0),H338+F339-IF(MOD(A339,int)=0,$D$14,0)-C339))))</f>
        <v>#NAME?</v>
      </c>
      <c r="E339" s="61"/>
      <c r="F339" s="60" t="str">
        <f>IF(A339="","",ROUND(rate*H338,2))</f>
        <v>#NAME?</v>
      </c>
      <c r="G339" s="60" t="str">
        <f t="shared" si="2"/>
        <v>#NAME?</v>
      </c>
      <c r="H339" s="60" t="str">
        <f t="shared" si="3"/>
        <v>#NAME?</v>
      </c>
      <c r="I339" s="60"/>
      <c r="J339" s="60"/>
      <c r="K339" s="60" t="str">
        <f t="shared" si="4"/>
        <v>#NAME?</v>
      </c>
      <c r="L339" s="62" t="str">
        <f t="shared" si="5"/>
        <v>#NAME?</v>
      </c>
      <c r="M339" s="6"/>
      <c r="N339" s="6"/>
      <c r="O339" s="6"/>
      <c r="P339" s="6"/>
      <c r="Q339" s="6"/>
      <c r="R339" s="6"/>
      <c r="S339" s="6"/>
      <c r="T339" s="6"/>
      <c r="U339" s="6"/>
      <c r="V339" s="6"/>
      <c r="W339" s="6"/>
      <c r="X339" s="6"/>
      <c r="Y339" s="6"/>
      <c r="Z339" s="6"/>
    </row>
    <row r="340" ht="12.75" customHeight="1">
      <c r="A340" s="58" t="str">
        <f t="shared" si="1"/>
        <v>#NAME?</v>
      </c>
      <c r="B340" s="59" t="str">
        <f>IF(A340="","",IF(MONTH(DATE(YEAR(fpdate),MONTH(fpdate)+(A340-1),DAY(fpdate)))&gt;(MONTH(fpdate)+MOD((A340-1),12)),DATE(YEAR(fpdate),MONTH(fpdate)+(A340-1)+1,0),DATE(YEAR(fpdate),MONTH(fpdate)+(A340-1),DAY(fpdate))))</f>
        <v>#NAME?</v>
      </c>
      <c r="C340" s="60" t="str">
        <f>IF(A340="","",IF(OR(A340=nper,payment&gt;ROUND((1+rate)*H339,2)),ROUND((1+rate)*H339,2),payment))</f>
        <v>#NAME?</v>
      </c>
      <c r="D340" s="60" t="str">
        <f>IF(A340="","",IF(H339&lt;=payment,0,IF(IF(MOD(A340,int)=0,$D$14,0)+C340&gt;=H339+F340,H339+F340-C340,IF(MOD(A340,int)=0,$D$14,0)+IF(IF(MOD(A340,int)=0,$D$14,0)+IF(MOD(A340,12)=0,$D$16,0)+C340&lt;H339+F340,IF(MOD(A340,12)=0,$D$16,0),H339+F340-IF(MOD(A340,int)=0,$D$14,0)-C340))))</f>
        <v>#NAME?</v>
      </c>
      <c r="E340" s="61"/>
      <c r="F340" s="60" t="str">
        <f>IF(A340="","",ROUND(rate*H339,2))</f>
        <v>#NAME?</v>
      </c>
      <c r="G340" s="60" t="str">
        <f t="shared" si="2"/>
        <v>#NAME?</v>
      </c>
      <c r="H340" s="60" t="str">
        <f t="shared" si="3"/>
        <v>#NAME?</v>
      </c>
      <c r="I340" s="60"/>
      <c r="J340" s="60"/>
      <c r="K340" s="60" t="str">
        <f t="shared" si="4"/>
        <v>#NAME?</v>
      </c>
      <c r="L340" s="62" t="str">
        <f t="shared" si="5"/>
        <v>#NAME?</v>
      </c>
      <c r="M340" s="6"/>
      <c r="N340" s="6"/>
      <c r="O340" s="6"/>
      <c r="P340" s="6"/>
      <c r="Q340" s="6"/>
      <c r="R340" s="6"/>
      <c r="S340" s="6"/>
      <c r="T340" s="6"/>
      <c r="U340" s="6"/>
      <c r="V340" s="6"/>
      <c r="W340" s="6"/>
      <c r="X340" s="6"/>
      <c r="Y340" s="6"/>
      <c r="Z340" s="6"/>
    </row>
    <row r="341" ht="12.75" customHeight="1">
      <c r="A341" s="58" t="str">
        <f t="shared" si="1"/>
        <v>#NAME?</v>
      </c>
      <c r="B341" s="59" t="str">
        <f>IF(A341="","",IF(MONTH(DATE(YEAR(fpdate),MONTH(fpdate)+(A341-1),DAY(fpdate)))&gt;(MONTH(fpdate)+MOD((A341-1),12)),DATE(YEAR(fpdate),MONTH(fpdate)+(A341-1)+1,0),DATE(YEAR(fpdate),MONTH(fpdate)+(A341-1),DAY(fpdate))))</f>
        <v>#NAME?</v>
      </c>
      <c r="C341" s="60" t="str">
        <f>IF(A341="","",IF(OR(A341=nper,payment&gt;ROUND((1+rate)*H340,2)),ROUND((1+rate)*H340,2),payment))</f>
        <v>#NAME?</v>
      </c>
      <c r="D341" s="60" t="str">
        <f>IF(A341="","",IF(H340&lt;=payment,0,IF(IF(MOD(A341,int)=0,$D$14,0)+C341&gt;=H340+F341,H340+F341-C341,IF(MOD(A341,int)=0,$D$14,0)+IF(IF(MOD(A341,int)=0,$D$14,0)+IF(MOD(A341,12)=0,$D$16,0)+C341&lt;H340+F341,IF(MOD(A341,12)=0,$D$16,0),H340+F341-IF(MOD(A341,int)=0,$D$14,0)-C341))))</f>
        <v>#NAME?</v>
      </c>
      <c r="E341" s="61"/>
      <c r="F341" s="60" t="str">
        <f>IF(A341="","",ROUND(rate*H340,2))</f>
        <v>#NAME?</v>
      </c>
      <c r="G341" s="60" t="str">
        <f t="shared" si="2"/>
        <v>#NAME?</v>
      </c>
      <c r="H341" s="60" t="str">
        <f t="shared" si="3"/>
        <v>#NAME?</v>
      </c>
      <c r="I341" s="60"/>
      <c r="J341" s="60"/>
      <c r="K341" s="60" t="str">
        <f t="shared" si="4"/>
        <v>#NAME?</v>
      </c>
      <c r="L341" s="62" t="str">
        <f t="shared" si="5"/>
        <v>#NAME?</v>
      </c>
      <c r="M341" s="6"/>
      <c r="N341" s="6"/>
      <c r="O341" s="6"/>
      <c r="P341" s="6"/>
      <c r="Q341" s="6"/>
      <c r="R341" s="6"/>
      <c r="S341" s="6"/>
      <c r="T341" s="6"/>
      <c r="U341" s="6"/>
      <c r="V341" s="6"/>
      <c r="W341" s="6"/>
      <c r="X341" s="6"/>
      <c r="Y341" s="6"/>
      <c r="Z341" s="6"/>
    </row>
    <row r="342" ht="12.75" customHeight="1">
      <c r="A342" s="58" t="str">
        <f t="shared" si="1"/>
        <v>#NAME?</v>
      </c>
      <c r="B342" s="59" t="str">
        <f>IF(A342="","",IF(MONTH(DATE(YEAR(fpdate),MONTH(fpdate)+(A342-1),DAY(fpdate)))&gt;(MONTH(fpdate)+MOD((A342-1),12)),DATE(YEAR(fpdate),MONTH(fpdate)+(A342-1)+1,0),DATE(YEAR(fpdate),MONTH(fpdate)+(A342-1),DAY(fpdate))))</f>
        <v>#NAME?</v>
      </c>
      <c r="C342" s="60" t="str">
        <f>IF(A342="","",IF(OR(A342=nper,payment&gt;ROUND((1+rate)*H341,2)),ROUND((1+rate)*H341,2),payment))</f>
        <v>#NAME?</v>
      </c>
      <c r="D342" s="60" t="str">
        <f>IF(A342="","",IF(H341&lt;=payment,0,IF(IF(MOD(A342,int)=0,$D$14,0)+C342&gt;=H341+F342,H341+F342-C342,IF(MOD(A342,int)=0,$D$14,0)+IF(IF(MOD(A342,int)=0,$D$14,0)+IF(MOD(A342,12)=0,$D$16,0)+C342&lt;H341+F342,IF(MOD(A342,12)=0,$D$16,0),H341+F342-IF(MOD(A342,int)=0,$D$14,0)-C342))))</f>
        <v>#NAME?</v>
      </c>
      <c r="E342" s="61"/>
      <c r="F342" s="60" t="str">
        <f>IF(A342="","",ROUND(rate*H341,2))</f>
        <v>#NAME?</v>
      </c>
      <c r="G342" s="60" t="str">
        <f t="shared" si="2"/>
        <v>#NAME?</v>
      </c>
      <c r="H342" s="60" t="str">
        <f t="shared" si="3"/>
        <v>#NAME?</v>
      </c>
      <c r="I342" s="60"/>
      <c r="J342" s="60"/>
      <c r="K342" s="60" t="str">
        <f t="shared" si="4"/>
        <v>#NAME?</v>
      </c>
      <c r="L342" s="62" t="str">
        <f t="shared" si="5"/>
        <v>#NAME?</v>
      </c>
      <c r="M342" s="6"/>
      <c r="N342" s="6"/>
      <c r="O342" s="6"/>
      <c r="P342" s="6"/>
      <c r="Q342" s="6"/>
      <c r="R342" s="6"/>
      <c r="S342" s="6"/>
      <c r="T342" s="6"/>
      <c r="U342" s="6"/>
      <c r="V342" s="6"/>
      <c r="W342" s="6"/>
      <c r="X342" s="6"/>
      <c r="Y342" s="6"/>
      <c r="Z342" s="6"/>
    </row>
    <row r="343" ht="12.75" customHeight="1">
      <c r="A343" s="58" t="str">
        <f t="shared" si="1"/>
        <v>#NAME?</v>
      </c>
      <c r="B343" s="59" t="str">
        <f>IF(A343="","",IF(MONTH(DATE(YEAR(fpdate),MONTH(fpdate)+(A343-1),DAY(fpdate)))&gt;(MONTH(fpdate)+MOD((A343-1),12)),DATE(YEAR(fpdate),MONTH(fpdate)+(A343-1)+1,0),DATE(YEAR(fpdate),MONTH(fpdate)+(A343-1),DAY(fpdate))))</f>
        <v>#NAME?</v>
      </c>
      <c r="C343" s="60" t="str">
        <f>IF(A343="","",IF(OR(A343=nper,payment&gt;ROUND((1+rate)*H342,2)),ROUND((1+rate)*H342,2),payment))</f>
        <v>#NAME?</v>
      </c>
      <c r="D343" s="60" t="str">
        <f>IF(A343="","",IF(H342&lt;=payment,0,IF(IF(MOD(A343,int)=0,$D$14,0)+C343&gt;=H342+F343,H342+F343-C343,IF(MOD(A343,int)=0,$D$14,0)+IF(IF(MOD(A343,int)=0,$D$14,0)+IF(MOD(A343,12)=0,$D$16,0)+C343&lt;H342+F343,IF(MOD(A343,12)=0,$D$16,0),H342+F343-IF(MOD(A343,int)=0,$D$14,0)-C343))))</f>
        <v>#NAME?</v>
      </c>
      <c r="E343" s="61"/>
      <c r="F343" s="60" t="str">
        <f>IF(A343="","",ROUND(rate*H342,2))</f>
        <v>#NAME?</v>
      </c>
      <c r="G343" s="60" t="str">
        <f t="shared" si="2"/>
        <v>#NAME?</v>
      </c>
      <c r="H343" s="60" t="str">
        <f t="shared" si="3"/>
        <v>#NAME?</v>
      </c>
      <c r="I343" s="60"/>
      <c r="J343" s="60"/>
      <c r="K343" s="60" t="str">
        <f t="shared" si="4"/>
        <v>#NAME?</v>
      </c>
      <c r="L343" s="62" t="str">
        <f t="shared" si="5"/>
        <v>#NAME?</v>
      </c>
      <c r="M343" s="6"/>
      <c r="N343" s="6"/>
      <c r="O343" s="6"/>
      <c r="P343" s="6"/>
      <c r="Q343" s="6"/>
      <c r="R343" s="6"/>
      <c r="S343" s="6"/>
      <c r="T343" s="6"/>
      <c r="U343" s="6"/>
      <c r="V343" s="6"/>
      <c r="W343" s="6"/>
      <c r="X343" s="6"/>
      <c r="Y343" s="6"/>
      <c r="Z343" s="6"/>
    </row>
    <row r="344" ht="12.75" customHeight="1">
      <c r="A344" s="58" t="str">
        <f t="shared" si="1"/>
        <v>#NAME?</v>
      </c>
      <c r="B344" s="59" t="str">
        <f>IF(A344="","",IF(MONTH(DATE(YEAR(fpdate),MONTH(fpdate)+(A344-1),DAY(fpdate)))&gt;(MONTH(fpdate)+MOD((A344-1),12)),DATE(YEAR(fpdate),MONTH(fpdate)+(A344-1)+1,0),DATE(YEAR(fpdate),MONTH(fpdate)+(A344-1),DAY(fpdate))))</f>
        <v>#NAME?</v>
      </c>
      <c r="C344" s="60" t="str">
        <f>IF(A344="","",IF(OR(A344=nper,payment&gt;ROUND((1+rate)*H343,2)),ROUND((1+rate)*H343,2),payment))</f>
        <v>#NAME?</v>
      </c>
      <c r="D344" s="60" t="str">
        <f>IF(A344="","",IF(H343&lt;=payment,0,IF(IF(MOD(A344,int)=0,$D$14,0)+C344&gt;=H343+F344,H343+F344-C344,IF(MOD(A344,int)=0,$D$14,0)+IF(IF(MOD(A344,int)=0,$D$14,0)+IF(MOD(A344,12)=0,$D$16,0)+C344&lt;H343+F344,IF(MOD(A344,12)=0,$D$16,0),H343+F344-IF(MOD(A344,int)=0,$D$14,0)-C344))))</f>
        <v>#NAME?</v>
      </c>
      <c r="E344" s="61"/>
      <c r="F344" s="60" t="str">
        <f>IF(A344="","",ROUND(rate*H343,2))</f>
        <v>#NAME?</v>
      </c>
      <c r="G344" s="60" t="str">
        <f t="shared" si="2"/>
        <v>#NAME?</v>
      </c>
      <c r="H344" s="60" t="str">
        <f t="shared" si="3"/>
        <v>#NAME?</v>
      </c>
      <c r="I344" s="60"/>
      <c r="J344" s="60"/>
      <c r="K344" s="60" t="str">
        <f t="shared" si="4"/>
        <v>#NAME?</v>
      </c>
      <c r="L344" s="62" t="str">
        <f t="shared" si="5"/>
        <v>#NAME?</v>
      </c>
      <c r="M344" s="6"/>
      <c r="N344" s="6"/>
      <c r="O344" s="6"/>
      <c r="P344" s="6"/>
      <c r="Q344" s="6"/>
      <c r="R344" s="6"/>
      <c r="S344" s="6"/>
      <c r="T344" s="6"/>
      <c r="U344" s="6"/>
      <c r="V344" s="6"/>
      <c r="W344" s="6"/>
      <c r="X344" s="6"/>
      <c r="Y344" s="6"/>
      <c r="Z344" s="6"/>
    </row>
    <row r="345" ht="12.75" customHeight="1">
      <c r="A345" s="58" t="str">
        <f t="shared" si="1"/>
        <v>#NAME?</v>
      </c>
      <c r="B345" s="59" t="str">
        <f>IF(A345="","",IF(MONTH(DATE(YEAR(fpdate),MONTH(fpdate)+(A345-1),DAY(fpdate)))&gt;(MONTH(fpdate)+MOD((A345-1),12)),DATE(YEAR(fpdate),MONTH(fpdate)+(A345-1)+1,0),DATE(YEAR(fpdate),MONTH(fpdate)+(A345-1),DAY(fpdate))))</f>
        <v>#NAME?</v>
      </c>
      <c r="C345" s="60" t="str">
        <f>IF(A345="","",IF(OR(A345=nper,payment&gt;ROUND((1+rate)*H344,2)),ROUND((1+rate)*H344,2),payment))</f>
        <v>#NAME?</v>
      </c>
      <c r="D345" s="60" t="str">
        <f>IF(A345="","",IF(H344&lt;=payment,0,IF(IF(MOD(A345,int)=0,$D$14,0)+C345&gt;=H344+F345,H344+F345-C345,IF(MOD(A345,int)=0,$D$14,0)+IF(IF(MOD(A345,int)=0,$D$14,0)+IF(MOD(A345,12)=0,$D$16,0)+C345&lt;H344+F345,IF(MOD(A345,12)=0,$D$16,0),H344+F345-IF(MOD(A345,int)=0,$D$14,0)-C345))))</f>
        <v>#NAME?</v>
      </c>
      <c r="E345" s="61"/>
      <c r="F345" s="60" t="str">
        <f>IF(A345="","",ROUND(rate*H344,2))</f>
        <v>#NAME?</v>
      </c>
      <c r="G345" s="60" t="str">
        <f t="shared" si="2"/>
        <v>#NAME?</v>
      </c>
      <c r="H345" s="60" t="str">
        <f t="shared" si="3"/>
        <v>#NAME?</v>
      </c>
      <c r="I345" s="60"/>
      <c r="J345" s="60"/>
      <c r="K345" s="60" t="str">
        <f t="shared" si="4"/>
        <v>#NAME?</v>
      </c>
      <c r="L345" s="62" t="str">
        <f t="shared" si="5"/>
        <v>#NAME?</v>
      </c>
      <c r="M345" s="6"/>
      <c r="N345" s="6"/>
      <c r="O345" s="6"/>
      <c r="P345" s="6"/>
      <c r="Q345" s="6"/>
      <c r="R345" s="6"/>
      <c r="S345" s="6"/>
      <c r="T345" s="6"/>
      <c r="U345" s="6"/>
      <c r="V345" s="6"/>
      <c r="W345" s="6"/>
      <c r="X345" s="6"/>
      <c r="Y345" s="6"/>
      <c r="Z345" s="6"/>
    </row>
    <row r="346" ht="12.75" customHeight="1">
      <c r="A346" s="58" t="str">
        <f t="shared" si="1"/>
        <v>#NAME?</v>
      </c>
      <c r="B346" s="59" t="str">
        <f>IF(A346="","",IF(MONTH(DATE(YEAR(fpdate),MONTH(fpdate)+(A346-1),DAY(fpdate)))&gt;(MONTH(fpdate)+MOD((A346-1),12)),DATE(YEAR(fpdate),MONTH(fpdate)+(A346-1)+1,0),DATE(YEAR(fpdate),MONTH(fpdate)+(A346-1),DAY(fpdate))))</f>
        <v>#NAME?</v>
      </c>
      <c r="C346" s="60" t="str">
        <f>IF(A346="","",IF(OR(A346=nper,payment&gt;ROUND((1+rate)*H345,2)),ROUND((1+rate)*H345,2),payment))</f>
        <v>#NAME?</v>
      </c>
      <c r="D346" s="60" t="str">
        <f>IF(A346="","",IF(H345&lt;=payment,0,IF(IF(MOD(A346,int)=0,$D$14,0)+C346&gt;=H345+F346,H345+F346-C346,IF(MOD(A346,int)=0,$D$14,0)+IF(IF(MOD(A346,int)=0,$D$14,0)+IF(MOD(A346,12)=0,$D$16,0)+C346&lt;H345+F346,IF(MOD(A346,12)=0,$D$16,0),H345+F346-IF(MOD(A346,int)=0,$D$14,0)-C346))))</f>
        <v>#NAME?</v>
      </c>
      <c r="E346" s="61"/>
      <c r="F346" s="60" t="str">
        <f>IF(A346="","",ROUND(rate*H345,2))</f>
        <v>#NAME?</v>
      </c>
      <c r="G346" s="60" t="str">
        <f t="shared" si="2"/>
        <v>#NAME?</v>
      </c>
      <c r="H346" s="60" t="str">
        <f t="shared" si="3"/>
        <v>#NAME?</v>
      </c>
      <c r="I346" s="60"/>
      <c r="J346" s="60"/>
      <c r="K346" s="60" t="str">
        <f t="shared" si="4"/>
        <v>#NAME?</v>
      </c>
      <c r="L346" s="62" t="str">
        <f t="shared" si="5"/>
        <v>#NAME?</v>
      </c>
      <c r="M346" s="6"/>
      <c r="N346" s="6"/>
      <c r="O346" s="6"/>
      <c r="P346" s="6"/>
      <c r="Q346" s="6"/>
      <c r="R346" s="6"/>
      <c r="S346" s="6"/>
      <c r="T346" s="6"/>
      <c r="U346" s="6"/>
      <c r="V346" s="6"/>
      <c r="W346" s="6"/>
      <c r="X346" s="6"/>
      <c r="Y346" s="6"/>
      <c r="Z346" s="6"/>
    </row>
    <row r="347" ht="12.75" customHeight="1">
      <c r="A347" s="58" t="str">
        <f t="shared" si="1"/>
        <v>#NAME?</v>
      </c>
      <c r="B347" s="59" t="str">
        <f>IF(A347="","",IF(MONTH(DATE(YEAR(fpdate),MONTH(fpdate)+(A347-1),DAY(fpdate)))&gt;(MONTH(fpdate)+MOD((A347-1),12)),DATE(YEAR(fpdate),MONTH(fpdate)+(A347-1)+1,0),DATE(YEAR(fpdate),MONTH(fpdate)+(A347-1),DAY(fpdate))))</f>
        <v>#NAME?</v>
      </c>
      <c r="C347" s="60" t="str">
        <f>IF(A347="","",IF(OR(A347=nper,payment&gt;ROUND((1+rate)*H346,2)),ROUND((1+rate)*H346,2),payment))</f>
        <v>#NAME?</v>
      </c>
      <c r="D347" s="60" t="str">
        <f>IF(A347="","",IF(H346&lt;=payment,0,IF(IF(MOD(A347,int)=0,$D$14,0)+C347&gt;=H346+F347,H346+F347-C347,IF(MOD(A347,int)=0,$D$14,0)+IF(IF(MOD(A347,int)=0,$D$14,0)+IF(MOD(A347,12)=0,$D$16,0)+C347&lt;H346+F347,IF(MOD(A347,12)=0,$D$16,0),H346+F347-IF(MOD(A347,int)=0,$D$14,0)-C347))))</f>
        <v>#NAME?</v>
      </c>
      <c r="E347" s="61"/>
      <c r="F347" s="60" t="str">
        <f>IF(A347="","",ROUND(rate*H346,2))</f>
        <v>#NAME?</v>
      </c>
      <c r="G347" s="60" t="str">
        <f t="shared" si="2"/>
        <v>#NAME?</v>
      </c>
      <c r="H347" s="60" t="str">
        <f t="shared" si="3"/>
        <v>#NAME?</v>
      </c>
      <c r="I347" s="60"/>
      <c r="J347" s="60"/>
      <c r="K347" s="60" t="str">
        <f t="shared" si="4"/>
        <v>#NAME?</v>
      </c>
      <c r="L347" s="62" t="str">
        <f t="shared" si="5"/>
        <v>#NAME?</v>
      </c>
      <c r="M347" s="6"/>
      <c r="N347" s="6"/>
      <c r="O347" s="6"/>
      <c r="P347" s="6"/>
      <c r="Q347" s="6"/>
      <c r="R347" s="6"/>
      <c r="S347" s="6"/>
      <c r="T347" s="6"/>
      <c r="U347" s="6"/>
      <c r="V347" s="6"/>
      <c r="W347" s="6"/>
      <c r="X347" s="6"/>
      <c r="Y347" s="6"/>
      <c r="Z347" s="6"/>
    </row>
    <row r="348" ht="12.75" customHeight="1">
      <c r="A348" s="58" t="str">
        <f t="shared" si="1"/>
        <v>#NAME?</v>
      </c>
      <c r="B348" s="59" t="str">
        <f>IF(A348="","",IF(MONTH(DATE(YEAR(fpdate),MONTH(fpdate)+(A348-1),DAY(fpdate)))&gt;(MONTH(fpdate)+MOD((A348-1),12)),DATE(YEAR(fpdate),MONTH(fpdate)+(A348-1)+1,0),DATE(YEAR(fpdate),MONTH(fpdate)+(A348-1),DAY(fpdate))))</f>
        <v>#NAME?</v>
      </c>
      <c r="C348" s="60" t="str">
        <f>IF(A348="","",IF(OR(A348=nper,payment&gt;ROUND((1+rate)*H347,2)),ROUND((1+rate)*H347,2),payment))</f>
        <v>#NAME?</v>
      </c>
      <c r="D348" s="60" t="str">
        <f>IF(A348="","",IF(H347&lt;=payment,0,IF(IF(MOD(A348,int)=0,$D$14,0)+C348&gt;=H347+F348,H347+F348-C348,IF(MOD(A348,int)=0,$D$14,0)+IF(IF(MOD(A348,int)=0,$D$14,0)+IF(MOD(A348,12)=0,$D$16,0)+C348&lt;H347+F348,IF(MOD(A348,12)=0,$D$16,0),H347+F348-IF(MOD(A348,int)=0,$D$14,0)-C348))))</f>
        <v>#NAME?</v>
      </c>
      <c r="E348" s="61"/>
      <c r="F348" s="60" t="str">
        <f>IF(A348="","",ROUND(rate*H347,2))</f>
        <v>#NAME?</v>
      </c>
      <c r="G348" s="60" t="str">
        <f t="shared" si="2"/>
        <v>#NAME?</v>
      </c>
      <c r="H348" s="60" t="str">
        <f t="shared" si="3"/>
        <v>#NAME?</v>
      </c>
      <c r="I348" s="60"/>
      <c r="J348" s="60"/>
      <c r="K348" s="60" t="str">
        <f t="shared" si="4"/>
        <v>#NAME?</v>
      </c>
      <c r="L348" s="62" t="str">
        <f t="shared" si="5"/>
        <v>#NAME?</v>
      </c>
      <c r="M348" s="6"/>
      <c r="N348" s="6"/>
      <c r="O348" s="6"/>
      <c r="P348" s="6"/>
      <c r="Q348" s="6"/>
      <c r="R348" s="6"/>
      <c r="S348" s="6"/>
      <c r="T348" s="6"/>
      <c r="U348" s="6"/>
      <c r="V348" s="6"/>
      <c r="W348" s="6"/>
      <c r="X348" s="6"/>
      <c r="Y348" s="6"/>
      <c r="Z348" s="6"/>
    </row>
    <row r="349" ht="12.75" customHeight="1">
      <c r="A349" s="58" t="str">
        <f t="shared" si="1"/>
        <v>#NAME?</v>
      </c>
      <c r="B349" s="59" t="str">
        <f>IF(A349="","",IF(MONTH(DATE(YEAR(fpdate),MONTH(fpdate)+(A349-1),DAY(fpdate)))&gt;(MONTH(fpdate)+MOD((A349-1),12)),DATE(YEAR(fpdate),MONTH(fpdate)+(A349-1)+1,0),DATE(YEAR(fpdate),MONTH(fpdate)+(A349-1),DAY(fpdate))))</f>
        <v>#NAME?</v>
      </c>
      <c r="C349" s="60" t="str">
        <f>IF(A349="","",IF(OR(A349=nper,payment&gt;ROUND((1+rate)*H348,2)),ROUND((1+rate)*H348,2),payment))</f>
        <v>#NAME?</v>
      </c>
      <c r="D349" s="60" t="str">
        <f>IF(A349="","",IF(H348&lt;=payment,0,IF(IF(MOD(A349,int)=0,$D$14,0)+C349&gt;=H348+F349,H348+F349-C349,IF(MOD(A349,int)=0,$D$14,0)+IF(IF(MOD(A349,int)=0,$D$14,0)+IF(MOD(A349,12)=0,$D$16,0)+C349&lt;H348+F349,IF(MOD(A349,12)=0,$D$16,0),H348+F349-IF(MOD(A349,int)=0,$D$14,0)-C349))))</f>
        <v>#NAME?</v>
      </c>
      <c r="E349" s="61"/>
      <c r="F349" s="60" t="str">
        <f>IF(A349="","",ROUND(rate*H348,2))</f>
        <v>#NAME?</v>
      </c>
      <c r="G349" s="60" t="str">
        <f t="shared" si="2"/>
        <v>#NAME?</v>
      </c>
      <c r="H349" s="60" t="str">
        <f t="shared" si="3"/>
        <v>#NAME?</v>
      </c>
      <c r="I349" s="60"/>
      <c r="J349" s="60"/>
      <c r="K349" s="60" t="str">
        <f t="shared" si="4"/>
        <v>#NAME?</v>
      </c>
      <c r="L349" s="62" t="str">
        <f t="shared" si="5"/>
        <v>#NAME?</v>
      </c>
      <c r="M349" s="6"/>
      <c r="N349" s="6"/>
      <c r="O349" s="6"/>
      <c r="P349" s="6"/>
      <c r="Q349" s="6"/>
      <c r="R349" s="6"/>
      <c r="S349" s="6"/>
      <c r="T349" s="6"/>
      <c r="U349" s="6"/>
      <c r="V349" s="6"/>
      <c r="W349" s="6"/>
      <c r="X349" s="6"/>
      <c r="Y349" s="6"/>
      <c r="Z349" s="6"/>
    </row>
    <row r="350" ht="12.75" customHeight="1">
      <c r="A350" s="58" t="str">
        <f t="shared" si="1"/>
        <v>#NAME?</v>
      </c>
      <c r="B350" s="59" t="str">
        <f>IF(A350="","",IF(MONTH(DATE(YEAR(fpdate),MONTH(fpdate)+(A350-1),DAY(fpdate)))&gt;(MONTH(fpdate)+MOD((A350-1),12)),DATE(YEAR(fpdate),MONTH(fpdate)+(A350-1)+1,0),DATE(YEAR(fpdate),MONTH(fpdate)+(A350-1),DAY(fpdate))))</f>
        <v>#NAME?</v>
      </c>
      <c r="C350" s="60" t="str">
        <f>IF(A350="","",IF(OR(A350=nper,payment&gt;ROUND((1+rate)*H349,2)),ROUND((1+rate)*H349,2),payment))</f>
        <v>#NAME?</v>
      </c>
      <c r="D350" s="60" t="str">
        <f>IF(A350="","",IF(H349&lt;=payment,0,IF(IF(MOD(A350,int)=0,$D$14,0)+C350&gt;=H349+F350,H349+F350-C350,IF(MOD(A350,int)=0,$D$14,0)+IF(IF(MOD(A350,int)=0,$D$14,0)+IF(MOD(A350,12)=0,$D$16,0)+C350&lt;H349+F350,IF(MOD(A350,12)=0,$D$16,0),H349+F350-IF(MOD(A350,int)=0,$D$14,0)-C350))))</f>
        <v>#NAME?</v>
      </c>
      <c r="E350" s="61"/>
      <c r="F350" s="60" t="str">
        <f>IF(A350="","",ROUND(rate*H349,2))</f>
        <v>#NAME?</v>
      </c>
      <c r="G350" s="60" t="str">
        <f t="shared" si="2"/>
        <v>#NAME?</v>
      </c>
      <c r="H350" s="60" t="str">
        <f t="shared" si="3"/>
        <v>#NAME?</v>
      </c>
      <c r="I350" s="60"/>
      <c r="J350" s="60"/>
      <c r="K350" s="60" t="str">
        <f t="shared" si="4"/>
        <v>#NAME?</v>
      </c>
      <c r="L350" s="62" t="str">
        <f t="shared" si="5"/>
        <v>#NAME?</v>
      </c>
      <c r="M350" s="6"/>
      <c r="N350" s="6"/>
      <c r="O350" s="6"/>
      <c r="P350" s="6"/>
      <c r="Q350" s="6"/>
      <c r="R350" s="6"/>
      <c r="S350" s="6"/>
      <c r="T350" s="6"/>
      <c r="U350" s="6"/>
      <c r="V350" s="6"/>
      <c r="W350" s="6"/>
      <c r="X350" s="6"/>
      <c r="Y350" s="6"/>
      <c r="Z350" s="6"/>
    </row>
    <row r="351" ht="12.75" customHeight="1">
      <c r="A351" s="58" t="str">
        <f t="shared" si="1"/>
        <v>#NAME?</v>
      </c>
      <c r="B351" s="59" t="str">
        <f>IF(A351="","",IF(MONTH(DATE(YEAR(fpdate),MONTH(fpdate)+(A351-1),DAY(fpdate)))&gt;(MONTH(fpdate)+MOD((A351-1),12)),DATE(YEAR(fpdate),MONTH(fpdate)+(A351-1)+1,0),DATE(YEAR(fpdate),MONTH(fpdate)+(A351-1),DAY(fpdate))))</f>
        <v>#NAME?</v>
      </c>
      <c r="C351" s="60" t="str">
        <f>IF(A351="","",IF(OR(A351=nper,payment&gt;ROUND((1+rate)*H350,2)),ROUND((1+rate)*H350,2),payment))</f>
        <v>#NAME?</v>
      </c>
      <c r="D351" s="60" t="str">
        <f>IF(A351="","",IF(H350&lt;=payment,0,IF(IF(MOD(A351,int)=0,$D$14,0)+C351&gt;=H350+F351,H350+F351-C351,IF(MOD(A351,int)=0,$D$14,0)+IF(IF(MOD(A351,int)=0,$D$14,0)+IF(MOD(A351,12)=0,$D$16,0)+C351&lt;H350+F351,IF(MOD(A351,12)=0,$D$16,0),H350+F351-IF(MOD(A351,int)=0,$D$14,0)-C351))))</f>
        <v>#NAME?</v>
      </c>
      <c r="E351" s="61"/>
      <c r="F351" s="60" t="str">
        <f>IF(A351="","",ROUND(rate*H350,2))</f>
        <v>#NAME?</v>
      </c>
      <c r="G351" s="60" t="str">
        <f t="shared" si="2"/>
        <v>#NAME?</v>
      </c>
      <c r="H351" s="60" t="str">
        <f t="shared" si="3"/>
        <v>#NAME?</v>
      </c>
      <c r="I351" s="60"/>
      <c r="J351" s="60"/>
      <c r="K351" s="60" t="str">
        <f t="shared" si="4"/>
        <v>#NAME?</v>
      </c>
      <c r="L351" s="62" t="str">
        <f t="shared" si="5"/>
        <v>#NAME?</v>
      </c>
      <c r="M351" s="6"/>
      <c r="N351" s="6"/>
      <c r="O351" s="6"/>
      <c r="P351" s="6"/>
      <c r="Q351" s="6"/>
      <c r="R351" s="6"/>
      <c r="S351" s="6"/>
      <c r="T351" s="6"/>
      <c r="U351" s="6"/>
      <c r="V351" s="6"/>
      <c r="W351" s="6"/>
      <c r="X351" s="6"/>
      <c r="Y351" s="6"/>
      <c r="Z351" s="6"/>
    </row>
    <row r="352" ht="12.75" customHeight="1">
      <c r="A352" s="58" t="str">
        <f t="shared" si="1"/>
        <v>#NAME?</v>
      </c>
      <c r="B352" s="59" t="str">
        <f>IF(A352="","",IF(MONTH(DATE(YEAR(fpdate),MONTH(fpdate)+(A352-1),DAY(fpdate)))&gt;(MONTH(fpdate)+MOD((A352-1),12)),DATE(YEAR(fpdate),MONTH(fpdate)+(A352-1)+1,0),DATE(YEAR(fpdate),MONTH(fpdate)+(A352-1),DAY(fpdate))))</f>
        <v>#NAME?</v>
      </c>
      <c r="C352" s="60" t="str">
        <f>IF(A352="","",IF(OR(A352=nper,payment&gt;ROUND((1+rate)*H351,2)),ROUND((1+rate)*H351,2),payment))</f>
        <v>#NAME?</v>
      </c>
      <c r="D352" s="60" t="str">
        <f>IF(A352="","",IF(H351&lt;=payment,0,IF(IF(MOD(A352,int)=0,$D$14,0)+C352&gt;=H351+F352,H351+F352-C352,IF(MOD(A352,int)=0,$D$14,0)+IF(IF(MOD(A352,int)=0,$D$14,0)+IF(MOD(A352,12)=0,$D$16,0)+C352&lt;H351+F352,IF(MOD(A352,12)=0,$D$16,0),H351+F352-IF(MOD(A352,int)=0,$D$14,0)-C352))))</f>
        <v>#NAME?</v>
      </c>
      <c r="E352" s="61"/>
      <c r="F352" s="60" t="str">
        <f>IF(A352="","",ROUND(rate*H351,2))</f>
        <v>#NAME?</v>
      </c>
      <c r="G352" s="60" t="str">
        <f t="shared" si="2"/>
        <v>#NAME?</v>
      </c>
      <c r="H352" s="60" t="str">
        <f t="shared" si="3"/>
        <v>#NAME?</v>
      </c>
      <c r="I352" s="60"/>
      <c r="J352" s="60"/>
      <c r="K352" s="60" t="str">
        <f t="shared" si="4"/>
        <v>#NAME?</v>
      </c>
      <c r="L352" s="62" t="str">
        <f t="shared" si="5"/>
        <v>#NAME?</v>
      </c>
      <c r="M352" s="6"/>
      <c r="N352" s="6"/>
      <c r="O352" s="6"/>
      <c r="P352" s="6"/>
      <c r="Q352" s="6"/>
      <c r="R352" s="6"/>
      <c r="S352" s="6"/>
      <c r="T352" s="6"/>
      <c r="U352" s="6"/>
      <c r="V352" s="6"/>
      <c r="W352" s="6"/>
      <c r="X352" s="6"/>
      <c r="Y352" s="6"/>
      <c r="Z352" s="6"/>
    </row>
    <row r="353" ht="12.75" customHeight="1">
      <c r="A353" s="58" t="str">
        <f t="shared" si="1"/>
        <v>#NAME?</v>
      </c>
      <c r="B353" s="59" t="str">
        <f>IF(A353="","",IF(MONTH(DATE(YEAR(fpdate),MONTH(fpdate)+(A353-1),DAY(fpdate)))&gt;(MONTH(fpdate)+MOD((A353-1),12)),DATE(YEAR(fpdate),MONTH(fpdate)+(A353-1)+1,0),DATE(YEAR(fpdate),MONTH(fpdate)+(A353-1),DAY(fpdate))))</f>
        <v>#NAME?</v>
      </c>
      <c r="C353" s="60" t="str">
        <f>IF(A353="","",IF(OR(A353=nper,payment&gt;ROUND((1+rate)*H352,2)),ROUND((1+rate)*H352,2),payment))</f>
        <v>#NAME?</v>
      </c>
      <c r="D353" s="60" t="str">
        <f>IF(A353="","",IF(H352&lt;=payment,0,IF(IF(MOD(A353,int)=0,$D$14,0)+C353&gt;=H352+F353,H352+F353-C353,IF(MOD(A353,int)=0,$D$14,0)+IF(IF(MOD(A353,int)=0,$D$14,0)+IF(MOD(A353,12)=0,$D$16,0)+C353&lt;H352+F353,IF(MOD(A353,12)=0,$D$16,0),H352+F353-IF(MOD(A353,int)=0,$D$14,0)-C353))))</f>
        <v>#NAME?</v>
      </c>
      <c r="E353" s="61"/>
      <c r="F353" s="60" t="str">
        <f>IF(A353="","",ROUND(rate*H352,2))</f>
        <v>#NAME?</v>
      </c>
      <c r="G353" s="60" t="str">
        <f t="shared" si="2"/>
        <v>#NAME?</v>
      </c>
      <c r="H353" s="60" t="str">
        <f t="shared" si="3"/>
        <v>#NAME?</v>
      </c>
      <c r="I353" s="60"/>
      <c r="J353" s="60"/>
      <c r="K353" s="60" t="str">
        <f t="shared" si="4"/>
        <v>#NAME?</v>
      </c>
      <c r="L353" s="62" t="str">
        <f t="shared" si="5"/>
        <v>#NAME?</v>
      </c>
      <c r="M353" s="6"/>
      <c r="N353" s="6"/>
      <c r="O353" s="6"/>
      <c r="P353" s="6"/>
      <c r="Q353" s="6"/>
      <c r="R353" s="6"/>
      <c r="S353" s="6"/>
      <c r="T353" s="6"/>
      <c r="U353" s="6"/>
      <c r="V353" s="6"/>
      <c r="W353" s="6"/>
      <c r="X353" s="6"/>
      <c r="Y353" s="6"/>
      <c r="Z353" s="6"/>
    </row>
    <row r="354" ht="12.75" customHeight="1">
      <c r="A354" s="58" t="str">
        <f t="shared" si="1"/>
        <v>#NAME?</v>
      </c>
      <c r="B354" s="59" t="str">
        <f>IF(A354="","",IF(MONTH(DATE(YEAR(fpdate),MONTH(fpdate)+(A354-1),DAY(fpdate)))&gt;(MONTH(fpdate)+MOD((A354-1),12)),DATE(YEAR(fpdate),MONTH(fpdate)+(A354-1)+1,0),DATE(YEAR(fpdate),MONTH(fpdate)+(A354-1),DAY(fpdate))))</f>
        <v>#NAME?</v>
      </c>
      <c r="C354" s="60" t="str">
        <f>IF(A354="","",IF(OR(A354=nper,payment&gt;ROUND((1+rate)*H353,2)),ROUND((1+rate)*H353,2),payment))</f>
        <v>#NAME?</v>
      </c>
      <c r="D354" s="60" t="str">
        <f>IF(A354="","",IF(H353&lt;=payment,0,IF(IF(MOD(A354,int)=0,$D$14,0)+C354&gt;=H353+F354,H353+F354-C354,IF(MOD(A354,int)=0,$D$14,0)+IF(IF(MOD(A354,int)=0,$D$14,0)+IF(MOD(A354,12)=0,$D$16,0)+C354&lt;H353+F354,IF(MOD(A354,12)=0,$D$16,0),H353+F354-IF(MOD(A354,int)=0,$D$14,0)-C354))))</f>
        <v>#NAME?</v>
      </c>
      <c r="E354" s="61"/>
      <c r="F354" s="60" t="str">
        <f>IF(A354="","",ROUND(rate*H353,2))</f>
        <v>#NAME?</v>
      </c>
      <c r="G354" s="60" t="str">
        <f t="shared" si="2"/>
        <v>#NAME?</v>
      </c>
      <c r="H354" s="60" t="str">
        <f t="shared" si="3"/>
        <v>#NAME?</v>
      </c>
      <c r="I354" s="60"/>
      <c r="J354" s="60"/>
      <c r="K354" s="60" t="str">
        <f t="shared" si="4"/>
        <v>#NAME?</v>
      </c>
      <c r="L354" s="62" t="str">
        <f t="shared" si="5"/>
        <v>#NAME?</v>
      </c>
      <c r="M354" s="6"/>
      <c r="N354" s="6"/>
      <c r="O354" s="6"/>
      <c r="P354" s="6"/>
      <c r="Q354" s="6"/>
      <c r="R354" s="6"/>
      <c r="S354" s="6"/>
      <c r="T354" s="6"/>
      <c r="U354" s="6"/>
      <c r="V354" s="6"/>
      <c r="W354" s="6"/>
      <c r="X354" s="6"/>
      <c r="Y354" s="6"/>
      <c r="Z354" s="6"/>
    </row>
    <row r="355" ht="12.75" customHeight="1">
      <c r="A355" s="58" t="str">
        <f t="shared" si="1"/>
        <v>#NAME?</v>
      </c>
      <c r="B355" s="59" t="str">
        <f>IF(A355="","",IF(MONTH(DATE(YEAR(fpdate),MONTH(fpdate)+(A355-1),DAY(fpdate)))&gt;(MONTH(fpdate)+MOD((A355-1),12)),DATE(YEAR(fpdate),MONTH(fpdate)+(A355-1)+1,0),DATE(YEAR(fpdate),MONTH(fpdate)+(A355-1),DAY(fpdate))))</f>
        <v>#NAME?</v>
      </c>
      <c r="C355" s="60" t="str">
        <f>IF(A355="","",IF(OR(A355=nper,payment&gt;ROUND((1+rate)*H354,2)),ROUND((1+rate)*H354,2),payment))</f>
        <v>#NAME?</v>
      </c>
      <c r="D355" s="60" t="str">
        <f>IF(A355="","",IF(H354&lt;=payment,0,IF(IF(MOD(A355,int)=0,$D$14,0)+C355&gt;=H354+F355,H354+F355-C355,IF(MOD(A355,int)=0,$D$14,0)+IF(IF(MOD(A355,int)=0,$D$14,0)+IF(MOD(A355,12)=0,$D$16,0)+C355&lt;H354+F355,IF(MOD(A355,12)=0,$D$16,0),H354+F355-IF(MOD(A355,int)=0,$D$14,0)-C355))))</f>
        <v>#NAME?</v>
      </c>
      <c r="E355" s="61"/>
      <c r="F355" s="60" t="str">
        <f>IF(A355="","",ROUND(rate*H354,2))</f>
        <v>#NAME?</v>
      </c>
      <c r="G355" s="60" t="str">
        <f t="shared" si="2"/>
        <v>#NAME?</v>
      </c>
      <c r="H355" s="60" t="str">
        <f t="shared" si="3"/>
        <v>#NAME?</v>
      </c>
      <c r="I355" s="60"/>
      <c r="J355" s="60"/>
      <c r="K355" s="60" t="str">
        <f t="shared" si="4"/>
        <v>#NAME?</v>
      </c>
      <c r="L355" s="62" t="str">
        <f t="shared" si="5"/>
        <v>#NAME?</v>
      </c>
      <c r="M355" s="6"/>
      <c r="N355" s="6"/>
      <c r="O355" s="6"/>
      <c r="P355" s="6"/>
      <c r="Q355" s="6"/>
      <c r="R355" s="6"/>
      <c r="S355" s="6"/>
      <c r="T355" s="6"/>
      <c r="U355" s="6"/>
      <c r="V355" s="6"/>
      <c r="W355" s="6"/>
      <c r="X355" s="6"/>
      <c r="Y355" s="6"/>
      <c r="Z355" s="6"/>
    </row>
    <row r="356" ht="12.75" customHeight="1">
      <c r="A356" s="58" t="str">
        <f t="shared" si="1"/>
        <v>#NAME?</v>
      </c>
      <c r="B356" s="59" t="str">
        <f>IF(A356="","",IF(MONTH(DATE(YEAR(fpdate),MONTH(fpdate)+(A356-1),DAY(fpdate)))&gt;(MONTH(fpdate)+MOD((A356-1),12)),DATE(YEAR(fpdate),MONTH(fpdate)+(A356-1)+1,0),DATE(YEAR(fpdate),MONTH(fpdate)+(A356-1),DAY(fpdate))))</f>
        <v>#NAME?</v>
      </c>
      <c r="C356" s="60" t="str">
        <f>IF(A356="","",IF(OR(A356=nper,payment&gt;ROUND((1+rate)*H355,2)),ROUND((1+rate)*H355,2),payment))</f>
        <v>#NAME?</v>
      </c>
      <c r="D356" s="60" t="str">
        <f>IF(A356="","",IF(H355&lt;=payment,0,IF(IF(MOD(A356,int)=0,$D$14,0)+C356&gt;=H355+F356,H355+F356-C356,IF(MOD(A356,int)=0,$D$14,0)+IF(IF(MOD(A356,int)=0,$D$14,0)+IF(MOD(A356,12)=0,$D$16,0)+C356&lt;H355+F356,IF(MOD(A356,12)=0,$D$16,0),H355+F356-IF(MOD(A356,int)=0,$D$14,0)-C356))))</f>
        <v>#NAME?</v>
      </c>
      <c r="E356" s="61"/>
      <c r="F356" s="60" t="str">
        <f>IF(A356="","",ROUND(rate*H355,2))</f>
        <v>#NAME?</v>
      </c>
      <c r="G356" s="60" t="str">
        <f t="shared" si="2"/>
        <v>#NAME?</v>
      </c>
      <c r="H356" s="60" t="str">
        <f t="shared" si="3"/>
        <v>#NAME?</v>
      </c>
      <c r="I356" s="60"/>
      <c r="J356" s="60"/>
      <c r="K356" s="60" t="str">
        <f t="shared" si="4"/>
        <v>#NAME?</v>
      </c>
      <c r="L356" s="62" t="str">
        <f t="shared" si="5"/>
        <v>#NAME?</v>
      </c>
      <c r="M356" s="6"/>
      <c r="N356" s="6"/>
      <c r="O356" s="6"/>
      <c r="P356" s="6"/>
      <c r="Q356" s="6"/>
      <c r="R356" s="6"/>
      <c r="S356" s="6"/>
      <c r="T356" s="6"/>
      <c r="U356" s="6"/>
      <c r="V356" s="6"/>
      <c r="W356" s="6"/>
      <c r="X356" s="6"/>
      <c r="Y356" s="6"/>
      <c r="Z356" s="6"/>
    </row>
    <row r="357" ht="12.75" customHeight="1">
      <c r="A357" s="58" t="str">
        <f t="shared" si="1"/>
        <v>#NAME?</v>
      </c>
      <c r="B357" s="59" t="str">
        <f>IF(A357="","",IF(MONTH(DATE(YEAR(fpdate),MONTH(fpdate)+(A357-1),DAY(fpdate)))&gt;(MONTH(fpdate)+MOD((A357-1),12)),DATE(YEAR(fpdate),MONTH(fpdate)+(A357-1)+1,0),DATE(YEAR(fpdate),MONTH(fpdate)+(A357-1),DAY(fpdate))))</f>
        <v>#NAME?</v>
      </c>
      <c r="C357" s="60" t="str">
        <f>IF(A357="","",IF(OR(A357=nper,payment&gt;ROUND((1+rate)*H356,2)),ROUND((1+rate)*H356,2),payment))</f>
        <v>#NAME?</v>
      </c>
      <c r="D357" s="60" t="str">
        <f>IF(A357="","",IF(H356&lt;=payment,0,IF(IF(MOD(A357,int)=0,$D$14,0)+C357&gt;=H356+F357,H356+F357-C357,IF(MOD(A357,int)=0,$D$14,0)+IF(IF(MOD(A357,int)=0,$D$14,0)+IF(MOD(A357,12)=0,$D$16,0)+C357&lt;H356+F357,IF(MOD(A357,12)=0,$D$16,0),H356+F357-IF(MOD(A357,int)=0,$D$14,0)-C357))))</f>
        <v>#NAME?</v>
      </c>
      <c r="E357" s="61"/>
      <c r="F357" s="60" t="str">
        <f>IF(A357="","",ROUND(rate*H356,2))</f>
        <v>#NAME?</v>
      </c>
      <c r="G357" s="60" t="str">
        <f t="shared" si="2"/>
        <v>#NAME?</v>
      </c>
      <c r="H357" s="60" t="str">
        <f t="shared" si="3"/>
        <v>#NAME?</v>
      </c>
      <c r="I357" s="60"/>
      <c r="J357" s="60"/>
      <c r="K357" s="60" t="str">
        <f t="shared" si="4"/>
        <v>#NAME?</v>
      </c>
      <c r="L357" s="62" t="str">
        <f t="shared" si="5"/>
        <v>#NAME?</v>
      </c>
      <c r="M357" s="6"/>
      <c r="N357" s="6"/>
      <c r="O357" s="6"/>
      <c r="P357" s="6"/>
      <c r="Q357" s="6"/>
      <c r="R357" s="6"/>
      <c r="S357" s="6"/>
      <c r="T357" s="6"/>
      <c r="U357" s="6"/>
      <c r="V357" s="6"/>
      <c r="W357" s="6"/>
      <c r="X357" s="6"/>
      <c r="Y357" s="6"/>
      <c r="Z357" s="6"/>
    </row>
    <row r="358" ht="12.75" customHeight="1">
      <c r="A358" s="58" t="str">
        <f t="shared" si="1"/>
        <v>#NAME?</v>
      </c>
      <c r="B358" s="59" t="str">
        <f>IF(A358="","",IF(MONTH(DATE(YEAR(fpdate),MONTH(fpdate)+(A358-1),DAY(fpdate)))&gt;(MONTH(fpdate)+MOD((A358-1),12)),DATE(YEAR(fpdate),MONTH(fpdate)+(A358-1)+1,0),DATE(YEAR(fpdate),MONTH(fpdate)+(A358-1),DAY(fpdate))))</f>
        <v>#NAME?</v>
      </c>
      <c r="C358" s="60" t="str">
        <f>IF(A358="","",IF(OR(A358=nper,payment&gt;ROUND((1+rate)*H357,2)),ROUND((1+rate)*H357,2),payment))</f>
        <v>#NAME?</v>
      </c>
      <c r="D358" s="60" t="str">
        <f>IF(A358="","",IF(H357&lt;=payment,0,IF(IF(MOD(A358,int)=0,$D$14,0)+C358&gt;=H357+F358,H357+F358-C358,IF(MOD(A358,int)=0,$D$14,0)+IF(IF(MOD(A358,int)=0,$D$14,0)+IF(MOD(A358,12)=0,$D$16,0)+C358&lt;H357+F358,IF(MOD(A358,12)=0,$D$16,0),H357+F358-IF(MOD(A358,int)=0,$D$14,0)-C358))))</f>
        <v>#NAME?</v>
      </c>
      <c r="E358" s="61"/>
      <c r="F358" s="60" t="str">
        <f>IF(A358="","",ROUND(rate*H357,2))</f>
        <v>#NAME?</v>
      </c>
      <c r="G358" s="60" t="str">
        <f t="shared" si="2"/>
        <v>#NAME?</v>
      </c>
      <c r="H358" s="60" t="str">
        <f t="shared" si="3"/>
        <v>#NAME?</v>
      </c>
      <c r="I358" s="60"/>
      <c r="J358" s="60"/>
      <c r="K358" s="60" t="str">
        <f t="shared" si="4"/>
        <v>#NAME?</v>
      </c>
      <c r="L358" s="62" t="str">
        <f t="shared" si="5"/>
        <v>#NAME?</v>
      </c>
      <c r="M358" s="6"/>
      <c r="N358" s="6"/>
      <c r="O358" s="6"/>
      <c r="P358" s="6"/>
      <c r="Q358" s="6"/>
      <c r="R358" s="6"/>
      <c r="S358" s="6"/>
      <c r="T358" s="6"/>
      <c r="U358" s="6"/>
      <c r="V358" s="6"/>
      <c r="W358" s="6"/>
      <c r="X358" s="6"/>
      <c r="Y358" s="6"/>
      <c r="Z358" s="6"/>
    </row>
    <row r="359" ht="12.75" customHeight="1">
      <c r="A359" s="58" t="str">
        <f t="shared" si="1"/>
        <v>#NAME?</v>
      </c>
      <c r="B359" s="59" t="str">
        <f>IF(A359="","",IF(MONTH(DATE(YEAR(fpdate),MONTH(fpdate)+(A359-1),DAY(fpdate)))&gt;(MONTH(fpdate)+MOD((A359-1),12)),DATE(YEAR(fpdate),MONTH(fpdate)+(A359-1)+1,0),DATE(YEAR(fpdate),MONTH(fpdate)+(A359-1),DAY(fpdate))))</f>
        <v>#NAME?</v>
      </c>
      <c r="C359" s="60" t="str">
        <f>IF(A359="","",IF(OR(A359=nper,payment&gt;ROUND((1+rate)*H358,2)),ROUND((1+rate)*H358,2),payment))</f>
        <v>#NAME?</v>
      </c>
      <c r="D359" s="60" t="str">
        <f>IF(A359="","",IF(H358&lt;=payment,0,IF(IF(MOD(A359,int)=0,$D$14,0)+C359&gt;=H358+F359,H358+F359-C359,IF(MOD(A359,int)=0,$D$14,0)+IF(IF(MOD(A359,int)=0,$D$14,0)+IF(MOD(A359,12)=0,$D$16,0)+C359&lt;H358+F359,IF(MOD(A359,12)=0,$D$16,0),H358+F359-IF(MOD(A359,int)=0,$D$14,0)-C359))))</f>
        <v>#NAME?</v>
      </c>
      <c r="E359" s="61"/>
      <c r="F359" s="60" t="str">
        <f>IF(A359="","",ROUND(rate*H358,2))</f>
        <v>#NAME?</v>
      </c>
      <c r="G359" s="60" t="str">
        <f t="shared" si="2"/>
        <v>#NAME?</v>
      </c>
      <c r="H359" s="60" t="str">
        <f t="shared" si="3"/>
        <v>#NAME?</v>
      </c>
      <c r="I359" s="60"/>
      <c r="J359" s="60"/>
      <c r="K359" s="60" t="str">
        <f t="shared" si="4"/>
        <v>#NAME?</v>
      </c>
      <c r="L359" s="62" t="str">
        <f t="shared" si="5"/>
        <v>#NAME?</v>
      </c>
      <c r="M359" s="6"/>
      <c r="N359" s="6"/>
      <c r="O359" s="6"/>
      <c r="P359" s="6"/>
      <c r="Q359" s="6"/>
      <c r="R359" s="6"/>
      <c r="S359" s="6"/>
      <c r="T359" s="6"/>
      <c r="U359" s="6"/>
      <c r="V359" s="6"/>
      <c r="W359" s="6"/>
      <c r="X359" s="6"/>
      <c r="Y359" s="6"/>
      <c r="Z359" s="6"/>
    </row>
    <row r="360" ht="12.75" customHeight="1">
      <c r="A360" s="58" t="str">
        <f t="shared" si="1"/>
        <v>#NAME?</v>
      </c>
      <c r="B360" s="59" t="str">
        <f>IF(A360="","",IF(MONTH(DATE(YEAR(fpdate),MONTH(fpdate)+(A360-1),DAY(fpdate)))&gt;(MONTH(fpdate)+MOD((A360-1),12)),DATE(YEAR(fpdate),MONTH(fpdate)+(A360-1)+1,0),DATE(YEAR(fpdate),MONTH(fpdate)+(A360-1),DAY(fpdate))))</f>
        <v>#NAME?</v>
      </c>
      <c r="C360" s="60" t="str">
        <f>IF(A360="","",IF(OR(A360=nper,payment&gt;ROUND((1+rate)*H359,2)),ROUND((1+rate)*H359,2),payment))</f>
        <v>#NAME?</v>
      </c>
      <c r="D360" s="60" t="str">
        <f>IF(A360="","",IF(H359&lt;=payment,0,IF(IF(MOD(A360,int)=0,$D$14,0)+C360&gt;=H359+F360,H359+F360-C360,IF(MOD(A360,int)=0,$D$14,0)+IF(IF(MOD(A360,int)=0,$D$14,0)+IF(MOD(A360,12)=0,$D$16,0)+C360&lt;H359+F360,IF(MOD(A360,12)=0,$D$16,0),H359+F360-IF(MOD(A360,int)=0,$D$14,0)-C360))))</f>
        <v>#NAME?</v>
      </c>
      <c r="E360" s="61"/>
      <c r="F360" s="60" t="str">
        <f>IF(A360="","",ROUND(rate*H359,2))</f>
        <v>#NAME?</v>
      </c>
      <c r="G360" s="60" t="str">
        <f t="shared" si="2"/>
        <v>#NAME?</v>
      </c>
      <c r="H360" s="60" t="str">
        <f t="shared" si="3"/>
        <v>#NAME?</v>
      </c>
      <c r="I360" s="60"/>
      <c r="J360" s="60"/>
      <c r="K360" s="60" t="str">
        <f t="shared" si="4"/>
        <v>#NAME?</v>
      </c>
      <c r="L360" s="62" t="str">
        <f t="shared" si="5"/>
        <v>#NAME?</v>
      </c>
      <c r="M360" s="6"/>
      <c r="N360" s="6"/>
      <c r="O360" s="6"/>
      <c r="P360" s="6"/>
      <c r="Q360" s="6"/>
      <c r="R360" s="6"/>
      <c r="S360" s="6"/>
      <c r="T360" s="6"/>
      <c r="U360" s="6"/>
      <c r="V360" s="6"/>
      <c r="W360" s="6"/>
      <c r="X360" s="6"/>
      <c r="Y360" s="6"/>
      <c r="Z360" s="6"/>
    </row>
    <row r="361" ht="12.75" customHeight="1">
      <c r="A361" s="58" t="str">
        <f t="shared" si="1"/>
        <v>#NAME?</v>
      </c>
      <c r="B361" s="59" t="str">
        <f>IF(A361="","",IF(MONTH(DATE(YEAR(fpdate),MONTH(fpdate)+(A361-1),DAY(fpdate)))&gt;(MONTH(fpdate)+MOD((A361-1),12)),DATE(YEAR(fpdate),MONTH(fpdate)+(A361-1)+1,0),DATE(YEAR(fpdate),MONTH(fpdate)+(A361-1),DAY(fpdate))))</f>
        <v>#NAME?</v>
      </c>
      <c r="C361" s="60" t="str">
        <f>IF(A361="","",IF(OR(A361=nper,payment&gt;ROUND((1+rate)*H360,2)),ROUND((1+rate)*H360,2),payment))</f>
        <v>#NAME?</v>
      </c>
      <c r="D361" s="60" t="str">
        <f>IF(A361="","",IF(H360&lt;=payment,0,IF(IF(MOD(A361,int)=0,$D$14,0)+C361&gt;=H360+F361,H360+F361-C361,IF(MOD(A361,int)=0,$D$14,0)+IF(IF(MOD(A361,int)=0,$D$14,0)+IF(MOD(A361,12)=0,$D$16,0)+C361&lt;H360+F361,IF(MOD(A361,12)=0,$D$16,0),H360+F361-IF(MOD(A361,int)=0,$D$14,0)-C361))))</f>
        <v>#NAME?</v>
      </c>
      <c r="E361" s="61"/>
      <c r="F361" s="60" t="str">
        <f>IF(A361="","",ROUND(rate*H360,2))</f>
        <v>#NAME?</v>
      </c>
      <c r="G361" s="60" t="str">
        <f t="shared" si="2"/>
        <v>#NAME?</v>
      </c>
      <c r="H361" s="60" t="str">
        <f t="shared" si="3"/>
        <v>#NAME?</v>
      </c>
      <c r="I361" s="60"/>
      <c r="J361" s="60"/>
      <c r="K361" s="60" t="str">
        <f t="shared" si="4"/>
        <v>#NAME?</v>
      </c>
      <c r="L361" s="62" t="str">
        <f t="shared" si="5"/>
        <v>#NAME?</v>
      </c>
      <c r="M361" s="6"/>
      <c r="N361" s="6"/>
      <c r="O361" s="6"/>
      <c r="P361" s="6"/>
      <c r="Q361" s="6"/>
      <c r="R361" s="6"/>
      <c r="S361" s="6"/>
      <c r="T361" s="6"/>
      <c r="U361" s="6"/>
      <c r="V361" s="6"/>
      <c r="W361" s="6"/>
      <c r="X361" s="6"/>
      <c r="Y361" s="6"/>
      <c r="Z361" s="6"/>
    </row>
    <row r="362" ht="12.75" customHeight="1">
      <c r="A362" s="58" t="str">
        <f t="shared" si="1"/>
        <v>#NAME?</v>
      </c>
      <c r="B362" s="59" t="str">
        <f>IF(A362="","",IF(MONTH(DATE(YEAR(fpdate),MONTH(fpdate)+(A362-1),DAY(fpdate)))&gt;(MONTH(fpdate)+MOD((A362-1),12)),DATE(YEAR(fpdate),MONTH(fpdate)+(A362-1)+1,0),DATE(YEAR(fpdate),MONTH(fpdate)+(A362-1),DAY(fpdate))))</f>
        <v>#NAME?</v>
      </c>
      <c r="C362" s="60" t="str">
        <f>IF(A362="","",IF(OR(A362=nper,payment&gt;ROUND((1+rate)*H361,2)),ROUND((1+rate)*H361,2),payment))</f>
        <v>#NAME?</v>
      </c>
      <c r="D362" s="60" t="str">
        <f>IF(A362="","",IF(H361&lt;=payment,0,IF(IF(MOD(A362,int)=0,$D$14,0)+C362&gt;=H361+F362,H361+F362-C362,IF(MOD(A362,int)=0,$D$14,0)+IF(IF(MOD(A362,int)=0,$D$14,0)+IF(MOD(A362,12)=0,$D$16,0)+C362&lt;H361+F362,IF(MOD(A362,12)=0,$D$16,0),H361+F362-IF(MOD(A362,int)=0,$D$14,0)-C362))))</f>
        <v>#NAME?</v>
      </c>
      <c r="E362" s="61"/>
      <c r="F362" s="60" t="str">
        <f>IF(A362="","",ROUND(rate*H361,2))</f>
        <v>#NAME?</v>
      </c>
      <c r="G362" s="60" t="str">
        <f t="shared" si="2"/>
        <v>#NAME?</v>
      </c>
      <c r="H362" s="60" t="str">
        <f t="shared" si="3"/>
        <v>#NAME?</v>
      </c>
      <c r="I362" s="60"/>
      <c r="J362" s="60"/>
      <c r="K362" s="60" t="str">
        <f t="shared" si="4"/>
        <v>#NAME?</v>
      </c>
      <c r="L362" s="62" t="str">
        <f t="shared" si="5"/>
        <v>#NAME?</v>
      </c>
      <c r="M362" s="6"/>
      <c r="N362" s="6"/>
      <c r="O362" s="6"/>
      <c r="P362" s="6"/>
      <c r="Q362" s="6"/>
      <c r="R362" s="6"/>
      <c r="S362" s="6"/>
      <c r="T362" s="6"/>
      <c r="U362" s="6"/>
      <c r="V362" s="6"/>
      <c r="W362" s="6"/>
      <c r="X362" s="6"/>
      <c r="Y362" s="6"/>
      <c r="Z362" s="6"/>
    </row>
    <row r="363" ht="12.75" customHeight="1">
      <c r="A363" s="58" t="str">
        <f t="shared" si="1"/>
        <v>#NAME?</v>
      </c>
      <c r="B363" s="59" t="str">
        <f>IF(A363="","",IF(MONTH(DATE(YEAR(fpdate),MONTH(fpdate)+(A363-1),DAY(fpdate)))&gt;(MONTH(fpdate)+MOD((A363-1),12)),DATE(YEAR(fpdate),MONTH(fpdate)+(A363-1)+1,0),DATE(YEAR(fpdate),MONTH(fpdate)+(A363-1),DAY(fpdate))))</f>
        <v>#NAME?</v>
      </c>
      <c r="C363" s="60" t="str">
        <f>IF(A363="","",IF(OR(A363=nper,payment&gt;ROUND((1+rate)*H362,2)),ROUND((1+rate)*H362,2),payment))</f>
        <v>#NAME?</v>
      </c>
      <c r="D363" s="60" t="str">
        <f>IF(A363="","",IF(H362&lt;=payment,0,IF(IF(MOD(A363,int)=0,$D$14,0)+C363&gt;=H362+F363,H362+F363-C363,IF(MOD(A363,int)=0,$D$14,0)+IF(IF(MOD(A363,int)=0,$D$14,0)+IF(MOD(A363,12)=0,$D$16,0)+C363&lt;H362+F363,IF(MOD(A363,12)=0,$D$16,0),H362+F363-IF(MOD(A363,int)=0,$D$14,0)-C363))))</f>
        <v>#NAME?</v>
      </c>
      <c r="E363" s="61"/>
      <c r="F363" s="60" t="str">
        <f>IF(A363="","",ROUND(rate*H362,2))</f>
        <v>#NAME?</v>
      </c>
      <c r="G363" s="60" t="str">
        <f t="shared" si="2"/>
        <v>#NAME?</v>
      </c>
      <c r="H363" s="60" t="str">
        <f t="shared" si="3"/>
        <v>#NAME?</v>
      </c>
      <c r="I363" s="60"/>
      <c r="J363" s="60"/>
      <c r="K363" s="60" t="str">
        <f t="shared" si="4"/>
        <v>#NAME?</v>
      </c>
      <c r="L363" s="62" t="str">
        <f t="shared" si="5"/>
        <v>#NAME?</v>
      </c>
      <c r="M363" s="6"/>
      <c r="N363" s="6"/>
      <c r="O363" s="6"/>
      <c r="P363" s="6"/>
      <c r="Q363" s="6"/>
      <c r="R363" s="6"/>
      <c r="S363" s="6"/>
      <c r="T363" s="6"/>
      <c r="U363" s="6"/>
      <c r="V363" s="6"/>
      <c r="W363" s="6"/>
      <c r="X363" s="6"/>
      <c r="Y363" s="6"/>
      <c r="Z363" s="6"/>
    </row>
    <row r="364" ht="12.75" customHeight="1">
      <c r="A364" s="58" t="str">
        <f t="shared" si="1"/>
        <v>#NAME?</v>
      </c>
      <c r="B364" s="59" t="str">
        <f>IF(A364="","",IF(MONTH(DATE(YEAR(fpdate),MONTH(fpdate)+(A364-1),DAY(fpdate)))&gt;(MONTH(fpdate)+MOD((A364-1),12)),DATE(YEAR(fpdate),MONTH(fpdate)+(A364-1)+1,0),DATE(YEAR(fpdate),MONTH(fpdate)+(A364-1),DAY(fpdate))))</f>
        <v>#NAME?</v>
      </c>
      <c r="C364" s="60" t="str">
        <f>IF(A364="","",IF(OR(A364=nper,payment&gt;ROUND((1+rate)*H363,2)),ROUND((1+rate)*H363,2),payment))</f>
        <v>#NAME?</v>
      </c>
      <c r="D364" s="60" t="str">
        <f>IF(A364="","",IF(H363&lt;=payment,0,IF(IF(MOD(A364,int)=0,$D$14,0)+C364&gt;=H363+F364,H363+F364-C364,IF(MOD(A364,int)=0,$D$14,0)+IF(IF(MOD(A364,int)=0,$D$14,0)+IF(MOD(A364,12)=0,$D$16,0)+C364&lt;H363+F364,IF(MOD(A364,12)=0,$D$16,0),H363+F364-IF(MOD(A364,int)=0,$D$14,0)-C364))))</f>
        <v>#NAME?</v>
      </c>
      <c r="E364" s="61"/>
      <c r="F364" s="60" t="str">
        <f>IF(A364="","",ROUND(rate*H363,2))</f>
        <v>#NAME?</v>
      </c>
      <c r="G364" s="60" t="str">
        <f t="shared" si="2"/>
        <v>#NAME?</v>
      </c>
      <c r="H364" s="60" t="str">
        <f t="shared" si="3"/>
        <v>#NAME?</v>
      </c>
      <c r="I364" s="60"/>
      <c r="J364" s="60"/>
      <c r="K364" s="60" t="str">
        <f t="shared" si="4"/>
        <v>#NAME?</v>
      </c>
      <c r="L364" s="62" t="str">
        <f t="shared" si="5"/>
        <v>#NAME?</v>
      </c>
      <c r="M364" s="6"/>
      <c r="N364" s="6"/>
      <c r="O364" s="6"/>
      <c r="P364" s="6"/>
      <c r="Q364" s="6"/>
      <c r="R364" s="6"/>
      <c r="S364" s="6"/>
      <c r="T364" s="6"/>
      <c r="U364" s="6"/>
      <c r="V364" s="6"/>
      <c r="W364" s="6"/>
      <c r="X364" s="6"/>
      <c r="Y364" s="6"/>
      <c r="Z364" s="6"/>
    </row>
    <row r="365" ht="12.75" customHeight="1">
      <c r="A365" s="58" t="str">
        <f t="shared" si="1"/>
        <v>#NAME?</v>
      </c>
      <c r="B365" s="59" t="str">
        <f>IF(A365="","",IF(MONTH(DATE(YEAR(fpdate),MONTH(fpdate)+(A365-1),DAY(fpdate)))&gt;(MONTH(fpdate)+MOD((A365-1),12)),DATE(YEAR(fpdate),MONTH(fpdate)+(A365-1)+1,0),DATE(YEAR(fpdate),MONTH(fpdate)+(A365-1),DAY(fpdate))))</f>
        <v>#NAME?</v>
      </c>
      <c r="C365" s="60" t="str">
        <f>IF(A365="","",IF(OR(A365=nper,payment&gt;ROUND((1+rate)*H364,2)),ROUND((1+rate)*H364,2),payment))</f>
        <v>#NAME?</v>
      </c>
      <c r="D365" s="60" t="str">
        <f>IF(A365="","",IF(H364&lt;=payment,0,IF(IF(MOD(A365,int)=0,$D$14,0)+C365&gt;=H364+F365,H364+F365-C365,IF(MOD(A365,int)=0,$D$14,0)+IF(IF(MOD(A365,int)=0,$D$14,0)+IF(MOD(A365,12)=0,$D$16,0)+C365&lt;H364+F365,IF(MOD(A365,12)=0,$D$16,0),H364+F365-IF(MOD(A365,int)=0,$D$14,0)-C365))))</f>
        <v>#NAME?</v>
      </c>
      <c r="E365" s="61"/>
      <c r="F365" s="60" t="str">
        <f>IF(A365="","",ROUND(rate*H364,2))</f>
        <v>#NAME?</v>
      </c>
      <c r="G365" s="60" t="str">
        <f t="shared" si="2"/>
        <v>#NAME?</v>
      </c>
      <c r="H365" s="60" t="str">
        <f t="shared" si="3"/>
        <v>#NAME?</v>
      </c>
      <c r="I365" s="60"/>
      <c r="J365" s="60"/>
      <c r="K365" s="60" t="str">
        <f t="shared" si="4"/>
        <v>#NAME?</v>
      </c>
      <c r="L365" s="62" t="str">
        <f t="shared" si="5"/>
        <v>#NAME?</v>
      </c>
      <c r="M365" s="6"/>
      <c r="N365" s="6"/>
      <c r="O365" s="6"/>
      <c r="P365" s="6"/>
      <c r="Q365" s="6"/>
      <c r="R365" s="6"/>
      <c r="S365" s="6"/>
      <c r="T365" s="6"/>
      <c r="U365" s="6"/>
      <c r="V365" s="6"/>
      <c r="W365" s="6"/>
      <c r="X365" s="6"/>
      <c r="Y365" s="6"/>
      <c r="Z365" s="6"/>
    </row>
    <row r="366" ht="12.75" customHeight="1">
      <c r="A366" s="58" t="str">
        <f t="shared" si="1"/>
        <v>#NAME?</v>
      </c>
      <c r="B366" s="59" t="str">
        <f>IF(A366="","",IF(MONTH(DATE(YEAR(fpdate),MONTH(fpdate)+(A366-1),DAY(fpdate)))&gt;(MONTH(fpdate)+MOD((A366-1),12)),DATE(YEAR(fpdate),MONTH(fpdate)+(A366-1)+1,0),DATE(YEAR(fpdate),MONTH(fpdate)+(A366-1),DAY(fpdate))))</f>
        <v>#NAME?</v>
      </c>
      <c r="C366" s="60" t="str">
        <f>IF(A366="","",IF(OR(A366=nper,payment&gt;ROUND((1+rate)*H365,2)),ROUND((1+rate)*H365,2),payment))</f>
        <v>#NAME?</v>
      </c>
      <c r="D366" s="60" t="str">
        <f>IF(A366="","",IF(H365&lt;=payment,0,IF(IF(MOD(A366,int)=0,$D$14,0)+C366&gt;=H365+F366,H365+F366-C366,IF(MOD(A366,int)=0,$D$14,0)+IF(IF(MOD(A366,int)=0,$D$14,0)+IF(MOD(A366,12)=0,$D$16,0)+C366&lt;H365+F366,IF(MOD(A366,12)=0,$D$16,0),H365+F366-IF(MOD(A366,int)=0,$D$14,0)-C366))))</f>
        <v>#NAME?</v>
      </c>
      <c r="E366" s="61"/>
      <c r="F366" s="60" t="str">
        <f>IF(A366="","",ROUND(rate*H365,2))</f>
        <v>#NAME?</v>
      </c>
      <c r="G366" s="60" t="str">
        <f t="shared" si="2"/>
        <v>#NAME?</v>
      </c>
      <c r="H366" s="60" t="str">
        <f t="shared" si="3"/>
        <v>#NAME?</v>
      </c>
      <c r="I366" s="60"/>
      <c r="J366" s="60"/>
      <c r="K366" s="60" t="str">
        <f t="shared" si="4"/>
        <v>#NAME?</v>
      </c>
      <c r="L366" s="62" t="str">
        <f t="shared" si="5"/>
        <v>#NAME?</v>
      </c>
      <c r="M366" s="6"/>
      <c r="N366" s="6"/>
      <c r="O366" s="6"/>
      <c r="P366" s="6"/>
      <c r="Q366" s="6"/>
      <c r="R366" s="6"/>
      <c r="S366" s="6"/>
      <c r="T366" s="6"/>
      <c r="U366" s="6"/>
      <c r="V366" s="6"/>
      <c r="W366" s="6"/>
      <c r="X366" s="6"/>
      <c r="Y366" s="6"/>
      <c r="Z366" s="6"/>
    </row>
    <row r="367" ht="12.75" customHeight="1">
      <c r="A367" s="58" t="str">
        <f t="shared" si="1"/>
        <v>#NAME?</v>
      </c>
      <c r="B367" s="59" t="str">
        <f>IF(A367="","",IF(MONTH(DATE(YEAR(fpdate),MONTH(fpdate)+(A367-1),DAY(fpdate)))&gt;(MONTH(fpdate)+MOD((A367-1),12)),DATE(YEAR(fpdate),MONTH(fpdate)+(A367-1)+1,0),DATE(YEAR(fpdate),MONTH(fpdate)+(A367-1),DAY(fpdate))))</f>
        <v>#NAME?</v>
      </c>
      <c r="C367" s="60" t="str">
        <f>IF(A367="","",IF(OR(A367=nper,payment&gt;ROUND((1+rate)*H366,2)),ROUND((1+rate)*H366,2),payment))</f>
        <v>#NAME?</v>
      </c>
      <c r="D367" s="60" t="str">
        <f>IF(A367="","",IF(H366&lt;=payment,0,IF(IF(MOD(A367,int)=0,$D$14,0)+C367&gt;=H366+F367,H366+F367-C367,IF(MOD(A367,int)=0,$D$14,0)+IF(IF(MOD(A367,int)=0,$D$14,0)+IF(MOD(A367,12)=0,$D$16,0)+C367&lt;H366+F367,IF(MOD(A367,12)=0,$D$16,0),H366+F367-IF(MOD(A367,int)=0,$D$14,0)-C367))))</f>
        <v>#NAME?</v>
      </c>
      <c r="E367" s="61"/>
      <c r="F367" s="60" t="str">
        <f>IF(A367="","",ROUND(rate*H366,2))</f>
        <v>#NAME?</v>
      </c>
      <c r="G367" s="60" t="str">
        <f t="shared" si="2"/>
        <v>#NAME?</v>
      </c>
      <c r="H367" s="60" t="str">
        <f t="shared" si="3"/>
        <v>#NAME?</v>
      </c>
      <c r="I367" s="60"/>
      <c r="J367" s="60"/>
      <c r="K367" s="60" t="str">
        <f t="shared" si="4"/>
        <v>#NAME?</v>
      </c>
      <c r="L367" s="62" t="str">
        <f t="shared" si="5"/>
        <v>#NAME?</v>
      </c>
      <c r="M367" s="6"/>
      <c r="N367" s="6"/>
      <c r="O367" s="6"/>
      <c r="P367" s="6"/>
      <c r="Q367" s="6"/>
      <c r="R367" s="6"/>
      <c r="S367" s="6"/>
      <c r="T367" s="6"/>
      <c r="U367" s="6"/>
      <c r="V367" s="6"/>
      <c r="W367" s="6"/>
      <c r="X367" s="6"/>
      <c r="Y367" s="6"/>
      <c r="Z367" s="6"/>
    </row>
    <row r="368" ht="12.75" customHeight="1">
      <c r="A368" s="58" t="str">
        <f t="shared" si="1"/>
        <v>#NAME?</v>
      </c>
      <c r="B368" s="59" t="str">
        <f>IF(A368="","",IF(MONTH(DATE(YEAR(fpdate),MONTH(fpdate)+(A368-1),DAY(fpdate)))&gt;(MONTH(fpdate)+MOD((A368-1),12)),DATE(YEAR(fpdate),MONTH(fpdate)+(A368-1)+1,0),DATE(YEAR(fpdate),MONTH(fpdate)+(A368-1),DAY(fpdate))))</f>
        <v>#NAME?</v>
      </c>
      <c r="C368" s="60" t="str">
        <f>IF(A368="","",IF(OR(A368=nper,payment&gt;ROUND((1+rate)*H367,2)),ROUND((1+rate)*H367,2),payment))</f>
        <v>#NAME?</v>
      </c>
      <c r="D368" s="60" t="str">
        <f>IF(A368="","",IF(H367&lt;=payment,0,IF(IF(MOD(A368,int)=0,$D$14,0)+C368&gt;=H367+F368,H367+F368-C368,IF(MOD(A368,int)=0,$D$14,0)+IF(IF(MOD(A368,int)=0,$D$14,0)+IF(MOD(A368,12)=0,$D$16,0)+C368&lt;H367+F368,IF(MOD(A368,12)=0,$D$16,0),H367+F368-IF(MOD(A368,int)=0,$D$14,0)-C368))))</f>
        <v>#NAME?</v>
      </c>
      <c r="E368" s="61"/>
      <c r="F368" s="60" t="str">
        <f>IF(A368="","",ROUND(rate*H367,2))</f>
        <v>#NAME?</v>
      </c>
      <c r="G368" s="60" t="str">
        <f t="shared" si="2"/>
        <v>#NAME?</v>
      </c>
      <c r="H368" s="60" t="str">
        <f t="shared" si="3"/>
        <v>#NAME?</v>
      </c>
      <c r="I368" s="60"/>
      <c r="J368" s="60"/>
      <c r="K368" s="60" t="str">
        <f t="shared" si="4"/>
        <v>#NAME?</v>
      </c>
      <c r="L368" s="62" t="str">
        <f t="shared" si="5"/>
        <v>#NAME?</v>
      </c>
      <c r="M368" s="6"/>
      <c r="N368" s="6"/>
      <c r="O368" s="6"/>
      <c r="P368" s="6"/>
      <c r="Q368" s="6"/>
      <c r="R368" s="6"/>
      <c r="S368" s="6"/>
      <c r="T368" s="6"/>
      <c r="U368" s="6"/>
      <c r="V368" s="6"/>
      <c r="W368" s="6"/>
      <c r="X368" s="6"/>
      <c r="Y368" s="6"/>
      <c r="Z368" s="6"/>
    </row>
    <row r="369" ht="12.75" customHeight="1">
      <c r="A369" s="58" t="str">
        <f t="shared" si="1"/>
        <v>#NAME?</v>
      </c>
      <c r="B369" s="59" t="str">
        <f>IF(A369="","",IF(MONTH(DATE(YEAR(fpdate),MONTH(fpdate)+(A369-1),DAY(fpdate)))&gt;(MONTH(fpdate)+MOD((A369-1),12)),DATE(YEAR(fpdate),MONTH(fpdate)+(A369-1)+1,0),DATE(YEAR(fpdate),MONTH(fpdate)+(A369-1),DAY(fpdate))))</f>
        <v>#NAME?</v>
      </c>
      <c r="C369" s="60" t="str">
        <f>IF(A369="","",IF(OR(A369=nper,payment&gt;ROUND((1+rate)*H368,2)),ROUND((1+rate)*H368,2),payment))</f>
        <v>#NAME?</v>
      </c>
      <c r="D369" s="60" t="str">
        <f>IF(A369="","",IF(H368&lt;=payment,0,IF(IF(MOD(A369,int)=0,$D$14,0)+C369&gt;=H368+F369,H368+F369-C369,IF(MOD(A369,int)=0,$D$14,0)+IF(IF(MOD(A369,int)=0,$D$14,0)+IF(MOD(A369,12)=0,$D$16,0)+C369&lt;H368+F369,IF(MOD(A369,12)=0,$D$16,0),H368+F369-IF(MOD(A369,int)=0,$D$14,0)-C369))))</f>
        <v>#NAME?</v>
      </c>
      <c r="E369" s="61"/>
      <c r="F369" s="60" t="str">
        <f>IF(A369="","",ROUND(rate*H368,2))</f>
        <v>#NAME?</v>
      </c>
      <c r="G369" s="60" t="str">
        <f t="shared" si="2"/>
        <v>#NAME?</v>
      </c>
      <c r="H369" s="60" t="str">
        <f t="shared" si="3"/>
        <v>#NAME?</v>
      </c>
      <c r="I369" s="60"/>
      <c r="J369" s="60"/>
      <c r="K369" s="60" t="str">
        <f t="shared" si="4"/>
        <v>#NAME?</v>
      </c>
      <c r="L369" s="62" t="str">
        <f t="shared" si="5"/>
        <v>#NAME?</v>
      </c>
      <c r="M369" s="6"/>
      <c r="N369" s="6"/>
      <c r="O369" s="6"/>
      <c r="P369" s="6"/>
      <c r="Q369" s="6"/>
      <c r="R369" s="6"/>
      <c r="S369" s="6"/>
      <c r="T369" s="6"/>
      <c r="U369" s="6"/>
      <c r="V369" s="6"/>
      <c r="W369" s="6"/>
      <c r="X369" s="6"/>
      <c r="Y369" s="6"/>
      <c r="Z369" s="6"/>
    </row>
    <row r="370" ht="12.75" customHeight="1">
      <c r="A370" s="58" t="str">
        <f t="shared" si="1"/>
        <v>#NAME?</v>
      </c>
      <c r="B370" s="59" t="str">
        <f>IF(A370="","",IF(MONTH(DATE(YEAR(fpdate),MONTH(fpdate)+(A370-1),DAY(fpdate)))&gt;(MONTH(fpdate)+MOD((A370-1),12)),DATE(YEAR(fpdate),MONTH(fpdate)+(A370-1)+1,0),DATE(YEAR(fpdate),MONTH(fpdate)+(A370-1),DAY(fpdate))))</f>
        <v>#NAME?</v>
      </c>
      <c r="C370" s="60" t="str">
        <f>IF(A370="","",IF(OR(A370=nper,payment&gt;ROUND((1+rate)*H369,2)),ROUND((1+rate)*H369,2),payment))</f>
        <v>#NAME?</v>
      </c>
      <c r="D370" s="60" t="str">
        <f>IF(A370="","",IF(H369&lt;=payment,0,IF(IF(MOD(A370,int)=0,$D$14,0)+C370&gt;=H369+F370,H369+F370-C370,IF(MOD(A370,int)=0,$D$14,0)+IF(IF(MOD(A370,int)=0,$D$14,0)+IF(MOD(A370,12)=0,$D$16,0)+C370&lt;H369+F370,IF(MOD(A370,12)=0,$D$16,0),H369+F370-IF(MOD(A370,int)=0,$D$14,0)-C370))))</f>
        <v>#NAME?</v>
      </c>
      <c r="E370" s="61"/>
      <c r="F370" s="60" t="str">
        <f>IF(A370="","",ROUND(rate*H369,2))</f>
        <v>#NAME?</v>
      </c>
      <c r="G370" s="60" t="str">
        <f t="shared" si="2"/>
        <v>#NAME?</v>
      </c>
      <c r="H370" s="60" t="str">
        <f t="shared" si="3"/>
        <v>#NAME?</v>
      </c>
      <c r="I370" s="60"/>
      <c r="J370" s="60"/>
      <c r="K370" s="60" t="str">
        <f t="shared" si="4"/>
        <v>#NAME?</v>
      </c>
      <c r="L370" s="62" t="str">
        <f t="shared" si="5"/>
        <v>#NAME?</v>
      </c>
      <c r="M370" s="6"/>
      <c r="N370" s="6"/>
      <c r="O370" s="6"/>
      <c r="P370" s="6"/>
      <c r="Q370" s="6"/>
      <c r="R370" s="6"/>
      <c r="S370" s="6"/>
      <c r="T370" s="6"/>
      <c r="U370" s="6"/>
      <c r="V370" s="6"/>
      <c r="W370" s="6"/>
      <c r="X370" s="6"/>
      <c r="Y370" s="6"/>
      <c r="Z370" s="6"/>
    </row>
    <row r="371" ht="12.75" customHeight="1">
      <c r="A371" s="58" t="str">
        <f t="shared" si="1"/>
        <v>#NAME?</v>
      </c>
      <c r="B371" s="59" t="str">
        <f>IF(A371="","",IF(MONTH(DATE(YEAR(fpdate),MONTH(fpdate)+(A371-1),DAY(fpdate)))&gt;(MONTH(fpdate)+MOD((A371-1),12)),DATE(YEAR(fpdate),MONTH(fpdate)+(A371-1)+1,0),DATE(YEAR(fpdate),MONTH(fpdate)+(A371-1),DAY(fpdate))))</f>
        <v>#NAME?</v>
      </c>
      <c r="C371" s="60" t="str">
        <f>IF(A371="","",IF(OR(A371=nper,payment&gt;ROUND((1+rate)*H370,2)),ROUND((1+rate)*H370,2),payment))</f>
        <v>#NAME?</v>
      </c>
      <c r="D371" s="60" t="str">
        <f>IF(A371="","",IF(H370&lt;=payment,0,IF(IF(MOD(A371,int)=0,$D$14,0)+C371&gt;=H370+F371,H370+F371-C371,IF(MOD(A371,int)=0,$D$14,0)+IF(IF(MOD(A371,int)=0,$D$14,0)+IF(MOD(A371,12)=0,$D$16,0)+C371&lt;H370+F371,IF(MOD(A371,12)=0,$D$16,0),H370+F371-IF(MOD(A371,int)=0,$D$14,0)-C371))))</f>
        <v>#NAME?</v>
      </c>
      <c r="E371" s="61"/>
      <c r="F371" s="60" t="str">
        <f>IF(A371="","",ROUND(rate*H370,2))</f>
        <v>#NAME?</v>
      </c>
      <c r="G371" s="60" t="str">
        <f t="shared" si="2"/>
        <v>#NAME?</v>
      </c>
      <c r="H371" s="60" t="str">
        <f t="shared" si="3"/>
        <v>#NAME?</v>
      </c>
      <c r="I371" s="60"/>
      <c r="J371" s="60"/>
      <c r="K371" s="60" t="str">
        <f t="shared" si="4"/>
        <v>#NAME?</v>
      </c>
      <c r="L371" s="62" t="str">
        <f t="shared" si="5"/>
        <v>#NAME?</v>
      </c>
      <c r="M371" s="6"/>
      <c r="N371" s="6"/>
      <c r="O371" s="6"/>
      <c r="P371" s="6"/>
      <c r="Q371" s="6"/>
      <c r="R371" s="6"/>
      <c r="S371" s="6"/>
      <c r="T371" s="6"/>
      <c r="U371" s="6"/>
      <c r="V371" s="6"/>
      <c r="W371" s="6"/>
      <c r="X371" s="6"/>
      <c r="Y371" s="6"/>
      <c r="Z371" s="6"/>
    </row>
    <row r="372" ht="12.75" customHeight="1">
      <c r="A372" s="58" t="str">
        <f t="shared" si="1"/>
        <v>#NAME?</v>
      </c>
      <c r="B372" s="59" t="str">
        <f>IF(A372="","",IF(MONTH(DATE(YEAR(fpdate),MONTH(fpdate)+(A372-1),DAY(fpdate)))&gt;(MONTH(fpdate)+MOD((A372-1),12)),DATE(YEAR(fpdate),MONTH(fpdate)+(A372-1)+1,0),DATE(YEAR(fpdate),MONTH(fpdate)+(A372-1),DAY(fpdate))))</f>
        <v>#NAME?</v>
      </c>
      <c r="C372" s="60" t="str">
        <f>IF(A372="","",IF(OR(A372=nper,payment&gt;ROUND((1+rate)*H371,2)),ROUND((1+rate)*H371,2),payment))</f>
        <v>#NAME?</v>
      </c>
      <c r="D372" s="60" t="str">
        <f>IF(A372="","",IF(H371&lt;=payment,0,IF(IF(MOD(A372,int)=0,$D$14,0)+C372&gt;=H371+F372,H371+F372-C372,IF(MOD(A372,int)=0,$D$14,0)+IF(IF(MOD(A372,int)=0,$D$14,0)+IF(MOD(A372,12)=0,$D$16,0)+C372&lt;H371+F372,IF(MOD(A372,12)=0,$D$16,0),H371+F372-IF(MOD(A372,int)=0,$D$14,0)-C372))))</f>
        <v>#NAME?</v>
      </c>
      <c r="E372" s="61"/>
      <c r="F372" s="60" t="str">
        <f>IF(A372="","",ROUND(rate*H371,2))</f>
        <v>#NAME?</v>
      </c>
      <c r="G372" s="60" t="str">
        <f t="shared" si="2"/>
        <v>#NAME?</v>
      </c>
      <c r="H372" s="60" t="str">
        <f t="shared" si="3"/>
        <v>#NAME?</v>
      </c>
      <c r="I372" s="60"/>
      <c r="J372" s="60"/>
      <c r="K372" s="60" t="str">
        <f t="shared" si="4"/>
        <v>#NAME?</v>
      </c>
      <c r="L372" s="62" t="str">
        <f t="shared" si="5"/>
        <v>#NAME?</v>
      </c>
      <c r="M372" s="6"/>
      <c r="N372" s="6"/>
      <c r="O372" s="6"/>
      <c r="P372" s="6"/>
      <c r="Q372" s="6"/>
      <c r="R372" s="6"/>
      <c r="S372" s="6"/>
      <c r="T372" s="6"/>
      <c r="U372" s="6"/>
      <c r="V372" s="6"/>
      <c r="W372" s="6"/>
      <c r="X372" s="6"/>
      <c r="Y372" s="6"/>
      <c r="Z372" s="6"/>
    </row>
    <row r="373" ht="12.75" customHeight="1">
      <c r="A373" s="58" t="str">
        <f t="shared" si="1"/>
        <v>#NAME?</v>
      </c>
      <c r="B373" s="59" t="str">
        <f>IF(A373="","",IF(MONTH(DATE(YEAR(fpdate),MONTH(fpdate)+(A373-1),DAY(fpdate)))&gt;(MONTH(fpdate)+MOD((A373-1),12)),DATE(YEAR(fpdate),MONTH(fpdate)+(A373-1)+1,0),DATE(YEAR(fpdate),MONTH(fpdate)+(A373-1),DAY(fpdate))))</f>
        <v>#NAME?</v>
      </c>
      <c r="C373" s="60" t="str">
        <f>IF(A373="","",IF(OR(A373=nper,payment&gt;ROUND((1+rate)*H372,2)),ROUND((1+rate)*H372,2),payment))</f>
        <v>#NAME?</v>
      </c>
      <c r="D373" s="60" t="str">
        <f>IF(A373="","",IF(H372&lt;=payment,0,IF(IF(MOD(A373,int)=0,$D$14,0)+C373&gt;=H372+F373,H372+F373-C373,IF(MOD(A373,int)=0,$D$14,0)+IF(IF(MOD(A373,int)=0,$D$14,0)+IF(MOD(A373,12)=0,$D$16,0)+C373&lt;H372+F373,IF(MOD(A373,12)=0,$D$16,0),H372+F373-IF(MOD(A373,int)=0,$D$14,0)-C373))))</f>
        <v>#NAME?</v>
      </c>
      <c r="E373" s="61"/>
      <c r="F373" s="60" t="str">
        <f>IF(A373="","",ROUND(rate*H372,2))</f>
        <v>#NAME?</v>
      </c>
      <c r="G373" s="60" t="str">
        <f t="shared" si="2"/>
        <v>#NAME?</v>
      </c>
      <c r="H373" s="60" t="str">
        <f t="shared" si="3"/>
        <v>#NAME?</v>
      </c>
      <c r="I373" s="60"/>
      <c r="J373" s="60"/>
      <c r="K373" s="60" t="str">
        <f t="shared" si="4"/>
        <v>#NAME?</v>
      </c>
      <c r="L373" s="62" t="str">
        <f t="shared" si="5"/>
        <v>#NAME?</v>
      </c>
      <c r="M373" s="6"/>
      <c r="N373" s="6"/>
      <c r="O373" s="6"/>
      <c r="P373" s="6"/>
      <c r="Q373" s="6"/>
      <c r="R373" s="6"/>
      <c r="S373" s="6"/>
      <c r="T373" s="6"/>
      <c r="U373" s="6"/>
      <c r="V373" s="6"/>
      <c r="W373" s="6"/>
      <c r="X373" s="6"/>
      <c r="Y373" s="6"/>
      <c r="Z373" s="6"/>
    </row>
    <row r="374" ht="12.75" customHeight="1">
      <c r="A374" s="58" t="str">
        <f t="shared" si="1"/>
        <v>#NAME?</v>
      </c>
      <c r="B374" s="59" t="str">
        <f>IF(A374="","",IF(MONTH(DATE(YEAR(fpdate),MONTH(fpdate)+(A374-1),DAY(fpdate)))&gt;(MONTH(fpdate)+MOD((A374-1),12)),DATE(YEAR(fpdate),MONTH(fpdate)+(A374-1)+1,0),DATE(YEAR(fpdate),MONTH(fpdate)+(A374-1),DAY(fpdate))))</f>
        <v>#NAME?</v>
      </c>
      <c r="C374" s="60" t="str">
        <f>IF(A374="","",IF(OR(A374=nper,payment&gt;ROUND((1+rate)*H373,2)),ROUND((1+rate)*H373,2),payment))</f>
        <v>#NAME?</v>
      </c>
      <c r="D374" s="60" t="str">
        <f>IF(A374="","",IF(H373&lt;=payment,0,IF(IF(MOD(A374,int)=0,$D$14,0)+C374&gt;=H373+F374,H373+F374-C374,IF(MOD(A374,int)=0,$D$14,0)+IF(IF(MOD(A374,int)=0,$D$14,0)+IF(MOD(A374,12)=0,$D$16,0)+C374&lt;H373+F374,IF(MOD(A374,12)=0,$D$16,0),H373+F374-IF(MOD(A374,int)=0,$D$14,0)-C374))))</f>
        <v>#NAME?</v>
      </c>
      <c r="E374" s="61"/>
      <c r="F374" s="60" t="str">
        <f>IF(A374="","",ROUND(rate*H373,2))</f>
        <v>#NAME?</v>
      </c>
      <c r="G374" s="60" t="str">
        <f t="shared" si="2"/>
        <v>#NAME?</v>
      </c>
      <c r="H374" s="60" t="str">
        <f t="shared" si="3"/>
        <v>#NAME?</v>
      </c>
      <c r="I374" s="60"/>
      <c r="J374" s="60"/>
      <c r="K374" s="60" t="str">
        <f t="shared" si="4"/>
        <v>#NAME?</v>
      </c>
      <c r="L374" s="62" t="str">
        <f t="shared" si="5"/>
        <v>#NAME?</v>
      </c>
      <c r="M374" s="6"/>
      <c r="N374" s="6"/>
      <c r="O374" s="6"/>
      <c r="P374" s="6"/>
      <c r="Q374" s="6"/>
      <c r="R374" s="6"/>
      <c r="S374" s="6"/>
      <c r="T374" s="6"/>
      <c r="U374" s="6"/>
      <c r="V374" s="6"/>
      <c r="W374" s="6"/>
      <c r="X374" s="6"/>
      <c r="Y374" s="6"/>
      <c r="Z374" s="6"/>
    </row>
    <row r="375" ht="12.75" customHeight="1">
      <c r="A375" s="58" t="str">
        <f t="shared" si="1"/>
        <v>#NAME?</v>
      </c>
      <c r="B375" s="59" t="str">
        <f>IF(A375="","",IF(MONTH(DATE(YEAR(fpdate),MONTH(fpdate)+(A375-1),DAY(fpdate)))&gt;(MONTH(fpdate)+MOD((A375-1),12)),DATE(YEAR(fpdate),MONTH(fpdate)+(A375-1)+1,0),DATE(YEAR(fpdate),MONTH(fpdate)+(A375-1),DAY(fpdate))))</f>
        <v>#NAME?</v>
      </c>
      <c r="C375" s="60" t="str">
        <f>IF(A375="","",IF(OR(A375=nper,payment&gt;ROUND((1+rate)*H374,2)),ROUND((1+rate)*H374,2),payment))</f>
        <v>#NAME?</v>
      </c>
      <c r="D375" s="60" t="str">
        <f>IF(A375="","",IF(H374&lt;=payment,0,IF(IF(MOD(A375,int)=0,$D$14,0)+C375&gt;=H374+F375,H374+F375-C375,IF(MOD(A375,int)=0,$D$14,0)+IF(IF(MOD(A375,int)=0,$D$14,0)+IF(MOD(A375,12)=0,$D$16,0)+C375&lt;H374+F375,IF(MOD(A375,12)=0,$D$16,0),H374+F375-IF(MOD(A375,int)=0,$D$14,0)-C375))))</f>
        <v>#NAME?</v>
      </c>
      <c r="E375" s="61"/>
      <c r="F375" s="60" t="str">
        <f>IF(A375="","",ROUND(rate*H374,2))</f>
        <v>#NAME?</v>
      </c>
      <c r="G375" s="60" t="str">
        <f t="shared" si="2"/>
        <v>#NAME?</v>
      </c>
      <c r="H375" s="60" t="str">
        <f t="shared" si="3"/>
        <v>#NAME?</v>
      </c>
      <c r="I375" s="60"/>
      <c r="J375" s="60"/>
      <c r="K375" s="60" t="str">
        <f t="shared" si="4"/>
        <v>#NAME?</v>
      </c>
      <c r="L375" s="62" t="str">
        <f t="shared" si="5"/>
        <v>#NAME?</v>
      </c>
      <c r="M375" s="6"/>
      <c r="N375" s="6"/>
      <c r="O375" s="6"/>
      <c r="P375" s="6"/>
      <c r="Q375" s="6"/>
      <c r="R375" s="6"/>
      <c r="S375" s="6"/>
      <c r="T375" s="6"/>
      <c r="U375" s="6"/>
      <c r="V375" s="6"/>
      <c r="W375" s="6"/>
      <c r="X375" s="6"/>
      <c r="Y375" s="6"/>
      <c r="Z375" s="6"/>
    </row>
    <row r="376" ht="12.75" customHeight="1">
      <c r="A376" s="58" t="str">
        <f t="shared" si="1"/>
        <v>#NAME?</v>
      </c>
      <c r="B376" s="59" t="str">
        <f>IF(A376="","",IF(MONTH(DATE(YEAR(fpdate),MONTH(fpdate)+(A376-1),DAY(fpdate)))&gt;(MONTH(fpdate)+MOD((A376-1),12)),DATE(YEAR(fpdate),MONTH(fpdate)+(A376-1)+1,0),DATE(YEAR(fpdate),MONTH(fpdate)+(A376-1),DAY(fpdate))))</f>
        <v>#NAME?</v>
      </c>
      <c r="C376" s="60" t="str">
        <f>IF(A376="","",IF(OR(A376=nper,payment&gt;ROUND((1+rate)*H375,2)),ROUND((1+rate)*H375,2),payment))</f>
        <v>#NAME?</v>
      </c>
      <c r="D376" s="60" t="str">
        <f>IF(A376="","",IF(H375&lt;=payment,0,IF(IF(MOD(A376,int)=0,$D$14,0)+C376&gt;=H375+F376,H375+F376-C376,IF(MOD(A376,int)=0,$D$14,0)+IF(IF(MOD(A376,int)=0,$D$14,0)+IF(MOD(A376,12)=0,$D$16,0)+C376&lt;H375+F376,IF(MOD(A376,12)=0,$D$16,0),H375+F376-IF(MOD(A376,int)=0,$D$14,0)-C376))))</f>
        <v>#NAME?</v>
      </c>
      <c r="E376" s="61"/>
      <c r="F376" s="60" t="str">
        <f>IF(A376="","",ROUND(rate*H375,2))</f>
        <v>#NAME?</v>
      </c>
      <c r="G376" s="60" t="str">
        <f t="shared" si="2"/>
        <v>#NAME?</v>
      </c>
      <c r="H376" s="60" t="str">
        <f t="shared" si="3"/>
        <v>#NAME?</v>
      </c>
      <c r="I376" s="60"/>
      <c r="J376" s="60"/>
      <c r="K376" s="60" t="str">
        <f t="shared" si="4"/>
        <v>#NAME?</v>
      </c>
      <c r="L376" s="62" t="str">
        <f t="shared" si="5"/>
        <v>#NAME?</v>
      </c>
      <c r="M376" s="6"/>
      <c r="N376" s="6"/>
      <c r="O376" s="6"/>
      <c r="P376" s="6"/>
      <c r="Q376" s="6"/>
      <c r="R376" s="6"/>
      <c r="S376" s="6"/>
      <c r="T376" s="6"/>
      <c r="U376" s="6"/>
      <c r="V376" s="6"/>
      <c r="W376" s="6"/>
      <c r="X376" s="6"/>
      <c r="Y376" s="6"/>
      <c r="Z376" s="6"/>
    </row>
    <row r="377" ht="12.75" customHeight="1">
      <c r="A377" s="58" t="str">
        <f t="shared" si="1"/>
        <v>#NAME?</v>
      </c>
      <c r="B377" s="59" t="str">
        <f>IF(A377="","",IF(MONTH(DATE(YEAR(fpdate),MONTH(fpdate)+(A377-1),DAY(fpdate)))&gt;(MONTH(fpdate)+MOD((A377-1),12)),DATE(YEAR(fpdate),MONTH(fpdate)+(A377-1)+1,0),DATE(YEAR(fpdate),MONTH(fpdate)+(A377-1),DAY(fpdate))))</f>
        <v>#NAME?</v>
      </c>
      <c r="C377" s="60" t="str">
        <f>IF(A377="","",IF(OR(A377=nper,payment&gt;ROUND((1+rate)*H376,2)),ROUND((1+rate)*H376,2),payment))</f>
        <v>#NAME?</v>
      </c>
      <c r="D377" s="60" t="str">
        <f>IF(A377="","",IF(H376&lt;=payment,0,IF(IF(MOD(A377,int)=0,$D$14,0)+C377&gt;=H376+F377,H376+F377-C377,IF(MOD(A377,int)=0,$D$14,0)+IF(IF(MOD(A377,int)=0,$D$14,0)+IF(MOD(A377,12)=0,$D$16,0)+C377&lt;H376+F377,IF(MOD(A377,12)=0,$D$16,0),H376+F377-IF(MOD(A377,int)=0,$D$14,0)-C377))))</f>
        <v>#NAME?</v>
      </c>
      <c r="E377" s="61"/>
      <c r="F377" s="60" t="str">
        <f>IF(A377="","",ROUND(rate*H376,2))</f>
        <v>#NAME?</v>
      </c>
      <c r="G377" s="60" t="str">
        <f t="shared" si="2"/>
        <v>#NAME?</v>
      </c>
      <c r="H377" s="60" t="str">
        <f t="shared" si="3"/>
        <v>#NAME?</v>
      </c>
      <c r="I377" s="60"/>
      <c r="J377" s="60"/>
      <c r="K377" s="60" t="str">
        <f t="shared" si="4"/>
        <v>#NAME?</v>
      </c>
      <c r="L377" s="62" t="str">
        <f t="shared" si="5"/>
        <v>#NAME?</v>
      </c>
      <c r="M377" s="6"/>
      <c r="N377" s="6"/>
      <c r="O377" s="6"/>
      <c r="P377" s="6"/>
      <c r="Q377" s="6"/>
      <c r="R377" s="6"/>
      <c r="S377" s="6"/>
      <c r="T377" s="6"/>
      <c r="U377" s="6"/>
      <c r="V377" s="6"/>
      <c r="W377" s="6"/>
      <c r="X377" s="6"/>
      <c r="Y377" s="6"/>
      <c r="Z377" s="6"/>
    </row>
    <row r="378" ht="12.75" customHeight="1">
      <c r="A378" s="58" t="str">
        <f t="shared" si="1"/>
        <v>#NAME?</v>
      </c>
      <c r="B378" s="59" t="str">
        <f>IF(A378="","",IF(MONTH(DATE(YEAR(fpdate),MONTH(fpdate)+(A378-1),DAY(fpdate)))&gt;(MONTH(fpdate)+MOD((A378-1),12)),DATE(YEAR(fpdate),MONTH(fpdate)+(A378-1)+1,0),DATE(YEAR(fpdate),MONTH(fpdate)+(A378-1),DAY(fpdate))))</f>
        <v>#NAME?</v>
      </c>
      <c r="C378" s="60" t="str">
        <f>IF(A378="","",IF(OR(A378=nper,payment&gt;ROUND((1+rate)*H377,2)),ROUND((1+rate)*H377,2),payment))</f>
        <v>#NAME?</v>
      </c>
      <c r="D378" s="60" t="str">
        <f>IF(A378="","",IF(H377&lt;=payment,0,IF(IF(MOD(A378,int)=0,$D$14,0)+C378&gt;=H377+F378,H377+F378-C378,IF(MOD(A378,int)=0,$D$14,0)+IF(IF(MOD(A378,int)=0,$D$14,0)+IF(MOD(A378,12)=0,$D$16,0)+C378&lt;H377+F378,IF(MOD(A378,12)=0,$D$16,0),H377+F378-IF(MOD(A378,int)=0,$D$14,0)-C378))))</f>
        <v>#NAME?</v>
      </c>
      <c r="E378" s="61"/>
      <c r="F378" s="60" t="str">
        <f>IF(A378="","",ROUND(rate*H377,2))</f>
        <v>#NAME?</v>
      </c>
      <c r="G378" s="60" t="str">
        <f t="shared" si="2"/>
        <v>#NAME?</v>
      </c>
      <c r="H378" s="60" t="str">
        <f t="shared" si="3"/>
        <v>#NAME?</v>
      </c>
      <c r="I378" s="60"/>
      <c r="J378" s="60"/>
      <c r="K378" s="60" t="str">
        <f t="shared" si="4"/>
        <v>#NAME?</v>
      </c>
      <c r="L378" s="62" t="str">
        <f t="shared" si="5"/>
        <v>#NAME?</v>
      </c>
      <c r="M378" s="6"/>
      <c r="N378" s="6"/>
      <c r="O378" s="6"/>
      <c r="P378" s="6"/>
      <c r="Q378" s="6"/>
      <c r="R378" s="6"/>
      <c r="S378" s="6"/>
      <c r="T378" s="6"/>
      <c r="U378" s="6"/>
      <c r="V378" s="6"/>
      <c r="W378" s="6"/>
      <c r="X378" s="6"/>
      <c r="Y378" s="6"/>
      <c r="Z378" s="6"/>
    </row>
    <row r="379" ht="12.75" customHeight="1">
      <c r="A379" s="58" t="str">
        <f t="shared" si="1"/>
        <v>#NAME?</v>
      </c>
      <c r="B379" s="59" t="str">
        <f>IF(A379="","",IF(MONTH(DATE(YEAR(fpdate),MONTH(fpdate)+(A379-1),DAY(fpdate)))&gt;(MONTH(fpdate)+MOD((A379-1),12)),DATE(YEAR(fpdate),MONTH(fpdate)+(A379-1)+1,0),DATE(YEAR(fpdate),MONTH(fpdate)+(A379-1),DAY(fpdate))))</f>
        <v>#NAME?</v>
      </c>
      <c r="C379" s="60" t="str">
        <f>IF(A379="","",IF(OR(A379=nper,payment&gt;ROUND((1+rate)*H378,2)),ROUND((1+rate)*H378,2),payment))</f>
        <v>#NAME?</v>
      </c>
      <c r="D379" s="60" t="str">
        <f>IF(A379="","",IF(H378&lt;=payment,0,IF(IF(MOD(A379,int)=0,$D$14,0)+C379&gt;=H378+F379,H378+F379-C379,IF(MOD(A379,int)=0,$D$14,0)+IF(IF(MOD(A379,int)=0,$D$14,0)+IF(MOD(A379,12)=0,$D$16,0)+C379&lt;H378+F379,IF(MOD(A379,12)=0,$D$16,0),H378+F379-IF(MOD(A379,int)=0,$D$14,0)-C379))))</f>
        <v>#NAME?</v>
      </c>
      <c r="E379" s="61"/>
      <c r="F379" s="60" t="str">
        <f>IF(A379="","",ROUND(rate*H378,2))</f>
        <v>#NAME?</v>
      </c>
      <c r="G379" s="60" t="str">
        <f t="shared" si="2"/>
        <v>#NAME?</v>
      </c>
      <c r="H379" s="60" t="str">
        <f t="shared" si="3"/>
        <v>#NAME?</v>
      </c>
      <c r="I379" s="60"/>
      <c r="J379" s="60"/>
      <c r="K379" s="60" t="str">
        <f t="shared" si="4"/>
        <v>#NAME?</v>
      </c>
      <c r="L379" s="62" t="str">
        <f t="shared" si="5"/>
        <v>#NAME?</v>
      </c>
      <c r="M379" s="6"/>
      <c r="N379" s="6"/>
      <c r="O379" s="6"/>
      <c r="P379" s="6"/>
      <c r="Q379" s="6"/>
      <c r="R379" s="6"/>
      <c r="S379" s="6"/>
      <c r="T379" s="6"/>
      <c r="U379" s="6"/>
      <c r="V379" s="6"/>
      <c r="W379" s="6"/>
      <c r="X379" s="6"/>
      <c r="Y379" s="6"/>
      <c r="Z379" s="6"/>
    </row>
    <row r="380" ht="12.75" customHeight="1">
      <c r="A380" s="58" t="str">
        <f t="shared" si="1"/>
        <v>#NAME?</v>
      </c>
      <c r="B380" s="59" t="str">
        <f>IF(A380="","",IF(MONTH(DATE(YEAR(fpdate),MONTH(fpdate)+(A380-1),DAY(fpdate)))&gt;(MONTH(fpdate)+MOD((A380-1),12)),DATE(YEAR(fpdate),MONTH(fpdate)+(A380-1)+1,0),DATE(YEAR(fpdate),MONTH(fpdate)+(A380-1),DAY(fpdate))))</f>
        <v>#NAME?</v>
      </c>
      <c r="C380" s="60" t="str">
        <f>IF(A380="","",IF(OR(A380=nper,payment&gt;ROUND((1+rate)*H379,2)),ROUND((1+rate)*H379,2),payment))</f>
        <v>#NAME?</v>
      </c>
      <c r="D380" s="60" t="str">
        <f>IF(A380="","",IF(H379&lt;=payment,0,IF(IF(MOD(A380,int)=0,$D$14,0)+C380&gt;=H379+F380,H379+F380-C380,IF(MOD(A380,int)=0,$D$14,0)+IF(IF(MOD(A380,int)=0,$D$14,0)+IF(MOD(A380,12)=0,$D$16,0)+C380&lt;H379+F380,IF(MOD(A380,12)=0,$D$16,0),H379+F380-IF(MOD(A380,int)=0,$D$14,0)-C380))))</f>
        <v>#NAME?</v>
      </c>
      <c r="E380" s="61"/>
      <c r="F380" s="60" t="str">
        <f>IF(A380="","",ROUND(rate*H379,2))</f>
        <v>#NAME?</v>
      </c>
      <c r="G380" s="60" t="str">
        <f t="shared" si="2"/>
        <v>#NAME?</v>
      </c>
      <c r="H380" s="60" t="str">
        <f t="shared" si="3"/>
        <v>#NAME?</v>
      </c>
      <c r="I380" s="60"/>
      <c r="J380" s="60"/>
      <c r="K380" s="60" t="str">
        <f t="shared" si="4"/>
        <v>#NAME?</v>
      </c>
      <c r="L380" s="62" t="str">
        <f t="shared" si="5"/>
        <v>#NAME?</v>
      </c>
      <c r="M380" s="6"/>
      <c r="N380" s="6"/>
      <c r="O380" s="6"/>
      <c r="P380" s="6"/>
      <c r="Q380" s="6"/>
      <c r="R380" s="6"/>
      <c r="S380" s="6"/>
      <c r="T380" s="6"/>
      <c r="U380" s="6"/>
      <c r="V380" s="6"/>
      <c r="W380" s="6"/>
      <c r="X380" s="6"/>
      <c r="Y380" s="6"/>
      <c r="Z380" s="6"/>
    </row>
    <row r="381" ht="12.75" customHeight="1">
      <c r="A381" s="58" t="str">
        <f t="shared" si="1"/>
        <v>#NAME?</v>
      </c>
      <c r="B381" s="59" t="str">
        <f>IF(A381="","",IF(MONTH(DATE(YEAR(fpdate),MONTH(fpdate)+(A381-1),DAY(fpdate)))&gt;(MONTH(fpdate)+MOD((A381-1),12)),DATE(YEAR(fpdate),MONTH(fpdate)+(A381-1)+1,0),DATE(YEAR(fpdate),MONTH(fpdate)+(A381-1),DAY(fpdate))))</f>
        <v>#NAME?</v>
      </c>
      <c r="C381" s="60" t="str">
        <f>IF(A381="","",IF(OR(A381=nper,payment&gt;ROUND((1+rate)*H380,2)),ROUND((1+rate)*H380,2),payment))</f>
        <v>#NAME?</v>
      </c>
      <c r="D381" s="60" t="str">
        <f>IF(A381="","",IF(H380&lt;=payment,0,IF(IF(MOD(A381,int)=0,$D$14,0)+C381&gt;=H380+F381,H380+F381-C381,IF(MOD(A381,int)=0,$D$14,0)+IF(IF(MOD(A381,int)=0,$D$14,0)+IF(MOD(A381,12)=0,$D$16,0)+C381&lt;H380+F381,IF(MOD(A381,12)=0,$D$16,0),H380+F381-IF(MOD(A381,int)=0,$D$14,0)-C381))))</f>
        <v>#NAME?</v>
      </c>
      <c r="E381" s="61"/>
      <c r="F381" s="60" t="str">
        <f>IF(A381="","",ROUND(rate*H380,2))</f>
        <v>#NAME?</v>
      </c>
      <c r="G381" s="60" t="str">
        <f t="shared" si="2"/>
        <v>#NAME?</v>
      </c>
      <c r="H381" s="60" t="str">
        <f t="shared" si="3"/>
        <v>#NAME?</v>
      </c>
      <c r="I381" s="60"/>
      <c r="J381" s="60"/>
      <c r="K381" s="60" t="str">
        <f t="shared" si="4"/>
        <v>#NAME?</v>
      </c>
      <c r="L381" s="62" t="str">
        <f t="shared" si="5"/>
        <v>#NAME?</v>
      </c>
      <c r="M381" s="6"/>
      <c r="N381" s="6"/>
      <c r="O381" s="6"/>
      <c r="P381" s="6"/>
      <c r="Q381" s="6"/>
      <c r="R381" s="6"/>
      <c r="S381" s="6"/>
      <c r="T381" s="6"/>
      <c r="U381" s="6"/>
      <c r="V381" s="6"/>
      <c r="W381" s="6"/>
      <c r="X381" s="6"/>
      <c r="Y381" s="6"/>
      <c r="Z381" s="6"/>
    </row>
    <row r="382" ht="12.75" customHeight="1">
      <c r="A382" s="58" t="str">
        <f t="shared" si="1"/>
        <v>#NAME?</v>
      </c>
      <c r="B382" s="59" t="str">
        <f>IF(A382="","",IF(MONTH(DATE(YEAR(fpdate),MONTH(fpdate)+(A382-1),DAY(fpdate)))&gt;(MONTH(fpdate)+MOD((A382-1),12)),DATE(YEAR(fpdate),MONTH(fpdate)+(A382-1)+1,0),DATE(YEAR(fpdate),MONTH(fpdate)+(A382-1),DAY(fpdate))))</f>
        <v>#NAME?</v>
      </c>
      <c r="C382" s="60" t="str">
        <f>IF(A382="","",IF(OR(A382=nper,payment&gt;ROUND((1+rate)*H381,2)),ROUND((1+rate)*H381,2),payment))</f>
        <v>#NAME?</v>
      </c>
      <c r="D382" s="60" t="str">
        <f>IF(A382="","",IF(H381&lt;=payment,0,IF(IF(MOD(A382,int)=0,$D$14,0)+C382&gt;=H381+F382,H381+F382-C382,IF(MOD(A382,int)=0,$D$14,0)+IF(IF(MOD(A382,int)=0,$D$14,0)+IF(MOD(A382,12)=0,$D$16,0)+C382&lt;H381+F382,IF(MOD(A382,12)=0,$D$16,0),H381+F382-IF(MOD(A382,int)=0,$D$14,0)-C382))))</f>
        <v>#NAME?</v>
      </c>
      <c r="E382" s="61"/>
      <c r="F382" s="60" t="str">
        <f>IF(A382="","",ROUND(rate*H381,2))</f>
        <v>#NAME?</v>
      </c>
      <c r="G382" s="60" t="str">
        <f t="shared" si="2"/>
        <v>#NAME?</v>
      </c>
      <c r="H382" s="60" t="str">
        <f t="shared" si="3"/>
        <v>#NAME?</v>
      </c>
      <c r="I382" s="60"/>
      <c r="J382" s="60"/>
      <c r="K382" s="60" t="str">
        <f t="shared" si="4"/>
        <v>#NAME?</v>
      </c>
      <c r="L382" s="62" t="str">
        <f t="shared" si="5"/>
        <v>#NAME?</v>
      </c>
      <c r="M382" s="6"/>
      <c r="N382" s="6"/>
      <c r="O382" s="6"/>
      <c r="P382" s="6"/>
      <c r="Q382" s="6"/>
      <c r="R382" s="6"/>
      <c r="S382" s="6"/>
      <c r="T382" s="6"/>
      <c r="U382" s="6"/>
      <c r="V382" s="6"/>
      <c r="W382" s="6"/>
      <c r="X382" s="6"/>
      <c r="Y382" s="6"/>
      <c r="Z382" s="6"/>
    </row>
    <row r="383" ht="12.75" customHeight="1">
      <c r="A383" s="58" t="str">
        <f t="shared" si="1"/>
        <v>#NAME?</v>
      </c>
      <c r="B383" s="59" t="str">
        <f>IF(A383="","",IF(MONTH(DATE(YEAR(fpdate),MONTH(fpdate)+(A383-1),DAY(fpdate)))&gt;(MONTH(fpdate)+MOD((A383-1),12)),DATE(YEAR(fpdate),MONTH(fpdate)+(A383-1)+1,0),DATE(YEAR(fpdate),MONTH(fpdate)+(A383-1),DAY(fpdate))))</f>
        <v>#NAME?</v>
      </c>
      <c r="C383" s="60" t="str">
        <f>IF(A383="","",IF(OR(A383=nper,payment&gt;ROUND((1+rate)*H382,2)),ROUND((1+rate)*H382,2),payment))</f>
        <v>#NAME?</v>
      </c>
      <c r="D383" s="60" t="str">
        <f>IF(A383="","",IF(H382&lt;=payment,0,IF(IF(MOD(A383,int)=0,$D$14,0)+C383&gt;=H382+F383,H382+F383-C383,IF(MOD(A383,int)=0,$D$14,0)+IF(IF(MOD(A383,int)=0,$D$14,0)+IF(MOD(A383,12)=0,$D$16,0)+C383&lt;H382+F383,IF(MOD(A383,12)=0,$D$16,0),H382+F383-IF(MOD(A383,int)=0,$D$14,0)-C383))))</f>
        <v>#NAME?</v>
      </c>
      <c r="E383" s="61"/>
      <c r="F383" s="60" t="str">
        <f>IF(A383="","",ROUND(rate*H382,2))</f>
        <v>#NAME?</v>
      </c>
      <c r="G383" s="60" t="str">
        <f t="shared" si="2"/>
        <v>#NAME?</v>
      </c>
      <c r="H383" s="60" t="str">
        <f t="shared" si="3"/>
        <v>#NAME?</v>
      </c>
      <c r="I383" s="60"/>
      <c r="J383" s="60"/>
      <c r="K383" s="60" t="str">
        <f t="shared" si="4"/>
        <v>#NAME?</v>
      </c>
      <c r="L383" s="62" t="str">
        <f t="shared" si="5"/>
        <v>#NAME?</v>
      </c>
      <c r="M383" s="6"/>
      <c r="N383" s="6"/>
      <c r="O383" s="6"/>
      <c r="P383" s="6"/>
      <c r="Q383" s="6"/>
      <c r="R383" s="6"/>
      <c r="S383" s="6"/>
      <c r="T383" s="6"/>
      <c r="U383" s="6"/>
      <c r="V383" s="6"/>
      <c r="W383" s="6"/>
      <c r="X383" s="6"/>
      <c r="Y383" s="6"/>
      <c r="Z383" s="6"/>
    </row>
    <row r="384" ht="12.75" customHeight="1">
      <c r="A384" s="58" t="str">
        <f t="shared" si="1"/>
        <v>#NAME?</v>
      </c>
      <c r="B384" s="59" t="str">
        <f>IF(A384="","",IF(MONTH(DATE(YEAR(fpdate),MONTH(fpdate)+(A384-1),DAY(fpdate)))&gt;(MONTH(fpdate)+MOD((A384-1),12)),DATE(YEAR(fpdate),MONTH(fpdate)+(A384-1)+1,0),DATE(YEAR(fpdate),MONTH(fpdate)+(A384-1),DAY(fpdate))))</f>
        <v>#NAME?</v>
      </c>
      <c r="C384" s="60" t="str">
        <f>IF(A384="","",IF(OR(A384=nper,payment&gt;ROUND((1+rate)*H383,2)),ROUND((1+rate)*H383,2),payment))</f>
        <v>#NAME?</v>
      </c>
      <c r="D384" s="60" t="str">
        <f>IF(A384="","",IF(H383&lt;=payment,0,IF(IF(MOD(A384,int)=0,$D$14,0)+C384&gt;=H383+F384,H383+F384-C384,IF(MOD(A384,int)=0,$D$14,0)+IF(IF(MOD(A384,int)=0,$D$14,0)+IF(MOD(A384,12)=0,$D$16,0)+C384&lt;H383+F384,IF(MOD(A384,12)=0,$D$16,0),H383+F384-IF(MOD(A384,int)=0,$D$14,0)-C384))))</f>
        <v>#NAME?</v>
      </c>
      <c r="E384" s="61"/>
      <c r="F384" s="60" t="str">
        <f>IF(A384="","",ROUND(rate*H383,2))</f>
        <v>#NAME?</v>
      </c>
      <c r="G384" s="60" t="str">
        <f t="shared" si="2"/>
        <v>#NAME?</v>
      </c>
      <c r="H384" s="60" t="str">
        <f t="shared" si="3"/>
        <v>#NAME?</v>
      </c>
      <c r="I384" s="60"/>
      <c r="J384" s="60"/>
      <c r="K384" s="60" t="str">
        <f t="shared" si="4"/>
        <v>#NAME?</v>
      </c>
      <c r="L384" s="62" t="str">
        <f t="shared" si="5"/>
        <v>#NAME?</v>
      </c>
      <c r="M384" s="6"/>
      <c r="N384" s="6"/>
      <c r="O384" s="6"/>
      <c r="P384" s="6"/>
      <c r="Q384" s="6"/>
      <c r="R384" s="6"/>
      <c r="S384" s="6"/>
      <c r="T384" s="6"/>
      <c r="U384" s="6"/>
      <c r="V384" s="6"/>
      <c r="W384" s="6"/>
      <c r="X384" s="6"/>
      <c r="Y384" s="6"/>
      <c r="Z384" s="6"/>
    </row>
    <row r="385" ht="12.75" customHeight="1">
      <c r="A385" s="58" t="str">
        <f t="shared" si="1"/>
        <v>#NAME?</v>
      </c>
      <c r="B385" s="59" t="str">
        <f>IF(A385="","",IF(MONTH(DATE(YEAR(fpdate),MONTH(fpdate)+(A385-1),DAY(fpdate)))&gt;(MONTH(fpdate)+MOD((A385-1),12)),DATE(YEAR(fpdate),MONTH(fpdate)+(A385-1)+1,0),DATE(YEAR(fpdate),MONTH(fpdate)+(A385-1),DAY(fpdate))))</f>
        <v>#NAME?</v>
      </c>
      <c r="C385" s="60" t="str">
        <f>IF(A385="","",IF(OR(A385=nper,payment&gt;ROUND((1+rate)*H384,2)),ROUND((1+rate)*H384,2),payment))</f>
        <v>#NAME?</v>
      </c>
      <c r="D385" s="60" t="str">
        <f>IF(A385="","",IF(H384&lt;=payment,0,IF(IF(MOD(A385,int)=0,$D$14,0)+C385&gt;=H384+F385,H384+F385-C385,IF(MOD(A385,int)=0,$D$14,0)+IF(IF(MOD(A385,int)=0,$D$14,0)+IF(MOD(A385,12)=0,$D$16,0)+C385&lt;H384+F385,IF(MOD(A385,12)=0,$D$16,0),H384+F385-IF(MOD(A385,int)=0,$D$14,0)-C385))))</f>
        <v>#NAME?</v>
      </c>
      <c r="E385" s="61"/>
      <c r="F385" s="60" t="str">
        <f>IF(A385="","",ROUND(rate*H384,2))</f>
        <v>#NAME?</v>
      </c>
      <c r="G385" s="60" t="str">
        <f t="shared" si="2"/>
        <v>#NAME?</v>
      </c>
      <c r="H385" s="60" t="str">
        <f t="shared" si="3"/>
        <v>#NAME?</v>
      </c>
      <c r="I385" s="60"/>
      <c r="J385" s="60"/>
      <c r="K385" s="60" t="str">
        <f t="shared" si="4"/>
        <v>#NAME?</v>
      </c>
      <c r="L385" s="62" t="str">
        <f t="shared" si="5"/>
        <v>#NAME?</v>
      </c>
      <c r="M385" s="6"/>
      <c r="N385" s="6"/>
      <c r="O385" s="6"/>
      <c r="P385" s="6"/>
      <c r="Q385" s="6"/>
      <c r="R385" s="6"/>
      <c r="S385" s="6"/>
      <c r="T385" s="6"/>
      <c r="U385" s="6"/>
      <c r="V385" s="6"/>
      <c r="W385" s="6"/>
      <c r="X385" s="6"/>
      <c r="Y385" s="6"/>
      <c r="Z385" s="6"/>
    </row>
    <row r="386" ht="12.75" customHeight="1">
      <c r="A386" s="58" t="str">
        <f t="shared" si="1"/>
        <v>#NAME?</v>
      </c>
      <c r="B386" s="59" t="str">
        <f>IF(A386="","",IF(MONTH(DATE(YEAR(fpdate),MONTH(fpdate)+(A386-1),DAY(fpdate)))&gt;(MONTH(fpdate)+MOD((A386-1),12)),DATE(YEAR(fpdate),MONTH(fpdate)+(A386-1)+1,0),DATE(YEAR(fpdate),MONTH(fpdate)+(A386-1),DAY(fpdate))))</f>
        <v>#NAME?</v>
      </c>
      <c r="C386" s="60" t="str">
        <f>IF(A386="","",IF(OR(A386=nper,payment&gt;ROUND((1+rate)*H385,2)),ROUND((1+rate)*H385,2),payment))</f>
        <v>#NAME?</v>
      </c>
      <c r="D386" s="60" t="str">
        <f>IF(A386="","",IF(H385&lt;=payment,0,IF(IF(MOD(A386,int)=0,$D$14,0)+C386&gt;=H385+F386,H385+F386-C386,IF(MOD(A386,int)=0,$D$14,0)+IF(IF(MOD(A386,int)=0,$D$14,0)+IF(MOD(A386,12)=0,$D$16,0)+C386&lt;H385+F386,IF(MOD(A386,12)=0,$D$16,0),H385+F386-IF(MOD(A386,int)=0,$D$14,0)-C386))))</f>
        <v>#NAME?</v>
      </c>
      <c r="E386" s="61"/>
      <c r="F386" s="60" t="str">
        <f>IF(A386="","",ROUND(rate*H385,2))</f>
        <v>#NAME?</v>
      </c>
      <c r="G386" s="60" t="str">
        <f t="shared" si="2"/>
        <v>#NAME?</v>
      </c>
      <c r="H386" s="60" t="str">
        <f t="shared" si="3"/>
        <v>#NAME?</v>
      </c>
      <c r="I386" s="60"/>
      <c r="J386" s="60"/>
      <c r="K386" s="60" t="str">
        <f t="shared" si="4"/>
        <v>#NAME?</v>
      </c>
      <c r="L386" s="62" t="str">
        <f t="shared" si="5"/>
        <v>#NAME?</v>
      </c>
      <c r="M386" s="6"/>
      <c r="N386" s="6"/>
      <c r="O386" s="6"/>
      <c r="P386" s="6"/>
      <c r="Q386" s="6"/>
      <c r="R386" s="6"/>
      <c r="S386" s="6"/>
      <c r="T386" s="6"/>
      <c r="U386" s="6"/>
      <c r="V386" s="6"/>
      <c r="W386" s="6"/>
      <c r="X386" s="6"/>
      <c r="Y386" s="6"/>
      <c r="Z386" s="6"/>
    </row>
    <row r="387" ht="12.75" customHeight="1">
      <c r="A387" s="58" t="str">
        <f t="shared" si="1"/>
        <v>#NAME?</v>
      </c>
      <c r="B387" s="59" t="str">
        <f>IF(A387="","",IF(MONTH(DATE(YEAR(fpdate),MONTH(fpdate)+(A387-1),DAY(fpdate)))&gt;(MONTH(fpdate)+MOD((A387-1),12)),DATE(YEAR(fpdate),MONTH(fpdate)+(A387-1)+1,0),DATE(YEAR(fpdate),MONTH(fpdate)+(A387-1),DAY(fpdate))))</f>
        <v>#NAME?</v>
      </c>
      <c r="C387" s="60" t="str">
        <f>IF(A387="","",IF(OR(A387=nper,payment&gt;ROUND((1+rate)*H386,2)),ROUND((1+rate)*H386,2),payment))</f>
        <v>#NAME?</v>
      </c>
      <c r="D387" s="60" t="str">
        <f>IF(A387="","",IF(H386&lt;=payment,0,IF(IF(MOD(A387,int)=0,$D$14,0)+C387&gt;=H386+F387,H386+F387-C387,IF(MOD(A387,int)=0,$D$14,0)+IF(IF(MOD(A387,int)=0,$D$14,0)+IF(MOD(A387,12)=0,$D$16,0)+C387&lt;H386+F387,IF(MOD(A387,12)=0,$D$16,0),H386+F387-IF(MOD(A387,int)=0,$D$14,0)-C387))))</f>
        <v>#NAME?</v>
      </c>
      <c r="E387" s="61"/>
      <c r="F387" s="60" t="str">
        <f>IF(A387="","",ROUND(rate*H386,2))</f>
        <v>#NAME?</v>
      </c>
      <c r="G387" s="60" t="str">
        <f t="shared" si="2"/>
        <v>#NAME?</v>
      </c>
      <c r="H387" s="60" t="str">
        <f t="shared" si="3"/>
        <v>#NAME?</v>
      </c>
      <c r="I387" s="60"/>
      <c r="J387" s="60"/>
      <c r="K387" s="60" t="str">
        <f t="shared" si="4"/>
        <v>#NAME?</v>
      </c>
      <c r="L387" s="62" t="str">
        <f t="shared" si="5"/>
        <v>#NAME?</v>
      </c>
      <c r="M387" s="6"/>
      <c r="N387" s="6"/>
      <c r="O387" s="6"/>
      <c r="P387" s="6"/>
      <c r="Q387" s="6"/>
      <c r="R387" s="6"/>
      <c r="S387" s="6"/>
      <c r="T387" s="6"/>
      <c r="U387" s="6"/>
      <c r="V387" s="6"/>
      <c r="W387" s="6"/>
      <c r="X387" s="6"/>
      <c r="Y387" s="6"/>
      <c r="Z387" s="6"/>
    </row>
    <row r="388" ht="12.75" customHeight="1">
      <c r="A388" s="58" t="str">
        <f t="shared" si="1"/>
        <v>#NAME?</v>
      </c>
      <c r="B388" s="59" t="str">
        <f>IF(A388="","",IF(MONTH(DATE(YEAR(fpdate),MONTH(fpdate)+(A388-1),DAY(fpdate)))&gt;(MONTH(fpdate)+MOD((A388-1),12)),DATE(YEAR(fpdate),MONTH(fpdate)+(A388-1)+1,0),DATE(YEAR(fpdate),MONTH(fpdate)+(A388-1),DAY(fpdate))))</f>
        <v>#NAME?</v>
      </c>
      <c r="C388" s="60" t="str">
        <f>IF(A388="","",IF(OR(A388=nper,payment&gt;ROUND((1+rate)*H387,2)),ROUND((1+rate)*H387,2),payment))</f>
        <v>#NAME?</v>
      </c>
      <c r="D388" s="60" t="str">
        <f>IF(A388="","",IF(H387&lt;=payment,0,IF(IF(MOD(A388,int)=0,$D$14,0)+C388&gt;=H387+F388,H387+F388-C388,IF(MOD(A388,int)=0,$D$14,0)+IF(IF(MOD(A388,int)=0,$D$14,0)+IF(MOD(A388,12)=0,$D$16,0)+C388&lt;H387+F388,IF(MOD(A388,12)=0,$D$16,0),H387+F388-IF(MOD(A388,int)=0,$D$14,0)-C388))))</f>
        <v>#NAME?</v>
      </c>
      <c r="E388" s="61"/>
      <c r="F388" s="60" t="str">
        <f>IF(A388="","",ROUND(rate*H387,2))</f>
        <v>#NAME?</v>
      </c>
      <c r="G388" s="60" t="str">
        <f t="shared" si="2"/>
        <v>#NAME?</v>
      </c>
      <c r="H388" s="60" t="str">
        <f t="shared" si="3"/>
        <v>#NAME?</v>
      </c>
      <c r="I388" s="60"/>
      <c r="J388" s="60"/>
      <c r="K388" s="60" t="str">
        <f t="shared" si="4"/>
        <v>#NAME?</v>
      </c>
      <c r="L388" s="62" t="str">
        <f t="shared" si="5"/>
        <v>#NAME?</v>
      </c>
      <c r="M388" s="6"/>
      <c r="N388" s="6"/>
      <c r="O388" s="6"/>
      <c r="P388" s="6"/>
      <c r="Q388" s="6"/>
      <c r="R388" s="6"/>
      <c r="S388" s="6"/>
      <c r="T388" s="6"/>
      <c r="U388" s="6"/>
      <c r="V388" s="6"/>
      <c r="W388" s="6"/>
      <c r="X388" s="6"/>
      <c r="Y388" s="6"/>
      <c r="Z388" s="6"/>
    </row>
    <row r="389" ht="12.75" customHeight="1">
      <c r="A389" s="58" t="str">
        <f t="shared" si="1"/>
        <v>#NAME?</v>
      </c>
      <c r="B389" s="59" t="str">
        <f>IF(A389="","",IF(MONTH(DATE(YEAR(fpdate),MONTH(fpdate)+(A389-1),DAY(fpdate)))&gt;(MONTH(fpdate)+MOD((A389-1),12)),DATE(YEAR(fpdate),MONTH(fpdate)+(A389-1)+1,0),DATE(YEAR(fpdate),MONTH(fpdate)+(A389-1),DAY(fpdate))))</f>
        <v>#NAME?</v>
      </c>
      <c r="C389" s="60" t="str">
        <f>IF(A389="","",IF(OR(A389=nper,payment&gt;ROUND((1+rate)*H388,2)),ROUND((1+rate)*H388,2),payment))</f>
        <v>#NAME?</v>
      </c>
      <c r="D389" s="60" t="str">
        <f>IF(A389="","",IF(H388&lt;=payment,0,IF(IF(MOD(A389,int)=0,$D$14,0)+C389&gt;=H388+F389,H388+F389-C389,IF(MOD(A389,int)=0,$D$14,0)+IF(IF(MOD(A389,int)=0,$D$14,0)+IF(MOD(A389,12)=0,$D$16,0)+C389&lt;H388+F389,IF(MOD(A389,12)=0,$D$16,0),H388+F389-IF(MOD(A389,int)=0,$D$14,0)-C389))))</f>
        <v>#NAME?</v>
      </c>
      <c r="E389" s="61"/>
      <c r="F389" s="60" t="str">
        <f>IF(A389="","",ROUND(rate*H388,2))</f>
        <v>#NAME?</v>
      </c>
      <c r="G389" s="60" t="str">
        <f t="shared" si="2"/>
        <v>#NAME?</v>
      </c>
      <c r="H389" s="60" t="str">
        <f t="shared" si="3"/>
        <v>#NAME?</v>
      </c>
      <c r="I389" s="60"/>
      <c r="J389" s="60"/>
      <c r="K389" s="60" t="str">
        <f t="shared" si="4"/>
        <v>#NAME?</v>
      </c>
      <c r="L389" s="62" t="str">
        <f t="shared" si="5"/>
        <v>#NAME?</v>
      </c>
      <c r="M389" s="6"/>
      <c r="N389" s="6"/>
      <c r="O389" s="6"/>
      <c r="P389" s="6"/>
      <c r="Q389" s="6"/>
      <c r="R389" s="6"/>
      <c r="S389" s="6"/>
      <c r="T389" s="6"/>
      <c r="U389" s="6"/>
      <c r="V389" s="6"/>
      <c r="W389" s="6"/>
      <c r="X389" s="6"/>
      <c r="Y389" s="6"/>
      <c r="Z389" s="6"/>
    </row>
    <row r="390" ht="12.75" customHeight="1">
      <c r="A390" s="58" t="str">
        <f t="shared" si="1"/>
        <v>#NAME?</v>
      </c>
      <c r="B390" s="59" t="str">
        <f>IF(A390="","",IF(MONTH(DATE(YEAR(fpdate),MONTH(fpdate)+(A390-1),DAY(fpdate)))&gt;(MONTH(fpdate)+MOD((A390-1),12)),DATE(YEAR(fpdate),MONTH(fpdate)+(A390-1)+1,0),DATE(YEAR(fpdate),MONTH(fpdate)+(A390-1),DAY(fpdate))))</f>
        <v>#NAME?</v>
      </c>
      <c r="C390" s="60" t="str">
        <f>IF(A390="","",IF(OR(A390=nper,payment&gt;ROUND((1+rate)*H389,2)),ROUND((1+rate)*H389,2),payment))</f>
        <v>#NAME?</v>
      </c>
      <c r="D390" s="60" t="str">
        <f>IF(A390="","",IF(H389&lt;=payment,0,IF(IF(MOD(A390,int)=0,$D$14,0)+C390&gt;=H389+F390,H389+F390-C390,IF(MOD(A390,int)=0,$D$14,0)+IF(IF(MOD(A390,int)=0,$D$14,0)+IF(MOD(A390,12)=0,$D$16,0)+C390&lt;H389+F390,IF(MOD(A390,12)=0,$D$16,0),H389+F390-IF(MOD(A390,int)=0,$D$14,0)-C390))))</f>
        <v>#NAME?</v>
      </c>
      <c r="E390" s="61"/>
      <c r="F390" s="60" t="str">
        <f>IF(A390="","",ROUND(rate*H389,2))</f>
        <v>#NAME?</v>
      </c>
      <c r="G390" s="60" t="str">
        <f t="shared" si="2"/>
        <v>#NAME?</v>
      </c>
      <c r="H390" s="60" t="str">
        <f t="shared" si="3"/>
        <v>#NAME?</v>
      </c>
      <c r="I390" s="60"/>
      <c r="J390" s="60"/>
      <c r="K390" s="60" t="str">
        <f t="shared" si="4"/>
        <v>#NAME?</v>
      </c>
      <c r="L390" s="62" t="str">
        <f t="shared" si="5"/>
        <v>#NAME?</v>
      </c>
      <c r="M390" s="6"/>
      <c r="N390" s="6"/>
      <c r="O390" s="6"/>
      <c r="P390" s="6"/>
      <c r="Q390" s="6"/>
      <c r="R390" s="6"/>
      <c r="S390" s="6"/>
      <c r="T390" s="6"/>
      <c r="U390" s="6"/>
      <c r="V390" s="6"/>
      <c r="W390" s="6"/>
      <c r="X390" s="6"/>
      <c r="Y390" s="6"/>
      <c r="Z390" s="6"/>
    </row>
    <row r="391" ht="12.75" customHeight="1">
      <c r="A391" s="58" t="str">
        <f t="shared" si="1"/>
        <v>#NAME?</v>
      </c>
      <c r="B391" s="59" t="str">
        <f>IF(A391="","",IF(MONTH(DATE(YEAR(fpdate),MONTH(fpdate)+(A391-1),DAY(fpdate)))&gt;(MONTH(fpdate)+MOD((A391-1),12)),DATE(YEAR(fpdate),MONTH(fpdate)+(A391-1)+1,0),DATE(YEAR(fpdate),MONTH(fpdate)+(A391-1),DAY(fpdate))))</f>
        <v>#NAME?</v>
      </c>
      <c r="C391" s="60" t="str">
        <f>IF(A391="","",IF(OR(A391=nper,payment&gt;ROUND((1+rate)*H390,2)),ROUND((1+rate)*H390,2),payment))</f>
        <v>#NAME?</v>
      </c>
      <c r="D391" s="60" t="str">
        <f>IF(A391="","",IF(H390&lt;=payment,0,IF(IF(MOD(A391,int)=0,$D$14,0)+C391&gt;=H390+F391,H390+F391-C391,IF(MOD(A391,int)=0,$D$14,0)+IF(IF(MOD(A391,int)=0,$D$14,0)+IF(MOD(A391,12)=0,$D$16,0)+C391&lt;H390+F391,IF(MOD(A391,12)=0,$D$16,0),H390+F391-IF(MOD(A391,int)=0,$D$14,0)-C391))))</f>
        <v>#NAME?</v>
      </c>
      <c r="E391" s="61"/>
      <c r="F391" s="60" t="str">
        <f>IF(A391="","",ROUND(rate*H390,2))</f>
        <v>#NAME?</v>
      </c>
      <c r="G391" s="60" t="str">
        <f t="shared" si="2"/>
        <v>#NAME?</v>
      </c>
      <c r="H391" s="60" t="str">
        <f t="shared" si="3"/>
        <v>#NAME?</v>
      </c>
      <c r="I391" s="60"/>
      <c r="J391" s="60"/>
      <c r="K391" s="60" t="str">
        <f t="shared" si="4"/>
        <v>#NAME?</v>
      </c>
      <c r="L391" s="62" t="str">
        <f t="shared" si="5"/>
        <v>#NAME?</v>
      </c>
      <c r="M391" s="6"/>
      <c r="N391" s="6"/>
      <c r="O391" s="6"/>
      <c r="P391" s="6"/>
      <c r="Q391" s="6"/>
      <c r="R391" s="6"/>
      <c r="S391" s="6"/>
      <c r="T391" s="6"/>
      <c r="U391" s="6"/>
      <c r="V391" s="6"/>
      <c r="W391" s="6"/>
      <c r="X391" s="6"/>
      <c r="Y391" s="6"/>
      <c r="Z391" s="6"/>
    </row>
    <row r="392" ht="12.75" customHeight="1">
      <c r="A392" s="58" t="str">
        <f t="shared" si="1"/>
        <v>#NAME?</v>
      </c>
      <c r="B392" s="59" t="str">
        <f>IF(A392="","",IF(MONTH(DATE(YEAR(fpdate),MONTH(fpdate)+(A392-1),DAY(fpdate)))&gt;(MONTH(fpdate)+MOD((A392-1),12)),DATE(YEAR(fpdate),MONTH(fpdate)+(A392-1)+1,0),DATE(YEAR(fpdate),MONTH(fpdate)+(A392-1),DAY(fpdate))))</f>
        <v>#NAME?</v>
      </c>
      <c r="C392" s="60" t="str">
        <f>IF(A392="","",IF(OR(A392=nper,payment&gt;ROUND((1+rate)*H391,2)),ROUND((1+rate)*H391,2),payment))</f>
        <v>#NAME?</v>
      </c>
      <c r="D392" s="60" t="str">
        <f>IF(A392="","",IF(H391&lt;=payment,0,IF(IF(MOD(A392,int)=0,$D$14,0)+C392&gt;=H391+F392,H391+F392-C392,IF(MOD(A392,int)=0,$D$14,0)+IF(IF(MOD(A392,int)=0,$D$14,0)+IF(MOD(A392,12)=0,$D$16,0)+C392&lt;H391+F392,IF(MOD(A392,12)=0,$D$16,0),H391+F392-IF(MOD(A392,int)=0,$D$14,0)-C392))))</f>
        <v>#NAME?</v>
      </c>
      <c r="E392" s="61"/>
      <c r="F392" s="60" t="str">
        <f>IF(A392="","",ROUND(rate*H391,2))</f>
        <v>#NAME?</v>
      </c>
      <c r="G392" s="60" t="str">
        <f t="shared" si="2"/>
        <v>#NAME?</v>
      </c>
      <c r="H392" s="60" t="str">
        <f t="shared" si="3"/>
        <v>#NAME?</v>
      </c>
      <c r="I392" s="60"/>
      <c r="J392" s="60"/>
      <c r="K392" s="60" t="str">
        <f t="shared" si="4"/>
        <v>#NAME?</v>
      </c>
      <c r="L392" s="62" t="str">
        <f t="shared" si="5"/>
        <v>#NAME?</v>
      </c>
      <c r="M392" s="6"/>
      <c r="N392" s="6"/>
      <c r="O392" s="6"/>
      <c r="P392" s="6"/>
      <c r="Q392" s="6"/>
      <c r="R392" s="6"/>
      <c r="S392" s="6"/>
      <c r="T392" s="6"/>
      <c r="U392" s="6"/>
      <c r="V392" s="6"/>
      <c r="W392" s="6"/>
      <c r="X392" s="6"/>
      <c r="Y392" s="6"/>
      <c r="Z392" s="6"/>
    </row>
    <row r="393" ht="12.75" customHeight="1">
      <c r="A393" s="58" t="str">
        <f t="shared" si="1"/>
        <v>#NAME?</v>
      </c>
      <c r="B393" s="59" t="str">
        <f>IF(A393="","",IF(MONTH(DATE(YEAR(fpdate),MONTH(fpdate)+(A393-1),DAY(fpdate)))&gt;(MONTH(fpdate)+MOD((A393-1),12)),DATE(YEAR(fpdate),MONTH(fpdate)+(A393-1)+1,0),DATE(YEAR(fpdate),MONTH(fpdate)+(A393-1),DAY(fpdate))))</f>
        <v>#NAME?</v>
      </c>
      <c r="C393" s="60" t="str">
        <f>IF(A393="","",IF(OR(A393=nper,payment&gt;ROUND((1+rate)*H392,2)),ROUND((1+rate)*H392,2),payment))</f>
        <v>#NAME?</v>
      </c>
      <c r="D393" s="60" t="str">
        <f>IF(A393="","",IF(H392&lt;=payment,0,IF(IF(MOD(A393,int)=0,$D$14,0)+C393&gt;=H392+F393,H392+F393-C393,IF(MOD(A393,int)=0,$D$14,0)+IF(IF(MOD(A393,int)=0,$D$14,0)+IF(MOD(A393,12)=0,$D$16,0)+C393&lt;H392+F393,IF(MOD(A393,12)=0,$D$16,0),H392+F393-IF(MOD(A393,int)=0,$D$14,0)-C393))))</f>
        <v>#NAME?</v>
      </c>
      <c r="E393" s="61"/>
      <c r="F393" s="60" t="str">
        <f>IF(A393="","",ROUND(rate*H392,2))</f>
        <v>#NAME?</v>
      </c>
      <c r="G393" s="60" t="str">
        <f t="shared" si="2"/>
        <v>#NAME?</v>
      </c>
      <c r="H393" s="60" t="str">
        <f t="shared" si="3"/>
        <v>#NAME?</v>
      </c>
      <c r="I393" s="60"/>
      <c r="J393" s="60"/>
      <c r="K393" s="60" t="str">
        <f t="shared" si="4"/>
        <v>#NAME?</v>
      </c>
      <c r="L393" s="62" t="str">
        <f t="shared" si="5"/>
        <v>#NAME?</v>
      </c>
      <c r="M393" s="6"/>
      <c r="N393" s="6"/>
      <c r="O393" s="6"/>
      <c r="P393" s="6"/>
      <c r="Q393" s="6"/>
      <c r="R393" s="6"/>
      <c r="S393" s="6"/>
      <c r="T393" s="6"/>
      <c r="U393" s="6"/>
      <c r="V393" s="6"/>
      <c r="W393" s="6"/>
      <c r="X393" s="6"/>
      <c r="Y393" s="6"/>
      <c r="Z393" s="6"/>
    </row>
    <row r="394" ht="12.75" customHeight="1">
      <c r="A394" s="58" t="str">
        <f t="shared" si="1"/>
        <v>#NAME?</v>
      </c>
      <c r="B394" s="59" t="str">
        <f>IF(A394="","",IF(MONTH(DATE(YEAR(fpdate),MONTH(fpdate)+(A394-1),DAY(fpdate)))&gt;(MONTH(fpdate)+MOD((A394-1),12)),DATE(YEAR(fpdate),MONTH(fpdate)+(A394-1)+1,0),DATE(YEAR(fpdate),MONTH(fpdate)+(A394-1),DAY(fpdate))))</f>
        <v>#NAME?</v>
      </c>
      <c r="C394" s="60" t="str">
        <f>IF(A394="","",IF(OR(A394=nper,payment&gt;ROUND((1+rate)*H393,2)),ROUND((1+rate)*H393,2),payment))</f>
        <v>#NAME?</v>
      </c>
      <c r="D394" s="60" t="str">
        <f>IF(A394="","",IF(H393&lt;=payment,0,IF(IF(MOD(A394,int)=0,$D$14,0)+C394&gt;=H393+F394,H393+F394-C394,IF(MOD(A394,int)=0,$D$14,0)+IF(IF(MOD(A394,int)=0,$D$14,0)+IF(MOD(A394,12)=0,$D$16,0)+C394&lt;H393+F394,IF(MOD(A394,12)=0,$D$16,0),H393+F394-IF(MOD(A394,int)=0,$D$14,0)-C394))))</f>
        <v>#NAME?</v>
      </c>
      <c r="E394" s="61"/>
      <c r="F394" s="60" t="str">
        <f>IF(A394="","",ROUND(rate*H393,2))</f>
        <v>#NAME?</v>
      </c>
      <c r="G394" s="60" t="str">
        <f t="shared" si="2"/>
        <v>#NAME?</v>
      </c>
      <c r="H394" s="60" t="str">
        <f t="shared" si="3"/>
        <v>#NAME?</v>
      </c>
      <c r="I394" s="60"/>
      <c r="J394" s="60"/>
      <c r="K394" s="60" t="str">
        <f t="shared" si="4"/>
        <v>#NAME?</v>
      </c>
      <c r="L394" s="62" t="str">
        <f t="shared" si="5"/>
        <v>#NAME?</v>
      </c>
      <c r="M394" s="6"/>
      <c r="N394" s="6"/>
      <c r="O394" s="6"/>
      <c r="P394" s="6"/>
      <c r="Q394" s="6"/>
      <c r="R394" s="6"/>
      <c r="S394" s="6"/>
      <c r="T394" s="6"/>
      <c r="U394" s="6"/>
      <c r="V394" s="6"/>
      <c r="W394" s="6"/>
      <c r="X394" s="6"/>
      <c r="Y394" s="6"/>
      <c r="Z394" s="6"/>
    </row>
    <row r="395" ht="12.75" customHeight="1">
      <c r="A395" s="58" t="str">
        <f t="shared" si="1"/>
        <v>#NAME?</v>
      </c>
      <c r="B395" s="59" t="str">
        <f>IF(A395="","",IF(MONTH(DATE(YEAR(fpdate),MONTH(fpdate)+(A395-1),DAY(fpdate)))&gt;(MONTH(fpdate)+MOD((A395-1),12)),DATE(YEAR(fpdate),MONTH(fpdate)+(A395-1)+1,0),DATE(YEAR(fpdate),MONTH(fpdate)+(A395-1),DAY(fpdate))))</f>
        <v>#NAME?</v>
      </c>
      <c r="C395" s="60" t="str">
        <f>IF(A395="","",IF(OR(A395=nper,payment&gt;ROUND((1+rate)*H394,2)),ROUND((1+rate)*H394,2),payment))</f>
        <v>#NAME?</v>
      </c>
      <c r="D395" s="60" t="str">
        <f>IF(A395="","",IF(H394&lt;=payment,0,IF(IF(MOD(A395,int)=0,$D$14,0)+C395&gt;=H394+F395,H394+F395-C395,IF(MOD(A395,int)=0,$D$14,0)+IF(IF(MOD(A395,int)=0,$D$14,0)+IF(MOD(A395,12)=0,$D$16,0)+C395&lt;H394+F395,IF(MOD(A395,12)=0,$D$16,0),H394+F395-IF(MOD(A395,int)=0,$D$14,0)-C395))))</f>
        <v>#NAME?</v>
      </c>
      <c r="E395" s="61"/>
      <c r="F395" s="60" t="str">
        <f>IF(A395="","",ROUND(rate*H394,2))</f>
        <v>#NAME?</v>
      </c>
      <c r="G395" s="60" t="str">
        <f t="shared" si="2"/>
        <v>#NAME?</v>
      </c>
      <c r="H395" s="60" t="str">
        <f t="shared" si="3"/>
        <v>#NAME?</v>
      </c>
      <c r="I395" s="60"/>
      <c r="J395" s="60"/>
      <c r="K395" s="60" t="str">
        <f t="shared" si="4"/>
        <v>#NAME?</v>
      </c>
      <c r="L395" s="62" t="str">
        <f t="shared" si="5"/>
        <v>#NAME?</v>
      </c>
      <c r="M395" s="6"/>
      <c r="N395" s="6"/>
      <c r="O395" s="6"/>
      <c r="P395" s="6"/>
      <c r="Q395" s="6"/>
      <c r="R395" s="6"/>
      <c r="S395" s="6"/>
      <c r="T395" s="6"/>
      <c r="U395" s="6"/>
      <c r="V395" s="6"/>
      <c r="W395" s="6"/>
      <c r="X395" s="6"/>
      <c r="Y395" s="6"/>
      <c r="Z395" s="6"/>
    </row>
    <row r="396" ht="12.75" customHeight="1">
      <c r="A396" s="58" t="str">
        <f t="shared" si="1"/>
        <v>#NAME?</v>
      </c>
      <c r="B396" s="59" t="str">
        <f>IF(A396="","",IF(MONTH(DATE(YEAR(fpdate),MONTH(fpdate)+(A396-1),DAY(fpdate)))&gt;(MONTH(fpdate)+MOD((A396-1),12)),DATE(YEAR(fpdate),MONTH(fpdate)+(A396-1)+1,0),DATE(YEAR(fpdate),MONTH(fpdate)+(A396-1),DAY(fpdate))))</f>
        <v>#NAME?</v>
      </c>
      <c r="C396" s="60" t="str">
        <f>IF(A396="","",IF(OR(A396=nper,payment&gt;ROUND((1+rate)*H395,2)),ROUND((1+rate)*H395,2),payment))</f>
        <v>#NAME?</v>
      </c>
      <c r="D396" s="60" t="str">
        <f>IF(A396="","",IF(H395&lt;=payment,0,IF(IF(MOD(A396,int)=0,$D$14,0)+C396&gt;=H395+F396,H395+F396-C396,IF(MOD(A396,int)=0,$D$14,0)+IF(IF(MOD(A396,int)=0,$D$14,0)+IF(MOD(A396,12)=0,$D$16,0)+C396&lt;H395+F396,IF(MOD(A396,12)=0,$D$16,0),H395+F396-IF(MOD(A396,int)=0,$D$14,0)-C396))))</f>
        <v>#NAME?</v>
      </c>
      <c r="E396" s="61"/>
      <c r="F396" s="60" t="str">
        <f>IF(A396="","",ROUND(rate*H395,2))</f>
        <v>#NAME?</v>
      </c>
      <c r="G396" s="60" t="str">
        <f t="shared" si="2"/>
        <v>#NAME?</v>
      </c>
      <c r="H396" s="60" t="str">
        <f t="shared" si="3"/>
        <v>#NAME?</v>
      </c>
      <c r="I396" s="60"/>
      <c r="J396" s="60"/>
      <c r="K396" s="60" t="str">
        <f t="shared" si="4"/>
        <v>#NAME?</v>
      </c>
      <c r="L396" s="62" t="str">
        <f t="shared" si="5"/>
        <v>#NAME?</v>
      </c>
      <c r="M396" s="6"/>
      <c r="N396" s="6"/>
      <c r="O396" s="6"/>
      <c r="P396" s="6"/>
      <c r="Q396" s="6"/>
      <c r="R396" s="6"/>
      <c r="S396" s="6"/>
      <c r="T396" s="6"/>
      <c r="U396" s="6"/>
      <c r="V396" s="6"/>
      <c r="W396" s="6"/>
      <c r="X396" s="6"/>
      <c r="Y396" s="6"/>
      <c r="Z396" s="6"/>
    </row>
    <row r="397" ht="12.75" customHeight="1">
      <c r="A397" s="58" t="str">
        <f t="shared" si="1"/>
        <v>#NAME?</v>
      </c>
      <c r="B397" s="59" t="str">
        <f>IF(A397="","",IF(MONTH(DATE(YEAR(fpdate),MONTH(fpdate)+(A397-1),DAY(fpdate)))&gt;(MONTH(fpdate)+MOD((A397-1),12)),DATE(YEAR(fpdate),MONTH(fpdate)+(A397-1)+1,0),DATE(YEAR(fpdate),MONTH(fpdate)+(A397-1),DAY(fpdate))))</f>
        <v>#NAME?</v>
      </c>
      <c r="C397" s="60" t="str">
        <f>IF(A397="","",IF(OR(A397=nper,payment&gt;ROUND((1+rate)*H396,2)),ROUND((1+rate)*H396,2),payment))</f>
        <v>#NAME?</v>
      </c>
      <c r="D397" s="60" t="str">
        <f>IF(A397="","",IF(H396&lt;=payment,0,IF(IF(MOD(A397,int)=0,$D$14,0)+C397&gt;=H396+F397,H396+F397-C397,IF(MOD(A397,int)=0,$D$14,0)+IF(IF(MOD(A397,int)=0,$D$14,0)+IF(MOD(A397,12)=0,$D$16,0)+C397&lt;H396+F397,IF(MOD(A397,12)=0,$D$16,0),H396+F397-IF(MOD(A397,int)=0,$D$14,0)-C397))))</f>
        <v>#NAME?</v>
      </c>
      <c r="E397" s="61"/>
      <c r="F397" s="60" t="str">
        <f>IF(A397="","",ROUND(rate*H396,2))</f>
        <v>#NAME?</v>
      </c>
      <c r="G397" s="60" t="str">
        <f t="shared" si="2"/>
        <v>#NAME?</v>
      </c>
      <c r="H397" s="60" t="str">
        <f t="shared" si="3"/>
        <v>#NAME?</v>
      </c>
      <c r="I397" s="60"/>
      <c r="J397" s="60"/>
      <c r="K397" s="60" t="str">
        <f t="shared" si="4"/>
        <v>#NAME?</v>
      </c>
      <c r="L397" s="62" t="str">
        <f t="shared" si="5"/>
        <v>#NAME?</v>
      </c>
      <c r="M397" s="6"/>
      <c r="N397" s="6"/>
      <c r="O397" s="6"/>
      <c r="P397" s="6"/>
      <c r="Q397" s="6"/>
      <c r="R397" s="6"/>
      <c r="S397" s="6"/>
      <c r="T397" s="6"/>
      <c r="U397" s="6"/>
      <c r="V397" s="6"/>
      <c r="W397" s="6"/>
      <c r="X397" s="6"/>
      <c r="Y397" s="6"/>
      <c r="Z397" s="6"/>
    </row>
    <row r="398" ht="12.75" customHeight="1">
      <c r="A398" s="58" t="str">
        <f t="shared" si="1"/>
        <v>#NAME?</v>
      </c>
      <c r="B398" s="59" t="str">
        <f>IF(A398="","",IF(MONTH(DATE(YEAR(fpdate),MONTH(fpdate)+(A398-1),DAY(fpdate)))&gt;(MONTH(fpdate)+MOD((A398-1),12)),DATE(YEAR(fpdate),MONTH(fpdate)+(A398-1)+1,0),DATE(YEAR(fpdate),MONTH(fpdate)+(A398-1),DAY(fpdate))))</f>
        <v>#NAME?</v>
      </c>
      <c r="C398" s="60" t="str">
        <f>IF(A398="","",IF(OR(A398=nper,payment&gt;ROUND((1+rate)*H397,2)),ROUND((1+rate)*H397,2),payment))</f>
        <v>#NAME?</v>
      </c>
      <c r="D398" s="60" t="str">
        <f>IF(A398="","",IF(H397&lt;=payment,0,IF(IF(MOD(A398,int)=0,$D$14,0)+C398&gt;=H397+F398,H397+F398-C398,IF(MOD(A398,int)=0,$D$14,0)+IF(IF(MOD(A398,int)=0,$D$14,0)+IF(MOD(A398,12)=0,$D$16,0)+C398&lt;H397+F398,IF(MOD(A398,12)=0,$D$16,0),H397+F398-IF(MOD(A398,int)=0,$D$14,0)-C398))))</f>
        <v>#NAME?</v>
      </c>
      <c r="E398" s="61"/>
      <c r="F398" s="60" t="str">
        <f>IF(A398="","",ROUND(rate*H397,2))</f>
        <v>#NAME?</v>
      </c>
      <c r="G398" s="60" t="str">
        <f t="shared" si="2"/>
        <v>#NAME?</v>
      </c>
      <c r="H398" s="60" t="str">
        <f t="shared" si="3"/>
        <v>#NAME?</v>
      </c>
      <c r="I398" s="60"/>
      <c r="J398" s="60"/>
      <c r="K398" s="60" t="str">
        <f t="shared" si="4"/>
        <v>#NAME?</v>
      </c>
      <c r="L398" s="62" t="str">
        <f t="shared" si="5"/>
        <v>#NAME?</v>
      </c>
      <c r="M398" s="6"/>
      <c r="N398" s="6"/>
      <c r="O398" s="6"/>
      <c r="P398" s="6"/>
      <c r="Q398" s="6"/>
      <c r="R398" s="6"/>
      <c r="S398" s="6"/>
      <c r="T398" s="6"/>
      <c r="U398" s="6"/>
      <c r="V398" s="6"/>
      <c r="W398" s="6"/>
      <c r="X398" s="6"/>
      <c r="Y398" s="6"/>
      <c r="Z398" s="6"/>
    </row>
    <row r="399" ht="12.75" customHeight="1">
      <c r="A399" s="58" t="str">
        <f t="shared" si="1"/>
        <v>#NAME?</v>
      </c>
      <c r="B399" s="59" t="str">
        <f>IF(A399="","",IF(MONTH(DATE(YEAR(fpdate),MONTH(fpdate)+(A399-1),DAY(fpdate)))&gt;(MONTH(fpdate)+MOD((A399-1),12)),DATE(YEAR(fpdate),MONTH(fpdate)+(A399-1)+1,0),DATE(YEAR(fpdate),MONTH(fpdate)+(A399-1),DAY(fpdate))))</f>
        <v>#NAME?</v>
      </c>
      <c r="C399" s="60" t="str">
        <f>IF(A399="","",IF(OR(A399=nper,payment&gt;ROUND((1+rate)*H398,2)),ROUND((1+rate)*H398,2),payment))</f>
        <v>#NAME?</v>
      </c>
      <c r="D399" s="60" t="str">
        <f>IF(A399="","",IF(H398&lt;=payment,0,IF(IF(MOD(A399,int)=0,$D$14,0)+C399&gt;=H398+F399,H398+F399-C399,IF(MOD(A399,int)=0,$D$14,0)+IF(IF(MOD(A399,int)=0,$D$14,0)+IF(MOD(A399,12)=0,$D$16,0)+C399&lt;H398+F399,IF(MOD(A399,12)=0,$D$16,0),H398+F399-IF(MOD(A399,int)=0,$D$14,0)-C399))))</f>
        <v>#NAME?</v>
      </c>
      <c r="E399" s="61"/>
      <c r="F399" s="60" t="str">
        <f>IF(A399="","",ROUND(rate*H398,2))</f>
        <v>#NAME?</v>
      </c>
      <c r="G399" s="60" t="str">
        <f t="shared" si="2"/>
        <v>#NAME?</v>
      </c>
      <c r="H399" s="60" t="str">
        <f t="shared" si="3"/>
        <v>#NAME?</v>
      </c>
      <c r="I399" s="60"/>
      <c r="J399" s="60"/>
      <c r="K399" s="60" t="str">
        <f t="shared" si="4"/>
        <v>#NAME?</v>
      </c>
      <c r="L399" s="62" t="str">
        <f t="shared" si="5"/>
        <v>#NAME?</v>
      </c>
      <c r="M399" s="6"/>
      <c r="N399" s="6"/>
      <c r="O399" s="6"/>
      <c r="P399" s="6"/>
      <c r="Q399" s="6"/>
      <c r="R399" s="6"/>
      <c r="S399" s="6"/>
      <c r="T399" s="6"/>
      <c r="U399" s="6"/>
      <c r="V399" s="6"/>
      <c r="W399" s="6"/>
      <c r="X399" s="6"/>
      <c r="Y399" s="6"/>
      <c r="Z399" s="6"/>
    </row>
    <row r="400" ht="12.75" customHeight="1">
      <c r="A400" s="58" t="str">
        <f t="shared" si="1"/>
        <v>#NAME?</v>
      </c>
      <c r="B400" s="59" t="str">
        <f>IF(A400="","",IF(MONTH(DATE(YEAR(fpdate),MONTH(fpdate)+(A400-1),DAY(fpdate)))&gt;(MONTH(fpdate)+MOD((A400-1),12)),DATE(YEAR(fpdate),MONTH(fpdate)+(A400-1)+1,0),DATE(YEAR(fpdate),MONTH(fpdate)+(A400-1),DAY(fpdate))))</f>
        <v>#NAME?</v>
      </c>
      <c r="C400" s="60" t="str">
        <f>IF(A400="","",IF(OR(A400=nper,payment&gt;ROUND((1+rate)*H399,2)),ROUND((1+rate)*H399,2),payment))</f>
        <v>#NAME?</v>
      </c>
      <c r="D400" s="60" t="str">
        <f>IF(A400="","",IF(H399&lt;=payment,0,IF(IF(MOD(A400,int)=0,$D$14,0)+C400&gt;=H399+F400,H399+F400-C400,IF(MOD(A400,int)=0,$D$14,0)+IF(IF(MOD(A400,int)=0,$D$14,0)+IF(MOD(A400,12)=0,$D$16,0)+C400&lt;H399+F400,IF(MOD(A400,12)=0,$D$16,0),H399+F400-IF(MOD(A400,int)=0,$D$14,0)-C400))))</f>
        <v>#NAME?</v>
      </c>
      <c r="E400" s="61"/>
      <c r="F400" s="60" t="str">
        <f>IF(A400="","",ROUND(rate*H399,2))</f>
        <v>#NAME?</v>
      </c>
      <c r="G400" s="60" t="str">
        <f t="shared" si="2"/>
        <v>#NAME?</v>
      </c>
      <c r="H400" s="60" t="str">
        <f t="shared" si="3"/>
        <v>#NAME?</v>
      </c>
      <c r="I400" s="60"/>
      <c r="J400" s="60"/>
      <c r="K400" s="60" t="str">
        <f t="shared" si="4"/>
        <v>#NAME?</v>
      </c>
      <c r="L400" s="62" t="str">
        <f t="shared" si="5"/>
        <v>#NAME?</v>
      </c>
      <c r="M400" s="6"/>
      <c r="N400" s="6"/>
      <c r="O400" s="6"/>
      <c r="P400" s="6"/>
      <c r="Q400" s="6"/>
      <c r="R400" s="6"/>
      <c r="S400" s="6"/>
      <c r="T400" s="6"/>
      <c r="U400" s="6"/>
      <c r="V400" s="6"/>
      <c r="W400" s="6"/>
      <c r="X400" s="6"/>
      <c r="Y400" s="6"/>
      <c r="Z400" s="6"/>
    </row>
    <row r="401" ht="12.75" customHeight="1">
      <c r="A401" s="58" t="str">
        <f t="shared" si="1"/>
        <v>#NAME?</v>
      </c>
      <c r="B401" s="59" t="str">
        <f>IF(A401="","",IF(MONTH(DATE(YEAR(fpdate),MONTH(fpdate)+(A401-1),DAY(fpdate)))&gt;(MONTH(fpdate)+MOD((A401-1),12)),DATE(YEAR(fpdate),MONTH(fpdate)+(A401-1)+1,0),DATE(YEAR(fpdate),MONTH(fpdate)+(A401-1),DAY(fpdate))))</f>
        <v>#NAME?</v>
      </c>
      <c r="C401" s="60" t="str">
        <f>IF(A401="","",IF(OR(A401=nper,payment&gt;ROUND((1+rate)*H400,2)),ROUND((1+rate)*H400,2),payment))</f>
        <v>#NAME?</v>
      </c>
      <c r="D401" s="60" t="str">
        <f>IF(A401="","",IF(H400&lt;=payment,0,IF(IF(MOD(A401,int)=0,$D$14,0)+C401&gt;=H400+F401,H400+F401-C401,IF(MOD(A401,int)=0,$D$14,0)+IF(IF(MOD(A401,int)=0,$D$14,0)+IF(MOD(A401,12)=0,$D$16,0)+C401&lt;H400+F401,IF(MOD(A401,12)=0,$D$16,0),H400+F401-IF(MOD(A401,int)=0,$D$14,0)-C401))))</f>
        <v>#NAME?</v>
      </c>
      <c r="E401" s="61"/>
      <c r="F401" s="60" t="str">
        <f>IF(A401="","",ROUND(rate*H400,2))</f>
        <v>#NAME?</v>
      </c>
      <c r="G401" s="60" t="str">
        <f t="shared" si="2"/>
        <v>#NAME?</v>
      </c>
      <c r="H401" s="60" t="str">
        <f t="shared" si="3"/>
        <v>#NAME?</v>
      </c>
      <c r="I401" s="60"/>
      <c r="J401" s="60"/>
      <c r="K401" s="60" t="str">
        <f t="shared" si="4"/>
        <v>#NAME?</v>
      </c>
      <c r="L401" s="62" t="str">
        <f t="shared" si="5"/>
        <v>#NAME?</v>
      </c>
      <c r="M401" s="6"/>
      <c r="N401" s="6"/>
      <c r="O401" s="6"/>
      <c r="P401" s="6"/>
      <c r="Q401" s="6"/>
      <c r="R401" s="6"/>
      <c r="S401" s="6"/>
      <c r="T401" s="6"/>
      <c r="U401" s="6"/>
      <c r="V401" s="6"/>
      <c r="W401" s="6"/>
      <c r="X401" s="6"/>
      <c r="Y401" s="6"/>
      <c r="Z401" s="6"/>
    </row>
    <row r="402" ht="12.75" customHeight="1">
      <c r="A402" s="58" t="str">
        <f t="shared" si="1"/>
        <v>#NAME?</v>
      </c>
      <c r="B402" s="59" t="str">
        <f>IF(A402="","",IF(MONTH(DATE(YEAR(fpdate),MONTH(fpdate)+(A402-1),DAY(fpdate)))&gt;(MONTH(fpdate)+MOD((A402-1),12)),DATE(YEAR(fpdate),MONTH(fpdate)+(A402-1)+1,0),DATE(YEAR(fpdate),MONTH(fpdate)+(A402-1),DAY(fpdate))))</f>
        <v>#NAME?</v>
      </c>
      <c r="C402" s="60" t="str">
        <f>IF(A402="","",IF(OR(A402=nper,payment&gt;ROUND((1+rate)*H401,2)),ROUND((1+rate)*H401,2),payment))</f>
        <v>#NAME?</v>
      </c>
      <c r="D402" s="60" t="str">
        <f>IF(A402="","",IF(H401&lt;=payment,0,IF(IF(MOD(A402,int)=0,$D$14,0)+C402&gt;=H401+F402,H401+F402-C402,IF(MOD(A402,int)=0,$D$14,0)+IF(IF(MOD(A402,int)=0,$D$14,0)+IF(MOD(A402,12)=0,$D$16,0)+C402&lt;H401+F402,IF(MOD(A402,12)=0,$D$16,0),H401+F402-IF(MOD(A402,int)=0,$D$14,0)-C402))))</f>
        <v>#NAME?</v>
      </c>
      <c r="E402" s="61"/>
      <c r="F402" s="60" t="str">
        <f>IF(A402="","",ROUND(rate*H401,2))</f>
        <v>#NAME?</v>
      </c>
      <c r="G402" s="60" t="str">
        <f t="shared" si="2"/>
        <v>#NAME?</v>
      </c>
      <c r="H402" s="60" t="str">
        <f t="shared" si="3"/>
        <v>#NAME?</v>
      </c>
      <c r="I402" s="60"/>
      <c r="J402" s="60"/>
      <c r="K402" s="60" t="str">
        <f t="shared" si="4"/>
        <v>#NAME?</v>
      </c>
      <c r="L402" s="62" t="str">
        <f t="shared" si="5"/>
        <v>#NAME?</v>
      </c>
      <c r="M402" s="6"/>
      <c r="N402" s="6"/>
      <c r="O402" s="6"/>
      <c r="P402" s="6"/>
      <c r="Q402" s="6"/>
      <c r="R402" s="6"/>
      <c r="S402" s="6"/>
      <c r="T402" s="6"/>
      <c r="U402" s="6"/>
      <c r="V402" s="6"/>
      <c r="W402" s="6"/>
      <c r="X402" s="6"/>
      <c r="Y402" s="6"/>
      <c r="Z402" s="6"/>
    </row>
    <row r="403" ht="12.75" customHeight="1">
      <c r="A403" s="58" t="str">
        <f t="shared" si="1"/>
        <v>#NAME?</v>
      </c>
      <c r="B403" s="59" t="str">
        <f>IF(A403="","",IF(MONTH(DATE(YEAR(fpdate),MONTH(fpdate)+(A403-1),DAY(fpdate)))&gt;(MONTH(fpdate)+MOD((A403-1),12)),DATE(YEAR(fpdate),MONTH(fpdate)+(A403-1)+1,0),DATE(YEAR(fpdate),MONTH(fpdate)+(A403-1),DAY(fpdate))))</f>
        <v>#NAME?</v>
      </c>
      <c r="C403" s="60" t="str">
        <f>IF(A403="","",IF(OR(A403=nper,payment&gt;ROUND((1+rate)*H402,2)),ROUND((1+rate)*H402,2),payment))</f>
        <v>#NAME?</v>
      </c>
      <c r="D403" s="60" t="str">
        <f>IF(A403="","",IF(H402&lt;=payment,0,IF(IF(MOD(A403,int)=0,$D$14,0)+C403&gt;=H402+F403,H402+F403-C403,IF(MOD(A403,int)=0,$D$14,0)+IF(IF(MOD(A403,int)=0,$D$14,0)+IF(MOD(A403,12)=0,$D$16,0)+C403&lt;H402+F403,IF(MOD(A403,12)=0,$D$16,0),H402+F403-IF(MOD(A403,int)=0,$D$14,0)-C403))))</f>
        <v>#NAME?</v>
      </c>
      <c r="E403" s="61"/>
      <c r="F403" s="60" t="str">
        <f>IF(A403="","",ROUND(rate*H402,2))</f>
        <v>#NAME?</v>
      </c>
      <c r="G403" s="60" t="str">
        <f t="shared" si="2"/>
        <v>#NAME?</v>
      </c>
      <c r="H403" s="60" t="str">
        <f t="shared" si="3"/>
        <v>#NAME?</v>
      </c>
      <c r="I403" s="60"/>
      <c r="J403" s="60"/>
      <c r="K403" s="60" t="str">
        <f t="shared" si="4"/>
        <v>#NAME?</v>
      </c>
      <c r="L403" s="62" t="str">
        <f t="shared" si="5"/>
        <v>#NAME?</v>
      </c>
      <c r="M403" s="6"/>
      <c r="N403" s="6"/>
      <c r="O403" s="6"/>
      <c r="P403" s="6"/>
      <c r="Q403" s="6"/>
      <c r="R403" s="6"/>
      <c r="S403" s="6"/>
      <c r="T403" s="6"/>
      <c r="U403" s="6"/>
      <c r="V403" s="6"/>
      <c r="W403" s="6"/>
      <c r="X403" s="6"/>
      <c r="Y403" s="6"/>
      <c r="Z403" s="6"/>
    </row>
    <row r="404" ht="12.75" customHeight="1">
      <c r="A404" s="58" t="str">
        <f t="shared" si="1"/>
        <v>#NAME?</v>
      </c>
      <c r="B404" s="59" t="str">
        <f>IF(A404="","",IF(MONTH(DATE(YEAR(fpdate),MONTH(fpdate)+(A404-1),DAY(fpdate)))&gt;(MONTH(fpdate)+MOD((A404-1),12)),DATE(YEAR(fpdate),MONTH(fpdate)+(A404-1)+1,0),DATE(YEAR(fpdate),MONTH(fpdate)+(A404-1),DAY(fpdate))))</f>
        <v>#NAME?</v>
      </c>
      <c r="C404" s="60" t="str">
        <f>IF(A404="","",IF(OR(A404=nper,payment&gt;ROUND((1+rate)*H403,2)),ROUND((1+rate)*H403,2),payment))</f>
        <v>#NAME?</v>
      </c>
      <c r="D404" s="60" t="str">
        <f>IF(A404="","",IF(H403&lt;=payment,0,IF(IF(MOD(A404,int)=0,$D$14,0)+C404&gt;=H403+F404,H403+F404-C404,IF(MOD(A404,int)=0,$D$14,0)+IF(IF(MOD(A404,int)=0,$D$14,0)+IF(MOD(A404,12)=0,$D$16,0)+C404&lt;H403+F404,IF(MOD(A404,12)=0,$D$16,0),H403+F404-IF(MOD(A404,int)=0,$D$14,0)-C404))))</f>
        <v>#NAME?</v>
      </c>
      <c r="E404" s="61"/>
      <c r="F404" s="60" t="str">
        <f>IF(A404="","",ROUND(rate*H403,2))</f>
        <v>#NAME?</v>
      </c>
      <c r="G404" s="60" t="str">
        <f t="shared" si="2"/>
        <v>#NAME?</v>
      </c>
      <c r="H404" s="60" t="str">
        <f t="shared" si="3"/>
        <v>#NAME?</v>
      </c>
      <c r="I404" s="60"/>
      <c r="J404" s="60"/>
      <c r="K404" s="60" t="str">
        <f t="shared" si="4"/>
        <v>#NAME?</v>
      </c>
      <c r="L404" s="62" t="str">
        <f t="shared" si="5"/>
        <v>#NAME?</v>
      </c>
      <c r="M404" s="6"/>
      <c r="N404" s="6"/>
      <c r="O404" s="6"/>
      <c r="P404" s="6"/>
      <c r="Q404" s="6"/>
      <c r="R404" s="6"/>
      <c r="S404" s="6"/>
      <c r="T404" s="6"/>
      <c r="U404" s="6"/>
      <c r="V404" s="6"/>
      <c r="W404" s="6"/>
      <c r="X404" s="6"/>
      <c r="Y404" s="6"/>
      <c r="Z404" s="6"/>
    </row>
    <row r="405" ht="12.75" customHeight="1">
      <c r="A405" s="58" t="str">
        <f t="shared" si="1"/>
        <v>#NAME?</v>
      </c>
      <c r="B405" s="59" t="str">
        <f>IF(A405="","",IF(MONTH(DATE(YEAR(fpdate),MONTH(fpdate)+(A405-1),DAY(fpdate)))&gt;(MONTH(fpdate)+MOD((A405-1),12)),DATE(YEAR(fpdate),MONTH(fpdate)+(A405-1)+1,0),DATE(YEAR(fpdate),MONTH(fpdate)+(A405-1),DAY(fpdate))))</f>
        <v>#NAME?</v>
      </c>
      <c r="C405" s="60" t="str">
        <f>IF(A405="","",IF(OR(A405=nper,payment&gt;ROUND((1+rate)*H404,2)),ROUND((1+rate)*H404,2),payment))</f>
        <v>#NAME?</v>
      </c>
      <c r="D405" s="60" t="str">
        <f>IF(A405="","",IF(H404&lt;=payment,0,IF(IF(MOD(A405,int)=0,$D$14,0)+C405&gt;=H404+F405,H404+F405-C405,IF(MOD(A405,int)=0,$D$14,0)+IF(IF(MOD(A405,int)=0,$D$14,0)+IF(MOD(A405,12)=0,$D$16,0)+C405&lt;H404+F405,IF(MOD(A405,12)=0,$D$16,0),H404+F405-IF(MOD(A405,int)=0,$D$14,0)-C405))))</f>
        <v>#NAME?</v>
      </c>
      <c r="E405" s="61"/>
      <c r="F405" s="60" t="str">
        <f>IF(A405="","",ROUND(rate*H404,2))</f>
        <v>#NAME?</v>
      </c>
      <c r="G405" s="60" t="str">
        <f t="shared" si="2"/>
        <v>#NAME?</v>
      </c>
      <c r="H405" s="60" t="str">
        <f t="shared" si="3"/>
        <v>#NAME?</v>
      </c>
      <c r="I405" s="60"/>
      <c r="J405" s="60"/>
      <c r="K405" s="60" t="str">
        <f t="shared" si="4"/>
        <v>#NAME?</v>
      </c>
      <c r="L405" s="62" t="str">
        <f t="shared" si="5"/>
        <v>#NAME?</v>
      </c>
      <c r="M405" s="6"/>
      <c r="N405" s="6"/>
      <c r="O405" s="6"/>
      <c r="P405" s="6"/>
      <c r="Q405" s="6"/>
      <c r="R405" s="6"/>
      <c r="S405" s="6"/>
      <c r="T405" s="6"/>
      <c r="U405" s="6"/>
      <c r="V405" s="6"/>
      <c r="W405" s="6"/>
      <c r="X405" s="6"/>
      <c r="Y405" s="6"/>
      <c r="Z405" s="6"/>
    </row>
    <row r="406" ht="12.75" customHeight="1">
      <c r="A406" s="58" t="str">
        <f t="shared" si="1"/>
        <v>#NAME?</v>
      </c>
      <c r="B406" s="59" t="str">
        <f>IF(A406="","",IF(MONTH(DATE(YEAR(fpdate),MONTH(fpdate)+(A406-1),DAY(fpdate)))&gt;(MONTH(fpdate)+MOD((A406-1),12)),DATE(YEAR(fpdate),MONTH(fpdate)+(A406-1)+1,0),DATE(YEAR(fpdate),MONTH(fpdate)+(A406-1),DAY(fpdate))))</f>
        <v>#NAME?</v>
      </c>
      <c r="C406" s="60" t="str">
        <f>IF(A406="","",IF(OR(A406=nper,payment&gt;ROUND((1+rate)*H405,2)),ROUND((1+rate)*H405,2),payment))</f>
        <v>#NAME?</v>
      </c>
      <c r="D406" s="60" t="str">
        <f>IF(A406="","",IF(H405&lt;=payment,0,IF(IF(MOD(A406,int)=0,$D$14,0)+C406&gt;=H405+F406,H405+F406-C406,IF(MOD(A406,int)=0,$D$14,0)+IF(IF(MOD(A406,int)=0,$D$14,0)+IF(MOD(A406,12)=0,$D$16,0)+C406&lt;H405+F406,IF(MOD(A406,12)=0,$D$16,0),H405+F406-IF(MOD(A406,int)=0,$D$14,0)-C406))))</f>
        <v>#NAME?</v>
      </c>
      <c r="E406" s="61"/>
      <c r="F406" s="60" t="str">
        <f>IF(A406="","",ROUND(rate*H405,2))</f>
        <v>#NAME?</v>
      </c>
      <c r="G406" s="60" t="str">
        <f t="shared" si="2"/>
        <v>#NAME?</v>
      </c>
      <c r="H406" s="60" t="str">
        <f t="shared" si="3"/>
        <v>#NAME?</v>
      </c>
      <c r="I406" s="60"/>
      <c r="J406" s="60"/>
      <c r="K406" s="60" t="str">
        <f t="shared" si="4"/>
        <v>#NAME?</v>
      </c>
      <c r="L406" s="62" t="str">
        <f t="shared" si="5"/>
        <v>#NAME?</v>
      </c>
      <c r="M406" s="6"/>
      <c r="N406" s="6"/>
      <c r="O406" s="6"/>
      <c r="P406" s="6"/>
      <c r="Q406" s="6"/>
      <c r="R406" s="6"/>
      <c r="S406" s="6"/>
      <c r="T406" s="6"/>
      <c r="U406" s="6"/>
      <c r="V406" s="6"/>
      <c r="W406" s="6"/>
      <c r="X406" s="6"/>
      <c r="Y406" s="6"/>
      <c r="Z406" s="6"/>
    </row>
    <row r="407" ht="12.75" customHeight="1">
      <c r="A407" s="58" t="str">
        <f t="shared" si="1"/>
        <v>#NAME?</v>
      </c>
      <c r="B407" s="59" t="str">
        <f>IF(A407="","",IF(MONTH(DATE(YEAR(fpdate),MONTH(fpdate)+(A407-1),DAY(fpdate)))&gt;(MONTH(fpdate)+MOD((A407-1),12)),DATE(YEAR(fpdate),MONTH(fpdate)+(A407-1)+1,0),DATE(YEAR(fpdate),MONTH(fpdate)+(A407-1),DAY(fpdate))))</f>
        <v>#NAME?</v>
      </c>
      <c r="C407" s="60" t="str">
        <f>IF(A407="","",IF(OR(A407=nper,payment&gt;ROUND((1+rate)*H406,2)),ROUND((1+rate)*H406,2),payment))</f>
        <v>#NAME?</v>
      </c>
      <c r="D407" s="60" t="str">
        <f>IF(A407="","",IF(H406&lt;=payment,0,IF(IF(MOD(A407,int)=0,$D$14,0)+C407&gt;=H406+F407,H406+F407-C407,IF(MOD(A407,int)=0,$D$14,0)+IF(IF(MOD(A407,int)=0,$D$14,0)+IF(MOD(A407,12)=0,$D$16,0)+C407&lt;H406+F407,IF(MOD(A407,12)=0,$D$16,0),H406+F407-IF(MOD(A407,int)=0,$D$14,0)-C407))))</f>
        <v>#NAME?</v>
      </c>
      <c r="E407" s="61"/>
      <c r="F407" s="60" t="str">
        <f>IF(A407="","",ROUND(rate*H406,2))</f>
        <v>#NAME?</v>
      </c>
      <c r="G407" s="60" t="str">
        <f t="shared" si="2"/>
        <v>#NAME?</v>
      </c>
      <c r="H407" s="60" t="str">
        <f t="shared" si="3"/>
        <v>#NAME?</v>
      </c>
      <c r="I407" s="60"/>
      <c r="J407" s="60"/>
      <c r="K407" s="60" t="str">
        <f t="shared" si="4"/>
        <v>#NAME?</v>
      </c>
      <c r="L407" s="62" t="str">
        <f t="shared" si="5"/>
        <v>#NAME?</v>
      </c>
      <c r="M407" s="6"/>
      <c r="N407" s="6"/>
      <c r="O407" s="6"/>
      <c r="P407" s="6"/>
      <c r="Q407" s="6"/>
      <c r="R407" s="6"/>
      <c r="S407" s="6"/>
      <c r="T407" s="6"/>
      <c r="U407" s="6"/>
      <c r="V407" s="6"/>
      <c r="W407" s="6"/>
      <c r="X407" s="6"/>
      <c r="Y407" s="6"/>
      <c r="Z407" s="6"/>
    </row>
    <row r="408" ht="12.75" customHeight="1">
      <c r="A408" s="58" t="str">
        <f t="shared" si="1"/>
        <v>#NAME?</v>
      </c>
      <c r="B408" s="59" t="str">
        <f>IF(A408="","",IF(MONTH(DATE(YEAR(fpdate),MONTH(fpdate)+(A408-1),DAY(fpdate)))&gt;(MONTH(fpdate)+MOD((A408-1),12)),DATE(YEAR(fpdate),MONTH(fpdate)+(A408-1)+1,0),DATE(YEAR(fpdate),MONTH(fpdate)+(A408-1),DAY(fpdate))))</f>
        <v>#NAME?</v>
      </c>
      <c r="C408" s="60" t="str">
        <f>IF(A408="","",IF(OR(A408=nper,payment&gt;ROUND((1+rate)*H407,2)),ROUND((1+rate)*H407,2),payment))</f>
        <v>#NAME?</v>
      </c>
      <c r="D408" s="60" t="str">
        <f>IF(A408="","",IF(H407&lt;=payment,0,IF(IF(MOD(A408,int)=0,$D$14,0)+C408&gt;=H407+F408,H407+F408-C408,IF(MOD(A408,int)=0,$D$14,0)+IF(IF(MOD(A408,int)=0,$D$14,0)+IF(MOD(A408,12)=0,$D$16,0)+C408&lt;H407+F408,IF(MOD(A408,12)=0,$D$16,0),H407+F408-IF(MOD(A408,int)=0,$D$14,0)-C408))))</f>
        <v>#NAME?</v>
      </c>
      <c r="E408" s="61"/>
      <c r="F408" s="60" t="str">
        <f>IF(A408="","",ROUND(rate*H407,2))</f>
        <v>#NAME?</v>
      </c>
      <c r="G408" s="60" t="str">
        <f t="shared" si="2"/>
        <v>#NAME?</v>
      </c>
      <c r="H408" s="60" t="str">
        <f t="shared" si="3"/>
        <v>#NAME?</v>
      </c>
      <c r="I408" s="60"/>
      <c r="J408" s="60"/>
      <c r="K408" s="60" t="str">
        <f t="shared" si="4"/>
        <v>#NAME?</v>
      </c>
      <c r="L408" s="62" t="str">
        <f t="shared" si="5"/>
        <v>#NAME?</v>
      </c>
      <c r="M408" s="6"/>
      <c r="N408" s="6"/>
      <c r="O408" s="6"/>
      <c r="P408" s="6"/>
      <c r="Q408" s="6"/>
      <c r="R408" s="6"/>
      <c r="S408" s="6"/>
      <c r="T408" s="6"/>
      <c r="U408" s="6"/>
      <c r="V408" s="6"/>
      <c r="W408" s="6"/>
      <c r="X408" s="6"/>
      <c r="Y408" s="6"/>
      <c r="Z408" s="6"/>
    </row>
    <row r="409" ht="12.75" customHeight="1">
      <c r="A409" s="58" t="str">
        <f t="shared" si="1"/>
        <v>#NAME?</v>
      </c>
      <c r="B409" s="59" t="str">
        <f>IF(A409="","",IF(MONTH(DATE(YEAR(fpdate),MONTH(fpdate)+(A409-1),DAY(fpdate)))&gt;(MONTH(fpdate)+MOD((A409-1),12)),DATE(YEAR(fpdate),MONTH(fpdate)+(A409-1)+1,0),DATE(YEAR(fpdate),MONTH(fpdate)+(A409-1),DAY(fpdate))))</f>
        <v>#NAME?</v>
      </c>
      <c r="C409" s="60" t="str">
        <f>IF(A409="","",IF(OR(A409=nper,payment&gt;ROUND((1+rate)*H408,2)),ROUND((1+rate)*H408,2),payment))</f>
        <v>#NAME?</v>
      </c>
      <c r="D409" s="60" t="str">
        <f>IF(A409="","",IF(H408&lt;=payment,0,IF(IF(MOD(A409,int)=0,$D$14,0)+C409&gt;=H408+F409,H408+F409-C409,IF(MOD(A409,int)=0,$D$14,0)+IF(IF(MOD(A409,int)=0,$D$14,0)+IF(MOD(A409,12)=0,$D$16,0)+C409&lt;H408+F409,IF(MOD(A409,12)=0,$D$16,0),H408+F409-IF(MOD(A409,int)=0,$D$14,0)-C409))))</f>
        <v>#NAME?</v>
      </c>
      <c r="E409" s="61"/>
      <c r="F409" s="60" t="str">
        <f>IF(A409="","",ROUND(rate*H408,2))</f>
        <v>#NAME?</v>
      </c>
      <c r="G409" s="60" t="str">
        <f t="shared" si="2"/>
        <v>#NAME?</v>
      </c>
      <c r="H409" s="60" t="str">
        <f t="shared" si="3"/>
        <v>#NAME?</v>
      </c>
      <c r="I409" s="60"/>
      <c r="J409" s="60"/>
      <c r="K409" s="60" t="str">
        <f t="shared" si="4"/>
        <v>#NAME?</v>
      </c>
      <c r="L409" s="62" t="str">
        <f t="shared" si="5"/>
        <v>#NAME?</v>
      </c>
      <c r="M409" s="6"/>
      <c r="N409" s="6"/>
      <c r="O409" s="6"/>
      <c r="P409" s="6"/>
      <c r="Q409" s="6"/>
      <c r="R409" s="6"/>
      <c r="S409" s="6"/>
      <c r="T409" s="6"/>
      <c r="U409" s="6"/>
      <c r="V409" s="6"/>
      <c r="W409" s="6"/>
      <c r="X409" s="6"/>
      <c r="Y409" s="6"/>
      <c r="Z409" s="6"/>
    </row>
    <row r="410" ht="12.75" customHeight="1">
      <c r="A410" s="58" t="str">
        <f t="shared" si="1"/>
        <v>#NAME?</v>
      </c>
      <c r="B410" s="59" t="str">
        <f>IF(A410="","",IF(MONTH(DATE(YEAR(fpdate),MONTH(fpdate)+(A410-1),DAY(fpdate)))&gt;(MONTH(fpdate)+MOD((A410-1),12)),DATE(YEAR(fpdate),MONTH(fpdate)+(A410-1)+1,0),DATE(YEAR(fpdate),MONTH(fpdate)+(A410-1),DAY(fpdate))))</f>
        <v>#NAME?</v>
      </c>
      <c r="C410" s="60" t="str">
        <f>IF(A410="","",IF(OR(A410=nper,payment&gt;ROUND((1+rate)*H409,2)),ROUND((1+rate)*H409,2),payment))</f>
        <v>#NAME?</v>
      </c>
      <c r="D410" s="60" t="str">
        <f>IF(A410="","",IF(H409&lt;=payment,0,IF(IF(MOD(A410,int)=0,$D$14,0)+C410&gt;=H409+F410,H409+F410-C410,IF(MOD(A410,int)=0,$D$14,0)+IF(IF(MOD(A410,int)=0,$D$14,0)+IF(MOD(A410,12)=0,$D$16,0)+C410&lt;H409+F410,IF(MOD(A410,12)=0,$D$16,0),H409+F410-IF(MOD(A410,int)=0,$D$14,0)-C410))))</f>
        <v>#NAME?</v>
      </c>
      <c r="E410" s="61"/>
      <c r="F410" s="60" t="str">
        <f>IF(A410="","",ROUND(rate*H409,2))</f>
        <v>#NAME?</v>
      </c>
      <c r="G410" s="60" t="str">
        <f t="shared" si="2"/>
        <v>#NAME?</v>
      </c>
      <c r="H410" s="60" t="str">
        <f t="shared" si="3"/>
        <v>#NAME?</v>
      </c>
      <c r="I410" s="60"/>
      <c r="J410" s="60"/>
      <c r="K410" s="60" t="str">
        <f t="shared" si="4"/>
        <v>#NAME?</v>
      </c>
      <c r="L410" s="62" t="str">
        <f t="shared" si="5"/>
        <v>#NAME?</v>
      </c>
      <c r="M410" s="6"/>
      <c r="N410" s="6"/>
      <c r="O410" s="6"/>
      <c r="P410" s="6"/>
      <c r="Q410" s="6"/>
      <c r="R410" s="6"/>
      <c r="S410" s="6"/>
      <c r="T410" s="6"/>
      <c r="U410" s="6"/>
      <c r="V410" s="6"/>
      <c r="W410" s="6"/>
      <c r="X410" s="6"/>
      <c r="Y410" s="6"/>
      <c r="Z410" s="6"/>
    </row>
    <row r="411" ht="12.75" customHeight="1">
      <c r="A411" s="58" t="str">
        <f t="shared" si="1"/>
        <v>#NAME?</v>
      </c>
      <c r="B411" s="59" t="str">
        <f>IF(A411="","",IF(MONTH(DATE(YEAR(fpdate),MONTH(fpdate)+(A411-1),DAY(fpdate)))&gt;(MONTH(fpdate)+MOD((A411-1),12)),DATE(YEAR(fpdate),MONTH(fpdate)+(A411-1)+1,0),DATE(YEAR(fpdate),MONTH(fpdate)+(A411-1),DAY(fpdate))))</f>
        <v>#NAME?</v>
      </c>
      <c r="C411" s="60" t="str">
        <f>IF(A411="","",IF(OR(A411=nper,payment&gt;ROUND((1+rate)*H410,2)),ROUND((1+rate)*H410,2),payment))</f>
        <v>#NAME?</v>
      </c>
      <c r="D411" s="60" t="str">
        <f>IF(A411="","",IF(H410&lt;=payment,0,IF(IF(MOD(A411,int)=0,$D$14,0)+C411&gt;=H410+F411,H410+F411-C411,IF(MOD(A411,int)=0,$D$14,0)+IF(IF(MOD(A411,int)=0,$D$14,0)+IF(MOD(A411,12)=0,$D$16,0)+C411&lt;H410+F411,IF(MOD(A411,12)=0,$D$16,0),H410+F411-IF(MOD(A411,int)=0,$D$14,0)-C411))))</f>
        <v>#NAME?</v>
      </c>
      <c r="E411" s="61"/>
      <c r="F411" s="60" t="str">
        <f>IF(A411="","",ROUND(rate*H410,2))</f>
        <v>#NAME?</v>
      </c>
      <c r="G411" s="60" t="str">
        <f t="shared" si="2"/>
        <v>#NAME?</v>
      </c>
      <c r="H411" s="60" t="str">
        <f t="shared" si="3"/>
        <v>#NAME?</v>
      </c>
      <c r="I411" s="60"/>
      <c r="J411" s="60"/>
      <c r="K411" s="60" t="str">
        <f t="shared" si="4"/>
        <v>#NAME?</v>
      </c>
      <c r="L411" s="62" t="str">
        <f t="shared" si="5"/>
        <v>#NAME?</v>
      </c>
      <c r="M411" s="6"/>
      <c r="N411" s="6"/>
      <c r="O411" s="6"/>
      <c r="P411" s="6"/>
      <c r="Q411" s="6"/>
      <c r="R411" s="6"/>
      <c r="S411" s="6"/>
      <c r="T411" s="6"/>
      <c r="U411" s="6"/>
      <c r="V411" s="6"/>
      <c r="W411" s="6"/>
      <c r="X411" s="6"/>
      <c r="Y411" s="6"/>
      <c r="Z411" s="6"/>
    </row>
    <row r="412" ht="12.75" customHeight="1">
      <c r="A412" s="58" t="str">
        <f t="shared" si="1"/>
        <v>#NAME?</v>
      </c>
      <c r="B412" s="59" t="str">
        <f>IF(A412="","",IF(MONTH(DATE(YEAR(fpdate),MONTH(fpdate)+(A412-1),DAY(fpdate)))&gt;(MONTH(fpdate)+MOD((A412-1),12)),DATE(YEAR(fpdate),MONTH(fpdate)+(A412-1)+1,0),DATE(YEAR(fpdate),MONTH(fpdate)+(A412-1),DAY(fpdate))))</f>
        <v>#NAME?</v>
      </c>
      <c r="C412" s="60" t="str">
        <f>IF(A412="","",IF(OR(A412=nper,payment&gt;ROUND((1+rate)*H411,2)),ROUND((1+rate)*H411,2),payment))</f>
        <v>#NAME?</v>
      </c>
      <c r="D412" s="60" t="str">
        <f>IF(A412="","",IF(H411&lt;=payment,0,IF(IF(MOD(A412,int)=0,$D$14,0)+C412&gt;=H411+F412,H411+F412-C412,IF(MOD(A412,int)=0,$D$14,0)+IF(IF(MOD(A412,int)=0,$D$14,0)+IF(MOD(A412,12)=0,$D$16,0)+C412&lt;H411+F412,IF(MOD(A412,12)=0,$D$16,0),H411+F412-IF(MOD(A412,int)=0,$D$14,0)-C412))))</f>
        <v>#NAME?</v>
      </c>
      <c r="E412" s="61"/>
      <c r="F412" s="60" t="str">
        <f>IF(A412="","",ROUND(rate*H411,2))</f>
        <v>#NAME?</v>
      </c>
      <c r="G412" s="60" t="str">
        <f t="shared" si="2"/>
        <v>#NAME?</v>
      </c>
      <c r="H412" s="60" t="str">
        <f t="shared" si="3"/>
        <v>#NAME?</v>
      </c>
      <c r="I412" s="60"/>
      <c r="J412" s="60"/>
      <c r="K412" s="60" t="str">
        <f t="shared" si="4"/>
        <v>#NAME?</v>
      </c>
      <c r="L412" s="62" t="str">
        <f t="shared" si="5"/>
        <v>#NAME?</v>
      </c>
      <c r="M412" s="6"/>
      <c r="N412" s="6"/>
      <c r="O412" s="6"/>
      <c r="P412" s="6"/>
      <c r="Q412" s="6"/>
      <c r="R412" s="6"/>
      <c r="S412" s="6"/>
      <c r="T412" s="6"/>
      <c r="U412" s="6"/>
      <c r="V412" s="6"/>
      <c r="W412" s="6"/>
      <c r="X412" s="6"/>
      <c r="Y412" s="6"/>
      <c r="Z412" s="6"/>
    </row>
    <row r="413" ht="12.75" customHeight="1">
      <c r="A413" s="58" t="str">
        <f t="shared" si="1"/>
        <v>#NAME?</v>
      </c>
      <c r="B413" s="59" t="str">
        <f>IF(A413="","",IF(MONTH(DATE(YEAR(fpdate),MONTH(fpdate)+(A413-1),DAY(fpdate)))&gt;(MONTH(fpdate)+MOD((A413-1),12)),DATE(YEAR(fpdate),MONTH(fpdate)+(A413-1)+1,0),DATE(YEAR(fpdate),MONTH(fpdate)+(A413-1),DAY(fpdate))))</f>
        <v>#NAME?</v>
      </c>
      <c r="C413" s="60" t="str">
        <f>IF(A413="","",IF(OR(A413=nper,payment&gt;ROUND((1+rate)*H412,2)),ROUND((1+rate)*H412,2),payment))</f>
        <v>#NAME?</v>
      </c>
      <c r="D413" s="60" t="str">
        <f>IF(A413="","",IF(H412&lt;=payment,0,IF(IF(MOD(A413,int)=0,$D$14,0)+C413&gt;=H412+F413,H412+F413-C413,IF(MOD(A413,int)=0,$D$14,0)+IF(IF(MOD(A413,int)=0,$D$14,0)+IF(MOD(A413,12)=0,$D$16,0)+C413&lt;H412+F413,IF(MOD(A413,12)=0,$D$16,0),H412+F413-IF(MOD(A413,int)=0,$D$14,0)-C413))))</f>
        <v>#NAME?</v>
      </c>
      <c r="E413" s="61"/>
      <c r="F413" s="60" t="str">
        <f>IF(A413="","",ROUND(rate*H412,2))</f>
        <v>#NAME?</v>
      </c>
      <c r="G413" s="60" t="str">
        <f t="shared" si="2"/>
        <v>#NAME?</v>
      </c>
      <c r="H413" s="60" t="str">
        <f t="shared" si="3"/>
        <v>#NAME?</v>
      </c>
      <c r="I413" s="60"/>
      <c r="J413" s="60"/>
      <c r="K413" s="60" t="str">
        <f t="shared" si="4"/>
        <v>#NAME?</v>
      </c>
      <c r="L413" s="62" t="str">
        <f t="shared" si="5"/>
        <v>#NAME?</v>
      </c>
      <c r="M413" s="6"/>
      <c r="N413" s="6"/>
      <c r="O413" s="6"/>
      <c r="P413" s="6"/>
      <c r="Q413" s="6"/>
      <c r="R413" s="6"/>
      <c r="S413" s="6"/>
      <c r="T413" s="6"/>
      <c r="U413" s="6"/>
      <c r="V413" s="6"/>
      <c r="W413" s="6"/>
      <c r="X413" s="6"/>
      <c r="Y413" s="6"/>
      <c r="Z413" s="6"/>
    </row>
    <row r="414" ht="12.75" customHeight="1">
      <c r="A414" s="58" t="str">
        <f t="shared" si="1"/>
        <v>#NAME?</v>
      </c>
      <c r="B414" s="59" t="str">
        <f>IF(A414="","",IF(MONTH(DATE(YEAR(fpdate),MONTH(fpdate)+(A414-1),DAY(fpdate)))&gt;(MONTH(fpdate)+MOD((A414-1),12)),DATE(YEAR(fpdate),MONTH(fpdate)+(A414-1)+1,0),DATE(YEAR(fpdate),MONTH(fpdate)+(A414-1),DAY(fpdate))))</f>
        <v>#NAME?</v>
      </c>
      <c r="C414" s="60" t="str">
        <f>IF(A414="","",IF(OR(A414=nper,payment&gt;ROUND((1+rate)*H413,2)),ROUND((1+rate)*H413,2),payment))</f>
        <v>#NAME?</v>
      </c>
      <c r="D414" s="60" t="str">
        <f>IF(A414="","",IF(H413&lt;=payment,0,IF(IF(MOD(A414,int)=0,$D$14,0)+C414&gt;=H413+F414,H413+F414-C414,IF(MOD(A414,int)=0,$D$14,0)+IF(IF(MOD(A414,int)=0,$D$14,0)+IF(MOD(A414,12)=0,$D$16,0)+C414&lt;H413+F414,IF(MOD(A414,12)=0,$D$16,0),H413+F414-IF(MOD(A414,int)=0,$D$14,0)-C414))))</f>
        <v>#NAME?</v>
      </c>
      <c r="E414" s="61"/>
      <c r="F414" s="60" t="str">
        <f>IF(A414="","",ROUND(rate*H413,2))</f>
        <v>#NAME?</v>
      </c>
      <c r="G414" s="60" t="str">
        <f t="shared" si="2"/>
        <v>#NAME?</v>
      </c>
      <c r="H414" s="60" t="str">
        <f t="shared" si="3"/>
        <v>#NAME?</v>
      </c>
      <c r="I414" s="60"/>
      <c r="J414" s="60"/>
      <c r="K414" s="60" t="str">
        <f t="shared" si="4"/>
        <v>#NAME?</v>
      </c>
      <c r="L414" s="62" t="str">
        <f t="shared" si="5"/>
        <v>#NAME?</v>
      </c>
      <c r="M414" s="6"/>
      <c r="N414" s="6"/>
      <c r="O414" s="6"/>
      <c r="P414" s="6"/>
      <c r="Q414" s="6"/>
      <c r="R414" s="6"/>
      <c r="S414" s="6"/>
      <c r="T414" s="6"/>
      <c r="U414" s="6"/>
      <c r="V414" s="6"/>
      <c r="W414" s="6"/>
      <c r="X414" s="6"/>
      <c r="Y414" s="6"/>
      <c r="Z414" s="6"/>
    </row>
    <row r="415" ht="12.75" customHeight="1">
      <c r="A415" s="58" t="str">
        <f t="shared" si="1"/>
        <v>#NAME?</v>
      </c>
      <c r="B415" s="59" t="str">
        <f>IF(A415="","",IF(MONTH(DATE(YEAR(fpdate),MONTH(fpdate)+(A415-1),DAY(fpdate)))&gt;(MONTH(fpdate)+MOD((A415-1),12)),DATE(YEAR(fpdate),MONTH(fpdate)+(A415-1)+1,0),DATE(YEAR(fpdate),MONTH(fpdate)+(A415-1),DAY(fpdate))))</f>
        <v>#NAME?</v>
      </c>
      <c r="C415" s="60" t="str">
        <f>IF(A415="","",IF(OR(A415=nper,payment&gt;ROUND((1+rate)*H414,2)),ROUND((1+rate)*H414,2),payment))</f>
        <v>#NAME?</v>
      </c>
      <c r="D415" s="60" t="str">
        <f>IF(A415="","",IF(H414&lt;=payment,0,IF(IF(MOD(A415,int)=0,$D$14,0)+C415&gt;=H414+F415,H414+F415-C415,IF(MOD(A415,int)=0,$D$14,0)+IF(IF(MOD(A415,int)=0,$D$14,0)+IF(MOD(A415,12)=0,$D$16,0)+C415&lt;H414+F415,IF(MOD(A415,12)=0,$D$16,0),H414+F415-IF(MOD(A415,int)=0,$D$14,0)-C415))))</f>
        <v>#NAME?</v>
      </c>
      <c r="E415" s="61"/>
      <c r="F415" s="60" t="str">
        <f>IF(A415="","",ROUND(rate*H414,2))</f>
        <v>#NAME?</v>
      </c>
      <c r="G415" s="60" t="str">
        <f t="shared" si="2"/>
        <v>#NAME?</v>
      </c>
      <c r="H415" s="60" t="str">
        <f t="shared" si="3"/>
        <v>#NAME?</v>
      </c>
      <c r="I415" s="60"/>
      <c r="J415" s="60"/>
      <c r="K415" s="60" t="str">
        <f t="shared" si="4"/>
        <v>#NAME?</v>
      </c>
      <c r="L415" s="62" t="str">
        <f t="shared" si="5"/>
        <v>#NAME?</v>
      </c>
      <c r="M415" s="6"/>
      <c r="N415" s="6"/>
      <c r="O415" s="6"/>
      <c r="P415" s="6"/>
      <c r="Q415" s="6"/>
      <c r="R415" s="6"/>
      <c r="S415" s="6"/>
      <c r="T415" s="6"/>
      <c r="U415" s="6"/>
      <c r="V415" s="6"/>
      <c r="W415" s="6"/>
      <c r="X415" s="6"/>
      <c r="Y415" s="6"/>
      <c r="Z415" s="6"/>
    </row>
    <row r="416" ht="12.75" customHeight="1">
      <c r="A416" s="58" t="str">
        <f t="shared" si="1"/>
        <v>#NAME?</v>
      </c>
      <c r="B416" s="59" t="str">
        <f>IF(A416="","",IF(MONTH(DATE(YEAR(fpdate),MONTH(fpdate)+(A416-1),DAY(fpdate)))&gt;(MONTH(fpdate)+MOD((A416-1),12)),DATE(YEAR(fpdate),MONTH(fpdate)+(A416-1)+1,0),DATE(YEAR(fpdate),MONTH(fpdate)+(A416-1),DAY(fpdate))))</f>
        <v>#NAME?</v>
      </c>
      <c r="C416" s="60" t="str">
        <f>IF(A416="","",IF(OR(A416=nper,payment&gt;ROUND((1+rate)*H415,2)),ROUND((1+rate)*H415,2),payment))</f>
        <v>#NAME?</v>
      </c>
      <c r="D416" s="60" t="str">
        <f>IF(A416="","",IF(H415&lt;=payment,0,IF(IF(MOD(A416,int)=0,$D$14,0)+C416&gt;=H415+F416,H415+F416-C416,IF(MOD(A416,int)=0,$D$14,0)+IF(IF(MOD(A416,int)=0,$D$14,0)+IF(MOD(A416,12)=0,$D$16,0)+C416&lt;H415+F416,IF(MOD(A416,12)=0,$D$16,0),H415+F416-IF(MOD(A416,int)=0,$D$14,0)-C416))))</f>
        <v>#NAME?</v>
      </c>
      <c r="E416" s="61"/>
      <c r="F416" s="60" t="str">
        <f>IF(A416="","",ROUND(rate*H415,2))</f>
        <v>#NAME?</v>
      </c>
      <c r="G416" s="60" t="str">
        <f t="shared" si="2"/>
        <v>#NAME?</v>
      </c>
      <c r="H416" s="60" t="str">
        <f t="shared" si="3"/>
        <v>#NAME?</v>
      </c>
      <c r="I416" s="60"/>
      <c r="J416" s="60"/>
      <c r="K416" s="60" t="str">
        <f t="shared" si="4"/>
        <v>#NAME?</v>
      </c>
      <c r="L416" s="62" t="str">
        <f t="shared" si="5"/>
        <v>#NAME?</v>
      </c>
      <c r="M416" s="6"/>
      <c r="N416" s="6"/>
      <c r="O416" s="6"/>
      <c r="P416" s="6"/>
      <c r="Q416" s="6"/>
      <c r="R416" s="6"/>
      <c r="S416" s="6"/>
      <c r="T416" s="6"/>
      <c r="U416" s="6"/>
      <c r="V416" s="6"/>
      <c r="W416" s="6"/>
      <c r="X416" s="6"/>
      <c r="Y416" s="6"/>
      <c r="Z416" s="6"/>
    </row>
    <row r="417" ht="12.75" customHeight="1">
      <c r="A417" s="58" t="str">
        <f t="shared" si="1"/>
        <v>#NAME?</v>
      </c>
      <c r="B417" s="59" t="str">
        <f>IF(A417="","",IF(MONTH(DATE(YEAR(fpdate),MONTH(fpdate)+(A417-1),DAY(fpdate)))&gt;(MONTH(fpdate)+MOD((A417-1),12)),DATE(YEAR(fpdate),MONTH(fpdate)+(A417-1)+1,0),DATE(YEAR(fpdate),MONTH(fpdate)+(A417-1),DAY(fpdate))))</f>
        <v>#NAME?</v>
      </c>
      <c r="C417" s="60" t="str">
        <f>IF(A417="","",IF(OR(A417=nper,payment&gt;ROUND((1+rate)*H416,2)),ROUND((1+rate)*H416,2),payment))</f>
        <v>#NAME?</v>
      </c>
      <c r="D417" s="60" t="str">
        <f>IF(A417="","",IF(H416&lt;=payment,0,IF(IF(MOD(A417,int)=0,$D$14,0)+C417&gt;=H416+F417,H416+F417-C417,IF(MOD(A417,int)=0,$D$14,0)+IF(IF(MOD(A417,int)=0,$D$14,0)+IF(MOD(A417,12)=0,$D$16,0)+C417&lt;H416+F417,IF(MOD(A417,12)=0,$D$16,0),H416+F417-IF(MOD(A417,int)=0,$D$14,0)-C417))))</f>
        <v>#NAME?</v>
      </c>
      <c r="E417" s="61"/>
      <c r="F417" s="60" t="str">
        <f>IF(A417="","",ROUND(rate*H416,2))</f>
        <v>#NAME?</v>
      </c>
      <c r="G417" s="60" t="str">
        <f t="shared" si="2"/>
        <v>#NAME?</v>
      </c>
      <c r="H417" s="60" t="str">
        <f t="shared" si="3"/>
        <v>#NAME?</v>
      </c>
      <c r="I417" s="60"/>
      <c r="J417" s="60"/>
      <c r="K417" s="60" t="str">
        <f t="shared" si="4"/>
        <v>#NAME?</v>
      </c>
      <c r="L417" s="62" t="str">
        <f t="shared" si="5"/>
        <v>#NAME?</v>
      </c>
      <c r="M417" s="6"/>
      <c r="N417" s="6"/>
      <c r="O417" s="6"/>
      <c r="P417" s="6"/>
      <c r="Q417" s="6"/>
      <c r="R417" s="6"/>
      <c r="S417" s="6"/>
      <c r="T417" s="6"/>
      <c r="U417" s="6"/>
      <c r="V417" s="6"/>
      <c r="W417" s="6"/>
      <c r="X417" s="6"/>
      <c r="Y417" s="6"/>
      <c r="Z417" s="6"/>
    </row>
    <row r="418" ht="12.75" customHeight="1">
      <c r="A418" s="58" t="str">
        <f t="shared" si="1"/>
        <v>#NAME?</v>
      </c>
      <c r="B418" s="59" t="str">
        <f>IF(A418="","",IF(MONTH(DATE(YEAR(fpdate),MONTH(fpdate)+(A418-1),DAY(fpdate)))&gt;(MONTH(fpdate)+MOD((A418-1),12)),DATE(YEAR(fpdate),MONTH(fpdate)+(A418-1)+1,0),DATE(YEAR(fpdate),MONTH(fpdate)+(A418-1),DAY(fpdate))))</f>
        <v>#NAME?</v>
      </c>
      <c r="C418" s="60" t="str">
        <f>IF(A418="","",IF(OR(A418=nper,payment&gt;ROUND((1+rate)*H417,2)),ROUND((1+rate)*H417,2),payment))</f>
        <v>#NAME?</v>
      </c>
      <c r="D418" s="60" t="str">
        <f>IF(A418="","",IF(H417&lt;=payment,0,IF(IF(MOD(A418,int)=0,$D$14,0)+C418&gt;=H417+F418,H417+F418-C418,IF(MOD(A418,int)=0,$D$14,0)+IF(IF(MOD(A418,int)=0,$D$14,0)+IF(MOD(A418,12)=0,$D$16,0)+C418&lt;H417+F418,IF(MOD(A418,12)=0,$D$16,0),H417+F418-IF(MOD(A418,int)=0,$D$14,0)-C418))))</f>
        <v>#NAME?</v>
      </c>
      <c r="E418" s="61"/>
      <c r="F418" s="60" t="str">
        <f>IF(A418="","",ROUND(rate*H417,2))</f>
        <v>#NAME?</v>
      </c>
      <c r="G418" s="60" t="str">
        <f t="shared" si="2"/>
        <v>#NAME?</v>
      </c>
      <c r="H418" s="60" t="str">
        <f t="shared" si="3"/>
        <v>#NAME?</v>
      </c>
      <c r="I418" s="60"/>
      <c r="J418" s="60"/>
      <c r="K418" s="60" t="str">
        <f t="shared" si="4"/>
        <v>#NAME?</v>
      </c>
      <c r="L418" s="62" t="str">
        <f t="shared" si="5"/>
        <v>#NAME?</v>
      </c>
      <c r="M418" s="6"/>
      <c r="N418" s="6"/>
      <c r="O418" s="6"/>
      <c r="P418" s="6"/>
      <c r="Q418" s="6"/>
      <c r="R418" s="6"/>
      <c r="S418" s="6"/>
      <c r="T418" s="6"/>
      <c r="U418" s="6"/>
      <c r="V418" s="6"/>
      <c r="W418" s="6"/>
      <c r="X418" s="6"/>
      <c r="Y418" s="6"/>
      <c r="Z418" s="6"/>
    </row>
    <row r="419" ht="12.75" customHeight="1">
      <c r="A419" s="58" t="str">
        <f t="shared" si="1"/>
        <v>#NAME?</v>
      </c>
      <c r="B419" s="59" t="str">
        <f>IF(A419="","",IF(MONTH(DATE(YEAR(fpdate),MONTH(fpdate)+(A419-1),DAY(fpdate)))&gt;(MONTH(fpdate)+MOD((A419-1),12)),DATE(YEAR(fpdate),MONTH(fpdate)+(A419-1)+1,0),DATE(YEAR(fpdate),MONTH(fpdate)+(A419-1),DAY(fpdate))))</f>
        <v>#NAME?</v>
      </c>
      <c r="C419" s="60" t="str">
        <f>IF(A419="","",IF(OR(A419=nper,payment&gt;ROUND((1+rate)*H418,2)),ROUND((1+rate)*H418,2),payment))</f>
        <v>#NAME?</v>
      </c>
      <c r="D419" s="60" t="str">
        <f>IF(A419="","",IF(H418&lt;=payment,0,IF(IF(MOD(A419,int)=0,$D$14,0)+C419&gt;=H418+F419,H418+F419-C419,IF(MOD(A419,int)=0,$D$14,0)+IF(IF(MOD(A419,int)=0,$D$14,0)+IF(MOD(A419,12)=0,$D$16,0)+C419&lt;H418+F419,IF(MOD(A419,12)=0,$D$16,0),H418+F419-IF(MOD(A419,int)=0,$D$14,0)-C419))))</f>
        <v>#NAME?</v>
      </c>
      <c r="E419" s="61"/>
      <c r="F419" s="60" t="str">
        <f>IF(A419="","",ROUND(rate*H418,2))</f>
        <v>#NAME?</v>
      </c>
      <c r="G419" s="60" t="str">
        <f t="shared" si="2"/>
        <v>#NAME?</v>
      </c>
      <c r="H419" s="60" t="str">
        <f t="shared" si="3"/>
        <v>#NAME?</v>
      </c>
      <c r="I419" s="60"/>
      <c r="J419" s="60"/>
      <c r="K419" s="60" t="str">
        <f t="shared" si="4"/>
        <v>#NAME?</v>
      </c>
      <c r="L419" s="62" t="str">
        <f t="shared" si="5"/>
        <v>#NAME?</v>
      </c>
      <c r="M419" s="6"/>
      <c r="N419" s="6"/>
      <c r="O419" s="6"/>
      <c r="P419" s="6"/>
      <c r="Q419" s="6"/>
      <c r="R419" s="6"/>
      <c r="S419" s="6"/>
      <c r="T419" s="6"/>
      <c r="U419" s="6"/>
      <c r="V419" s="6"/>
      <c r="W419" s="6"/>
      <c r="X419" s="6"/>
      <c r="Y419" s="6"/>
      <c r="Z419" s="6"/>
    </row>
    <row r="420" ht="12.75" customHeight="1">
      <c r="A420" s="58" t="str">
        <f t="shared" si="1"/>
        <v>#NAME?</v>
      </c>
      <c r="B420" s="59" t="str">
        <f>IF(A420="","",IF(MONTH(DATE(YEAR(fpdate),MONTH(fpdate)+(A420-1),DAY(fpdate)))&gt;(MONTH(fpdate)+MOD((A420-1),12)),DATE(YEAR(fpdate),MONTH(fpdate)+(A420-1)+1,0),DATE(YEAR(fpdate),MONTH(fpdate)+(A420-1),DAY(fpdate))))</f>
        <v>#NAME?</v>
      </c>
      <c r="C420" s="60" t="str">
        <f>IF(A420="","",IF(OR(A420=nper,payment&gt;ROUND((1+rate)*H419,2)),ROUND((1+rate)*H419,2),payment))</f>
        <v>#NAME?</v>
      </c>
      <c r="D420" s="60" t="str">
        <f>IF(A420="","",IF(H419&lt;=payment,0,IF(IF(MOD(A420,int)=0,$D$14,0)+C420&gt;=H419+F420,H419+F420-C420,IF(MOD(A420,int)=0,$D$14,0)+IF(IF(MOD(A420,int)=0,$D$14,0)+IF(MOD(A420,12)=0,$D$16,0)+C420&lt;H419+F420,IF(MOD(A420,12)=0,$D$16,0),H419+F420-IF(MOD(A420,int)=0,$D$14,0)-C420))))</f>
        <v>#NAME?</v>
      </c>
      <c r="E420" s="61"/>
      <c r="F420" s="60" t="str">
        <f>IF(A420="","",ROUND(rate*H419,2))</f>
        <v>#NAME?</v>
      </c>
      <c r="G420" s="60" t="str">
        <f t="shared" si="2"/>
        <v>#NAME?</v>
      </c>
      <c r="H420" s="60" t="str">
        <f t="shared" si="3"/>
        <v>#NAME?</v>
      </c>
      <c r="I420" s="60"/>
      <c r="J420" s="60"/>
      <c r="K420" s="60" t="str">
        <f t="shared" si="4"/>
        <v>#NAME?</v>
      </c>
      <c r="L420" s="62" t="str">
        <f t="shared" si="5"/>
        <v>#NAME?</v>
      </c>
      <c r="M420" s="6"/>
      <c r="N420" s="6"/>
      <c r="O420" s="6"/>
      <c r="P420" s="6"/>
      <c r="Q420" s="6"/>
      <c r="R420" s="6"/>
      <c r="S420" s="6"/>
      <c r="T420" s="6"/>
      <c r="U420" s="6"/>
      <c r="V420" s="6"/>
      <c r="W420" s="6"/>
      <c r="X420" s="6"/>
      <c r="Y420" s="6"/>
      <c r="Z420" s="6"/>
    </row>
    <row r="421" ht="12.75" customHeight="1">
      <c r="A421" s="58" t="str">
        <f t="shared" si="1"/>
        <v>#NAME?</v>
      </c>
      <c r="B421" s="59" t="str">
        <f>IF(A421="","",IF(MONTH(DATE(YEAR(fpdate),MONTH(fpdate)+(A421-1),DAY(fpdate)))&gt;(MONTH(fpdate)+MOD((A421-1),12)),DATE(YEAR(fpdate),MONTH(fpdate)+(A421-1)+1,0),DATE(YEAR(fpdate),MONTH(fpdate)+(A421-1),DAY(fpdate))))</f>
        <v>#NAME?</v>
      </c>
      <c r="C421" s="60" t="str">
        <f>IF(A421="","",IF(OR(A421=nper,payment&gt;ROUND((1+rate)*H420,2)),ROUND((1+rate)*H420,2),payment))</f>
        <v>#NAME?</v>
      </c>
      <c r="D421" s="60" t="str">
        <f>IF(A421="","",IF(H420&lt;=payment,0,IF(IF(MOD(A421,int)=0,$D$14,0)+C421&gt;=H420+F421,H420+F421-C421,IF(MOD(A421,int)=0,$D$14,0)+IF(IF(MOD(A421,int)=0,$D$14,0)+IF(MOD(A421,12)=0,$D$16,0)+C421&lt;H420+F421,IF(MOD(A421,12)=0,$D$16,0),H420+F421-IF(MOD(A421,int)=0,$D$14,0)-C421))))</f>
        <v>#NAME?</v>
      </c>
      <c r="E421" s="61"/>
      <c r="F421" s="60" t="str">
        <f>IF(A421="","",ROUND(rate*H420,2))</f>
        <v>#NAME?</v>
      </c>
      <c r="G421" s="60" t="str">
        <f t="shared" si="2"/>
        <v>#NAME?</v>
      </c>
      <c r="H421" s="60" t="str">
        <f t="shared" si="3"/>
        <v>#NAME?</v>
      </c>
      <c r="I421" s="60"/>
      <c r="J421" s="60"/>
      <c r="K421" s="60" t="str">
        <f t="shared" si="4"/>
        <v>#NAME?</v>
      </c>
      <c r="L421" s="62" t="str">
        <f t="shared" si="5"/>
        <v>#NAME?</v>
      </c>
      <c r="M421" s="6"/>
      <c r="N421" s="6"/>
      <c r="O421" s="6"/>
      <c r="P421" s="6"/>
      <c r="Q421" s="6"/>
      <c r="R421" s="6"/>
      <c r="S421" s="6"/>
      <c r="T421" s="6"/>
      <c r="U421" s="6"/>
      <c r="V421" s="6"/>
      <c r="W421" s="6"/>
      <c r="X421" s="6"/>
      <c r="Y421" s="6"/>
      <c r="Z421" s="6"/>
    </row>
    <row r="422" ht="12.75" customHeight="1">
      <c r="A422" s="58" t="str">
        <f t="shared" si="1"/>
        <v>#NAME?</v>
      </c>
      <c r="B422" s="59" t="str">
        <f>IF(A422="","",IF(MONTH(DATE(YEAR(fpdate),MONTH(fpdate)+(A422-1),DAY(fpdate)))&gt;(MONTH(fpdate)+MOD((A422-1),12)),DATE(YEAR(fpdate),MONTH(fpdate)+(A422-1)+1,0),DATE(YEAR(fpdate),MONTH(fpdate)+(A422-1),DAY(fpdate))))</f>
        <v>#NAME?</v>
      </c>
      <c r="C422" s="60" t="str">
        <f>IF(A422="","",IF(OR(A422=nper,payment&gt;ROUND((1+rate)*H421,2)),ROUND((1+rate)*H421,2),payment))</f>
        <v>#NAME?</v>
      </c>
      <c r="D422" s="60" t="str">
        <f>IF(A422="","",IF(H421&lt;=payment,0,IF(IF(MOD(A422,int)=0,$D$14,0)+C422&gt;=H421+F422,H421+F422-C422,IF(MOD(A422,int)=0,$D$14,0)+IF(IF(MOD(A422,int)=0,$D$14,0)+IF(MOD(A422,12)=0,$D$16,0)+C422&lt;H421+F422,IF(MOD(A422,12)=0,$D$16,0),H421+F422-IF(MOD(A422,int)=0,$D$14,0)-C422))))</f>
        <v>#NAME?</v>
      </c>
      <c r="E422" s="61"/>
      <c r="F422" s="60" t="str">
        <f>IF(A422="","",ROUND(rate*H421,2))</f>
        <v>#NAME?</v>
      </c>
      <c r="G422" s="60" t="str">
        <f t="shared" si="2"/>
        <v>#NAME?</v>
      </c>
      <c r="H422" s="60" t="str">
        <f t="shared" si="3"/>
        <v>#NAME?</v>
      </c>
      <c r="I422" s="60"/>
      <c r="J422" s="60"/>
      <c r="K422" s="60" t="str">
        <f t="shared" si="4"/>
        <v>#NAME?</v>
      </c>
      <c r="L422" s="62" t="str">
        <f t="shared" si="5"/>
        <v>#NAME?</v>
      </c>
      <c r="M422" s="6"/>
      <c r="N422" s="6"/>
      <c r="O422" s="6"/>
      <c r="P422" s="6"/>
      <c r="Q422" s="6"/>
      <c r="R422" s="6"/>
      <c r="S422" s="6"/>
      <c r="T422" s="6"/>
      <c r="U422" s="6"/>
      <c r="V422" s="6"/>
      <c r="W422" s="6"/>
      <c r="X422" s="6"/>
      <c r="Y422" s="6"/>
      <c r="Z422" s="6"/>
    </row>
    <row r="423" ht="12.75" customHeight="1">
      <c r="A423" s="58" t="str">
        <f t="shared" si="1"/>
        <v>#NAME?</v>
      </c>
      <c r="B423" s="59" t="str">
        <f>IF(A423="","",IF(MONTH(DATE(YEAR(fpdate),MONTH(fpdate)+(A423-1),DAY(fpdate)))&gt;(MONTH(fpdate)+MOD((A423-1),12)),DATE(YEAR(fpdate),MONTH(fpdate)+(A423-1)+1,0),DATE(YEAR(fpdate),MONTH(fpdate)+(A423-1),DAY(fpdate))))</f>
        <v>#NAME?</v>
      </c>
      <c r="C423" s="60" t="str">
        <f>IF(A423="","",IF(OR(A423=nper,payment&gt;ROUND((1+rate)*H422,2)),ROUND((1+rate)*H422,2),payment))</f>
        <v>#NAME?</v>
      </c>
      <c r="D423" s="60" t="str">
        <f>IF(A423="","",IF(H422&lt;=payment,0,IF(IF(MOD(A423,int)=0,$D$14,0)+C423&gt;=H422+F423,H422+F423-C423,IF(MOD(A423,int)=0,$D$14,0)+IF(IF(MOD(A423,int)=0,$D$14,0)+IF(MOD(A423,12)=0,$D$16,0)+C423&lt;H422+F423,IF(MOD(A423,12)=0,$D$16,0),H422+F423-IF(MOD(A423,int)=0,$D$14,0)-C423))))</f>
        <v>#NAME?</v>
      </c>
      <c r="E423" s="61"/>
      <c r="F423" s="60" t="str">
        <f>IF(A423="","",ROUND(rate*H422,2))</f>
        <v>#NAME?</v>
      </c>
      <c r="G423" s="60" t="str">
        <f t="shared" si="2"/>
        <v>#NAME?</v>
      </c>
      <c r="H423" s="60" t="str">
        <f t="shared" si="3"/>
        <v>#NAME?</v>
      </c>
      <c r="I423" s="60"/>
      <c r="J423" s="60"/>
      <c r="K423" s="60" t="str">
        <f t="shared" si="4"/>
        <v>#NAME?</v>
      </c>
      <c r="L423" s="62" t="str">
        <f t="shared" si="5"/>
        <v>#NAME?</v>
      </c>
      <c r="M423" s="6"/>
      <c r="N423" s="6"/>
      <c r="O423" s="6"/>
      <c r="P423" s="6"/>
      <c r="Q423" s="6"/>
      <c r="R423" s="6"/>
      <c r="S423" s="6"/>
      <c r="T423" s="6"/>
      <c r="U423" s="6"/>
      <c r="V423" s="6"/>
      <c r="W423" s="6"/>
      <c r="X423" s="6"/>
      <c r="Y423" s="6"/>
      <c r="Z423" s="6"/>
    </row>
    <row r="424" ht="12.75" customHeight="1">
      <c r="A424" s="58" t="str">
        <f t="shared" si="1"/>
        <v>#NAME?</v>
      </c>
      <c r="B424" s="59" t="str">
        <f>IF(A424="","",IF(MONTH(DATE(YEAR(fpdate),MONTH(fpdate)+(A424-1),DAY(fpdate)))&gt;(MONTH(fpdate)+MOD((A424-1),12)),DATE(YEAR(fpdate),MONTH(fpdate)+(A424-1)+1,0),DATE(YEAR(fpdate),MONTH(fpdate)+(A424-1),DAY(fpdate))))</f>
        <v>#NAME?</v>
      </c>
      <c r="C424" s="60" t="str">
        <f>IF(A424="","",IF(OR(A424=nper,payment&gt;ROUND((1+rate)*H423,2)),ROUND((1+rate)*H423,2),payment))</f>
        <v>#NAME?</v>
      </c>
      <c r="D424" s="60" t="str">
        <f>IF(A424="","",IF(H423&lt;=payment,0,IF(IF(MOD(A424,int)=0,$D$14,0)+C424&gt;=H423+F424,H423+F424-C424,IF(MOD(A424,int)=0,$D$14,0)+IF(IF(MOD(A424,int)=0,$D$14,0)+IF(MOD(A424,12)=0,$D$16,0)+C424&lt;H423+F424,IF(MOD(A424,12)=0,$D$16,0),H423+F424-IF(MOD(A424,int)=0,$D$14,0)-C424))))</f>
        <v>#NAME?</v>
      </c>
      <c r="E424" s="61"/>
      <c r="F424" s="60" t="str">
        <f>IF(A424="","",ROUND(rate*H423,2))</f>
        <v>#NAME?</v>
      </c>
      <c r="G424" s="60" t="str">
        <f t="shared" si="2"/>
        <v>#NAME?</v>
      </c>
      <c r="H424" s="60" t="str">
        <f t="shared" si="3"/>
        <v>#NAME?</v>
      </c>
      <c r="I424" s="60"/>
      <c r="J424" s="60"/>
      <c r="K424" s="60" t="str">
        <f t="shared" si="4"/>
        <v>#NAME?</v>
      </c>
      <c r="L424" s="62" t="str">
        <f t="shared" si="5"/>
        <v>#NAME?</v>
      </c>
      <c r="M424" s="6"/>
      <c r="N424" s="6"/>
      <c r="O424" s="6"/>
      <c r="P424" s="6"/>
      <c r="Q424" s="6"/>
      <c r="R424" s="6"/>
      <c r="S424" s="6"/>
      <c r="T424" s="6"/>
      <c r="U424" s="6"/>
      <c r="V424" s="6"/>
      <c r="W424" s="6"/>
      <c r="X424" s="6"/>
      <c r="Y424" s="6"/>
      <c r="Z424" s="6"/>
    </row>
    <row r="425" ht="12.75" customHeight="1">
      <c r="A425" s="58" t="str">
        <f t="shared" si="1"/>
        <v>#NAME?</v>
      </c>
      <c r="B425" s="59" t="str">
        <f>IF(A425="","",IF(MONTH(DATE(YEAR(fpdate),MONTH(fpdate)+(A425-1),DAY(fpdate)))&gt;(MONTH(fpdate)+MOD((A425-1),12)),DATE(YEAR(fpdate),MONTH(fpdate)+(A425-1)+1,0),DATE(YEAR(fpdate),MONTH(fpdate)+(A425-1),DAY(fpdate))))</f>
        <v>#NAME?</v>
      </c>
      <c r="C425" s="60" t="str">
        <f>IF(A425="","",IF(OR(A425=nper,payment&gt;ROUND((1+rate)*H424,2)),ROUND((1+rate)*H424,2),payment))</f>
        <v>#NAME?</v>
      </c>
      <c r="D425" s="60" t="str">
        <f>IF(A425="","",IF(H424&lt;=payment,0,IF(IF(MOD(A425,int)=0,$D$14,0)+C425&gt;=H424+F425,H424+F425-C425,IF(MOD(A425,int)=0,$D$14,0)+IF(IF(MOD(A425,int)=0,$D$14,0)+IF(MOD(A425,12)=0,$D$16,0)+C425&lt;H424+F425,IF(MOD(A425,12)=0,$D$16,0),H424+F425-IF(MOD(A425,int)=0,$D$14,0)-C425))))</f>
        <v>#NAME?</v>
      </c>
      <c r="E425" s="61"/>
      <c r="F425" s="60" t="str">
        <f>IF(A425="","",ROUND(rate*H424,2))</f>
        <v>#NAME?</v>
      </c>
      <c r="G425" s="60" t="str">
        <f t="shared" si="2"/>
        <v>#NAME?</v>
      </c>
      <c r="H425" s="60" t="str">
        <f t="shared" si="3"/>
        <v>#NAME?</v>
      </c>
      <c r="I425" s="60"/>
      <c r="J425" s="60"/>
      <c r="K425" s="60" t="str">
        <f t="shared" si="4"/>
        <v>#NAME?</v>
      </c>
      <c r="L425" s="62" t="str">
        <f t="shared" si="5"/>
        <v>#NAME?</v>
      </c>
      <c r="M425" s="6"/>
      <c r="N425" s="6"/>
      <c r="O425" s="6"/>
      <c r="P425" s="6"/>
      <c r="Q425" s="6"/>
      <c r="R425" s="6"/>
      <c r="S425" s="6"/>
      <c r="T425" s="6"/>
      <c r="U425" s="6"/>
      <c r="V425" s="6"/>
      <c r="W425" s="6"/>
      <c r="X425" s="6"/>
      <c r="Y425" s="6"/>
      <c r="Z425" s="6"/>
    </row>
    <row r="426" ht="12.75" customHeight="1">
      <c r="A426" s="58" t="str">
        <f t="shared" si="1"/>
        <v>#NAME?</v>
      </c>
      <c r="B426" s="59" t="str">
        <f>IF(A426="","",IF(MONTH(DATE(YEAR(fpdate),MONTH(fpdate)+(A426-1),DAY(fpdate)))&gt;(MONTH(fpdate)+MOD((A426-1),12)),DATE(YEAR(fpdate),MONTH(fpdate)+(A426-1)+1,0),DATE(YEAR(fpdate),MONTH(fpdate)+(A426-1),DAY(fpdate))))</f>
        <v>#NAME?</v>
      </c>
      <c r="C426" s="60" t="str">
        <f>IF(A426="","",IF(OR(A426=nper,payment&gt;ROUND((1+rate)*H425,2)),ROUND((1+rate)*H425,2),payment))</f>
        <v>#NAME?</v>
      </c>
      <c r="D426" s="60" t="str">
        <f>IF(A426="","",IF(H425&lt;=payment,0,IF(IF(MOD(A426,int)=0,$D$14,0)+C426&gt;=H425+F426,H425+F426-C426,IF(MOD(A426,int)=0,$D$14,0)+IF(IF(MOD(A426,int)=0,$D$14,0)+IF(MOD(A426,12)=0,$D$16,0)+C426&lt;H425+F426,IF(MOD(A426,12)=0,$D$16,0),H425+F426-IF(MOD(A426,int)=0,$D$14,0)-C426))))</f>
        <v>#NAME?</v>
      </c>
      <c r="E426" s="61"/>
      <c r="F426" s="60" t="str">
        <f>IF(A426="","",ROUND(rate*H425,2))</f>
        <v>#NAME?</v>
      </c>
      <c r="G426" s="60" t="str">
        <f t="shared" si="2"/>
        <v>#NAME?</v>
      </c>
      <c r="H426" s="60" t="str">
        <f t="shared" si="3"/>
        <v>#NAME?</v>
      </c>
      <c r="I426" s="60"/>
      <c r="J426" s="60"/>
      <c r="K426" s="60" t="str">
        <f t="shared" si="4"/>
        <v>#NAME?</v>
      </c>
      <c r="L426" s="62" t="str">
        <f t="shared" si="5"/>
        <v>#NAME?</v>
      </c>
      <c r="M426" s="6"/>
      <c r="N426" s="6"/>
      <c r="O426" s="6"/>
      <c r="P426" s="6"/>
      <c r="Q426" s="6"/>
      <c r="R426" s="6"/>
      <c r="S426" s="6"/>
      <c r="T426" s="6"/>
      <c r="U426" s="6"/>
      <c r="V426" s="6"/>
      <c r="W426" s="6"/>
      <c r="X426" s="6"/>
      <c r="Y426" s="6"/>
      <c r="Z426" s="6"/>
    </row>
    <row r="427" ht="12.75" customHeight="1">
      <c r="A427" s="58" t="str">
        <f t="shared" si="1"/>
        <v>#NAME?</v>
      </c>
      <c r="B427" s="59" t="str">
        <f>IF(A427="","",IF(MONTH(DATE(YEAR(fpdate),MONTH(fpdate)+(A427-1),DAY(fpdate)))&gt;(MONTH(fpdate)+MOD((A427-1),12)),DATE(YEAR(fpdate),MONTH(fpdate)+(A427-1)+1,0),DATE(YEAR(fpdate),MONTH(fpdate)+(A427-1),DAY(fpdate))))</f>
        <v>#NAME?</v>
      </c>
      <c r="C427" s="60" t="str">
        <f>IF(A427="","",IF(OR(A427=nper,payment&gt;ROUND((1+rate)*H426,2)),ROUND((1+rate)*H426,2),payment))</f>
        <v>#NAME?</v>
      </c>
      <c r="D427" s="60" t="str">
        <f>IF(A427="","",IF(H426&lt;=payment,0,IF(IF(MOD(A427,int)=0,$D$14,0)+C427&gt;=H426+F427,H426+F427-C427,IF(MOD(A427,int)=0,$D$14,0)+IF(IF(MOD(A427,int)=0,$D$14,0)+IF(MOD(A427,12)=0,$D$16,0)+C427&lt;H426+F427,IF(MOD(A427,12)=0,$D$16,0),H426+F427-IF(MOD(A427,int)=0,$D$14,0)-C427))))</f>
        <v>#NAME?</v>
      </c>
      <c r="E427" s="61"/>
      <c r="F427" s="60" t="str">
        <f>IF(A427="","",ROUND(rate*H426,2))</f>
        <v>#NAME?</v>
      </c>
      <c r="G427" s="60" t="str">
        <f t="shared" si="2"/>
        <v>#NAME?</v>
      </c>
      <c r="H427" s="60" t="str">
        <f t="shared" si="3"/>
        <v>#NAME?</v>
      </c>
      <c r="I427" s="60"/>
      <c r="J427" s="60"/>
      <c r="K427" s="60" t="str">
        <f t="shared" si="4"/>
        <v>#NAME?</v>
      </c>
      <c r="L427" s="62" t="str">
        <f t="shared" si="5"/>
        <v>#NAME?</v>
      </c>
      <c r="M427" s="6"/>
      <c r="N427" s="6"/>
      <c r="O427" s="6"/>
      <c r="P427" s="6"/>
      <c r="Q427" s="6"/>
      <c r="R427" s="6"/>
      <c r="S427" s="6"/>
      <c r="T427" s="6"/>
      <c r="U427" s="6"/>
      <c r="V427" s="6"/>
      <c r="W427" s="6"/>
      <c r="X427" s="6"/>
      <c r="Y427" s="6"/>
      <c r="Z427" s="6"/>
    </row>
    <row r="428" ht="12.75" customHeight="1">
      <c r="A428" s="58" t="str">
        <f t="shared" si="1"/>
        <v>#NAME?</v>
      </c>
      <c r="B428" s="59" t="str">
        <f>IF(A428="","",IF(MONTH(DATE(YEAR(fpdate),MONTH(fpdate)+(A428-1),DAY(fpdate)))&gt;(MONTH(fpdate)+MOD((A428-1),12)),DATE(YEAR(fpdate),MONTH(fpdate)+(A428-1)+1,0),DATE(YEAR(fpdate),MONTH(fpdate)+(A428-1),DAY(fpdate))))</f>
        <v>#NAME?</v>
      </c>
      <c r="C428" s="60" t="str">
        <f>IF(A428="","",IF(OR(A428=nper,payment&gt;ROUND((1+rate)*H427,2)),ROUND((1+rate)*H427,2),payment))</f>
        <v>#NAME?</v>
      </c>
      <c r="D428" s="60" t="str">
        <f>IF(A428="","",IF(H427&lt;=payment,0,IF(IF(MOD(A428,int)=0,$D$14,0)+C428&gt;=H427+F428,H427+F428-C428,IF(MOD(A428,int)=0,$D$14,0)+IF(IF(MOD(A428,int)=0,$D$14,0)+IF(MOD(A428,12)=0,$D$16,0)+C428&lt;H427+F428,IF(MOD(A428,12)=0,$D$16,0),H427+F428-IF(MOD(A428,int)=0,$D$14,0)-C428))))</f>
        <v>#NAME?</v>
      </c>
      <c r="E428" s="61"/>
      <c r="F428" s="60" t="str">
        <f>IF(A428="","",ROUND(rate*H427,2))</f>
        <v>#NAME?</v>
      </c>
      <c r="G428" s="60" t="str">
        <f t="shared" si="2"/>
        <v>#NAME?</v>
      </c>
      <c r="H428" s="60" t="str">
        <f t="shared" si="3"/>
        <v>#NAME?</v>
      </c>
      <c r="I428" s="60"/>
      <c r="J428" s="60"/>
      <c r="K428" s="60" t="str">
        <f t="shared" si="4"/>
        <v>#NAME?</v>
      </c>
      <c r="L428" s="62" t="str">
        <f t="shared" si="5"/>
        <v>#NAME?</v>
      </c>
      <c r="M428" s="6"/>
      <c r="N428" s="6"/>
      <c r="O428" s="6"/>
      <c r="P428" s="6"/>
      <c r="Q428" s="6"/>
      <c r="R428" s="6"/>
      <c r="S428" s="6"/>
      <c r="T428" s="6"/>
      <c r="U428" s="6"/>
      <c r="V428" s="6"/>
      <c r="W428" s="6"/>
      <c r="X428" s="6"/>
      <c r="Y428" s="6"/>
      <c r="Z428" s="6"/>
    </row>
    <row r="429" ht="12.75" customHeight="1">
      <c r="A429" s="58" t="str">
        <f t="shared" si="1"/>
        <v>#NAME?</v>
      </c>
      <c r="B429" s="59" t="str">
        <f>IF(A429="","",IF(MONTH(DATE(YEAR(fpdate),MONTH(fpdate)+(A429-1),DAY(fpdate)))&gt;(MONTH(fpdate)+MOD((A429-1),12)),DATE(YEAR(fpdate),MONTH(fpdate)+(A429-1)+1,0),DATE(YEAR(fpdate),MONTH(fpdate)+(A429-1),DAY(fpdate))))</f>
        <v>#NAME?</v>
      </c>
      <c r="C429" s="60" t="str">
        <f>IF(A429="","",IF(OR(A429=nper,payment&gt;ROUND((1+rate)*H428,2)),ROUND((1+rate)*H428,2),payment))</f>
        <v>#NAME?</v>
      </c>
      <c r="D429" s="60" t="str">
        <f>IF(A429="","",IF(H428&lt;=payment,0,IF(IF(MOD(A429,int)=0,$D$14,0)+C429&gt;=H428+F429,H428+F429-C429,IF(MOD(A429,int)=0,$D$14,0)+IF(IF(MOD(A429,int)=0,$D$14,0)+IF(MOD(A429,12)=0,$D$16,0)+C429&lt;H428+F429,IF(MOD(A429,12)=0,$D$16,0),H428+F429-IF(MOD(A429,int)=0,$D$14,0)-C429))))</f>
        <v>#NAME?</v>
      </c>
      <c r="E429" s="61"/>
      <c r="F429" s="60" t="str">
        <f>IF(A429="","",ROUND(rate*H428,2))</f>
        <v>#NAME?</v>
      </c>
      <c r="G429" s="60" t="str">
        <f t="shared" si="2"/>
        <v>#NAME?</v>
      </c>
      <c r="H429" s="60" t="str">
        <f t="shared" si="3"/>
        <v>#NAME?</v>
      </c>
      <c r="I429" s="60"/>
      <c r="J429" s="60"/>
      <c r="K429" s="60" t="str">
        <f t="shared" si="4"/>
        <v>#NAME?</v>
      </c>
      <c r="L429" s="62" t="str">
        <f t="shared" si="5"/>
        <v>#NAME?</v>
      </c>
      <c r="M429" s="6"/>
      <c r="N429" s="6"/>
      <c r="O429" s="6"/>
      <c r="P429" s="6"/>
      <c r="Q429" s="6"/>
      <c r="R429" s="6"/>
      <c r="S429" s="6"/>
      <c r="T429" s="6"/>
      <c r="U429" s="6"/>
      <c r="V429" s="6"/>
      <c r="W429" s="6"/>
      <c r="X429" s="6"/>
      <c r="Y429" s="6"/>
      <c r="Z429" s="6"/>
    </row>
    <row r="430" ht="12.75" customHeight="1">
      <c r="A430" s="58" t="str">
        <f t="shared" si="1"/>
        <v>#NAME?</v>
      </c>
      <c r="B430" s="59" t="str">
        <f>IF(A430="","",IF(MONTH(DATE(YEAR(fpdate),MONTH(fpdate)+(A430-1),DAY(fpdate)))&gt;(MONTH(fpdate)+MOD((A430-1),12)),DATE(YEAR(fpdate),MONTH(fpdate)+(A430-1)+1,0),DATE(YEAR(fpdate),MONTH(fpdate)+(A430-1),DAY(fpdate))))</f>
        <v>#NAME?</v>
      </c>
      <c r="C430" s="60" t="str">
        <f>IF(A430="","",IF(OR(A430=nper,payment&gt;ROUND((1+rate)*H429,2)),ROUND((1+rate)*H429,2),payment))</f>
        <v>#NAME?</v>
      </c>
      <c r="D430" s="60" t="str">
        <f>IF(A430="","",IF(H429&lt;=payment,0,IF(IF(MOD(A430,int)=0,$D$14,0)+C430&gt;=H429+F430,H429+F430-C430,IF(MOD(A430,int)=0,$D$14,0)+IF(IF(MOD(A430,int)=0,$D$14,0)+IF(MOD(A430,12)=0,$D$16,0)+C430&lt;H429+F430,IF(MOD(A430,12)=0,$D$16,0),H429+F430-IF(MOD(A430,int)=0,$D$14,0)-C430))))</f>
        <v>#NAME?</v>
      </c>
      <c r="E430" s="61"/>
      <c r="F430" s="60" t="str">
        <f>IF(A430="","",ROUND(rate*H429,2))</f>
        <v>#NAME?</v>
      </c>
      <c r="G430" s="60" t="str">
        <f t="shared" si="2"/>
        <v>#NAME?</v>
      </c>
      <c r="H430" s="60" t="str">
        <f t="shared" si="3"/>
        <v>#NAME?</v>
      </c>
      <c r="I430" s="60"/>
      <c r="J430" s="60"/>
      <c r="K430" s="60" t="str">
        <f t="shared" si="4"/>
        <v>#NAME?</v>
      </c>
      <c r="L430" s="62" t="str">
        <f t="shared" si="5"/>
        <v>#NAME?</v>
      </c>
      <c r="M430" s="6"/>
      <c r="N430" s="6"/>
      <c r="O430" s="6"/>
      <c r="P430" s="6"/>
      <c r="Q430" s="6"/>
      <c r="R430" s="6"/>
      <c r="S430" s="6"/>
      <c r="T430" s="6"/>
      <c r="U430" s="6"/>
      <c r="V430" s="6"/>
      <c r="W430" s="6"/>
      <c r="X430" s="6"/>
      <c r="Y430" s="6"/>
      <c r="Z430" s="6"/>
    </row>
    <row r="431" ht="12.75" customHeight="1">
      <c r="A431" s="58" t="str">
        <f t="shared" si="1"/>
        <v>#NAME?</v>
      </c>
      <c r="B431" s="59" t="str">
        <f>IF(A431="","",IF(MONTH(DATE(YEAR(fpdate),MONTH(fpdate)+(A431-1),DAY(fpdate)))&gt;(MONTH(fpdate)+MOD((A431-1),12)),DATE(YEAR(fpdate),MONTH(fpdate)+(A431-1)+1,0),DATE(YEAR(fpdate),MONTH(fpdate)+(A431-1),DAY(fpdate))))</f>
        <v>#NAME?</v>
      </c>
      <c r="C431" s="60" t="str">
        <f>IF(A431="","",IF(OR(A431=nper,payment&gt;ROUND((1+rate)*H430,2)),ROUND((1+rate)*H430,2),payment))</f>
        <v>#NAME?</v>
      </c>
      <c r="D431" s="60" t="str">
        <f>IF(A431="","",IF(H430&lt;=payment,0,IF(IF(MOD(A431,int)=0,$D$14,0)+C431&gt;=H430+F431,H430+F431-C431,IF(MOD(A431,int)=0,$D$14,0)+IF(IF(MOD(A431,int)=0,$D$14,0)+IF(MOD(A431,12)=0,$D$16,0)+C431&lt;H430+F431,IF(MOD(A431,12)=0,$D$16,0),H430+F431-IF(MOD(A431,int)=0,$D$14,0)-C431))))</f>
        <v>#NAME?</v>
      </c>
      <c r="E431" s="61"/>
      <c r="F431" s="60" t="str">
        <f>IF(A431="","",ROUND(rate*H430,2))</f>
        <v>#NAME?</v>
      </c>
      <c r="G431" s="60" t="str">
        <f t="shared" si="2"/>
        <v>#NAME?</v>
      </c>
      <c r="H431" s="60" t="str">
        <f t="shared" si="3"/>
        <v>#NAME?</v>
      </c>
      <c r="I431" s="60"/>
      <c r="J431" s="60"/>
      <c r="K431" s="60" t="str">
        <f t="shared" si="4"/>
        <v>#NAME?</v>
      </c>
      <c r="L431" s="62" t="str">
        <f t="shared" si="5"/>
        <v>#NAME?</v>
      </c>
      <c r="M431" s="6"/>
      <c r="N431" s="6"/>
      <c r="O431" s="6"/>
      <c r="P431" s="6"/>
      <c r="Q431" s="6"/>
      <c r="R431" s="6"/>
      <c r="S431" s="6"/>
      <c r="T431" s="6"/>
      <c r="U431" s="6"/>
      <c r="V431" s="6"/>
      <c r="W431" s="6"/>
      <c r="X431" s="6"/>
      <c r="Y431" s="6"/>
      <c r="Z431" s="6"/>
    </row>
    <row r="432" ht="12.75" customHeight="1">
      <c r="A432" s="58" t="str">
        <f t="shared" si="1"/>
        <v>#NAME?</v>
      </c>
      <c r="B432" s="59" t="str">
        <f>IF(A432="","",IF(MONTH(DATE(YEAR(fpdate),MONTH(fpdate)+(A432-1),DAY(fpdate)))&gt;(MONTH(fpdate)+MOD((A432-1),12)),DATE(YEAR(fpdate),MONTH(fpdate)+(A432-1)+1,0),DATE(YEAR(fpdate),MONTH(fpdate)+(A432-1),DAY(fpdate))))</f>
        <v>#NAME?</v>
      </c>
      <c r="C432" s="60" t="str">
        <f>IF(A432="","",IF(OR(A432=nper,payment&gt;ROUND((1+rate)*H431,2)),ROUND((1+rate)*H431,2),payment))</f>
        <v>#NAME?</v>
      </c>
      <c r="D432" s="60" t="str">
        <f>IF(A432="","",IF(H431&lt;=payment,0,IF(IF(MOD(A432,int)=0,$D$14,0)+C432&gt;=H431+F432,H431+F432-C432,IF(MOD(A432,int)=0,$D$14,0)+IF(IF(MOD(A432,int)=0,$D$14,0)+IF(MOD(A432,12)=0,$D$16,0)+C432&lt;H431+F432,IF(MOD(A432,12)=0,$D$16,0),H431+F432-IF(MOD(A432,int)=0,$D$14,0)-C432))))</f>
        <v>#NAME?</v>
      </c>
      <c r="E432" s="61"/>
      <c r="F432" s="60" t="str">
        <f>IF(A432="","",ROUND(rate*H431,2))</f>
        <v>#NAME?</v>
      </c>
      <c r="G432" s="60" t="str">
        <f t="shared" si="2"/>
        <v>#NAME?</v>
      </c>
      <c r="H432" s="60" t="str">
        <f t="shared" si="3"/>
        <v>#NAME?</v>
      </c>
      <c r="I432" s="60"/>
      <c r="J432" s="60"/>
      <c r="K432" s="60" t="str">
        <f t="shared" si="4"/>
        <v>#NAME?</v>
      </c>
      <c r="L432" s="62" t="str">
        <f t="shared" si="5"/>
        <v>#NAME?</v>
      </c>
      <c r="M432" s="6"/>
      <c r="N432" s="6"/>
      <c r="O432" s="6"/>
      <c r="P432" s="6"/>
      <c r="Q432" s="6"/>
      <c r="R432" s="6"/>
      <c r="S432" s="6"/>
      <c r="T432" s="6"/>
      <c r="U432" s="6"/>
      <c r="V432" s="6"/>
      <c r="W432" s="6"/>
      <c r="X432" s="6"/>
      <c r="Y432" s="6"/>
      <c r="Z432" s="6"/>
    </row>
    <row r="433" ht="12.75" customHeight="1">
      <c r="A433" s="58" t="str">
        <f t="shared" si="1"/>
        <v>#NAME?</v>
      </c>
      <c r="B433" s="59" t="str">
        <f>IF(A433="","",IF(MONTH(DATE(YEAR(fpdate),MONTH(fpdate)+(A433-1),DAY(fpdate)))&gt;(MONTH(fpdate)+MOD((A433-1),12)),DATE(YEAR(fpdate),MONTH(fpdate)+(A433-1)+1,0),DATE(YEAR(fpdate),MONTH(fpdate)+(A433-1),DAY(fpdate))))</f>
        <v>#NAME?</v>
      </c>
      <c r="C433" s="60" t="str">
        <f>IF(A433="","",IF(OR(A433=nper,payment&gt;ROUND((1+rate)*H432,2)),ROUND((1+rate)*H432,2),payment))</f>
        <v>#NAME?</v>
      </c>
      <c r="D433" s="60" t="str">
        <f>IF(A433="","",IF(H432&lt;=payment,0,IF(IF(MOD(A433,int)=0,$D$14,0)+C433&gt;=H432+F433,H432+F433-C433,IF(MOD(A433,int)=0,$D$14,0)+IF(IF(MOD(A433,int)=0,$D$14,0)+IF(MOD(A433,12)=0,$D$16,0)+C433&lt;H432+F433,IF(MOD(A433,12)=0,$D$16,0),H432+F433-IF(MOD(A433,int)=0,$D$14,0)-C433))))</f>
        <v>#NAME?</v>
      </c>
      <c r="E433" s="61"/>
      <c r="F433" s="60" t="str">
        <f>IF(A433="","",ROUND(rate*H432,2))</f>
        <v>#NAME?</v>
      </c>
      <c r="G433" s="60" t="str">
        <f t="shared" si="2"/>
        <v>#NAME?</v>
      </c>
      <c r="H433" s="60" t="str">
        <f t="shared" si="3"/>
        <v>#NAME?</v>
      </c>
      <c r="I433" s="60"/>
      <c r="J433" s="60"/>
      <c r="K433" s="60" t="str">
        <f t="shared" si="4"/>
        <v>#NAME?</v>
      </c>
      <c r="L433" s="62" t="str">
        <f t="shared" si="5"/>
        <v>#NAME?</v>
      </c>
      <c r="M433" s="6"/>
      <c r="N433" s="6"/>
      <c r="O433" s="6"/>
      <c r="P433" s="6"/>
      <c r="Q433" s="6"/>
      <c r="R433" s="6"/>
      <c r="S433" s="6"/>
      <c r="T433" s="6"/>
      <c r="U433" s="6"/>
      <c r="V433" s="6"/>
      <c r="W433" s="6"/>
      <c r="X433" s="6"/>
      <c r="Y433" s="6"/>
      <c r="Z433" s="6"/>
    </row>
    <row r="434" ht="12.75" customHeight="1">
      <c r="A434" s="58" t="str">
        <f t="shared" si="1"/>
        <v>#NAME?</v>
      </c>
      <c r="B434" s="59" t="str">
        <f>IF(A434="","",IF(MONTH(DATE(YEAR(fpdate),MONTH(fpdate)+(A434-1),DAY(fpdate)))&gt;(MONTH(fpdate)+MOD((A434-1),12)),DATE(YEAR(fpdate),MONTH(fpdate)+(A434-1)+1,0),DATE(YEAR(fpdate),MONTH(fpdate)+(A434-1),DAY(fpdate))))</f>
        <v>#NAME?</v>
      </c>
      <c r="C434" s="60" t="str">
        <f>IF(A434="","",IF(OR(A434=nper,payment&gt;ROUND((1+rate)*H433,2)),ROUND((1+rate)*H433,2),payment))</f>
        <v>#NAME?</v>
      </c>
      <c r="D434" s="60" t="str">
        <f>IF(A434="","",IF(H433&lt;=payment,0,IF(IF(MOD(A434,int)=0,$D$14,0)+C434&gt;=H433+F434,H433+F434-C434,IF(MOD(A434,int)=0,$D$14,0)+IF(IF(MOD(A434,int)=0,$D$14,0)+IF(MOD(A434,12)=0,$D$16,0)+C434&lt;H433+F434,IF(MOD(A434,12)=0,$D$16,0),H433+F434-IF(MOD(A434,int)=0,$D$14,0)-C434))))</f>
        <v>#NAME?</v>
      </c>
      <c r="E434" s="61"/>
      <c r="F434" s="60" t="str">
        <f>IF(A434="","",ROUND(rate*H433,2))</f>
        <v>#NAME?</v>
      </c>
      <c r="G434" s="60" t="str">
        <f t="shared" si="2"/>
        <v>#NAME?</v>
      </c>
      <c r="H434" s="60" t="str">
        <f t="shared" si="3"/>
        <v>#NAME?</v>
      </c>
      <c r="I434" s="60"/>
      <c r="J434" s="60"/>
      <c r="K434" s="60" t="str">
        <f t="shared" si="4"/>
        <v>#NAME?</v>
      </c>
      <c r="L434" s="62" t="str">
        <f t="shared" si="5"/>
        <v>#NAME?</v>
      </c>
      <c r="M434" s="6"/>
      <c r="N434" s="6"/>
      <c r="O434" s="6"/>
      <c r="P434" s="6"/>
      <c r="Q434" s="6"/>
      <c r="R434" s="6"/>
      <c r="S434" s="6"/>
      <c r="T434" s="6"/>
      <c r="U434" s="6"/>
      <c r="V434" s="6"/>
      <c r="W434" s="6"/>
      <c r="X434" s="6"/>
      <c r="Y434" s="6"/>
      <c r="Z434" s="6"/>
    </row>
    <row r="435" ht="12.75" customHeight="1">
      <c r="A435" s="58" t="str">
        <f t="shared" si="1"/>
        <v>#NAME?</v>
      </c>
      <c r="B435" s="59" t="str">
        <f>IF(A435="","",IF(MONTH(DATE(YEAR(fpdate),MONTH(fpdate)+(A435-1),DAY(fpdate)))&gt;(MONTH(fpdate)+MOD((A435-1),12)),DATE(YEAR(fpdate),MONTH(fpdate)+(A435-1)+1,0),DATE(YEAR(fpdate),MONTH(fpdate)+(A435-1),DAY(fpdate))))</f>
        <v>#NAME?</v>
      </c>
      <c r="C435" s="60" t="str">
        <f>IF(A435="","",IF(OR(A435=nper,payment&gt;ROUND((1+rate)*H434,2)),ROUND((1+rate)*H434,2),payment))</f>
        <v>#NAME?</v>
      </c>
      <c r="D435" s="60" t="str">
        <f>IF(A435="","",IF(H434&lt;=payment,0,IF(IF(MOD(A435,int)=0,$D$14,0)+C435&gt;=H434+F435,H434+F435-C435,IF(MOD(A435,int)=0,$D$14,0)+IF(IF(MOD(A435,int)=0,$D$14,0)+IF(MOD(A435,12)=0,$D$16,0)+C435&lt;H434+F435,IF(MOD(A435,12)=0,$D$16,0),H434+F435-IF(MOD(A435,int)=0,$D$14,0)-C435))))</f>
        <v>#NAME?</v>
      </c>
      <c r="E435" s="61"/>
      <c r="F435" s="60" t="str">
        <f>IF(A435="","",ROUND(rate*H434,2))</f>
        <v>#NAME?</v>
      </c>
      <c r="G435" s="60" t="str">
        <f t="shared" si="2"/>
        <v>#NAME?</v>
      </c>
      <c r="H435" s="60" t="str">
        <f t="shared" si="3"/>
        <v>#NAME?</v>
      </c>
      <c r="I435" s="60"/>
      <c r="J435" s="60"/>
      <c r="K435" s="60" t="str">
        <f t="shared" si="4"/>
        <v>#NAME?</v>
      </c>
      <c r="L435" s="62" t="str">
        <f t="shared" si="5"/>
        <v>#NAME?</v>
      </c>
      <c r="M435" s="6"/>
      <c r="N435" s="6"/>
      <c r="O435" s="6"/>
      <c r="P435" s="6"/>
      <c r="Q435" s="6"/>
      <c r="R435" s="6"/>
      <c r="S435" s="6"/>
      <c r="T435" s="6"/>
      <c r="U435" s="6"/>
      <c r="V435" s="6"/>
      <c r="W435" s="6"/>
      <c r="X435" s="6"/>
      <c r="Y435" s="6"/>
      <c r="Z435" s="6"/>
    </row>
    <row r="436" ht="12.75" customHeight="1">
      <c r="A436" s="58" t="str">
        <f t="shared" si="1"/>
        <v>#NAME?</v>
      </c>
      <c r="B436" s="59" t="str">
        <f>IF(A436="","",IF(MONTH(DATE(YEAR(fpdate),MONTH(fpdate)+(A436-1),DAY(fpdate)))&gt;(MONTH(fpdate)+MOD((A436-1),12)),DATE(YEAR(fpdate),MONTH(fpdate)+(A436-1)+1,0),DATE(YEAR(fpdate),MONTH(fpdate)+(A436-1),DAY(fpdate))))</f>
        <v>#NAME?</v>
      </c>
      <c r="C436" s="60" t="str">
        <f>IF(A436="","",IF(OR(A436=nper,payment&gt;ROUND((1+rate)*H435,2)),ROUND((1+rate)*H435,2),payment))</f>
        <v>#NAME?</v>
      </c>
      <c r="D436" s="60" t="str">
        <f>IF(A436="","",IF(H435&lt;=payment,0,IF(IF(MOD(A436,int)=0,$D$14,0)+C436&gt;=H435+F436,H435+F436-C436,IF(MOD(A436,int)=0,$D$14,0)+IF(IF(MOD(A436,int)=0,$D$14,0)+IF(MOD(A436,12)=0,$D$16,0)+C436&lt;H435+F436,IF(MOD(A436,12)=0,$D$16,0),H435+F436-IF(MOD(A436,int)=0,$D$14,0)-C436))))</f>
        <v>#NAME?</v>
      </c>
      <c r="E436" s="61"/>
      <c r="F436" s="60" t="str">
        <f>IF(A436="","",ROUND(rate*H435,2))</f>
        <v>#NAME?</v>
      </c>
      <c r="G436" s="60" t="str">
        <f t="shared" si="2"/>
        <v>#NAME?</v>
      </c>
      <c r="H436" s="60" t="str">
        <f t="shared" si="3"/>
        <v>#NAME?</v>
      </c>
      <c r="I436" s="60"/>
      <c r="J436" s="60"/>
      <c r="K436" s="60" t="str">
        <f t="shared" si="4"/>
        <v>#NAME?</v>
      </c>
      <c r="L436" s="62" t="str">
        <f t="shared" si="5"/>
        <v>#NAME?</v>
      </c>
      <c r="M436" s="6"/>
      <c r="N436" s="6"/>
      <c r="O436" s="6"/>
      <c r="P436" s="6"/>
      <c r="Q436" s="6"/>
      <c r="R436" s="6"/>
      <c r="S436" s="6"/>
      <c r="T436" s="6"/>
      <c r="U436" s="6"/>
      <c r="V436" s="6"/>
      <c r="W436" s="6"/>
      <c r="X436" s="6"/>
      <c r="Y436" s="6"/>
      <c r="Z436" s="6"/>
    </row>
    <row r="437" ht="12.75" customHeight="1">
      <c r="A437" s="58" t="str">
        <f t="shared" si="1"/>
        <v>#NAME?</v>
      </c>
      <c r="B437" s="59" t="str">
        <f>IF(A437="","",IF(MONTH(DATE(YEAR(fpdate),MONTH(fpdate)+(A437-1),DAY(fpdate)))&gt;(MONTH(fpdate)+MOD((A437-1),12)),DATE(YEAR(fpdate),MONTH(fpdate)+(A437-1)+1,0),DATE(YEAR(fpdate),MONTH(fpdate)+(A437-1),DAY(fpdate))))</f>
        <v>#NAME?</v>
      </c>
      <c r="C437" s="60" t="str">
        <f>IF(A437="","",IF(OR(A437=nper,payment&gt;ROUND((1+rate)*H436,2)),ROUND((1+rate)*H436,2),payment))</f>
        <v>#NAME?</v>
      </c>
      <c r="D437" s="60" t="str">
        <f>IF(A437="","",IF(H436&lt;=payment,0,IF(IF(MOD(A437,int)=0,$D$14,0)+C437&gt;=H436+F437,H436+F437-C437,IF(MOD(A437,int)=0,$D$14,0)+IF(IF(MOD(A437,int)=0,$D$14,0)+IF(MOD(A437,12)=0,$D$16,0)+C437&lt;H436+F437,IF(MOD(A437,12)=0,$D$16,0),H436+F437-IF(MOD(A437,int)=0,$D$14,0)-C437))))</f>
        <v>#NAME?</v>
      </c>
      <c r="E437" s="61"/>
      <c r="F437" s="60" t="str">
        <f>IF(A437="","",ROUND(rate*H436,2))</f>
        <v>#NAME?</v>
      </c>
      <c r="G437" s="60" t="str">
        <f t="shared" si="2"/>
        <v>#NAME?</v>
      </c>
      <c r="H437" s="60" t="str">
        <f t="shared" si="3"/>
        <v>#NAME?</v>
      </c>
      <c r="I437" s="60"/>
      <c r="J437" s="60"/>
      <c r="K437" s="60" t="str">
        <f t="shared" si="4"/>
        <v>#NAME?</v>
      </c>
      <c r="L437" s="62" t="str">
        <f t="shared" si="5"/>
        <v>#NAME?</v>
      </c>
      <c r="M437" s="6"/>
      <c r="N437" s="6"/>
      <c r="O437" s="6"/>
      <c r="P437" s="6"/>
      <c r="Q437" s="6"/>
      <c r="R437" s="6"/>
      <c r="S437" s="6"/>
      <c r="T437" s="6"/>
      <c r="U437" s="6"/>
      <c r="V437" s="6"/>
      <c r="W437" s="6"/>
      <c r="X437" s="6"/>
      <c r="Y437" s="6"/>
      <c r="Z437" s="6"/>
    </row>
    <row r="438" ht="12.75" customHeight="1">
      <c r="A438" s="58" t="str">
        <f t="shared" si="1"/>
        <v>#NAME?</v>
      </c>
      <c r="B438" s="59" t="str">
        <f>IF(A438="","",IF(MONTH(DATE(YEAR(fpdate),MONTH(fpdate)+(A438-1),DAY(fpdate)))&gt;(MONTH(fpdate)+MOD((A438-1),12)),DATE(YEAR(fpdate),MONTH(fpdate)+(A438-1)+1,0),DATE(YEAR(fpdate),MONTH(fpdate)+(A438-1),DAY(fpdate))))</f>
        <v>#NAME?</v>
      </c>
      <c r="C438" s="60" t="str">
        <f>IF(A438="","",IF(OR(A438=nper,payment&gt;ROUND((1+rate)*H437,2)),ROUND((1+rate)*H437,2),payment))</f>
        <v>#NAME?</v>
      </c>
      <c r="D438" s="60" t="str">
        <f>IF(A438="","",IF(H437&lt;=payment,0,IF(IF(MOD(A438,int)=0,$D$14,0)+C438&gt;=H437+F438,H437+F438-C438,IF(MOD(A438,int)=0,$D$14,0)+IF(IF(MOD(A438,int)=0,$D$14,0)+IF(MOD(A438,12)=0,$D$16,0)+C438&lt;H437+F438,IF(MOD(A438,12)=0,$D$16,0),H437+F438-IF(MOD(A438,int)=0,$D$14,0)-C438))))</f>
        <v>#NAME?</v>
      </c>
      <c r="E438" s="61"/>
      <c r="F438" s="60" t="str">
        <f>IF(A438="","",ROUND(rate*H437,2))</f>
        <v>#NAME?</v>
      </c>
      <c r="G438" s="60" t="str">
        <f t="shared" si="2"/>
        <v>#NAME?</v>
      </c>
      <c r="H438" s="60" t="str">
        <f t="shared" si="3"/>
        <v>#NAME?</v>
      </c>
      <c r="I438" s="60"/>
      <c r="J438" s="60"/>
      <c r="K438" s="60" t="str">
        <f t="shared" si="4"/>
        <v>#NAME?</v>
      </c>
      <c r="L438" s="62" t="str">
        <f t="shared" si="5"/>
        <v>#NAME?</v>
      </c>
      <c r="M438" s="6"/>
      <c r="N438" s="6"/>
      <c r="O438" s="6"/>
      <c r="P438" s="6"/>
      <c r="Q438" s="6"/>
      <c r="R438" s="6"/>
      <c r="S438" s="6"/>
      <c r="T438" s="6"/>
      <c r="U438" s="6"/>
      <c r="V438" s="6"/>
      <c r="W438" s="6"/>
      <c r="X438" s="6"/>
      <c r="Y438" s="6"/>
      <c r="Z438" s="6"/>
    </row>
    <row r="439" ht="12.75" customHeight="1">
      <c r="A439" s="58" t="str">
        <f t="shared" si="1"/>
        <v>#NAME?</v>
      </c>
      <c r="B439" s="59" t="str">
        <f>IF(A439="","",IF(MONTH(DATE(YEAR(fpdate),MONTH(fpdate)+(A439-1),DAY(fpdate)))&gt;(MONTH(fpdate)+MOD((A439-1),12)),DATE(YEAR(fpdate),MONTH(fpdate)+(A439-1)+1,0),DATE(YEAR(fpdate),MONTH(fpdate)+(A439-1),DAY(fpdate))))</f>
        <v>#NAME?</v>
      </c>
      <c r="C439" s="60" t="str">
        <f>IF(A439="","",IF(OR(A439=nper,payment&gt;ROUND((1+rate)*H438,2)),ROUND((1+rate)*H438,2),payment))</f>
        <v>#NAME?</v>
      </c>
      <c r="D439" s="60" t="str">
        <f>IF(A439="","",IF(H438&lt;=payment,0,IF(IF(MOD(A439,int)=0,$D$14,0)+C439&gt;=H438+F439,H438+F439-C439,IF(MOD(A439,int)=0,$D$14,0)+IF(IF(MOD(A439,int)=0,$D$14,0)+IF(MOD(A439,12)=0,$D$16,0)+C439&lt;H438+F439,IF(MOD(A439,12)=0,$D$16,0),H438+F439-IF(MOD(A439,int)=0,$D$14,0)-C439))))</f>
        <v>#NAME?</v>
      </c>
      <c r="E439" s="61"/>
      <c r="F439" s="60" t="str">
        <f>IF(A439="","",ROUND(rate*H438,2))</f>
        <v>#NAME?</v>
      </c>
      <c r="G439" s="60" t="str">
        <f t="shared" si="2"/>
        <v>#NAME?</v>
      </c>
      <c r="H439" s="60" t="str">
        <f t="shared" si="3"/>
        <v>#NAME?</v>
      </c>
      <c r="I439" s="60"/>
      <c r="J439" s="60"/>
      <c r="K439" s="60" t="str">
        <f t="shared" si="4"/>
        <v>#NAME?</v>
      </c>
      <c r="L439" s="62" t="str">
        <f t="shared" si="5"/>
        <v>#NAME?</v>
      </c>
      <c r="M439" s="6"/>
      <c r="N439" s="6"/>
      <c r="O439" s="6"/>
      <c r="P439" s="6"/>
      <c r="Q439" s="6"/>
      <c r="R439" s="6"/>
      <c r="S439" s="6"/>
      <c r="T439" s="6"/>
      <c r="U439" s="6"/>
      <c r="V439" s="6"/>
      <c r="W439" s="6"/>
      <c r="X439" s="6"/>
      <c r="Y439" s="6"/>
      <c r="Z439" s="6"/>
    </row>
    <row r="440" ht="12.75" customHeight="1">
      <c r="A440" s="58" t="str">
        <f t="shared" si="1"/>
        <v>#NAME?</v>
      </c>
      <c r="B440" s="59" t="str">
        <f>IF(A440="","",IF(MONTH(DATE(YEAR(fpdate),MONTH(fpdate)+(A440-1),DAY(fpdate)))&gt;(MONTH(fpdate)+MOD((A440-1),12)),DATE(YEAR(fpdate),MONTH(fpdate)+(A440-1)+1,0),DATE(YEAR(fpdate),MONTH(fpdate)+(A440-1),DAY(fpdate))))</f>
        <v>#NAME?</v>
      </c>
      <c r="C440" s="60" t="str">
        <f>IF(A440="","",IF(OR(A440=nper,payment&gt;ROUND((1+rate)*H439,2)),ROUND((1+rate)*H439,2),payment))</f>
        <v>#NAME?</v>
      </c>
      <c r="D440" s="60" t="str">
        <f>IF(A440="","",IF(H439&lt;=payment,0,IF(IF(MOD(A440,int)=0,$D$14,0)+C440&gt;=H439+F440,H439+F440-C440,IF(MOD(A440,int)=0,$D$14,0)+IF(IF(MOD(A440,int)=0,$D$14,0)+IF(MOD(A440,12)=0,$D$16,0)+C440&lt;H439+F440,IF(MOD(A440,12)=0,$D$16,0),H439+F440-IF(MOD(A440,int)=0,$D$14,0)-C440))))</f>
        <v>#NAME?</v>
      </c>
      <c r="E440" s="61"/>
      <c r="F440" s="60" t="str">
        <f>IF(A440="","",ROUND(rate*H439,2))</f>
        <v>#NAME?</v>
      </c>
      <c r="G440" s="60" t="str">
        <f t="shared" si="2"/>
        <v>#NAME?</v>
      </c>
      <c r="H440" s="60" t="str">
        <f t="shared" si="3"/>
        <v>#NAME?</v>
      </c>
      <c r="I440" s="60"/>
      <c r="J440" s="60"/>
      <c r="K440" s="60" t="str">
        <f t="shared" si="4"/>
        <v>#NAME?</v>
      </c>
      <c r="L440" s="62" t="str">
        <f t="shared" si="5"/>
        <v>#NAME?</v>
      </c>
      <c r="M440" s="6"/>
      <c r="N440" s="6"/>
      <c r="O440" s="6"/>
      <c r="P440" s="6"/>
      <c r="Q440" s="6"/>
      <c r="R440" s="6"/>
      <c r="S440" s="6"/>
      <c r="T440" s="6"/>
      <c r="U440" s="6"/>
      <c r="V440" s="6"/>
      <c r="W440" s="6"/>
      <c r="X440" s="6"/>
      <c r="Y440" s="6"/>
      <c r="Z440" s="6"/>
    </row>
    <row r="441" ht="12.75" customHeight="1">
      <c r="A441" s="58" t="str">
        <f t="shared" si="1"/>
        <v>#NAME?</v>
      </c>
      <c r="B441" s="59" t="str">
        <f>IF(A441="","",IF(MONTH(DATE(YEAR(fpdate),MONTH(fpdate)+(A441-1),DAY(fpdate)))&gt;(MONTH(fpdate)+MOD((A441-1),12)),DATE(YEAR(fpdate),MONTH(fpdate)+(A441-1)+1,0),DATE(YEAR(fpdate),MONTH(fpdate)+(A441-1),DAY(fpdate))))</f>
        <v>#NAME?</v>
      </c>
      <c r="C441" s="60" t="str">
        <f>IF(A441="","",IF(OR(A441=nper,payment&gt;ROUND((1+rate)*H440,2)),ROUND((1+rate)*H440,2),payment))</f>
        <v>#NAME?</v>
      </c>
      <c r="D441" s="60" t="str">
        <f>IF(A441="","",IF(H440&lt;=payment,0,IF(IF(MOD(A441,int)=0,$D$14,0)+C441&gt;=H440+F441,H440+F441-C441,IF(MOD(A441,int)=0,$D$14,0)+IF(IF(MOD(A441,int)=0,$D$14,0)+IF(MOD(A441,12)=0,$D$16,0)+C441&lt;H440+F441,IF(MOD(A441,12)=0,$D$16,0),H440+F441-IF(MOD(A441,int)=0,$D$14,0)-C441))))</f>
        <v>#NAME?</v>
      </c>
      <c r="E441" s="61"/>
      <c r="F441" s="60" t="str">
        <f>IF(A441="","",ROUND(rate*H440,2))</f>
        <v>#NAME?</v>
      </c>
      <c r="G441" s="60" t="str">
        <f t="shared" si="2"/>
        <v>#NAME?</v>
      </c>
      <c r="H441" s="60" t="str">
        <f t="shared" si="3"/>
        <v>#NAME?</v>
      </c>
      <c r="I441" s="60"/>
      <c r="J441" s="60"/>
      <c r="K441" s="60" t="str">
        <f t="shared" si="4"/>
        <v>#NAME?</v>
      </c>
      <c r="L441" s="62" t="str">
        <f t="shared" si="5"/>
        <v>#NAME?</v>
      </c>
      <c r="M441" s="6"/>
      <c r="N441" s="6"/>
      <c r="O441" s="6"/>
      <c r="P441" s="6"/>
      <c r="Q441" s="6"/>
      <c r="R441" s="6"/>
      <c r="S441" s="6"/>
      <c r="T441" s="6"/>
      <c r="U441" s="6"/>
      <c r="V441" s="6"/>
      <c r="W441" s="6"/>
      <c r="X441" s="6"/>
      <c r="Y441" s="6"/>
      <c r="Z441" s="6"/>
    </row>
    <row r="442" ht="12.75" customHeight="1">
      <c r="A442" s="58" t="str">
        <f t="shared" si="1"/>
        <v>#NAME?</v>
      </c>
      <c r="B442" s="59" t="str">
        <f>IF(A442="","",IF(MONTH(DATE(YEAR(fpdate),MONTH(fpdate)+(A442-1),DAY(fpdate)))&gt;(MONTH(fpdate)+MOD((A442-1),12)),DATE(YEAR(fpdate),MONTH(fpdate)+(A442-1)+1,0),DATE(YEAR(fpdate),MONTH(fpdate)+(A442-1),DAY(fpdate))))</f>
        <v>#NAME?</v>
      </c>
      <c r="C442" s="60" t="str">
        <f>IF(A442="","",IF(OR(A442=nper,payment&gt;ROUND((1+rate)*H441,2)),ROUND((1+rate)*H441,2),payment))</f>
        <v>#NAME?</v>
      </c>
      <c r="D442" s="60" t="str">
        <f>IF(A442="","",IF(H441&lt;=payment,0,IF(IF(MOD(A442,int)=0,$D$14,0)+C442&gt;=H441+F442,H441+F442-C442,IF(MOD(A442,int)=0,$D$14,0)+IF(IF(MOD(A442,int)=0,$D$14,0)+IF(MOD(A442,12)=0,$D$16,0)+C442&lt;H441+F442,IF(MOD(A442,12)=0,$D$16,0),H441+F442-IF(MOD(A442,int)=0,$D$14,0)-C442))))</f>
        <v>#NAME?</v>
      </c>
      <c r="E442" s="61"/>
      <c r="F442" s="60" t="str">
        <f>IF(A442="","",ROUND(rate*H441,2))</f>
        <v>#NAME?</v>
      </c>
      <c r="G442" s="60" t="str">
        <f t="shared" si="2"/>
        <v>#NAME?</v>
      </c>
      <c r="H442" s="60" t="str">
        <f t="shared" si="3"/>
        <v>#NAME?</v>
      </c>
      <c r="I442" s="60"/>
      <c r="J442" s="60"/>
      <c r="K442" s="60" t="str">
        <f t="shared" si="4"/>
        <v>#NAME?</v>
      </c>
      <c r="L442" s="62" t="str">
        <f t="shared" si="5"/>
        <v>#NAME?</v>
      </c>
      <c r="M442" s="6"/>
      <c r="N442" s="6"/>
      <c r="O442" s="6"/>
      <c r="P442" s="6"/>
      <c r="Q442" s="6"/>
      <c r="R442" s="6"/>
      <c r="S442" s="6"/>
      <c r="T442" s="6"/>
      <c r="U442" s="6"/>
      <c r="V442" s="6"/>
      <c r="W442" s="6"/>
      <c r="X442" s="6"/>
      <c r="Y442" s="6"/>
      <c r="Z442" s="6"/>
    </row>
    <row r="443" ht="12.75" customHeight="1">
      <c r="A443" s="58" t="str">
        <f t="shared" si="1"/>
        <v>#NAME?</v>
      </c>
      <c r="B443" s="59" t="str">
        <f>IF(A443="","",IF(MONTH(DATE(YEAR(fpdate),MONTH(fpdate)+(A443-1),DAY(fpdate)))&gt;(MONTH(fpdate)+MOD((A443-1),12)),DATE(YEAR(fpdate),MONTH(fpdate)+(A443-1)+1,0),DATE(YEAR(fpdate),MONTH(fpdate)+(A443-1),DAY(fpdate))))</f>
        <v>#NAME?</v>
      </c>
      <c r="C443" s="60" t="str">
        <f>IF(A443="","",IF(OR(A443=nper,payment&gt;ROUND((1+rate)*H442,2)),ROUND((1+rate)*H442,2),payment))</f>
        <v>#NAME?</v>
      </c>
      <c r="D443" s="60" t="str">
        <f>IF(A443="","",IF(H442&lt;=payment,0,IF(IF(MOD(A443,int)=0,$D$14,0)+C443&gt;=H442+F443,H442+F443-C443,IF(MOD(A443,int)=0,$D$14,0)+IF(IF(MOD(A443,int)=0,$D$14,0)+IF(MOD(A443,12)=0,$D$16,0)+C443&lt;H442+F443,IF(MOD(A443,12)=0,$D$16,0),H442+F443-IF(MOD(A443,int)=0,$D$14,0)-C443))))</f>
        <v>#NAME?</v>
      </c>
      <c r="E443" s="61"/>
      <c r="F443" s="60" t="str">
        <f>IF(A443="","",ROUND(rate*H442,2))</f>
        <v>#NAME?</v>
      </c>
      <c r="G443" s="60" t="str">
        <f t="shared" si="2"/>
        <v>#NAME?</v>
      </c>
      <c r="H443" s="60" t="str">
        <f t="shared" si="3"/>
        <v>#NAME?</v>
      </c>
      <c r="I443" s="60"/>
      <c r="J443" s="60"/>
      <c r="K443" s="60" t="str">
        <f t="shared" si="4"/>
        <v>#NAME?</v>
      </c>
      <c r="L443" s="62" t="str">
        <f t="shared" si="5"/>
        <v>#NAME?</v>
      </c>
      <c r="M443" s="6"/>
      <c r="N443" s="6"/>
      <c r="O443" s="6"/>
      <c r="P443" s="6"/>
      <c r="Q443" s="6"/>
      <c r="R443" s="6"/>
      <c r="S443" s="6"/>
      <c r="T443" s="6"/>
      <c r="U443" s="6"/>
      <c r="V443" s="6"/>
      <c r="W443" s="6"/>
      <c r="X443" s="6"/>
      <c r="Y443" s="6"/>
      <c r="Z443" s="6"/>
    </row>
    <row r="444" ht="12.75" customHeight="1">
      <c r="A444" s="58" t="str">
        <f t="shared" si="1"/>
        <v>#NAME?</v>
      </c>
      <c r="B444" s="59" t="str">
        <f>IF(A444="","",IF(MONTH(DATE(YEAR(fpdate),MONTH(fpdate)+(A444-1),DAY(fpdate)))&gt;(MONTH(fpdate)+MOD((A444-1),12)),DATE(YEAR(fpdate),MONTH(fpdate)+(A444-1)+1,0),DATE(YEAR(fpdate),MONTH(fpdate)+(A444-1),DAY(fpdate))))</f>
        <v>#NAME?</v>
      </c>
      <c r="C444" s="60" t="str">
        <f>IF(A444="","",IF(OR(A444=nper,payment&gt;ROUND((1+rate)*H443,2)),ROUND((1+rate)*H443,2),payment))</f>
        <v>#NAME?</v>
      </c>
      <c r="D444" s="60" t="str">
        <f>IF(A444="","",IF(H443&lt;=payment,0,IF(IF(MOD(A444,int)=0,$D$14,0)+C444&gt;=H443+F444,H443+F444-C444,IF(MOD(A444,int)=0,$D$14,0)+IF(IF(MOD(A444,int)=0,$D$14,0)+IF(MOD(A444,12)=0,$D$16,0)+C444&lt;H443+F444,IF(MOD(A444,12)=0,$D$16,0),H443+F444-IF(MOD(A444,int)=0,$D$14,0)-C444))))</f>
        <v>#NAME?</v>
      </c>
      <c r="E444" s="61"/>
      <c r="F444" s="60" t="str">
        <f>IF(A444="","",ROUND(rate*H443,2))</f>
        <v>#NAME?</v>
      </c>
      <c r="G444" s="60" t="str">
        <f t="shared" si="2"/>
        <v>#NAME?</v>
      </c>
      <c r="H444" s="60" t="str">
        <f t="shared" si="3"/>
        <v>#NAME?</v>
      </c>
      <c r="I444" s="60"/>
      <c r="J444" s="60"/>
      <c r="K444" s="60" t="str">
        <f t="shared" si="4"/>
        <v>#NAME?</v>
      </c>
      <c r="L444" s="62" t="str">
        <f t="shared" si="5"/>
        <v>#NAME?</v>
      </c>
      <c r="M444" s="6"/>
      <c r="N444" s="6"/>
      <c r="O444" s="6"/>
      <c r="P444" s="6"/>
      <c r="Q444" s="6"/>
      <c r="R444" s="6"/>
      <c r="S444" s="6"/>
      <c r="T444" s="6"/>
      <c r="U444" s="6"/>
      <c r="V444" s="6"/>
      <c r="W444" s="6"/>
      <c r="X444" s="6"/>
      <c r="Y444" s="6"/>
      <c r="Z444" s="6"/>
    </row>
    <row r="445" ht="12.75" customHeight="1">
      <c r="A445" s="58" t="str">
        <f t="shared" si="1"/>
        <v>#NAME?</v>
      </c>
      <c r="B445" s="59" t="str">
        <f>IF(A445="","",IF(MONTH(DATE(YEAR(fpdate),MONTH(fpdate)+(A445-1),DAY(fpdate)))&gt;(MONTH(fpdate)+MOD((A445-1),12)),DATE(YEAR(fpdate),MONTH(fpdate)+(A445-1)+1,0),DATE(YEAR(fpdate),MONTH(fpdate)+(A445-1),DAY(fpdate))))</f>
        <v>#NAME?</v>
      </c>
      <c r="C445" s="60" t="str">
        <f>IF(A445="","",IF(OR(A445=nper,payment&gt;ROUND((1+rate)*H444,2)),ROUND((1+rate)*H444,2),payment))</f>
        <v>#NAME?</v>
      </c>
      <c r="D445" s="60" t="str">
        <f>IF(A445="","",IF(H444&lt;=payment,0,IF(IF(MOD(A445,int)=0,$D$14,0)+C445&gt;=H444+F445,H444+F445-C445,IF(MOD(A445,int)=0,$D$14,0)+IF(IF(MOD(A445,int)=0,$D$14,0)+IF(MOD(A445,12)=0,$D$16,0)+C445&lt;H444+F445,IF(MOD(A445,12)=0,$D$16,0),H444+F445-IF(MOD(A445,int)=0,$D$14,0)-C445))))</f>
        <v>#NAME?</v>
      </c>
      <c r="E445" s="61"/>
      <c r="F445" s="60" t="str">
        <f>IF(A445="","",ROUND(rate*H444,2))</f>
        <v>#NAME?</v>
      </c>
      <c r="G445" s="60" t="str">
        <f t="shared" si="2"/>
        <v>#NAME?</v>
      </c>
      <c r="H445" s="60" t="str">
        <f t="shared" si="3"/>
        <v>#NAME?</v>
      </c>
      <c r="I445" s="60"/>
      <c r="J445" s="60"/>
      <c r="K445" s="60" t="str">
        <f t="shared" si="4"/>
        <v>#NAME?</v>
      </c>
      <c r="L445" s="62" t="str">
        <f t="shared" si="5"/>
        <v>#NAME?</v>
      </c>
      <c r="M445" s="6"/>
      <c r="N445" s="6"/>
      <c r="O445" s="6"/>
      <c r="P445" s="6"/>
      <c r="Q445" s="6"/>
      <c r="R445" s="6"/>
      <c r="S445" s="6"/>
      <c r="T445" s="6"/>
      <c r="U445" s="6"/>
      <c r="V445" s="6"/>
      <c r="W445" s="6"/>
      <c r="X445" s="6"/>
      <c r="Y445" s="6"/>
      <c r="Z445" s="6"/>
    </row>
    <row r="446" ht="12.75" customHeight="1">
      <c r="A446" s="58" t="str">
        <f t="shared" si="1"/>
        <v>#NAME?</v>
      </c>
      <c r="B446" s="59" t="str">
        <f>IF(A446="","",IF(MONTH(DATE(YEAR(fpdate),MONTH(fpdate)+(A446-1),DAY(fpdate)))&gt;(MONTH(fpdate)+MOD((A446-1),12)),DATE(YEAR(fpdate),MONTH(fpdate)+(A446-1)+1,0),DATE(YEAR(fpdate),MONTH(fpdate)+(A446-1),DAY(fpdate))))</f>
        <v>#NAME?</v>
      </c>
      <c r="C446" s="60" t="str">
        <f>IF(A446="","",IF(OR(A446=nper,payment&gt;ROUND((1+rate)*H445,2)),ROUND((1+rate)*H445,2),payment))</f>
        <v>#NAME?</v>
      </c>
      <c r="D446" s="60" t="str">
        <f>IF(A446="","",IF(H445&lt;=payment,0,IF(IF(MOD(A446,int)=0,$D$14,0)+C446&gt;=H445+F446,H445+F446-C446,IF(MOD(A446,int)=0,$D$14,0)+IF(IF(MOD(A446,int)=0,$D$14,0)+IF(MOD(A446,12)=0,$D$16,0)+C446&lt;H445+F446,IF(MOD(A446,12)=0,$D$16,0),H445+F446-IF(MOD(A446,int)=0,$D$14,0)-C446))))</f>
        <v>#NAME?</v>
      </c>
      <c r="E446" s="61"/>
      <c r="F446" s="60" t="str">
        <f>IF(A446="","",ROUND(rate*H445,2))</f>
        <v>#NAME?</v>
      </c>
      <c r="G446" s="60" t="str">
        <f t="shared" si="2"/>
        <v>#NAME?</v>
      </c>
      <c r="H446" s="60" t="str">
        <f t="shared" si="3"/>
        <v>#NAME?</v>
      </c>
      <c r="I446" s="60"/>
      <c r="J446" s="60"/>
      <c r="K446" s="60" t="str">
        <f t="shared" si="4"/>
        <v>#NAME?</v>
      </c>
      <c r="L446" s="62" t="str">
        <f t="shared" si="5"/>
        <v>#NAME?</v>
      </c>
      <c r="M446" s="6"/>
      <c r="N446" s="6"/>
      <c r="O446" s="6"/>
      <c r="P446" s="6"/>
      <c r="Q446" s="6"/>
      <c r="R446" s="6"/>
      <c r="S446" s="6"/>
      <c r="T446" s="6"/>
      <c r="U446" s="6"/>
      <c r="V446" s="6"/>
      <c r="W446" s="6"/>
      <c r="X446" s="6"/>
      <c r="Y446" s="6"/>
      <c r="Z446" s="6"/>
    </row>
    <row r="447" ht="12.75" customHeight="1">
      <c r="A447" s="58" t="str">
        <f t="shared" si="1"/>
        <v>#NAME?</v>
      </c>
      <c r="B447" s="59" t="str">
        <f>IF(A447="","",IF(MONTH(DATE(YEAR(fpdate),MONTH(fpdate)+(A447-1),DAY(fpdate)))&gt;(MONTH(fpdate)+MOD((A447-1),12)),DATE(YEAR(fpdate),MONTH(fpdate)+(A447-1)+1,0),DATE(YEAR(fpdate),MONTH(fpdate)+(A447-1),DAY(fpdate))))</f>
        <v>#NAME?</v>
      </c>
      <c r="C447" s="60" t="str">
        <f>IF(A447="","",IF(OR(A447=nper,payment&gt;ROUND((1+rate)*H446,2)),ROUND((1+rate)*H446,2),payment))</f>
        <v>#NAME?</v>
      </c>
      <c r="D447" s="60" t="str">
        <f>IF(A447="","",IF(H446&lt;=payment,0,IF(IF(MOD(A447,int)=0,$D$14,0)+C447&gt;=H446+F447,H446+F447-C447,IF(MOD(A447,int)=0,$D$14,0)+IF(IF(MOD(A447,int)=0,$D$14,0)+IF(MOD(A447,12)=0,$D$16,0)+C447&lt;H446+F447,IF(MOD(A447,12)=0,$D$16,0),H446+F447-IF(MOD(A447,int)=0,$D$14,0)-C447))))</f>
        <v>#NAME?</v>
      </c>
      <c r="E447" s="61"/>
      <c r="F447" s="60" t="str">
        <f>IF(A447="","",ROUND(rate*H446,2))</f>
        <v>#NAME?</v>
      </c>
      <c r="G447" s="60" t="str">
        <f t="shared" si="2"/>
        <v>#NAME?</v>
      </c>
      <c r="H447" s="60" t="str">
        <f t="shared" si="3"/>
        <v>#NAME?</v>
      </c>
      <c r="I447" s="60"/>
      <c r="J447" s="60"/>
      <c r="K447" s="60" t="str">
        <f t="shared" si="4"/>
        <v>#NAME?</v>
      </c>
      <c r="L447" s="62" t="str">
        <f t="shared" si="5"/>
        <v>#NAME?</v>
      </c>
      <c r="M447" s="6"/>
      <c r="N447" s="6"/>
      <c r="O447" s="6"/>
      <c r="P447" s="6"/>
      <c r="Q447" s="6"/>
      <c r="R447" s="6"/>
      <c r="S447" s="6"/>
      <c r="T447" s="6"/>
      <c r="U447" s="6"/>
      <c r="V447" s="6"/>
      <c r="W447" s="6"/>
      <c r="X447" s="6"/>
      <c r="Y447" s="6"/>
      <c r="Z447" s="6"/>
    </row>
    <row r="448" ht="12.75" customHeight="1">
      <c r="A448" s="58" t="str">
        <f t="shared" si="1"/>
        <v>#NAME?</v>
      </c>
      <c r="B448" s="59" t="str">
        <f>IF(A448="","",IF(MONTH(DATE(YEAR(fpdate),MONTH(fpdate)+(A448-1),DAY(fpdate)))&gt;(MONTH(fpdate)+MOD((A448-1),12)),DATE(YEAR(fpdate),MONTH(fpdate)+(A448-1)+1,0),DATE(YEAR(fpdate),MONTH(fpdate)+(A448-1),DAY(fpdate))))</f>
        <v>#NAME?</v>
      </c>
      <c r="C448" s="60" t="str">
        <f>IF(A448="","",IF(OR(A448=nper,payment&gt;ROUND((1+rate)*H447,2)),ROUND((1+rate)*H447,2),payment))</f>
        <v>#NAME?</v>
      </c>
      <c r="D448" s="60" t="str">
        <f>IF(A448="","",IF(H447&lt;=payment,0,IF(IF(MOD(A448,int)=0,$D$14,0)+C448&gt;=H447+F448,H447+F448-C448,IF(MOD(A448,int)=0,$D$14,0)+IF(IF(MOD(A448,int)=0,$D$14,0)+IF(MOD(A448,12)=0,$D$16,0)+C448&lt;H447+F448,IF(MOD(A448,12)=0,$D$16,0),H447+F448-IF(MOD(A448,int)=0,$D$14,0)-C448))))</f>
        <v>#NAME?</v>
      </c>
      <c r="E448" s="61"/>
      <c r="F448" s="60" t="str">
        <f>IF(A448="","",ROUND(rate*H447,2))</f>
        <v>#NAME?</v>
      </c>
      <c r="G448" s="60" t="str">
        <f t="shared" si="2"/>
        <v>#NAME?</v>
      </c>
      <c r="H448" s="60" t="str">
        <f t="shared" si="3"/>
        <v>#NAME?</v>
      </c>
      <c r="I448" s="60"/>
      <c r="J448" s="60"/>
      <c r="K448" s="60" t="str">
        <f t="shared" si="4"/>
        <v>#NAME?</v>
      </c>
      <c r="L448" s="62" t="str">
        <f t="shared" si="5"/>
        <v>#NAME?</v>
      </c>
      <c r="M448" s="6"/>
      <c r="N448" s="6"/>
      <c r="O448" s="6"/>
      <c r="P448" s="6"/>
      <c r="Q448" s="6"/>
      <c r="R448" s="6"/>
      <c r="S448" s="6"/>
      <c r="T448" s="6"/>
      <c r="U448" s="6"/>
      <c r="V448" s="6"/>
      <c r="W448" s="6"/>
      <c r="X448" s="6"/>
      <c r="Y448" s="6"/>
      <c r="Z448" s="6"/>
    </row>
    <row r="449" ht="12.75" customHeight="1">
      <c r="A449" s="58" t="str">
        <f t="shared" si="1"/>
        <v>#NAME?</v>
      </c>
      <c r="B449" s="59" t="str">
        <f>IF(A449="","",IF(MONTH(DATE(YEAR(fpdate),MONTH(fpdate)+(A449-1),DAY(fpdate)))&gt;(MONTH(fpdate)+MOD((A449-1),12)),DATE(YEAR(fpdate),MONTH(fpdate)+(A449-1)+1,0),DATE(YEAR(fpdate),MONTH(fpdate)+(A449-1),DAY(fpdate))))</f>
        <v>#NAME?</v>
      </c>
      <c r="C449" s="60" t="str">
        <f>IF(A449="","",IF(OR(A449=nper,payment&gt;ROUND((1+rate)*H448,2)),ROUND((1+rate)*H448,2),payment))</f>
        <v>#NAME?</v>
      </c>
      <c r="D449" s="60" t="str">
        <f>IF(A449="","",IF(H448&lt;=payment,0,IF(IF(MOD(A449,int)=0,$D$14,0)+C449&gt;=H448+F449,H448+F449-C449,IF(MOD(A449,int)=0,$D$14,0)+IF(IF(MOD(A449,int)=0,$D$14,0)+IF(MOD(A449,12)=0,$D$16,0)+C449&lt;H448+F449,IF(MOD(A449,12)=0,$D$16,0),H448+F449-IF(MOD(A449,int)=0,$D$14,0)-C449))))</f>
        <v>#NAME?</v>
      </c>
      <c r="E449" s="61"/>
      <c r="F449" s="60" t="str">
        <f>IF(A449="","",ROUND(rate*H448,2))</f>
        <v>#NAME?</v>
      </c>
      <c r="G449" s="60" t="str">
        <f t="shared" si="2"/>
        <v>#NAME?</v>
      </c>
      <c r="H449" s="60" t="str">
        <f t="shared" si="3"/>
        <v>#NAME?</v>
      </c>
      <c r="I449" s="60"/>
      <c r="J449" s="60"/>
      <c r="K449" s="60" t="str">
        <f t="shared" si="4"/>
        <v>#NAME?</v>
      </c>
      <c r="L449" s="62" t="str">
        <f t="shared" si="5"/>
        <v>#NAME?</v>
      </c>
      <c r="M449" s="6"/>
      <c r="N449" s="6"/>
      <c r="O449" s="6"/>
      <c r="P449" s="6"/>
      <c r="Q449" s="6"/>
      <c r="R449" s="6"/>
      <c r="S449" s="6"/>
      <c r="T449" s="6"/>
      <c r="U449" s="6"/>
      <c r="V449" s="6"/>
      <c r="W449" s="6"/>
      <c r="X449" s="6"/>
      <c r="Y449" s="6"/>
      <c r="Z449" s="6"/>
    </row>
    <row r="450" ht="12.75" customHeight="1">
      <c r="A450" s="58" t="str">
        <f t="shared" si="1"/>
        <v>#NAME?</v>
      </c>
      <c r="B450" s="59" t="str">
        <f>IF(A450="","",IF(MONTH(DATE(YEAR(fpdate),MONTH(fpdate)+(A450-1),DAY(fpdate)))&gt;(MONTH(fpdate)+MOD((A450-1),12)),DATE(YEAR(fpdate),MONTH(fpdate)+(A450-1)+1,0),DATE(YEAR(fpdate),MONTH(fpdate)+(A450-1),DAY(fpdate))))</f>
        <v>#NAME?</v>
      </c>
      <c r="C450" s="60" t="str">
        <f>IF(A450="","",IF(OR(A450=nper,payment&gt;ROUND((1+rate)*H449,2)),ROUND((1+rate)*H449,2),payment))</f>
        <v>#NAME?</v>
      </c>
      <c r="D450" s="60" t="str">
        <f>IF(A450="","",IF(H449&lt;=payment,0,IF(IF(MOD(A450,int)=0,$D$14,0)+C450&gt;=H449+F450,H449+F450-C450,IF(MOD(A450,int)=0,$D$14,0)+IF(IF(MOD(A450,int)=0,$D$14,0)+IF(MOD(A450,12)=0,$D$16,0)+C450&lt;H449+F450,IF(MOD(A450,12)=0,$D$16,0),H449+F450-IF(MOD(A450,int)=0,$D$14,0)-C450))))</f>
        <v>#NAME?</v>
      </c>
      <c r="E450" s="61"/>
      <c r="F450" s="60" t="str">
        <f>IF(A450="","",ROUND(rate*H449,2))</f>
        <v>#NAME?</v>
      </c>
      <c r="G450" s="60" t="str">
        <f t="shared" si="2"/>
        <v>#NAME?</v>
      </c>
      <c r="H450" s="60" t="str">
        <f t="shared" si="3"/>
        <v>#NAME?</v>
      </c>
      <c r="I450" s="60"/>
      <c r="J450" s="60"/>
      <c r="K450" s="60" t="str">
        <f t="shared" si="4"/>
        <v>#NAME?</v>
      </c>
      <c r="L450" s="62" t="str">
        <f t="shared" si="5"/>
        <v>#NAME?</v>
      </c>
      <c r="M450" s="6"/>
      <c r="N450" s="6"/>
      <c r="O450" s="6"/>
      <c r="P450" s="6"/>
      <c r="Q450" s="6"/>
      <c r="R450" s="6"/>
      <c r="S450" s="6"/>
      <c r="T450" s="6"/>
      <c r="U450" s="6"/>
      <c r="V450" s="6"/>
      <c r="W450" s="6"/>
      <c r="X450" s="6"/>
      <c r="Y450" s="6"/>
      <c r="Z450" s="6"/>
    </row>
    <row r="451" ht="12.75" customHeight="1">
      <c r="A451" s="58" t="str">
        <f t="shared" si="1"/>
        <v>#NAME?</v>
      </c>
      <c r="B451" s="59" t="str">
        <f>IF(A451="","",IF(MONTH(DATE(YEAR(fpdate),MONTH(fpdate)+(A451-1),DAY(fpdate)))&gt;(MONTH(fpdate)+MOD((A451-1),12)),DATE(YEAR(fpdate),MONTH(fpdate)+(A451-1)+1,0),DATE(YEAR(fpdate),MONTH(fpdate)+(A451-1),DAY(fpdate))))</f>
        <v>#NAME?</v>
      </c>
      <c r="C451" s="60" t="str">
        <f>IF(A451="","",IF(OR(A451=nper,payment&gt;ROUND((1+rate)*H450,2)),ROUND((1+rate)*H450,2),payment))</f>
        <v>#NAME?</v>
      </c>
      <c r="D451" s="60" t="str">
        <f>IF(A451="","",IF(H450&lt;=payment,0,IF(IF(MOD(A451,int)=0,$D$14,0)+C451&gt;=H450+F451,H450+F451-C451,IF(MOD(A451,int)=0,$D$14,0)+IF(IF(MOD(A451,int)=0,$D$14,0)+IF(MOD(A451,12)=0,$D$16,0)+C451&lt;H450+F451,IF(MOD(A451,12)=0,$D$16,0),H450+F451-IF(MOD(A451,int)=0,$D$14,0)-C451))))</f>
        <v>#NAME?</v>
      </c>
      <c r="E451" s="61"/>
      <c r="F451" s="60" t="str">
        <f>IF(A451="","",ROUND(rate*H450,2))</f>
        <v>#NAME?</v>
      </c>
      <c r="G451" s="60" t="str">
        <f t="shared" si="2"/>
        <v>#NAME?</v>
      </c>
      <c r="H451" s="60" t="str">
        <f t="shared" si="3"/>
        <v>#NAME?</v>
      </c>
      <c r="I451" s="60"/>
      <c r="J451" s="60"/>
      <c r="K451" s="60" t="str">
        <f t="shared" si="4"/>
        <v>#NAME?</v>
      </c>
      <c r="L451" s="62" t="str">
        <f t="shared" si="5"/>
        <v>#NAME?</v>
      </c>
      <c r="M451" s="6"/>
      <c r="N451" s="6"/>
      <c r="O451" s="6"/>
      <c r="P451" s="6"/>
      <c r="Q451" s="6"/>
      <c r="R451" s="6"/>
      <c r="S451" s="6"/>
      <c r="T451" s="6"/>
      <c r="U451" s="6"/>
      <c r="V451" s="6"/>
      <c r="W451" s="6"/>
      <c r="X451" s="6"/>
      <c r="Y451" s="6"/>
      <c r="Z451" s="6"/>
    </row>
    <row r="452" ht="12.75" customHeight="1">
      <c r="A452" s="58" t="str">
        <f t="shared" si="1"/>
        <v>#NAME?</v>
      </c>
      <c r="B452" s="59" t="str">
        <f>IF(A452="","",IF(MONTH(DATE(YEAR(fpdate),MONTH(fpdate)+(A452-1),DAY(fpdate)))&gt;(MONTH(fpdate)+MOD((A452-1),12)),DATE(YEAR(fpdate),MONTH(fpdate)+(A452-1)+1,0),DATE(YEAR(fpdate),MONTH(fpdate)+(A452-1),DAY(fpdate))))</f>
        <v>#NAME?</v>
      </c>
      <c r="C452" s="60" t="str">
        <f>IF(A452="","",IF(OR(A452=nper,payment&gt;ROUND((1+rate)*H451,2)),ROUND((1+rate)*H451,2),payment))</f>
        <v>#NAME?</v>
      </c>
      <c r="D452" s="60" t="str">
        <f>IF(A452="","",IF(H451&lt;=payment,0,IF(IF(MOD(A452,int)=0,$D$14,0)+C452&gt;=H451+F452,H451+F452-C452,IF(MOD(A452,int)=0,$D$14,0)+IF(IF(MOD(A452,int)=0,$D$14,0)+IF(MOD(A452,12)=0,$D$16,0)+C452&lt;H451+F452,IF(MOD(A452,12)=0,$D$16,0),H451+F452-IF(MOD(A452,int)=0,$D$14,0)-C452))))</f>
        <v>#NAME?</v>
      </c>
      <c r="E452" s="61"/>
      <c r="F452" s="60" t="str">
        <f>IF(A452="","",ROUND(rate*H451,2))</f>
        <v>#NAME?</v>
      </c>
      <c r="G452" s="60" t="str">
        <f t="shared" si="2"/>
        <v>#NAME?</v>
      </c>
      <c r="H452" s="60" t="str">
        <f t="shared" si="3"/>
        <v>#NAME?</v>
      </c>
      <c r="I452" s="60"/>
      <c r="J452" s="60"/>
      <c r="K452" s="60" t="str">
        <f t="shared" si="4"/>
        <v>#NAME?</v>
      </c>
      <c r="L452" s="62" t="str">
        <f t="shared" si="5"/>
        <v>#NAME?</v>
      </c>
      <c r="M452" s="6"/>
      <c r="N452" s="6"/>
      <c r="O452" s="6"/>
      <c r="P452" s="6"/>
      <c r="Q452" s="6"/>
      <c r="R452" s="6"/>
      <c r="S452" s="6"/>
      <c r="T452" s="6"/>
      <c r="U452" s="6"/>
      <c r="V452" s="6"/>
      <c r="W452" s="6"/>
      <c r="X452" s="6"/>
      <c r="Y452" s="6"/>
      <c r="Z452" s="6"/>
    </row>
    <row r="453" ht="12.75" customHeight="1">
      <c r="A453" s="58" t="str">
        <f t="shared" si="1"/>
        <v>#NAME?</v>
      </c>
      <c r="B453" s="59" t="str">
        <f>IF(A453="","",IF(MONTH(DATE(YEAR(fpdate),MONTH(fpdate)+(A453-1),DAY(fpdate)))&gt;(MONTH(fpdate)+MOD((A453-1),12)),DATE(YEAR(fpdate),MONTH(fpdate)+(A453-1)+1,0),DATE(YEAR(fpdate),MONTH(fpdate)+(A453-1),DAY(fpdate))))</f>
        <v>#NAME?</v>
      </c>
      <c r="C453" s="60" t="str">
        <f>IF(A453="","",IF(OR(A453=nper,payment&gt;ROUND((1+rate)*H452,2)),ROUND((1+rate)*H452,2),payment))</f>
        <v>#NAME?</v>
      </c>
      <c r="D453" s="60" t="str">
        <f>IF(A453="","",IF(H452&lt;=payment,0,IF(IF(MOD(A453,int)=0,$D$14,0)+C453&gt;=H452+F453,H452+F453-C453,IF(MOD(A453,int)=0,$D$14,0)+IF(IF(MOD(A453,int)=0,$D$14,0)+IF(MOD(A453,12)=0,$D$16,0)+C453&lt;H452+F453,IF(MOD(A453,12)=0,$D$16,0),H452+F453-IF(MOD(A453,int)=0,$D$14,0)-C453))))</f>
        <v>#NAME?</v>
      </c>
      <c r="E453" s="61"/>
      <c r="F453" s="60" t="str">
        <f>IF(A453="","",ROUND(rate*H452,2))</f>
        <v>#NAME?</v>
      </c>
      <c r="G453" s="60" t="str">
        <f t="shared" si="2"/>
        <v>#NAME?</v>
      </c>
      <c r="H453" s="60" t="str">
        <f t="shared" si="3"/>
        <v>#NAME?</v>
      </c>
      <c r="I453" s="60"/>
      <c r="J453" s="60"/>
      <c r="K453" s="60" t="str">
        <f t="shared" si="4"/>
        <v>#NAME?</v>
      </c>
      <c r="L453" s="62" t="str">
        <f t="shared" si="5"/>
        <v>#NAME?</v>
      </c>
      <c r="M453" s="6"/>
      <c r="N453" s="6"/>
      <c r="O453" s="6"/>
      <c r="P453" s="6"/>
      <c r="Q453" s="6"/>
      <c r="R453" s="6"/>
      <c r="S453" s="6"/>
      <c r="T453" s="6"/>
      <c r="U453" s="6"/>
      <c r="V453" s="6"/>
      <c r="W453" s="6"/>
      <c r="X453" s="6"/>
      <c r="Y453" s="6"/>
      <c r="Z453" s="6"/>
    </row>
    <row r="454" ht="12.75" customHeight="1">
      <c r="A454" s="58" t="str">
        <f t="shared" si="1"/>
        <v>#NAME?</v>
      </c>
      <c r="B454" s="59" t="str">
        <f>IF(A454="","",IF(MONTH(DATE(YEAR(fpdate),MONTH(fpdate)+(A454-1),DAY(fpdate)))&gt;(MONTH(fpdate)+MOD((A454-1),12)),DATE(YEAR(fpdate),MONTH(fpdate)+(A454-1)+1,0),DATE(YEAR(fpdate),MONTH(fpdate)+(A454-1),DAY(fpdate))))</f>
        <v>#NAME?</v>
      </c>
      <c r="C454" s="60" t="str">
        <f>IF(A454="","",IF(OR(A454=nper,payment&gt;ROUND((1+rate)*H453,2)),ROUND((1+rate)*H453,2),payment))</f>
        <v>#NAME?</v>
      </c>
      <c r="D454" s="60" t="str">
        <f>IF(A454="","",IF(H453&lt;=payment,0,IF(IF(MOD(A454,int)=0,$D$14,0)+C454&gt;=H453+F454,H453+F454-C454,IF(MOD(A454,int)=0,$D$14,0)+IF(IF(MOD(A454,int)=0,$D$14,0)+IF(MOD(A454,12)=0,$D$16,0)+C454&lt;H453+F454,IF(MOD(A454,12)=0,$D$16,0),H453+F454-IF(MOD(A454,int)=0,$D$14,0)-C454))))</f>
        <v>#NAME?</v>
      </c>
      <c r="E454" s="61"/>
      <c r="F454" s="60" t="str">
        <f>IF(A454="","",ROUND(rate*H453,2))</f>
        <v>#NAME?</v>
      </c>
      <c r="G454" s="60" t="str">
        <f t="shared" si="2"/>
        <v>#NAME?</v>
      </c>
      <c r="H454" s="60" t="str">
        <f t="shared" si="3"/>
        <v>#NAME?</v>
      </c>
      <c r="I454" s="60"/>
      <c r="J454" s="60"/>
      <c r="K454" s="60" t="str">
        <f t="shared" si="4"/>
        <v>#NAME?</v>
      </c>
      <c r="L454" s="62" t="str">
        <f t="shared" si="5"/>
        <v>#NAME?</v>
      </c>
      <c r="M454" s="6"/>
      <c r="N454" s="6"/>
      <c r="O454" s="6"/>
      <c r="P454" s="6"/>
      <c r="Q454" s="6"/>
      <c r="R454" s="6"/>
      <c r="S454" s="6"/>
      <c r="T454" s="6"/>
      <c r="U454" s="6"/>
      <c r="V454" s="6"/>
      <c r="W454" s="6"/>
      <c r="X454" s="6"/>
      <c r="Y454" s="6"/>
      <c r="Z454" s="6"/>
    </row>
    <row r="455" ht="12.75" customHeight="1">
      <c r="A455" s="58" t="str">
        <f t="shared" si="1"/>
        <v>#NAME?</v>
      </c>
      <c r="B455" s="59" t="str">
        <f>IF(A455="","",IF(MONTH(DATE(YEAR(fpdate),MONTH(fpdate)+(A455-1),DAY(fpdate)))&gt;(MONTH(fpdate)+MOD((A455-1),12)),DATE(YEAR(fpdate),MONTH(fpdate)+(A455-1)+1,0),DATE(YEAR(fpdate),MONTH(fpdate)+(A455-1),DAY(fpdate))))</f>
        <v>#NAME?</v>
      </c>
      <c r="C455" s="60" t="str">
        <f>IF(A455="","",IF(OR(A455=nper,payment&gt;ROUND((1+rate)*H454,2)),ROUND((1+rate)*H454,2),payment))</f>
        <v>#NAME?</v>
      </c>
      <c r="D455" s="60" t="str">
        <f>IF(A455="","",IF(H454&lt;=payment,0,IF(IF(MOD(A455,int)=0,$D$14,0)+C455&gt;=H454+F455,H454+F455-C455,IF(MOD(A455,int)=0,$D$14,0)+IF(IF(MOD(A455,int)=0,$D$14,0)+IF(MOD(A455,12)=0,$D$16,0)+C455&lt;H454+F455,IF(MOD(A455,12)=0,$D$16,0),H454+F455-IF(MOD(A455,int)=0,$D$14,0)-C455))))</f>
        <v>#NAME?</v>
      </c>
      <c r="E455" s="61"/>
      <c r="F455" s="60" t="str">
        <f>IF(A455="","",ROUND(rate*H454,2))</f>
        <v>#NAME?</v>
      </c>
      <c r="G455" s="60" t="str">
        <f t="shared" si="2"/>
        <v>#NAME?</v>
      </c>
      <c r="H455" s="60" t="str">
        <f t="shared" si="3"/>
        <v>#NAME?</v>
      </c>
      <c r="I455" s="60"/>
      <c r="J455" s="60"/>
      <c r="K455" s="60" t="str">
        <f t="shared" si="4"/>
        <v>#NAME?</v>
      </c>
      <c r="L455" s="62" t="str">
        <f t="shared" si="5"/>
        <v>#NAME?</v>
      </c>
      <c r="M455" s="6"/>
      <c r="N455" s="6"/>
      <c r="O455" s="6"/>
      <c r="P455" s="6"/>
      <c r="Q455" s="6"/>
      <c r="R455" s="6"/>
      <c r="S455" s="6"/>
      <c r="T455" s="6"/>
      <c r="U455" s="6"/>
      <c r="V455" s="6"/>
      <c r="W455" s="6"/>
      <c r="X455" s="6"/>
      <c r="Y455" s="6"/>
      <c r="Z455" s="6"/>
    </row>
    <row r="456" ht="12.75" customHeight="1">
      <c r="A456" s="58" t="str">
        <f t="shared" si="1"/>
        <v>#NAME?</v>
      </c>
      <c r="B456" s="59" t="str">
        <f>IF(A456="","",IF(MONTH(DATE(YEAR(fpdate),MONTH(fpdate)+(A456-1),DAY(fpdate)))&gt;(MONTH(fpdate)+MOD((A456-1),12)),DATE(YEAR(fpdate),MONTH(fpdate)+(A456-1)+1,0),DATE(YEAR(fpdate),MONTH(fpdate)+(A456-1),DAY(fpdate))))</f>
        <v>#NAME?</v>
      </c>
      <c r="C456" s="60" t="str">
        <f>IF(A456="","",IF(OR(A456=nper,payment&gt;ROUND((1+rate)*H455,2)),ROUND((1+rate)*H455,2),payment))</f>
        <v>#NAME?</v>
      </c>
      <c r="D456" s="60" t="str">
        <f>IF(A456="","",IF(H455&lt;=payment,0,IF(IF(MOD(A456,int)=0,$D$14,0)+C456&gt;=H455+F456,H455+F456-C456,IF(MOD(A456,int)=0,$D$14,0)+IF(IF(MOD(A456,int)=0,$D$14,0)+IF(MOD(A456,12)=0,$D$16,0)+C456&lt;H455+F456,IF(MOD(A456,12)=0,$D$16,0),H455+F456-IF(MOD(A456,int)=0,$D$14,0)-C456))))</f>
        <v>#NAME?</v>
      </c>
      <c r="E456" s="61"/>
      <c r="F456" s="60" t="str">
        <f>IF(A456="","",ROUND(rate*H455,2))</f>
        <v>#NAME?</v>
      </c>
      <c r="G456" s="60" t="str">
        <f t="shared" si="2"/>
        <v>#NAME?</v>
      </c>
      <c r="H456" s="60" t="str">
        <f t="shared" si="3"/>
        <v>#NAME?</v>
      </c>
      <c r="I456" s="60"/>
      <c r="J456" s="60"/>
      <c r="K456" s="60" t="str">
        <f t="shared" si="4"/>
        <v>#NAME?</v>
      </c>
      <c r="L456" s="62" t="str">
        <f t="shared" si="5"/>
        <v>#NAME?</v>
      </c>
      <c r="M456" s="6"/>
      <c r="N456" s="6"/>
      <c r="O456" s="6"/>
      <c r="P456" s="6"/>
      <c r="Q456" s="6"/>
      <c r="R456" s="6"/>
      <c r="S456" s="6"/>
      <c r="T456" s="6"/>
      <c r="U456" s="6"/>
      <c r="V456" s="6"/>
      <c r="W456" s="6"/>
      <c r="X456" s="6"/>
      <c r="Y456" s="6"/>
      <c r="Z456" s="6"/>
    </row>
    <row r="457" ht="12.75" customHeight="1">
      <c r="A457" s="58" t="str">
        <f t="shared" si="1"/>
        <v>#NAME?</v>
      </c>
      <c r="B457" s="59" t="str">
        <f>IF(A457="","",IF(MONTH(DATE(YEAR(fpdate),MONTH(fpdate)+(A457-1),DAY(fpdate)))&gt;(MONTH(fpdate)+MOD((A457-1),12)),DATE(YEAR(fpdate),MONTH(fpdate)+(A457-1)+1,0),DATE(YEAR(fpdate),MONTH(fpdate)+(A457-1),DAY(fpdate))))</f>
        <v>#NAME?</v>
      </c>
      <c r="C457" s="60" t="str">
        <f>IF(A457="","",IF(OR(A457=nper,payment&gt;ROUND((1+rate)*H456,2)),ROUND((1+rate)*H456,2),payment))</f>
        <v>#NAME?</v>
      </c>
      <c r="D457" s="60" t="str">
        <f>IF(A457="","",IF(H456&lt;=payment,0,IF(IF(MOD(A457,int)=0,$D$14,0)+C457&gt;=H456+F457,H456+F457-C457,IF(MOD(A457,int)=0,$D$14,0)+IF(IF(MOD(A457,int)=0,$D$14,0)+IF(MOD(A457,12)=0,$D$16,0)+C457&lt;H456+F457,IF(MOD(A457,12)=0,$D$16,0),H456+F457-IF(MOD(A457,int)=0,$D$14,0)-C457))))</f>
        <v>#NAME?</v>
      </c>
      <c r="E457" s="61"/>
      <c r="F457" s="60" t="str">
        <f>IF(A457="","",ROUND(rate*H456,2))</f>
        <v>#NAME?</v>
      </c>
      <c r="G457" s="60" t="str">
        <f t="shared" si="2"/>
        <v>#NAME?</v>
      </c>
      <c r="H457" s="60" t="str">
        <f t="shared" si="3"/>
        <v>#NAME?</v>
      </c>
      <c r="I457" s="60"/>
      <c r="J457" s="60"/>
      <c r="K457" s="60" t="str">
        <f t="shared" si="4"/>
        <v>#NAME?</v>
      </c>
      <c r="L457" s="62" t="str">
        <f t="shared" si="5"/>
        <v>#NAME?</v>
      </c>
      <c r="M457" s="6"/>
      <c r="N457" s="6"/>
      <c r="O457" s="6"/>
      <c r="P457" s="6"/>
      <c r="Q457" s="6"/>
      <c r="R457" s="6"/>
      <c r="S457" s="6"/>
      <c r="T457" s="6"/>
      <c r="U457" s="6"/>
      <c r="V457" s="6"/>
      <c r="W457" s="6"/>
      <c r="X457" s="6"/>
      <c r="Y457" s="6"/>
      <c r="Z457" s="6"/>
    </row>
    <row r="458" ht="12.75" customHeight="1">
      <c r="A458" s="58" t="str">
        <f t="shared" si="1"/>
        <v>#NAME?</v>
      </c>
      <c r="B458" s="59" t="str">
        <f>IF(A458="","",IF(MONTH(DATE(YEAR(fpdate),MONTH(fpdate)+(A458-1),DAY(fpdate)))&gt;(MONTH(fpdate)+MOD((A458-1),12)),DATE(YEAR(fpdate),MONTH(fpdate)+(A458-1)+1,0),DATE(YEAR(fpdate),MONTH(fpdate)+(A458-1),DAY(fpdate))))</f>
        <v>#NAME?</v>
      </c>
      <c r="C458" s="60" t="str">
        <f>IF(A458="","",IF(OR(A458=nper,payment&gt;ROUND((1+rate)*H457,2)),ROUND((1+rate)*H457,2),payment))</f>
        <v>#NAME?</v>
      </c>
      <c r="D458" s="60" t="str">
        <f>IF(A458="","",IF(H457&lt;=payment,0,IF(IF(MOD(A458,int)=0,$D$14,0)+C458&gt;=H457+F458,H457+F458-C458,IF(MOD(A458,int)=0,$D$14,0)+IF(IF(MOD(A458,int)=0,$D$14,0)+IF(MOD(A458,12)=0,$D$16,0)+C458&lt;H457+F458,IF(MOD(A458,12)=0,$D$16,0),H457+F458-IF(MOD(A458,int)=0,$D$14,0)-C458))))</f>
        <v>#NAME?</v>
      </c>
      <c r="E458" s="61"/>
      <c r="F458" s="60" t="str">
        <f>IF(A458="","",ROUND(rate*H457,2))</f>
        <v>#NAME?</v>
      </c>
      <c r="G458" s="60" t="str">
        <f t="shared" si="2"/>
        <v>#NAME?</v>
      </c>
      <c r="H458" s="60" t="str">
        <f t="shared" si="3"/>
        <v>#NAME?</v>
      </c>
      <c r="I458" s="60"/>
      <c r="J458" s="60"/>
      <c r="K458" s="60" t="str">
        <f t="shared" si="4"/>
        <v>#NAME?</v>
      </c>
      <c r="L458" s="62" t="str">
        <f t="shared" si="5"/>
        <v>#NAME?</v>
      </c>
      <c r="M458" s="6"/>
      <c r="N458" s="6"/>
      <c r="O458" s="6"/>
      <c r="P458" s="6"/>
      <c r="Q458" s="6"/>
      <c r="R458" s="6"/>
      <c r="S458" s="6"/>
      <c r="T458" s="6"/>
      <c r="U458" s="6"/>
      <c r="V458" s="6"/>
      <c r="W458" s="6"/>
      <c r="X458" s="6"/>
      <c r="Y458" s="6"/>
      <c r="Z458" s="6"/>
    </row>
    <row r="459" ht="12.75" customHeight="1">
      <c r="A459" s="58" t="str">
        <f t="shared" si="1"/>
        <v>#NAME?</v>
      </c>
      <c r="B459" s="59" t="str">
        <f>IF(A459="","",IF(MONTH(DATE(YEAR(fpdate),MONTH(fpdate)+(A459-1),DAY(fpdate)))&gt;(MONTH(fpdate)+MOD((A459-1),12)),DATE(YEAR(fpdate),MONTH(fpdate)+(A459-1)+1,0),DATE(YEAR(fpdate),MONTH(fpdate)+(A459-1),DAY(fpdate))))</f>
        <v>#NAME?</v>
      </c>
      <c r="C459" s="60" t="str">
        <f>IF(A459="","",IF(OR(A459=nper,payment&gt;ROUND((1+rate)*H458,2)),ROUND((1+rate)*H458,2),payment))</f>
        <v>#NAME?</v>
      </c>
      <c r="D459" s="60" t="str">
        <f>IF(A459="","",IF(H458&lt;=payment,0,IF(IF(MOD(A459,int)=0,$D$14,0)+C459&gt;=H458+F459,H458+F459-C459,IF(MOD(A459,int)=0,$D$14,0)+IF(IF(MOD(A459,int)=0,$D$14,0)+IF(MOD(A459,12)=0,$D$16,0)+C459&lt;H458+F459,IF(MOD(A459,12)=0,$D$16,0),H458+F459-IF(MOD(A459,int)=0,$D$14,0)-C459))))</f>
        <v>#NAME?</v>
      </c>
      <c r="E459" s="61"/>
      <c r="F459" s="60" t="str">
        <f>IF(A459="","",ROUND(rate*H458,2))</f>
        <v>#NAME?</v>
      </c>
      <c r="G459" s="60" t="str">
        <f t="shared" si="2"/>
        <v>#NAME?</v>
      </c>
      <c r="H459" s="60" t="str">
        <f t="shared" si="3"/>
        <v>#NAME?</v>
      </c>
      <c r="I459" s="60"/>
      <c r="J459" s="60"/>
      <c r="K459" s="60" t="str">
        <f t="shared" si="4"/>
        <v>#NAME?</v>
      </c>
      <c r="L459" s="62" t="str">
        <f t="shared" si="5"/>
        <v>#NAME?</v>
      </c>
      <c r="M459" s="6"/>
      <c r="N459" s="6"/>
      <c r="O459" s="6"/>
      <c r="P459" s="6"/>
      <c r="Q459" s="6"/>
      <c r="R459" s="6"/>
      <c r="S459" s="6"/>
      <c r="T459" s="6"/>
      <c r="U459" s="6"/>
      <c r="V459" s="6"/>
      <c r="W459" s="6"/>
      <c r="X459" s="6"/>
      <c r="Y459" s="6"/>
      <c r="Z459" s="6"/>
    </row>
    <row r="460" ht="12.75" customHeight="1">
      <c r="A460" s="58" t="str">
        <f t="shared" si="1"/>
        <v>#NAME?</v>
      </c>
      <c r="B460" s="59" t="str">
        <f>IF(A460="","",IF(MONTH(DATE(YEAR(fpdate),MONTH(fpdate)+(A460-1),DAY(fpdate)))&gt;(MONTH(fpdate)+MOD((A460-1),12)),DATE(YEAR(fpdate),MONTH(fpdate)+(A460-1)+1,0),DATE(YEAR(fpdate),MONTH(fpdate)+(A460-1),DAY(fpdate))))</f>
        <v>#NAME?</v>
      </c>
      <c r="C460" s="60" t="str">
        <f>IF(A460="","",IF(OR(A460=nper,payment&gt;ROUND((1+rate)*H459,2)),ROUND((1+rate)*H459,2),payment))</f>
        <v>#NAME?</v>
      </c>
      <c r="D460" s="60" t="str">
        <f>IF(A460="","",IF(H459&lt;=payment,0,IF(IF(MOD(A460,int)=0,$D$14,0)+C460&gt;=H459+F460,H459+F460-C460,IF(MOD(A460,int)=0,$D$14,0)+IF(IF(MOD(A460,int)=0,$D$14,0)+IF(MOD(A460,12)=0,$D$16,0)+C460&lt;H459+F460,IF(MOD(A460,12)=0,$D$16,0),H459+F460-IF(MOD(A460,int)=0,$D$14,0)-C460))))</f>
        <v>#NAME?</v>
      </c>
      <c r="E460" s="61"/>
      <c r="F460" s="60" t="str">
        <f>IF(A460="","",ROUND(rate*H459,2))</f>
        <v>#NAME?</v>
      </c>
      <c r="G460" s="60" t="str">
        <f t="shared" si="2"/>
        <v>#NAME?</v>
      </c>
      <c r="H460" s="60" t="str">
        <f t="shared" si="3"/>
        <v>#NAME?</v>
      </c>
      <c r="I460" s="60"/>
      <c r="J460" s="60"/>
      <c r="K460" s="60" t="str">
        <f t="shared" si="4"/>
        <v>#NAME?</v>
      </c>
      <c r="L460" s="62" t="str">
        <f t="shared" si="5"/>
        <v>#NAME?</v>
      </c>
      <c r="M460" s="6"/>
      <c r="N460" s="6"/>
      <c r="O460" s="6"/>
      <c r="P460" s="6"/>
      <c r="Q460" s="6"/>
      <c r="R460" s="6"/>
      <c r="S460" s="6"/>
      <c r="T460" s="6"/>
      <c r="U460" s="6"/>
      <c r="V460" s="6"/>
      <c r="W460" s="6"/>
      <c r="X460" s="6"/>
      <c r="Y460" s="6"/>
      <c r="Z460" s="6"/>
    </row>
    <row r="461" ht="12.75" customHeight="1">
      <c r="A461" s="58" t="str">
        <f t="shared" si="1"/>
        <v>#NAME?</v>
      </c>
      <c r="B461" s="59" t="str">
        <f>IF(A461="","",IF(MONTH(DATE(YEAR(fpdate),MONTH(fpdate)+(A461-1),DAY(fpdate)))&gt;(MONTH(fpdate)+MOD((A461-1),12)),DATE(YEAR(fpdate),MONTH(fpdate)+(A461-1)+1,0),DATE(YEAR(fpdate),MONTH(fpdate)+(A461-1),DAY(fpdate))))</f>
        <v>#NAME?</v>
      </c>
      <c r="C461" s="60" t="str">
        <f>IF(A461="","",IF(OR(A461=nper,payment&gt;ROUND((1+rate)*H460,2)),ROUND((1+rate)*H460,2),payment))</f>
        <v>#NAME?</v>
      </c>
      <c r="D461" s="60" t="str">
        <f>IF(A461="","",IF(H460&lt;=payment,0,IF(IF(MOD(A461,int)=0,$D$14,0)+C461&gt;=H460+F461,H460+F461-C461,IF(MOD(A461,int)=0,$D$14,0)+IF(IF(MOD(A461,int)=0,$D$14,0)+IF(MOD(A461,12)=0,$D$16,0)+C461&lt;H460+F461,IF(MOD(A461,12)=0,$D$16,0),H460+F461-IF(MOD(A461,int)=0,$D$14,0)-C461))))</f>
        <v>#NAME?</v>
      </c>
      <c r="E461" s="61"/>
      <c r="F461" s="60" t="str">
        <f>IF(A461="","",ROUND(rate*H460,2))</f>
        <v>#NAME?</v>
      </c>
      <c r="G461" s="60" t="str">
        <f t="shared" si="2"/>
        <v>#NAME?</v>
      </c>
      <c r="H461" s="60" t="str">
        <f t="shared" si="3"/>
        <v>#NAME?</v>
      </c>
      <c r="I461" s="60"/>
      <c r="J461" s="60"/>
      <c r="K461" s="60" t="str">
        <f t="shared" si="4"/>
        <v>#NAME?</v>
      </c>
      <c r="L461" s="62" t="str">
        <f t="shared" si="5"/>
        <v>#NAME?</v>
      </c>
      <c r="M461" s="6"/>
      <c r="N461" s="6"/>
      <c r="O461" s="6"/>
      <c r="P461" s="6"/>
      <c r="Q461" s="6"/>
      <c r="R461" s="6"/>
      <c r="S461" s="6"/>
      <c r="T461" s="6"/>
      <c r="U461" s="6"/>
      <c r="V461" s="6"/>
      <c r="W461" s="6"/>
      <c r="X461" s="6"/>
      <c r="Y461" s="6"/>
      <c r="Z461" s="6"/>
    </row>
    <row r="462" ht="12.75" customHeight="1">
      <c r="A462" s="58" t="str">
        <f t="shared" si="1"/>
        <v>#NAME?</v>
      </c>
      <c r="B462" s="59" t="str">
        <f>IF(A462="","",IF(MONTH(DATE(YEAR(fpdate),MONTH(fpdate)+(A462-1),DAY(fpdate)))&gt;(MONTH(fpdate)+MOD((A462-1),12)),DATE(YEAR(fpdate),MONTH(fpdate)+(A462-1)+1,0),DATE(YEAR(fpdate),MONTH(fpdate)+(A462-1),DAY(fpdate))))</f>
        <v>#NAME?</v>
      </c>
      <c r="C462" s="60" t="str">
        <f>IF(A462="","",IF(OR(A462=nper,payment&gt;ROUND((1+rate)*H461,2)),ROUND((1+rate)*H461,2),payment))</f>
        <v>#NAME?</v>
      </c>
      <c r="D462" s="60" t="str">
        <f>IF(A462="","",IF(H461&lt;=payment,0,IF(IF(MOD(A462,int)=0,$D$14,0)+C462&gt;=H461+F462,H461+F462-C462,IF(MOD(A462,int)=0,$D$14,0)+IF(IF(MOD(A462,int)=0,$D$14,0)+IF(MOD(A462,12)=0,$D$16,0)+C462&lt;H461+F462,IF(MOD(A462,12)=0,$D$16,0),H461+F462-IF(MOD(A462,int)=0,$D$14,0)-C462))))</f>
        <v>#NAME?</v>
      </c>
      <c r="E462" s="61"/>
      <c r="F462" s="60" t="str">
        <f>IF(A462="","",ROUND(rate*H461,2))</f>
        <v>#NAME?</v>
      </c>
      <c r="G462" s="60" t="str">
        <f t="shared" si="2"/>
        <v>#NAME?</v>
      </c>
      <c r="H462" s="60" t="str">
        <f t="shared" si="3"/>
        <v>#NAME?</v>
      </c>
      <c r="I462" s="60"/>
      <c r="J462" s="60"/>
      <c r="K462" s="60" t="str">
        <f t="shared" si="4"/>
        <v>#NAME?</v>
      </c>
      <c r="L462" s="62" t="str">
        <f t="shared" si="5"/>
        <v>#NAME?</v>
      </c>
      <c r="M462" s="6"/>
      <c r="N462" s="6"/>
      <c r="O462" s="6"/>
      <c r="P462" s="6"/>
      <c r="Q462" s="6"/>
      <c r="R462" s="6"/>
      <c r="S462" s="6"/>
      <c r="T462" s="6"/>
      <c r="U462" s="6"/>
      <c r="V462" s="6"/>
      <c r="W462" s="6"/>
      <c r="X462" s="6"/>
      <c r="Y462" s="6"/>
      <c r="Z462" s="6"/>
    </row>
    <row r="463" ht="12.75" customHeight="1">
      <c r="A463" s="58" t="str">
        <f t="shared" si="1"/>
        <v>#NAME?</v>
      </c>
      <c r="B463" s="59" t="str">
        <f>IF(A463="","",IF(MONTH(DATE(YEAR(fpdate),MONTH(fpdate)+(A463-1),DAY(fpdate)))&gt;(MONTH(fpdate)+MOD((A463-1),12)),DATE(YEAR(fpdate),MONTH(fpdate)+(A463-1)+1,0),DATE(YEAR(fpdate),MONTH(fpdate)+(A463-1),DAY(fpdate))))</f>
        <v>#NAME?</v>
      </c>
      <c r="C463" s="60" t="str">
        <f>IF(A463="","",IF(OR(A463=nper,payment&gt;ROUND((1+rate)*H462,2)),ROUND((1+rate)*H462,2),payment))</f>
        <v>#NAME?</v>
      </c>
      <c r="D463" s="60" t="str">
        <f>IF(A463="","",IF(H462&lt;=payment,0,IF(IF(MOD(A463,int)=0,$D$14,0)+C463&gt;=H462+F463,H462+F463-C463,IF(MOD(A463,int)=0,$D$14,0)+IF(IF(MOD(A463,int)=0,$D$14,0)+IF(MOD(A463,12)=0,$D$16,0)+C463&lt;H462+F463,IF(MOD(A463,12)=0,$D$16,0),H462+F463-IF(MOD(A463,int)=0,$D$14,0)-C463))))</f>
        <v>#NAME?</v>
      </c>
      <c r="E463" s="61"/>
      <c r="F463" s="60" t="str">
        <f>IF(A463="","",ROUND(rate*H462,2))</f>
        <v>#NAME?</v>
      </c>
      <c r="G463" s="60" t="str">
        <f t="shared" si="2"/>
        <v>#NAME?</v>
      </c>
      <c r="H463" s="60" t="str">
        <f t="shared" si="3"/>
        <v>#NAME?</v>
      </c>
      <c r="I463" s="60"/>
      <c r="J463" s="60"/>
      <c r="K463" s="60" t="str">
        <f t="shared" si="4"/>
        <v>#NAME?</v>
      </c>
      <c r="L463" s="62" t="str">
        <f t="shared" si="5"/>
        <v>#NAME?</v>
      </c>
      <c r="M463" s="6"/>
      <c r="N463" s="6"/>
      <c r="O463" s="6"/>
      <c r="P463" s="6"/>
      <c r="Q463" s="6"/>
      <c r="R463" s="6"/>
      <c r="S463" s="6"/>
      <c r="T463" s="6"/>
      <c r="U463" s="6"/>
      <c r="V463" s="6"/>
      <c r="W463" s="6"/>
      <c r="X463" s="6"/>
      <c r="Y463" s="6"/>
      <c r="Z463" s="6"/>
    </row>
    <row r="464" ht="12.75" customHeight="1">
      <c r="A464" s="58" t="str">
        <f t="shared" si="1"/>
        <v>#NAME?</v>
      </c>
      <c r="B464" s="59" t="str">
        <f>IF(A464="","",IF(MONTH(DATE(YEAR(fpdate),MONTH(fpdate)+(A464-1),DAY(fpdate)))&gt;(MONTH(fpdate)+MOD((A464-1),12)),DATE(YEAR(fpdate),MONTH(fpdate)+(A464-1)+1,0),DATE(YEAR(fpdate),MONTH(fpdate)+(A464-1),DAY(fpdate))))</f>
        <v>#NAME?</v>
      </c>
      <c r="C464" s="60" t="str">
        <f>IF(A464="","",IF(OR(A464=nper,payment&gt;ROUND((1+rate)*H463,2)),ROUND((1+rate)*H463,2),payment))</f>
        <v>#NAME?</v>
      </c>
      <c r="D464" s="60" t="str">
        <f>IF(A464="","",IF(H463&lt;=payment,0,IF(IF(MOD(A464,int)=0,$D$14,0)+C464&gt;=H463+F464,H463+F464-C464,IF(MOD(A464,int)=0,$D$14,0)+IF(IF(MOD(A464,int)=0,$D$14,0)+IF(MOD(A464,12)=0,$D$16,0)+C464&lt;H463+F464,IF(MOD(A464,12)=0,$D$16,0),H463+F464-IF(MOD(A464,int)=0,$D$14,0)-C464))))</f>
        <v>#NAME?</v>
      </c>
      <c r="E464" s="61"/>
      <c r="F464" s="60" t="str">
        <f>IF(A464="","",ROUND(rate*H463,2))</f>
        <v>#NAME?</v>
      </c>
      <c r="G464" s="60" t="str">
        <f t="shared" si="2"/>
        <v>#NAME?</v>
      </c>
      <c r="H464" s="60" t="str">
        <f t="shared" si="3"/>
        <v>#NAME?</v>
      </c>
      <c r="I464" s="60"/>
      <c r="J464" s="60"/>
      <c r="K464" s="60" t="str">
        <f t="shared" si="4"/>
        <v>#NAME?</v>
      </c>
      <c r="L464" s="62" t="str">
        <f t="shared" si="5"/>
        <v>#NAME?</v>
      </c>
      <c r="M464" s="6"/>
      <c r="N464" s="6"/>
      <c r="O464" s="6"/>
      <c r="P464" s="6"/>
      <c r="Q464" s="6"/>
      <c r="R464" s="6"/>
      <c r="S464" s="6"/>
      <c r="T464" s="6"/>
      <c r="U464" s="6"/>
      <c r="V464" s="6"/>
      <c r="W464" s="6"/>
      <c r="X464" s="6"/>
      <c r="Y464" s="6"/>
      <c r="Z464" s="6"/>
    </row>
    <row r="465" ht="12.75" customHeight="1">
      <c r="A465" s="58" t="str">
        <f t="shared" si="1"/>
        <v>#NAME?</v>
      </c>
      <c r="B465" s="59" t="str">
        <f>IF(A465="","",IF(MONTH(DATE(YEAR(fpdate),MONTH(fpdate)+(A465-1),DAY(fpdate)))&gt;(MONTH(fpdate)+MOD((A465-1),12)),DATE(YEAR(fpdate),MONTH(fpdate)+(A465-1)+1,0),DATE(YEAR(fpdate),MONTH(fpdate)+(A465-1),DAY(fpdate))))</f>
        <v>#NAME?</v>
      </c>
      <c r="C465" s="60" t="str">
        <f>IF(A465="","",IF(OR(A465=nper,payment&gt;ROUND((1+rate)*H464,2)),ROUND((1+rate)*H464,2),payment))</f>
        <v>#NAME?</v>
      </c>
      <c r="D465" s="60" t="str">
        <f>IF(A465="","",IF(H464&lt;=payment,0,IF(IF(MOD(A465,int)=0,$D$14,0)+C465&gt;=H464+F465,H464+F465-C465,IF(MOD(A465,int)=0,$D$14,0)+IF(IF(MOD(A465,int)=0,$D$14,0)+IF(MOD(A465,12)=0,$D$16,0)+C465&lt;H464+F465,IF(MOD(A465,12)=0,$D$16,0),H464+F465-IF(MOD(A465,int)=0,$D$14,0)-C465))))</f>
        <v>#NAME?</v>
      </c>
      <c r="E465" s="61"/>
      <c r="F465" s="60" t="str">
        <f>IF(A465="","",ROUND(rate*H464,2))</f>
        <v>#NAME?</v>
      </c>
      <c r="G465" s="60" t="str">
        <f t="shared" si="2"/>
        <v>#NAME?</v>
      </c>
      <c r="H465" s="60" t="str">
        <f t="shared" si="3"/>
        <v>#NAME?</v>
      </c>
      <c r="I465" s="60"/>
      <c r="J465" s="60"/>
      <c r="K465" s="60" t="str">
        <f t="shared" si="4"/>
        <v>#NAME?</v>
      </c>
      <c r="L465" s="62" t="str">
        <f t="shared" si="5"/>
        <v>#NAME?</v>
      </c>
      <c r="M465" s="6"/>
      <c r="N465" s="6"/>
      <c r="O465" s="6"/>
      <c r="P465" s="6"/>
      <c r="Q465" s="6"/>
      <c r="R465" s="6"/>
      <c r="S465" s="6"/>
      <c r="T465" s="6"/>
      <c r="U465" s="6"/>
      <c r="V465" s="6"/>
      <c r="W465" s="6"/>
      <c r="X465" s="6"/>
      <c r="Y465" s="6"/>
      <c r="Z465" s="6"/>
    </row>
    <row r="466" ht="12.75" customHeight="1">
      <c r="A466" s="58" t="str">
        <f t="shared" si="1"/>
        <v>#NAME?</v>
      </c>
      <c r="B466" s="59" t="str">
        <f>IF(A466="","",IF(MONTH(DATE(YEAR(fpdate),MONTH(fpdate)+(A466-1),DAY(fpdate)))&gt;(MONTH(fpdate)+MOD((A466-1),12)),DATE(YEAR(fpdate),MONTH(fpdate)+(A466-1)+1,0),DATE(YEAR(fpdate),MONTH(fpdate)+(A466-1),DAY(fpdate))))</f>
        <v>#NAME?</v>
      </c>
      <c r="C466" s="60" t="str">
        <f>IF(A466="","",IF(OR(A466=nper,payment&gt;ROUND((1+rate)*H465,2)),ROUND((1+rate)*H465,2),payment))</f>
        <v>#NAME?</v>
      </c>
      <c r="D466" s="60" t="str">
        <f>IF(A466="","",IF(H465&lt;=payment,0,IF(IF(MOD(A466,int)=0,$D$14,0)+C466&gt;=H465+F466,H465+F466-C466,IF(MOD(A466,int)=0,$D$14,0)+IF(IF(MOD(A466,int)=0,$D$14,0)+IF(MOD(A466,12)=0,$D$16,0)+C466&lt;H465+F466,IF(MOD(A466,12)=0,$D$16,0),H465+F466-IF(MOD(A466,int)=0,$D$14,0)-C466))))</f>
        <v>#NAME?</v>
      </c>
      <c r="E466" s="61"/>
      <c r="F466" s="60" t="str">
        <f>IF(A466="","",ROUND(rate*H465,2))</f>
        <v>#NAME?</v>
      </c>
      <c r="G466" s="60" t="str">
        <f t="shared" si="2"/>
        <v>#NAME?</v>
      </c>
      <c r="H466" s="60" t="str">
        <f t="shared" si="3"/>
        <v>#NAME?</v>
      </c>
      <c r="I466" s="60"/>
      <c r="J466" s="60"/>
      <c r="K466" s="60" t="str">
        <f t="shared" si="4"/>
        <v>#NAME?</v>
      </c>
      <c r="L466" s="62" t="str">
        <f t="shared" si="5"/>
        <v>#NAME?</v>
      </c>
      <c r="M466" s="6"/>
      <c r="N466" s="6"/>
      <c r="O466" s="6"/>
      <c r="P466" s="6"/>
      <c r="Q466" s="6"/>
      <c r="R466" s="6"/>
      <c r="S466" s="6"/>
      <c r="T466" s="6"/>
      <c r="U466" s="6"/>
      <c r="V466" s="6"/>
      <c r="W466" s="6"/>
      <c r="X466" s="6"/>
      <c r="Y466" s="6"/>
      <c r="Z466" s="6"/>
    </row>
    <row r="467" ht="12.75" customHeight="1">
      <c r="A467" s="58" t="str">
        <f t="shared" si="1"/>
        <v>#NAME?</v>
      </c>
      <c r="B467" s="59" t="str">
        <f>IF(A467="","",IF(MONTH(DATE(YEAR(fpdate),MONTH(fpdate)+(A467-1),DAY(fpdate)))&gt;(MONTH(fpdate)+MOD((A467-1),12)),DATE(YEAR(fpdate),MONTH(fpdate)+(A467-1)+1,0),DATE(YEAR(fpdate),MONTH(fpdate)+(A467-1),DAY(fpdate))))</f>
        <v>#NAME?</v>
      </c>
      <c r="C467" s="60" t="str">
        <f>IF(A467="","",IF(OR(A467=nper,payment&gt;ROUND((1+rate)*H466,2)),ROUND((1+rate)*H466,2),payment))</f>
        <v>#NAME?</v>
      </c>
      <c r="D467" s="60" t="str">
        <f>IF(A467="","",IF(H466&lt;=payment,0,IF(IF(MOD(A467,int)=0,$D$14,0)+C467&gt;=H466+F467,H466+F467-C467,IF(MOD(A467,int)=0,$D$14,0)+IF(IF(MOD(A467,int)=0,$D$14,0)+IF(MOD(A467,12)=0,$D$16,0)+C467&lt;H466+F467,IF(MOD(A467,12)=0,$D$16,0),H466+F467-IF(MOD(A467,int)=0,$D$14,0)-C467))))</f>
        <v>#NAME?</v>
      </c>
      <c r="E467" s="61"/>
      <c r="F467" s="60" t="str">
        <f>IF(A467="","",ROUND(rate*H466,2))</f>
        <v>#NAME?</v>
      </c>
      <c r="G467" s="60" t="str">
        <f t="shared" si="2"/>
        <v>#NAME?</v>
      </c>
      <c r="H467" s="60" t="str">
        <f t="shared" si="3"/>
        <v>#NAME?</v>
      </c>
      <c r="I467" s="60"/>
      <c r="J467" s="60"/>
      <c r="K467" s="60" t="str">
        <f t="shared" si="4"/>
        <v>#NAME?</v>
      </c>
      <c r="L467" s="62" t="str">
        <f t="shared" si="5"/>
        <v>#NAME?</v>
      </c>
      <c r="M467" s="6"/>
      <c r="N467" s="6"/>
      <c r="O467" s="6"/>
      <c r="P467" s="6"/>
      <c r="Q467" s="6"/>
      <c r="R467" s="6"/>
      <c r="S467" s="6"/>
      <c r="T467" s="6"/>
      <c r="U467" s="6"/>
      <c r="V467" s="6"/>
      <c r="W467" s="6"/>
      <c r="X467" s="6"/>
      <c r="Y467" s="6"/>
      <c r="Z467" s="6"/>
    </row>
    <row r="468" ht="12.75" customHeight="1">
      <c r="A468" s="58" t="str">
        <f t="shared" si="1"/>
        <v>#NAME?</v>
      </c>
      <c r="B468" s="59" t="str">
        <f>IF(A468="","",IF(MONTH(DATE(YEAR(fpdate),MONTH(fpdate)+(A468-1),DAY(fpdate)))&gt;(MONTH(fpdate)+MOD((A468-1),12)),DATE(YEAR(fpdate),MONTH(fpdate)+(A468-1)+1,0),DATE(YEAR(fpdate),MONTH(fpdate)+(A468-1),DAY(fpdate))))</f>
        <v>#NAME?</v>
      </c>
      <c r="C468" s="60" t="str">
        <f>IF(A468="","",IF(OR(A468=nper,payment&gt;ROUND((1+rate)*H467,2)),ROUND((1+rate)*H467,2),payment))</f>
        <v>#NAME?</v>
      </c>
      <c r="D468" s="60" t="str">
        <f>IF(A468="","",IF(H467&lt;=payment,0,IF(IF(MOD(A468,int)=0,$D$14,0)+C468&gt;=H467+F468,H467+F468-C468,IF(MOD(A468,int)=0,$D$14,0)+IF(IF(MOD(A468,int)=0,$D$14,0)+IF(MOD(A468,12)=0,$D$16,0)+C468&lt;H467+F468,IF(MOD(A468,12)=0,$D$16,0),H467+F468-IF(MOD(A468,int)=0,$D$14,0)-C468))))</f>
        <v>#NAME?</v>
      </c>
      <c r="E468" s="61"/>
      <c r="F468" s="60" t="str">
        <f>IF(A468="","",ROUND(rate*H467,2))</f>
        <v>#NAME?</v>
      </c>
      <c r="G468" s="60" t="str">
        <f t="shared" si="2"/>
        <v>#NAME?</v>
      </c>
      <c r="H468" s="60" t="str">
        <f t="shared" si="3"/>
        <v>#NAME?</v>
      </c>
      <c r="I468" s="60"/>
      <c r="J468" s="60"/>
      <c r="K468" s="60" t="str">
        <f t="shared" si="4"/>
        <v>#NAME?</v>
      </c>
      <c r="L468" s="62" t="str">
        <f t="shared" si="5"/>
        <v>#NAME?</v>
      </c>
      <c r="M468" s="6"/>
      <c r="N468" s="6"/>
      <c r="O468" s="6"/>
      <c r="P468" s="6"/>
      <c r="Q468" s="6"/>
      <c r="R468" s="6"/>
      <c r="S468" s="6"/>
      <c r="T468" s="6"/>
      <c r="U468" s="6"/>
      <c r="V468" s="6"/>
      <c r="W468" s="6"/>
      <c r="X468" s="6"/>
      <c r="Y468" s="6"/>
      <c r="Z468" s="6"/>
    </row>
    <row r="469" ht="12.75" customHeight="1">
      <c r="A469" s="58" t="str">
        <f t="shared" si="1"/>
        <v>#NAME?</v>
      </c>
      <c r="B469" s="59" t="str">
        <f>IF(A469="","",IF(MONTH(DATE(YEAR(fpdate),MONTH(fpdate)+(A469-1),DAY(fpdate)))&gt;(MONTH(fpdate)+MOD((A469-1),12)),DATE(YEAR(fpdate),MONTH(fpdate)+(A469-1)+1,0),DATE(YEAR(fpdate),MONTH(fpdate)+(A469-1),DAY(fpdate))))</f>
        <v>#NAME?</v>
      </c>
      <c r="C469" s="60" t="str">
        <f>IF(A469="","",IF(OR(A469=nper,payment&gt;ROUND((1+rate)*H468,2)),ROUND((1+rate)*H468,2),payment))</f>
        <v>#NAME?</v>
      </c>
      <c r="D469" s="60" t="str">
        <f>IF(A469="","",IF(H468&lt;=payment,0,IF(IF(MOD(A469,int)=0,$D$14,0)+C469&gt;=H468+F469,H468+F469-C469,IF(MOD(A469,int)=0,$D$14,0)+IF(IF(MOD(A469,int)=0,$D$14,0)+IF(MOD(A469,12)=0,$D$16,0)+C469&lt;H468+F469,IF(MOD(A469,12)=0,$D$16,0),H468+F469-IF(MOD(A469,int)=0,$D$14,0)-C469))))</f>
        <v>#NAME?</v>
      </c>
      <c r="E469" s="61"/>
      <c r="F469" s="60" t="str">
        <f>IF(A469="","",ROUND(rate*H468,2))</f>
        <v>#NAME?</v>
      </c>
      <c r="G469" s="60" t="str">
        <f t="shared" si="2"/>
        <v>#NAME?</v>
      </c>
      <c r="H469" s="60" t="str">
        <f t="shared" si="3"/>
        <v>#NAME?</v>
      </c>
      <c r="I469" s="60"/>
      <c r="J469" s="60"/>
      <c r="K469" s="60" t="str">
        <f t="shared" si="4"/>
        <v>#NAME?</v>
      </c>
      <c r="L469" s="62" t="str">
        <f t="shared" si="5"/>
        <v>#NAME?</v>
      </c>
      <c r="M469" s="6"/>
      <c r="N469" s="6"/>
      <c r="O469" s="6"/>
      <c r="P469" s="6"/>
      <c r="Q469" s="6"/>
      <c r="R469" s="6"/>
      <c r="S469" s="6"/>
      <c r="T469" s="6"/>
      <c r="U469" s="6"/>
      <c r="V469" s="6"/>
      <c r="W469" s="6"/>
      <c r="X469" s="6"/>
      <c r="Y469" s="6"/>
      <c r="Z469" s="6"/>
    </row>
    <row r="470" ht="12.75" customHeight="1">
      <c r="A470" s="58" t="str">
        <f t="shared" si="1"/>
        <v>#NAME?</v>
      </c>
      <c r="B470" s="59" t="str">
        <f>IF(A470="","",IF(MONTH(DATE(YEAR(fpdate),MONTH(fpdate)+(A470-1),DAY(fpdate)))&gt;(MONTH(fpdate)+MOD((A470-1),12)),DATE(YEAR(fpdate),MONTH(fpdate)+(A470-1)+1,0),DATE(YEAR(fpdate),MONTH(fpdate)+(A470-1),DAY(fpdate))))</f>
        <v>#NAME?</v>
      </c>
      <c r="C470" s="60" t="str">
        <f>IF(A470="","",IF(OR(A470=nper,payment&gt;ROUND((1+rate)*H469,2)),ROUND((1+rate)*H469,2),payment))</f>
        <v>#NAME?</v>
      </c>
      <c r="D470" s="60" t="str">
        <f>IF(A470="","",IF(H469&lt;=payment,0,IF(IF(MOD(A470,int)=0,$D$14,0)+C470&gt;=H469+F470,H469+F470-C470,IF(MOD(A470,int)=0,$D$14,0)+IF(IF(MOD(A470,int)=0,$D$14,0)+IF(MOD(A470,12)=0,$D$16,0)+C470&lt;H469+F470,IF(MOD(A470,12)=0,$D$16,0),H469+F470-IF(MOD(A470,int)=0,$D$14,0)-C470))))</f>
        <v>#NAME?</v>
      </c>
      <c r="E470" s="61"/>
      <c r="F470" s="60" t="str">
        <f>IF(A470="","",ROUND(rate*H469,2))</f>
        <v>#NAME?</v>
      </c>
      <c r="G470" s="60" t="str">
        <f t="shared" si="2"/>
        <v>#NAME?</v>
      </c>
      <c r="H470" s="60" t="str">
        <f t="shared" si="3"/>
        <v>#NAME?</v>
      </c>
      <c r="I470" s="60"/>
      <c r="J470" s="60"/>
      <c r="K470" s="60" t="str">
        <f t="shared" si="4"/>
        <v>#NAME?</v>
      </c>
      <c r="L470" s="62" t="str">
        <f t="shared" si="5"/>
        <v>#NAME?</v>
      </c>
      <c r="M470" s="6"/>
      <c r="N470" s="6"/>
      <c r="O470" s="6"/>
      <c r="P470" s="6"/>
      <c r="Q470" s="6"/>
      <c r="R470" s="6"/>
      <c r="S470" s="6"/>
      <c r="T470" s="6"/>
      <c r="U470" s="6"/>
      <c r="V470" s="6"/>
      <c r="W470" s="6"/>
      <c r="X470" s="6"/>
      <c r="Y470" s="6"/>
      <c r="Z470" s="6"/>
    </row>
    <row r="471" ht="12.75" customHeight="1">
      <c r="A471" s="58" t="str">
        <f t="shared" si="1"/>
        <v>#NAME?</v>
      </c>
      <c r="B471" s="59" t="str">
        <f>IF(A471="","",IF(MONTH(DATE(YEAR(fpdate),MONTH(fpdate)+(A471-1),DAY(fpdate)))&gt;(MONTH(fpdate)+MOD((A471-1),12)),DATE(YEAR(fpdate),MONTH(fpdate)+(A471-1)+1,0),DATE(YEAR(fpdate),MONTH(fpdate)+(A471-1),DAY(fpdate))))</f>
        <v>#NAME?</v>
      </c>
      <c r="C471" s="60" t="str">
        <f>IF(A471="","",IF(OR(A471=nper,payment&gt;ROUND((1+rate)*H470,2)),ROUND((1+rate)*H470,2),payment))</f>
        <v>#NAME?</v>
      </c>
      <c r="D471" s="60" t="str">
        <f>IF(A471="","",IF(H470&lt;=payment,0,IF(IF(MOD(A471,int)=0,$D$14,0)+C471&gt;=H470+F471,H470+F471-C471,IF(MOD(A471,int)=0,$D$14,0)+IF(IF(MOD(A471,int)=0,$D$14,0)+IF(MOD(A471,12)=0,$D$16,0)+C471&lt;H470+F471,IF(MOD(A471,12)=0,$D$16,0),H470+F471-IF(MOD(A471,int)=0,$D$14,0)-C471))))</f>
        <v>#NAME?</v>
      </c>
      <c r="E471" s="61"/>
      <c r="F471" s="60" t="str">
        <f>IF(A471="","",ROUND(rate*H470,2))</f>
        <v>#NAME?</v>
      </c>
      <c r="G471" s="60" t="str">
        <f t="shared" si="2"/>
        <v>#NAME?</v>
      </c>
      <c r="H471" s="60" t="str">
        <f t="shared" si="3"/>
        <v>#NAME?</v>
      </c>
      <c r="I471" s="60"/>
      <c r="J471" s="60"/>
      <c r="K471" s="60" t="str">
        <f t="shared" si="4"/>
        <v>#NAME?</v>
      </c>
      <c r="L471" s="62" t="str">
        <f t="shared" si="5"/>
        <v>#NAME?</v>
      </c>
      <c r="M471" s="6"/>
      <c r="N471" s="6"/>
      <c r="O471" s="6"/>
      <c r="P471" s="6"/>
      <c r="Q471" s="6"/>
      <c r="R471" s="6"/>
      <c r="S471" s="6"/>
      <c r="T471" s="6"/>
      <c r="U471" s="6"/>
      <c r="V471" s="6"/>
      <c r="W471" s="6"/>
      <c r="X471" s="6"/>
      <c r="Y471" s="6"/>
      <c r="Z471" s="6"/>
    </row>
    <row r="472" ht="12.75" customHeight="1">
      <c r="A472" s="58" t="str">
        <f t="shared" si="1"/>
        <v>#NAME?</v>
      </c>
      <c r="B472" s="59" t="str">
        <f>IF(A472="","",IF(MONTH(DATE(YEAR(fpdate),MONTH(fpdate)+(A472-1),DAY(fpdate)))&gt;(MONTH(fpdate)+MOD((A472-1),12)),DATE(YEAR(fpdate),MONTH(fpdate)+(A472-1)+1,0),DATE(YEAR(fpdate),MONTH(fpdate)+(A472-1),DAY(fpdate))))</f>
        <v>#NAME?</v>
      </c>
      <c r="C472" s="60" t="str">
        <f>IF(A472="","",IF(OR(A472=nper,payment&gt;ROUND((1+rate)*H471,2)),ROUND((1+rate)*H471,2),payment))</f>
        <v>#NAME?</v>
      </c>
      <c r="D472" s="60" t="str">
        <f>IF(A472="","",IF(H471&lt;=payment,0,IF(IF(MOD(A472,int)=0,$D$14,0)+C472&gt;=H471+F472,H471+F472-C472,IF(MOD(A472,int)=0,$D$14,0)+IF(IF(MOD(A472,int)=0,$D$14,0)+IF(MOD(A472,12)=0,$D$16,0)+C472&lt;H471+F472,IF(MOD(A472,12)=0,$D$16,0),H471+F472-IF(MOD(A472,int)=0,$D$14,0)-C472))))</f>
        <v>#NAME?</v>
      </c>
      <c r="E472" s="61"/>
      <c r="F472" s="60" t="str">
        <f>IF(A472="","",ROUND(rate*H471,2))</f>
        <v>#NAME?</v>
      </c>
      <c r="G472" s="60" t="str">
        <f t="shared" si="2"/>
        <v>#NAME?</v>
      </c>
      <c r="H472" s="60" t="str">
        <f t="shared" si="3"/>
        <v>#NAME?</v>
      </c>
      <c r="I472" s="60"/>
      <c r="J472" s="60"/>
      <c r="K472" s="60" t="str">
        <f t="shared" si="4"/>
        <v>#NAME?</v>
      </c>
      <c r="L472" s="62" t="str">
        <f t="shared" si="5"/>
        <v>#NAME?</v>
      </c>
      <c r="M472" s="6"/>
      <c r="N472" s="6"/>
      <c r="O472" s="6"/>
      <c r="P472" s="6"/>
      <c r="Q472" s="6"/>
      <c r="R472" s="6"/>
      <c r="S472" s="6"/>
      <c r="T472" s="6"/>
      <c r="U472" s="6"/>
      <c r="V472" s="6"/>
      <c r="W472" s="6"/>
      <c r="X472" s="6"/>
      <c r="Y472" s="6"/>
      <c r="Z472" s="6"/>
    </row>
    <row r="473" ht="12.75" customHeight="1">
      <c r="A473" s="58" t="str">
        <f t="shared" si="1"/>
        <v>#NAME?</v>
      </c>
      <c r="B473" s="59" t="str">
        <f>IF(A473="","",IF(MONTH(DATE(YEAR(fpdate),MONTH(fpdate)+(A473-1),DAY(fpdate)))&gt;(MONTH(fpdate)+MOD((A473-1),12)),DATE(YEAR(fpdate),MONTH(fpdate)+(A473-1)+1,0),DATE(YEAR(fpdate),MONTH(fpdate)+(A473-1),DAY(fpdate))))</f>
        <v>#NAME?</v>
      </c>
      <c r="C473" s="60" t="str">
        <f>IF(A473="","",IF(OR(A473=nper,payment&gt;ROUND((1+rate)*H472,2)),ROUND((1+rate)*H472,2),payment))</f>
        <v>#NAME?</v>
      </c>
      <c r="D473" s="60" t="str">
        <f>IF(A473="","",IF(H472&lt;=payment,0,IF(IF(MOD(A473,int)=0,$D$14,0)+C473&gt;=H472+F473,H472+F473-C473,IF(MOD(A473,int)=0,$D$14,0)+IF(IF(MOD(A473,int)=0,$D$14,0)+IF(MOD(A473,12)=0,$D$16,0)+C473&lt;H472+F473,IF(MOD(A473,12)=0,$D$16,0),H472+F473-IF(MOD(A473,int)=0,$D$14,0)-C473))))</f>
        <v>#NAME?</v>
      </c>
      <c r="E473" s="61"/>
      <c r="F473" s="60" t="str">
        <f>IF(A473="","",ROUND(rate*H472,2))</f>
        <v>#NAME?</v>
      </c>
      <c r="G473" s="60" t="str">
        <f t="shared" si="2"/>
        <v>#NAME?</v>
      </c>
      <c r="H473" s="60" t="str">
        <f t="shared" si="3"/>
        <v>#NAME?</v>
      </c>
      <c r="I473" s="60"/>
      <c r="J473" s="60"/>
      <c r="K473" s="60" t="str">
        <f t="shared" si="4"/>
        <v>#NAME?</v>
      </c>
      <c r="L473" s="62" t="str">
        <f t="shared" si="5"/>
        <v>#NAME?</v>
      </c>
      <c r="M473" s="6"/>
      <c r="N473" s="6"/>
      <c r="O473" s="6"/>
      <c r="P473" s="6"/>
      <c r="Q473" s="6"/>
      <c r="R473" s="6"/>
      <c r="S473" s="6"/>
      <c r="T473" s="6"/>
      <c r="U473" s="6"/>
      <c r="V473" s="6"/>
      <c r="W473" s="6"/>
      <c r="X473" s="6"/>
      <c r="Y473" s="6"/>
      <c r="Z473" s="6"/>
    </row>
    <row r="474" ht="12.75" customHeight="1">
      <c r="A474" s="58" t="str">
        <f t="shared" si="1"/>
        <v>#NAME?</v>
      </c>
      <c r="B474" s="59" t="str">
        <f>IF(A474="","",IF(MONTH(DATE(YEAR(fpdate),MONTH(fpdate)+(A474-1),DAY(fpdate)))&gt;(MONTH(fpdate)+MOD((A474-1),12)),DATE(YEAR(fpdate),MONTH(fpdate)+(A474-1)+1,0),DATE(YEAR(fpdate),MONTH(fpdate)+(A474-1),DAY(fpdate))))</f>
        <v>#NAME?</v>
      </c>
      <c r="C474" s="60" t="str">
        <f>IF(A474="","",IF(OR(A474=nper,payment&gt;ROUND((1+rate)*H473,2)),ROUND((1+rate)*H473,2),payment))</f>
        <v>#NAME?</v>
      </c>
      <c r="D474" s="60" t="str">
        <f>IF(A474="","",IF(H473&lt;=payment,0,IF(IF(MOD(A474,int)=0,$D$14,0)+C474&gt;=H473+F474,H473+F474-C474,IF(MOD(A474,int)=0,$D$14,0)+IF(IF(MOD(A474,int)=0,$D$14,0)+IF(MOD(A474,12)=0,$D$16,0)+C474&lt;H473+F474,IF(MOD(A474,12)=0,$D$16,0),H473+F474-IF(MOD(A474,int)=0,$D$14,0)-C474))))</f>
        <v>#NAME?</v>
      </c>
      <c r="E474" s="61"/>
      <c r="F474" s="60" t="str">
        <f>IF(A474="","",ROUND(rate*H473,2))</f>
        <v>#NAME?</v>
      </c>
      <c r="G474" s="60" t="str">
        <f t="shared" si="2"/>
        <v>#NAME?</v>
      </c>
      <c r="H474" s="60" t="str">
        <f t="shared" si="3"/>
        <v>#NAME?</v>
      </c>
      <c r="I474" s="60"/>
      <c r="J474" s="60"/>
      <c r="K474" s="60" t="str">
        <f t="shared" si="4"/>
        <v>#NAME?</v>
      </c>
      <c r="L474" s="62" t="str">
        <f t="shared" si="5"/>
        <v>#NAME?</v>
      </c>
      <c r="M474" s="6"/>
      <c r="N474" s="6"/>
      <c r="O474" s="6"/>
      <c r="P474" s="6"/>
      <c r="Q474" s="6"/>
      <c r="R474" s="6"/>
      <c r="S474" s="6"/>
      <c r="T474" s="6"/>
      <c r="U474" s="6"/>
      <c r="V474" s="6"/>
      <c r="W474" s="6"/>
      <c r="X474" s="6"/>
      <c r="Y474" s="6"/>
      <c r="Z474" s="6"/>
    </row>
    <row r="475" ht="12.75" customHeight="1">
      <c r="A475" s="58" t="str">
        <f t="shared" si="1"/>
        <v>#NAME?</v>
      </c>
      <c r="B475" s="59" t="str">
        <f>IF(A475="","",IF(MONTH(DATE(YEAR(fpdate),MONTH(fpdate)+(A475-1),DAY(fpdate)))&gt;(MONTH(fpdate)+MOD((A475-1),12)),DATE(YEAR(fpdate),MONTH(fpdate)+(A475-1)+1,0),DATE(YEAR(fpdate),MONTH(fpdate)+(A475-1),DAY(fpdate))))</f>
        <v>#NAME?</v>
      </c>
      <c r="C475" s="60" t="str">
        <f>IF(A475="","",IF(OR(A475=nper,payment&gt;ROUND((1+rate)*H474,2)),ROUND((1+rate)*H474,2),payment))</f>
        <v>#NAME?</v>
      </c>
      <c r="D475" s="60" t="str">
        <f>IF(A475="","",IF(H474&lt;=payment,0,IF(IF(MOD(A475,int)=0,$D$14,0)+C475&gt;=H474+F475,H474+F475-C475,IF(MOD(A475,int)=0,$D$14,0)+IF(IF(MOD(A475,int)=0,$D$14,0)+IF(MOD(A475,12)=0,$D$16,0)+C475&lt;H474+F475,IF(MOD(A475,12)=0,$D$16,0),H474+F475-IF(MOD(A475,int)=0,$D$14,0)-C475))))</f>
        <v>#NAME?</v>
      </c>
      <c r="E475" s="61"/>
      <c r="F475" s="60" t="str">
        <f>IF(A475="","",ROUND(rate*H474,2))</f>
        <v>#NAME?</v>
      </c>
      <c r="G475" s="60" t="str">
        <f t="shared" si="2"/>
        <v>#NAME?</v>
      </c>
      <c r="H475" s="60" t="str">
        <f t="shared" si="3"/>
        <v>#NAME?</v>
      </c>
      <c r="I475" s="60"/>
      <c r="J475" s="60"/>
      <c r="K475" s="60" t="str">
        <f t="shared" si="4"/>
        <v>#NAME?</v>
      </c>
      <c r="L475" s="62" t="str">
        <f t="shared" si="5"/>
        <v>#NAME?</v>
      </c>
      <c r="M475" s="6"/>
      <c r="N475" s="6"/>
      <c r="O475" s="6"/>
      <c r="P475" s="6"/>
      <c r="Q475" s="6"/>
      <c r="R475" s="6"/>
      <c r="S475" s="6"/>
      <c r="T475" s="6"/>
      <c r="U475" s="6"/>
      <c r="V475" s="6"/>
      <c r="W475" s="6"/>
      <c r="X475" s="6"/>
      <c r="Y475" s="6"/>
      <c r="Z475" s="6"/>
    </row>
    <row r="476" ht="12.75" customHeight="1">
      <c r="A476" s="58" t="str">
        <f t="shared" si="1"/>
        <v>#NAME?</v>
      </c>
      <c r="B476" s="59" t="str">
        <f>IF(A476="","",IF(MONTH(DATE(YEAR(fpdate),MONTH(fpdate)+(A476-1),DAY(fpdate)))&gt;(MONTH(fpdate)+MOD((A476-1),12)),DATE(YEAR(fpdate),MONTH(fpdate)+(A476-1)+1,0),DATE(YEAR(fpdate),MONTH(fpdate)+(A476-1),DAY(fpdate))))</f>
        <v>#NAME?</v>
      </c>
      <c r="C476" s="60" t="str">
        <f>IF(A476="","",IF(OR(A476=nper,payment&gt;ROUND((1+rate)*H475,2)),ROUND((1+rate)*H475,2),payment))</f>
        <v>#NAME?</v>
      </c>
      <c r="D476" s="60" t="str">
        <f>IF(A476="","",IF(H475&lt;=payment,0,IF(IF(MOD(A476,int)=0,$D$14,0)+C476&gt;=H475+F476,H475+F476-C476,IF(MOD(A476,int)=0,$D$14,0)+IF(IF(MOD(A476,int)=0,$D$14,0)+IF(MOD(A476,12)=0,$D$16,0)+C476&lt;H475+F476,IF(MOD(A476,12)=0,$D$16,0),H475+F476-IF(MOD(A476,int)=0,$D$14,0)-C476))))</f>
        <v>#NAME?</v>
      </c>
      <c r="E476" s="61"/>
      <c r="F476" s="60" t="str">
        <f>IF(A476="","",ROUND(rate*H475,2))</f>
        <v>#NAME?</v>
      </c>
      <c r="G476" s="60" t="str">
        <f t="shared" si="2"/>
        <v>#NAME?</v>
      </c>
      <c r="H476" s="60" t="str">
        <f t="shared" si="3"/>
        <v>#NAME?</v>
      </c>
      <c r="I476" s="60"/>
      <c r="J476" s="60"/>
      <c r="K476" s="60" t="str">
        <f t="shared" si="4"/>
        <v>#NAME?</v>
      </c>
      <c r="L476" s="62" t="str">
        <f t="shared" si="5"/>
        <v>#NAME?</v>
      </c>
      <c r="M476" s="6"/>
      <c r="N476" s="6"/>
      <c r="O476" s="6"/>
      <c r="P476" s="6"/>
      <c r="Q476" s="6"/>
      <c r="R476" s="6"/>
      <c r="S476" s="6"/>
      <c r="T476" s="6"/>
      <c r="U476" s="6"/>
      <c r="V476" s="6"/>
      <c r="W476" s="6"/>
      <c r="X476" s="6"/>
      <c r="Y476" s="6"/>
      <c r="Z476" s="6"/>
    </row>
    <row r="477" ht="12.75" customHeight="1">
      <c r="A477" s="58" t="str">
        <f t="shared" si="1"/>
        <v>#NAME?</v>
      </c>
      <c r="B477" s="59" t="str">
        <f>IF(A477="","",IF(MONTH(DATE(YEAR(fpdate),MONTH(fpdate)+(A477-1),DAY(fpdate)))&gt;(MONTH(fpdate)+MOD((A477-1),12)),DATE(YEAR(fpdate),MONTH(fpdate)+(A477-1)+1,0),DATE(YEAR(fpdate),MONTH(fpdate)+(A477-1),DAY(fpdate))))</f>
        <v>#NAME?</v>
      </c>
      <c r="C477" s="60" t="str">
        <f>IF(A477="","",IF(OR(A477=nper,payment&gt;ROUND((1+rate)*H476,2)),ROUND((1+rate)*H476,2),payment))</f>
        <v>#NAME?</v>
      </c>
      <c r="D477" s="60" t="str">
        <f>IF(A477="","",IF(H476&lt;=payment,0,IF(IF(MOD(A477,int)=0,$D$14,0)+C477&gt;=H476+F477,H476+F477-C477,IF(MOD(A477,int)=0,$D$14,0)+IF(IF(MOD(A477,int)=0,$D$14,0)+IF(MOD(A477,12)=0,$D$16,0)+C477&lt;H476+F477,IF(MOD(A477,12)=0,$D$16,0),H476+F477-IF(MOD(A477,int)=0,$D$14,0)-C477))))</f>
        <v>#NAME?</v>
      </c>
      <c r="E477" s="61"/>
      <c r="F477" s="60" t="str">
        <f>IF(A477="","",ROUND(rate*H476,2))</f>
        <v>#NAME?</v>
      </c>
      <c r="G477" s="60" t="str">
        <f t="shared" si="2"/>
        <v>#NAME?</v>
      </c>
      <c r="H477" s="60" t="str">
        <f t="shared" si="3"/>
        <v>#NAME?</v>
      </c>
      <c r="I477" s="60"/>
      <c r="J477" s="60"/>
      <c r="K477" s="60" t="str">
        <f t="shared" si="4"/>
        <v>#NAME?</v>
      </c>
      <c r="L477" s="62" t="str">
        <f t="shared" si="5"/>
        <v>#NAME?</v>
      </c>
      <c r="M477" s="6"/>
      <c r="N477" s="6"/>
      <c r="O477" s="6"/>
      <c r="P477" s="6"/>
      <c r="Q477" s="6"/>
      <c r="R477" s="6"/>
      <c r="S477" s="6"/>
      <c r="T477" s="6"/>
      <c r="U477" s="6"/>
      <c r="V477" s="6"/>
      <c r="W477" s="6"/>
      <c r="X477" s="6"/>
      <c r="Y477" s="6"/>
      <c r="Z477" s="6"/>
    </row>
    <row r="478" ht="12.75" customHeight="1">
      <c r="A478" s="58" t="str">
        <f t="shared" si="1"/>
        <v>#NAME?</v>
      </c>
      <c r="B478" s="59" t="str">
        <f>IF(A478="","",IF(MONTH(DATE(YEAR(fpdate),MONTH(fpdate)+(A478-1),DAY(fpdate)))&gt;(MONTH(fpdate)+MOD((A478-1),12)),DATE(YEAR(fpdate),MONTH(fpdate)+(A478-1)+1,0),DATE(YEAR(fpdate),MONTH(fpdate)+(A478-1),DAY(fpdate))))</f>
        <v>#NAME?</v>
      </c>
      <c r="C478" s="60" t="str">
        <f>IF(A478="","",IF(OR(A478=nper,payment&gt;ROUND((1+rate)*H477,2)),ROUND((1+rate)*H477,2),payment))</f>
        <v>#NAME?</v>
      </c>
      <c r="D478" s="60" t="str">
        <f>IF(A478="","",IF(H477&lt;=payment,0,IF(IF(MOD(A478,int)=0,$D$14,0)+C478&gt;=H477+F478,H477+F478-C478,IF(MOD(A478,int)=0,$D$14,0)+IF(IF(MOD(A478,int)=0,$D$14,0)+IF(MOD(A478,12)=0,$D$16,0)+C478&lt;H477+F478,IF(MOD(A478,12)=0,$D$16,0),H477+F478-IF(MOD(A478,int)=0,$D$14,0)-C478))))</f>
        <v>#NAME?</v>
      </c>
      <c r="E478" s="61"/>
      <c r="F478" s="60" t="str">
        <f>IF(A478="","",ROUND(rate*H477,2))</f>
        <v>#NAME?</v>
      </c>
      <c r="G478" s="60" t="str">
        <f t="shared" si="2"/>
        <v>#NAME?</v>
      </c>
      <c r="H478" s="60" t="str">
        <f t="shared" si="3"/>
        <v>#NAME?</v>
      </c>
      <c r="I478" s="60"/>
      <c r="J478" s="60"/>
      <c r="K478" s="60" t="str">
        <f t="shared" si="4"/>
        <v>#NAME?</v>
      </c>
      <c r="L478" s="62" t="str">
        <f t="shared" si="5"/>
        <v>#NAME?</v>
      </c>
      <c r="M478" s="6"/>
      <c r="N478" s="6"/>
      <c r="O478" s="6"/>
      <c r="P478" s="6"/>
      <c r="Q478" s="6"/>
      <c r="R478" s="6"/>
      <c r="S478" s="6"/>
      <c r="T478" s="6"/>
      <c r="U478" s="6"/>
      <c r="V478" s="6"/>
      <c r="W478" s="6"/>
      <c r="X478" s="6"/>
      <c r="Y478" s="6"/>
      <c r="Z478" s="6"/>
    </row>
    <row r="479" ht="12.75" customHeight="1">
      <c r="A479" s="58" t="str">
        <f t="shared" si="1"/>
        <v>#NAME?</v>
      </c>
      <c r="B479" s="59" t="str">
        <f>IF(A479="","",IF(MONTH(DATE(YEAR(fpdate),MONTH(fpdate)+(A479-1),DAY(fpdate)))&gt;(MONTH(fpdate)+MOD((A479-1),12)),DATE(YEAR(fpdate),MONTH(fpdate)+(A479-1)+1,0),DATE(YEAR(fpdate),MONTH(fpdate)+(A479-1),DAY(fpdate))))</f>
        <v>#NAME?</v>
      </c>
      <c r="C479" s="60" t="str">
        <f>IF(A479="","",IF(OR(A479=nper,payment&gt;ROUND((1+rate)*H478,2)),ROUND((1+rate)*H478,2),payment))</f>
        <v>#NAME?</v>
      </c>
      <c r="D479" s="60" t="str">
        <f>IF(A479="","",IF(H478&lt;=payment,0,IF(IF(MOD(A479,int)=0,$D$14,0)+C479&gt;=H478+F479,H478+F479-C479,IF(MOD(A479,int)=0,$D$14,0)+IF(IF(MOD(A479,int)=0,$D$14,0)+IF(MOD(A479,12)=0,$D$16,0)+C479&lt;H478+F479,IF(MOD(A479,12)=0,$D$16,0),H478+F479-IF(MOD(A479,int)=0,$D$14,0)-C479))))</f>
        <v>#NAME?</v>
      </c>
      <c r="E479" s="61"/>
      <c r="F479" s="60" t="str">
        <f>IF(A479="","",ROUND(rate*H478,2))</f>
        <v>#NAME?</v>
      </c>
      <c r="G479" s="60" t="str">
        <f t="shared" si="2"/>
        <v>#NAME?</v>
      </c>
      <c r="H479" s="60" t="str">
        <f t="shared" si="3"/>
        <v>#NAME?</v>
      </c>
      <c r="I479" s="60"/>
      <c r="J479" s="60"/>
      <c r="K479" s="60" t="str">
        <f t="shared" si="4"/>
        <v>#NAME?</v>
      </c>
      <c r="L479" s="62" t="str">
        <f t="shared" si="5"/>
        <v>#NAME?</v>
      </c>
      <c r="M479" s="6"/>
      <c r="N479" s="6"/>
      <c r="O479" s="6"/>
      <c r="P479" s="6"/>
      <c r="Q479" s="6"/>
      <c r="R479" s="6"/>
      <c r="S479" s="6"/>
      <c r="T479" s="6"/>
      <c r="U479" s="6"/>
      <c r="V479" s="6"/>
      <c r="W479" s="6"/>
      <c r="X479" s="6"/>
      <c r="Y479" s="6"/>
      <c r="Z479" s="6"/>
    </row>
    <row r="480" ht="12.75" customHeight="1">
      <c r="A480" s="58" t="str">
        <f t="shared" si="1"/>
        <v>#NAME?</v>
      </c>
      <c r="B480" s="59" t="str">
        <f>IF(A480="","",IF(MONTH(DATE(YEAR(fpdate),MONTH(fpdate)+(A480-1),DAY(fpdate)))&gt;(MONTH(fpdate)+MOD((A480-1),12)),DATE(YEAR(fpdate),MONTH(fpdate)+(A480-1)+1,0),DATE(YEAR(fpdate),MONTH(fpdate)+(A480-1),DAY(fpdate))))</f>
        <v>#NAME?</v>
      </c>
      <c r="C480" s="60" t="str">
        <f>IF(A480="","",IF(OR(A480=nper,payment&gt;ROUND((1+rate)*H479,2)),ROUND((1+rate)*H479,2),payment))</f>
        <v>#NAME?</v>
      </c>
      <c r="D480" s="60" t="str">
        <f>IF(A480="","",IF(H479&lt;=payment,0,IF(IF(MOD(A480,int)=0,$D$14,0)+C480&gt;=H479+F480,H479+F480-C480,IF(MOD(A480,int)=0,$D$14,0)+IF(IF(MOD(A480,int)=0,$D$14,0)+IF(MOD(A480,12)=0,$D$16,0)+C480&lt;H479+F480,IF(MOD(A480,12)=0,$D$16,0),H479+F480-IF(MOD(A480,int)=0,$D$14,0)-C480))))</f>
        <v>#NAME?</v>
      </c>
      <c r="E480" s="61"/>
      <c r="F480" s="60" t="str">
        <f>IF(A480="","",ROUND(rate*H479,2))</f>
        <v>#NAME?</v>
      </c>
      <c r="G480" s="60" t="str">
        <f t="shared" si="2"/>
        <v>#NAME?</v>
      </c>
      <c r="H480" s="60" t="str">
        <f t="shared" si="3"/>
        <v>#NAME?</v>
      </c>
      <c r="I480" s="60"/>
      <c r="J480" s="60"/>
      <c r="K480" s="60" t="str">
        <f t="shared" si="4"/>
        <v>#NAME?</v>
      </c>
      <c r="L480" s="62" t="str">
        <f t="shared" si="5"/>
        <v>#NAME?</v>
      </c>
      <c r="M480" s="6"/>
      <c r="N480" s="6"/>
      <c r="O480" s="6"/>
      <c r="P480" s="6"/>
      <c r="Q480" s="6"/>
      <c r="R480" s="6"/>
      <c r="S480" s="6"/>
      <c r="T480" s="6"/>
      <c r="U480" s="6"/>
      <c r="V480" s="6"/>
      <c r="W480" s="6"/>
      <c r="X480" s="6"/>
      <c r="Y480" s="6"/>
      <c r="Z480" s="6"/>
    </row>
    <row r="481" ht="12.75" customHeight="1">
      <c r="A481" s="58" t="str">
        <f t="shared" si="1"/>
        <v>#NAME?</v>
      </c>
      <c r="B481" s="59" t="str">
        <f>IF(A481="","",IF(MONTH(DATE(YEAR(fpdate),MONTH(fpdate)+(A481-1),DAY(fpdate)))&gt;(MONTH(fpdate)+MOD((A481-1),12)),DATE(YEAR(fpdate),MONTH(fpdate)+(A481-1)+1,0),DATE(YEAR(fpdate),MONTH(fpdate)+(A481-1),DAY(fpdate))))</f>
        <v>#NAME?</v>
      </c>
      <c r="C481" s="60" t="str">
        <f>IF(A481="","",IF(OR(A481=nper,payment&gt;ROUND((1+rate)*H480,2)),ROUND((1+rate)*H480,2),payment))</f>
        <v>#NAME?</v>
      </c>
      <c r="D481" s="60" t="str">
        <f>IF(A481="","",IF(H480&lt;=payment,0,IF(IF(MOD(A481,int)=0,$D$14,0)+C481&gt;=H480+F481,H480+F481-C481,IF(MOD(A481,int)=0,$D$14,0)+IF(IF(MOD(A481,int)=0,$D$14,0)+IF(MOD(A481,12)=0,$D$16,0)+C481&lt;H480+F481,IF(MOD(A481,12)=0,$D$16,0),H480+F481-IF(MOD(A481,int)=0,$D$14,0)-C481))))</f>
        <v>#NAME?</v>
      </c>
      <c r="E481" s="61"/>
      <c r="F481" s="60" t="str">
        <f>IF(A481="","",ROUND(rate*H480,2))</f>
        <v>#NAME?</v>
      </c>
      <c r="G481" s="60" t="str">
        <f t="shared" si="2"/>
        <v>#NAME?</v>
      </c>
      <c r="H481" s="60" t="str">
        <f t="shared" si="3"/>
        <v>#NAME?</v>
      </c>
      <c r="I481" s="60"/>
      <c r="J481" s="60"/>
      <c r="K481" s="60" t="str">
        <f t="shared" si="4"/>
        <v>#NAME?</v>
      </c>
      <c r="L481" s="62" t="str">
        <f t="shared" si="5"/>
        <v>#NAME?</v>
      </c>
      <c r="M481" s="6"/>
      <c r="N481" s="6"/>
      <c r="O481" s="6"/>
      <c r="P481" s="6"/>
      <c r="Q481" s="6"/>
      <c r="R481" s="6"/>
      <c r="S481" s="6"/>
      <c r="T481" s="6"/>
      <c r="U481" s="6"/>
      <c r="V481" s="6"/>
      <c r="W481" s="6"/>
      <c r="X481" s="6"/>
      <c r="Y481" s="6"/>
      <c r="Z481" s="6"/>
    </row>
    <row r="482" ht="12.75" customHeight="1">
      <c r="A482" s="58" t="str">
        <f t="shared" si="1"/>
        <v>#NAME?</v>
      </c>
      <c r="B482" s="59" t="str">
        <f>IF(A482="","",IF(MONTH(DATE(YEAR(fpdate),MONTH(fpdate)+(A482-1),DAY(fpdate)))&gt;(MONTH(fpdate)+MOD((A482-1),12)),DATE(YEAR(fpdate),MONTH(fpdate)+(A482-1)+1,0),DATE(YEAR(fpdate),MONTH(fpdate)+(A482-1),DAY(fpdate))))</f>
        <v>#NAME?</v>
      </c>
      <c r="C482" s="60" t="str">
        <f>IF(A482="","",IF(OR(A482=nper,payment&gt;ROUND((1+rate)*H481,2)),ROUND((1+rate)*H481,2),payment))</f>
        <v>#NAME?</v>
      </c>
      <c r="D482" s="60" t="str">
        <f>IF(A482="","",IF(H481&lt;=payment,0,IF(IF(MOD(A482,int)=0,$D$14,0)+C482&gt;=H481+F482,H481+F482-C482,IF(MOD(A482,int)=0,$D$14,0)+IF(IF(MOD(A482,int)=0,$D$14,0)+IF(MOD(A482,12)=0,$D$16,0)+C482&lt;H481+F482,IF(MOD(A482,12)=0,$D$16,0),H481+F482-IF(MOD(A482,int)=0,$D$14,0)-C482))))</f>
        <v>#NAME?</v>
      </c>
      <c r="E482" s="61"/>
      <c r="F482" s="60" t="str">
        <f>IF(A482="","",ROUND(rate*H481,2))</f>
        <v>#NAME?</v>
      </c>
      <c r="G482" s="60" t="str">
        <f t="shared" si="2"/>
        <v>#NAME?</v>
      </c>
      <c r="H482" s="60" t="str">
        <f t="shared" si="3"/>
        <v>#NAME?</v>
      </c>
      <c r="I482" s="60"/>
      <c r="J482" s="60"/>
      <c r="K482" s="60" t="str">
        <f t="shared" si="4"/>
        <v>#NAME?</v>
      </c>
      <c r="L482" s="62" t="str">
        <f t="shared" si="5"/>
        <v>#NAME?</v>
      </c>
      <c r="M482" s="6"/>
      <c r="N482" s="6"/>
      <c r="O482" s="6"/>
      <c r="P482" s="6"/>
      <c r="Q482" s="6"/>
      <c r="R482" s="6"/>
      <c r="S482" s="6"/>
      <c r="T482" s="6"/>
      <c r="U482" s="6"/>
      <c r="V482" s="6"/>
      <c r="W482" s="6"/>
      <c r="X482" s="6"/>
      <c r="Y482" s="6"/>
      <c r="Z482" s="6"/>
    </row>
    <row r="483" ht="12.75" customHeight="1">
      <c r="A483" s="58" t="str">
        <f t="shared" si="1"/>
        <v>#NAME?</v>
      </c>
      <c r="B483" s="59" t="str">
        <f>IF(A483="","",IF(MONTH(DATE(YEAR(fpdate),MONTH(fpdate)+(A483-1),DAY(fpdate)))&gt;(MONTH(fpdate)+MOD((A483-1),12)),DATE(YEAR(fpdate),MONTH(fpdate)+(A483-1)+1,0),DATE(YEAR(fpdate),MONTH(fpdate)+(A483-1),DAY(fpdate))))</f>
        <v>#NAME?</v>
      </c>
      <c r="C483" s="60" t="str">
        <f>IF(A483="","",IF(OR(A483=nper,payment&gt;ROUND((1+rate)*H482,2)),ROUND((1+rate)*H482,2),payment))</f>
        <v>#NAME?</v>
      </c>
      <c r="D483" s="60" t="str">
        <f>IF(A483="","",IF(H482&lt;=payment,0,IF(IF(MOD(A483,int)=0,$D$14,0)+C483&gt;=H482+F483,H482+F483-C483,IF(MOD(A483,int)=0,$D$14,0)+IF(IF(MOD(A483,int)=0,$D$14,0)+IF(MOD(A483,12)=0,$D$16,0)+C483&lt;H482+F483,IF(MOD(A483,12)=0,$D$16,0),H482+F483-IF(MOD(A483,int)=0,$D$14,0)-C483))))</f>
        <v>#NAME?</v>
      </c>
      <c r="E483" s="61"/>
      <c r="F483" s="60" t="str">
        <f>IF(A483="","",ROUND(rate*H482,2))</f>
        <v>#NAME?</v>
      </c>
      <c r="G483" s="60" t="str">
        <f t="shared" si="2"/>
        <v>#NAME?</v>
      </c>
      <c r="H483" s="60" t="str">
        <f t="shared" si="3"/>
        <v>#NAME?</v>
      </c>
      <c r="I483" s="60"/>
      <c r="J483" s="60"/>
      <c r="K483" s="60" t="str">
        <f t="shared" si="4"/>
        <v>#NAME?</v>
      </c>
      <c r="L483" s="62" t="str">
        <f t="shared" si="5"/>
        <v>#NAME?</v>
      </c>
      <c r="M483" s="6"/>
      <c r="N483" s="6"/>
      <c r="O483" s="6"/>
      <c r="P483" s="6"/>
      <c r="Q483" s="6"/>
      <c r="R483" s="6"/>
      <c r="S483" s="6"/>
      <c r="T483" s="6"/>
      <c r="U483" s="6"/>
      <c r="V483" s="6"/>
      <c r="W483" s="6"/>
      <c r="X483" s="6"/>
      <c r="Y483" s="6"/>
      <c r="Z483" s="6"/>
    </row>
    <row r="484" ht="12.75" customHeight="1">
      <c r="A484" s="58" t="str">
        <f t="shared" si="1"/>
        <v>#NAME?</v>
      </c>
      <c r="B484" s="59" t="str">
        <f>IF(A484="","",IF(MONTH(DATE(YEAR(fpdate),MONTH(fpdate)+(A484-1),DAY(fpdate)))&gt;(MONTH(fpdate)+MOD((A484-1),12)),DATE(YEAR(fpdate),MONTH(fpdate)+(A484-1)+1,0),DATE(YEAR(fpdate),MONTH(fpdate)+(A484-1),DAY(fpdate))))</f>
        <v>#NAME?</v>
      </c>
      <c r="C484" s="60" t="str">
        <f>IF(A484="","",IF(OR(A484=nper,payment&gt;ROUND((1+rate)*H483,2)),ROUND((1+rate)*H483,2),payment))</f>
        <v>#NAME?</v>
      </c>
      <c r="D484" s="60" t="str">
        <f>IF(A484="","",IF(H483&lt;=payment,0,IF(IF(MOD(A484,int)=0,$D$14,0)+C484&gt;=H483+F484,H483+F484-C484,IF(MOD(A484,int)=0,$D$14,0)+IF(IF(MOD(A484,int)=0,$D$14,0)+IF(MOD(A484,12)=0,$D$16,0)+C484&lt;H483+F484,IF(MOD(A484,12)=0,$D$16,0),H483+F484-IF(MOD(A484,int)=0,$D$14,0)-C484))))</f>
        <v>#NAME?</v>
      </c>
      <c r="E484" s="61"/>
      <c r="F484" s="60" t="str">
        <f>IF(A484="","",ROUND(rate*H483,2))</f>
        <v>#NAME?</v>
      </c>
      <c r="G484" s="60" t="str">
        <f t="shared" si="2"/>
        <v>#NAME?</v>
      </c>
      <c r="H484" s="60" t="str">
        <f t="shared" si="3"/>
        <v>#NAME?</v>
      </c>
      <c r="I484" s="60"/>
      <c r="J484" s="60"/>
      <c r="K484" s="60" t="str">
        <f t="shared" si="4"/>
        <v>#NAME?</v>
      </c>
      <c r="L484" s="62" t="str">
        <f t="shared" si="5"/>
        <v>#NAME?</v>
      </c>
      <c r="M484" s="6"/>
      <c r="N484" s="6"/>
      <c r="O484" s="6"/>
      <c r="P484" s="6"/>
      <c r="Q484" s="6"/>
      <c r="R484" s="6"/>
      <c r="S484" s="6"/>
      <c r="T484" s="6"/>
      <c r="U484" s="6"/>
      <c r="V484" s="6"/>
      <c r="W484" s="6"/>
      <c r="X484" s="6"/>
      <c r="Y484" s="6"/>
      <c r="Z484" s="6"/>
    </row>
    <row r="485" ht="12.75" customHeight="1">
      <c r="A485" s="58" t="str">
        <f t="shared" si="1"/>
        <v>#NAME?</v>
      </c>
      <c r="B485" s="59" t="str">
        <f>IF(A485="","",IF(MONTH(DATE(YEAR(fpdate),MONTH(fpdate)+(A485-1),DAY(fpdate)))&gt;(MONTH(fpdate)+MOD((A485-1),12)),DATE(YEAR(fpdate),MONTH(fpdate)+(A485-1)+1,0),DATE(YEAR(fpdate),MONTH(fpdate)+(A485-1),DAY(fpdate))))</f>
        <v>#NAME?</v>
      </c>
      <c r="C485" s="60" t="str">
        <f>IF(A485="","",IF(OR(A485=nper,payment&gt;ROUND((1+rate)*H484,2)),ROUND((1+rate)*H484,2),payment))</f>
        <v>#NAME?</v>
      </c>
      <c r="D485" s="60" t="str">
        <f>IF(A485="","",IF(H484&lt;=payment,0,IF(IF(MOD(A485,int)=0,$D$14,0)+C485&gt;=H484+F485,H484+F485-C485,IF(MOD(A485,int)=0,$D$14,0)+IF(IF(MOD(A485,int)=0,$D$14,0)+IF(MOD(A485,12)=0,$D$16,0)+C485&lt;H484+F485,IF(MOD(A485,12)=0,$D$16,0),H484+F485-IF(MOD(A485,int)=0,$D$14,0)-C485))))</f>
        <v>#NAME?</v>
      </c>
      <c r="E485" s="61"/>
      <c r="F485" s="60" t="str">
        <f>IF(A485="","",ROUND(rate*H484,2))</f>
        <v>#NAME?</v>
      </c>
      <c r="G485" s="60" t="str">
        <f t="shared" si="2"/>
        <v>#NAME?</v>
      </c>
      <c r="H485" s="60" t="str">
        <f t="shared" si="3"/>
        <v>#NAME?</v>
      </c>
      <c r="I485" s="60"/>
      <c r="J485" s="60"/>
      <c r="K485" s="60" t="str">
        <f t="shared" si="4"/>
        <v>#NAME?</v>
      </c>
      <c r="L485" s="62" t="str">
        <f t="shared" si="5"/>
        <v>#NAME?</v>
      </c>
      <c r="M485" s="6"/>
      <c r="N485" s="6"/>
      <c r="O485" s="6"/>
      <c r="P485" s="6"/>
      <c r="Q485" s="6"/>
      <c r="R485" s="6"/>
      <c r="S485" s="6"/>
      <c r="T485" s="6"/>
      <c r="U485" s="6"/>
      <c r="V485" s="6"/>
      <c r="W485" s="6"/>
      <c r="X485" s="6"/>
      <c r="Y485" s="6"/>
      <c r="Z485" s="6"/>
    </row>
    <row r="486" ht="12.75" customHeight="1">
      <c r="A486" s="58" t="str">
        <f t="shared" si="1"/>
        <v>#NAME?</v>
      </c>
      <c r="B486" s="59" t="str">
        <f>IF(A486="","",IF(MONTH(DATE(YEAR(fpdate),MONTH(fpdate)+(A486-1),DAY(fpdate)))&gt;(MONTH(fpdate)+MOD((A486-1),12)),DATE(YEAR(fpdate),MONTH(fpdate)+(A486-1)+1,0),DATE(YEAR(fpdate),MONTH(fpdate)+(A486-1),DAY(fpdate))))</f>
        <v>#NAME?</v>
      </c>
      <c r="C486" s="60" t="str">
        <f>IF(A486="","",IF(OR(A486=nper,payment&gt;ROUND((1+rate)*H485,2)),ROUND((1+rate)*H485,2),payment))</f>
        <v>#NAME?</v>
      </c>
      <c r="D486" s="60" t="str">
        <f>IF(A486="","",IF(H485&lt;=payment,0,IF(IF(MOD(A486,int)=0,$D$14,0)+C486&gt;=H485+F486,H485+F486-C486,IF(MOD(A486,int)=0,$D$14,0)+IF(IF(MOD(A486,int)=0,$D$14,0)+IF(MOD(A486,12)=0,$D$16,0)+C486&lt;H485+F486,IF(MOD(A486,12)=0,$D$16,0),H485+F486-IF(MOD(A486,int)=0,$D$14,0)-C486))))</f>
        <v>#NAME?</v>
      </c>
      <c r="E486" s="61"/>
      <c r="F486" s="60" t="str">
        <f>IF(A486="","",ROUND(rate*H485,2))</f>
        <v>#NAME?</v>
      </c>
      <c r="G486" s="60" t="str">
        <f t="shared" si="2"/>
        <v>#NAME?</v>
      </c>
      <c r="H486" s="60" t="str">
        <f t="shared" si="3"/>
        <v>#NAME?</v>
      </c>
      <c r="I486" s="60"/>
      <c r="J486" s="60"/>
      <c r="K486" s="60" t="str">
        <f t="shared" si="4"/>
        <v>#NAME?</v>
      </c>
      <c r="L486" s="62" t="str">
        <f t="shared" si="5"/>
        <v>#NAME?</v>
      </c>
      <c r="M486" s="6"/>
      <c r="N486" s="6"/>
      <c r="O486" s="6"/>
      <c r="P486" s="6"/>
      <c r="Q486" s="6"/>
      <c r="R486" s="6"/>
      <c r="S486" s="6"/>
      <c r="T486" s="6"/>
      <c r="U486" s="6"/>
      <c r="V486" s="6"/>
      <c r="W486" s="6"/>
      <c r="X486" s="6"/>
      <c r="Y486" s="6"/>
      <c r="Z486" s="6"/>
    </row>
    <row r="487" ht="12.75" customHeight="1">
      <c r="A487" s="58" t="str">
        <f t="shared" si="1"/>
        <v>#NAME?</v>
      </c>
      <c r="B487" s="59" t="str">
        <f>IF(A487="","",IF(MONTH(DATE(YEAR(fpdate),MONTH(fpdate)+(A487-1),DAY(fpdate)))&gt;(MONTH(fpdate)+MOD((A487-1),12)),DATE(YEAR(fpdate),MONTH(fpdate)+(A487-1)+1,0),DATE(YEAR(fpdate),MONTH(fpdate)+(A487-1),DAY(fpdate))))</f>
        <v>#NAME?</v>
      </c>
      <c r="C487" s="60" t="str">
        <f>IF(A487="","",IF(OR(A487=nper,payment&gt;ROUND((1+rate)*H486,2)),ROUND((1+rate)*H486,2),payment))</f>
        <v>#NAME?</v>
      </c>
      <c r="D487" s="60" t="str">
        <f>IF(A487="","",IF(H486&lt;=payment,0,IF(IF(MOD(A487,int)=0,$D$14,0)+C487&gt;=H486+F487,H486+F487-C487,IF(MOD(A487,int)=0,$D$14,0)+IF(IF(MOD(A487,int)=0,$D$14,0)+IF(MOD(A487,12)=0,$D$16,0)+C487&lt;H486+F487,IF(MOD(A487,12)=0,$D$16,0),H486+F487-IF(MOD(A487,int)=0,$D$14,0)-C487))))</f>
        <v>#NAME?</v>
      </c>
      <c r="E487" s="61"/>
      <c r="F487" s="60" t="str">
        <f>IF(A487="","",ROUND(rate*H486,2))</f>
        <v>#NAME?</v>
      </c>
      <c r="G487" s="60" t="str">
        <f t="shared" si="2"/>
        <v>#NAME?</v>
      </c>
      <c r="H487" s="60" t="str">
        <f t="shared" si="3"/>
        <v>#NAME?</v>
      </c>
      <c r="I487" s="60"/>
      <c r="J487" s="60"/>
      <c r="K487" s="60" t="str">
        <f t="shared" si="4"/>
        <v>#NAME?</v>
      </c>
      <c r="L487" s="62" t="str">
        <f t="shared" si="5"/>
        <v>#NAME?</v>
      </c>
      <c r="M487" s="6"/>
      <c r="N487" s="6"/>
      <c r="O487" s="6"/>
      <c r="P487" s="6"/>
      <c r="Q487" s="6"/>
      <c r="R487" s="6"/>
      <c r="S487" s="6"/>
      <c r="T487" s="6"/>
      <c r="U487" s="6"/>
      <c r="V487" s="6"/>
      <c r="W487" s="6"/>
      <c r="X487" s="6"/>
      <c r="Y487" s="6"/>
      <c r="Z487" s="6"/>
    </row>
    <row r="488" ht="12.75" customHeight="1">
      <c r="A488" s="58" t="str">
        <f t="shared" si="1"/>
        <v>#NAME?</v>
      </c>
      <c r="B488" s="59" t="str">
        <f>IF(A488="","",IF(MONTH(DATE(YEAR(fpdate),MONTH(fpdate)+(A488-1),DAY(fpdate)))&gt;(MONTH(fpdate)+MOD((A488-1),12)),DATE(YEAR(fpdate),MONTH(fpdate)+(A488-1)+1,0),DATE(YEAR(fpdate),MONTH(fpdate)+(A488-1),DAY(fpdate))))</f>
        <v>#NAME?</v>
      </c>
      <c r="C488" s="60" t="str">
        <f>IF(A488="","",IF(OR(A488=nper,payment&gt;ROUND((1+rate)*H487,2)),ROUND((1+rate)*H487,2),payment))</f>
        <v>#NAME?</v>
      </c>
      <c r="D488" s="60" t="str">
        <f>IF(A488="","",IF(H487&lt;=payment,0,IF(IF(MOD(A488,int)=0,$D$14,0)+C488&gt;=H487+F488,H487+F488-C488,IF(MOD(A488,int)=0,$D$14,0)+IF(IF(MOD(A488,int)=0,$D$14,0)+IF(MOD(A488,12)=0,$D$16,0)+C488&lt;H487+F488,IF(MOD(A488,12)=0,$D$16,0),H487+F488-IF(MOD(A488,int)=0,$D$14,0)-C488))))</f>
        <v>#NAME?</v>
      </c>
      <c r="E488" s="61"/>
      <c r="F488" s="60" t="str">
        <f>IF(A488="","",ROUND(rate*H487,2))</f>
        <v>#NAME?</v>
      </c>
      <c r="G488" s="60" t="str">
        <f t="shared" si="2"/>
        <v>#NAME?</v>
      </c>
      <c r="H488" s="60" t="str">
        <f t="shared" si="3"/>
        <v>#NAME?</v>
      </c>
      <c r="I488" s="60"/>
      <c r="J488" s="60"/>
      <c r="K488" s="60" t="str">
        <f t="shared" si="4"/>
        <v>#NAME?</v>
      </c>
      <c r="L488" s="62" t="str">
        <f t="shared" si="5"/>
        <v>#NAME?</v>
      </c>
      <c r="M488" s="6"/>
      <c r="N488" s="6"/>
      <c r="O488" s="6"/>
      <c r="P488" s="6"/>
      <c r="Q488" s="6"/>
      <c r="R488" s="6"/>
      <c r="S488" s="6"/>
      <c r="T488" s="6"/>
      <c r="U488" s="6"/>
      <c r="V488" s="6"/>
      <c r="W488" s="6"/>
      <c r="X488" s="6"/>
      <c r="Y488" s="6"/>
      <c r="Z488" s="6"/>
    </row>
    <row r="489" ht="12.75" customHeight="1">
      <c r="A489" s="58" t="str">
        <f t="shared" si="1"/>
        <v>#NAME?</v>
      </c>
      <c r="B489" s="59" t="str">
        <f>IF(A489="","",IF(MONTH(DATE(YEAR(fpdate),MONTH(fpdate)+(A489-1),DAY(fpdate)))&gt;(MONTH(fpdate)+MOD((A489-1),12)),DATE(YEAR(fpdate),MONTH(fpdate)+(A489-1)+1,0),DATE(YEAR(fpdate),MONTH(fpdate)+(A489-1),DAY(fpdate))))</f>
        <v>#NAME?</v>
      </c>
      <c r="C489" s="60" t="str">
        <f>IF(A489="","",IF(OR(A489=nper,payment&gt;ROUND((1+rate)*H488,2)),ROUND((1+rate)*H488,2),payment))</f>
        <v>#NAME?</v>
      </c>
      <c r="D489" s="60" t="str">
        <f>IF(A489="","",IF(H488&lt;=payment,0,IF(IF(MOD(A489,int)=0,$D$14,0)+C489&gt;=H488+F489,H488+F489-C489,IF(MOD(A489,int)=0,$D$14,0)+IF(IF(MOD(A489,int)=0,$D$14,0)+IF(MOD(A489,12)=0,$D$16,0)+C489&lt;H488+F489,IF(MOD(A489,12)=0,$D$16,0),H488+F489-IF(MOD(A489,int)=0,$D$14,0)-C489))))</f>
        <v>#NAME?</v>
      </c>
      <c r="E489" s="61"/>
      <c r="F489" s="60" t="str">
        <f>IF(A489="","",ROUND(rate*H488,2))</f>
        <v>#NAME?</v>
      </c>
      <c r="G489" s="60" t="str">
        <f t="shared" si="2"/>
        <v>#NAME?</v>
      </c>
      <c r="H489" s="60" t="str">
        <f t="shared" si="3"/>
        <v>#NAME?</v>
      </c>
      <c r="I489" s="60"/>
      <c r="J489" s="60"/>
      <c r="K489" s="60" t="str">
        <f t="shared" si="4"/>
        <v>#NAME?</v>
      </c>
      <c r="L489" s="62" t="str">
        <f t="shared" si="5"/>
        <v>#NAME?</v>
      </c>
      <c r="M489" s="6"/>
      <c r="N489" s="6"/>
      <c r="O489" s="6"/>
      <c r="P489" s="6"/>
      <c r="Q489" s="6"/>
      <c r="R489" s="6"/>
      <c r="S489" s="6"/>
      <c r="T489" s="6"/>
      <c r="U489" s="6"/>
      <c r="V489" s="6"/>
      <c r="W489" s="6"/>
      <c r="X489" s="6"/>
      <c r="Y489" s="6"/>
      <c r="Z489" s="6"/>
    </row>
    <row r="490" ht="12.75" customHeight="1">
      <c r="A490" s="58" t="str">
        <f t="shared" si="1"/>
        <v>#NAME?</v>
      </c>
      <c r="B490" s="59" t="str">
        <f>IF(A490="","",IF(MONTH(DATE(YEAR(fpdate),MONTH(fpdate)+(A490-1),DAY(fpdate)))&gt;(MONTH(fpdate)+MOD((A490-1),12)),DATE(YEAR(fpdate),MONTH(fpdate)+(A490-1)+1,0),DATE(YEAR(fpdate),MONTH(fpdate)+(A490-1),DAY(fpdate))))</f>
        <v>#NAME?</v>
      </c>
      <c r="C490" s="60" t="str">
        <f>IF(A490="","",IF(OR(A490=nper,payment&gt;ROUND((1+rate)*H489,2)),ROUND((1+rate)*H489,2),payment))</f>
        <v>#NAME?</v>
      </c>
      <c r="D490" s="60" t="str">
        <f>IF(A490="","",IF(H489&lt;=payment,0,IF(IF(MOD(A490,int)=0,$D$14,0)+C490&gt;=H489+F490,H489+F490-C490,IF(MOD(A490,int)=0,$D$14,0)+IF(IF(MOD(A490,int)=0,$D$14,0)+IF(MOD(A490,12)=0,$D$16,0)+C490&lt;H489+F490,IF(MOD(A490,12)=0,$D$16,0),H489+F490-IF(MOD(A490,int)=0,$D$14,0)-C490))))</f>
        <v>#NAME?</v>
      </c>
      <c r="E490" s="61"/>
      <c r="F490" s="60" t="str">
        <f>IF(A490="","",ROUND(rate*H489,2))</f>
        <v>#NAME?</v>
      </c>
      <c r="G490" s="60" t="str">
        <f t="shared" si="2"/>
        <v>#NAME?</v>
      </c>
      <c r="H490" s="60" t="str">
        <f t="shared" si="3"/>
        <v>#NAME?</v>
      </c>
      <c r="I490" s="60"/>
      <c r="J490" s="60"/>
      <c r="K490" s="60" t="str">
        <f t="shared" si="4"/>
        <v>#NAME?</v>
      </c>
      <c r="L490" s="62" t="str">
        <f t="shared" si="5"/>
        <v>#NAME?</v>
      </c>
      <c r="M490" s="6"/>
      <c r="N490" s="6"/>
      <c r="O490" s="6"/>
      <c r="P490" s="6"/>
      <c r="Q490" s="6"/>
      <c r="R490" s="6"/>
      <c r="S490" s="6"/>
      <c r="T490" s="6"/>
      <c r="U490" s="6"/>
      <c r="V490" s="6"/>
      <c r="W490" s="6"/>
      <c r="X490" s="6"/>
      <c r="Y490" s="6"/>
      <c r="Z490" s="6"/>
    </row>
    <row r="491" ht="12.75" customHeight="1">
      <c r="A491" s="58" t="str">
        <f t="shared" si="1"/>
        <v>#NAME?</v>
      </c>
      <c r="B491" s="59" t="str">
        <f>IF(A491="","",IF(MONTH(DATE(YEAR(fpdate),MONTH(fpdate)+(A491-1),DAY(fpdate)))&gt;(MONTH(fpdate)+MOD((A491-1),12)),DATE(YEAR(fpdate),MONTH(fpdate)+(A491-1)+1,0),DATE(YEAR(fpdate),MONTH(fpdate)+(A491-1),DAY(fpdate))))</f>
        <v>#NAME?</v>
      </c>
      <c r="C491" s="60" t="str">
        <f>IF(A491="","",IF(OR(A491=nper,payment&gt;ROUND((1+rate)*H490,2)),ROUND((1+rate)*H490,2),payment))</f>
        <v>#NAME?</v>
      </c>
      <c r="D491" s="60" t="str">
        <f>IF(A491="","",IF(H490&lt;=payment,0,IF(IF(MOD(A491,int)=0,$D$14,0)+C491&gt;=H490+F491,H490+F491-C491,IF(MOD(A491,int)=0,$D$14,0)+IF(IF(MOD(A491,int)=0,$D$14,0)+IF(MOD(A491,12)=0,$D$16,0)+C491&lt;H490+F491,IF(MOD(A491,12)=0,$D$16,0),H490+F491-IF(MOD(A491,int)=0,$D$14,0)-C491))))</f>
        <v>#NAME?</v>
      </c>
      <c r="E491" s="61"/>
      <c r="F491" s="60" t="str">
        <f>IF(A491="","",ROUND(rate*H490,2))</f>
        <v>#NAME?</v>
      </c>
      <c r="G491" s="60" t="str">
        <f t="shared" si="2"/>
        <v>#NAME?</v>
      </c>
      <c r="H491" s="60" t="str">
        <f t="shared" si="3"/>
        <v>#NAME?</v>
      </c>
      <c r="I491" s="60"/>
      <c r="J491" s="60"/>
      <c r="K491" s="60" t="str">
        <f t="shared" si="4"/>
        <v>#NAME?</v>
      </c>
      <c r="L491" s="62" t="str">
        <f t="shared" si="5"/>
        <v>#NAME?</v>
      </c>
      <c r="M491" s="6"/>
      <c r="N491" s="6"/>
      <c r="O491" s="6"/>
      <c r="P491" s="6"/>
      <c r="Q491" s="6"/>
      <c r="R491" s="6"/>
      <c r="S491" s="6"/>
      <c r="T491" s="6"/>
      <c r="U491" s="6"/>
      <c r="V491" s="6"/>
      <c r="W491" s="6"/>
      <c r="X491" s="6"/>
      <c r="Y491" s="6"/>
      <c r="Z491" s="6"/>
    </row>
    <row r="492" ht="12.75" customHeight="1">
      <c r="A492" s="58" t="str">
        <f t="shared" si="1"/>
        <v>#NAME?</v>
      </c>
      <c r="B492" s="59" t="str">
        <f>IF(A492="","",IF(MONTH(DATE(YEAR(fpdate),MONTH(fpdate)+(A492-1),DAY(fpdate)))&gt;(MONTH(fpdate)+MOD((A492-1),12)),DATE(YEAR(fpdate),MONTH(fpdate)+(A492-1)+1,0),DATE(YEAR(fpdate),MONTH(fpdate)+(A492-1),DAY(fpdate))))</f>
        <v>#NAME?</v>
      </c>
      <c r="C492" s="60" t="str">
        <f>IF(A492="","",IF(OR(A492=nper,payment&gt;ROUND((1+rate)*H491,2)),ROUND((1+rate)*H491,2),payment))</f>
        <v>#NAME?</v>
      </c>
      <c r="D492" s="60" t="str">
        <f>IF(A492="","",IF(H491&lt;=payment,0,IF(IF(MOD(A492,int)=0,$D$14,0)+C492&gt;=H491+F492,H491+F492-C492,IF(MOD(A492,int)=0,$D$14,0)+IF(IF(MOD(A492,int)=0,$D$14,0)+IF(MOD(A492,12)=0,$D$16,0)+C492&lt;H491+F492,IF(MOD(A492,12)=0,$D$16,0),H491+F492-IF(MOD(A492,int)=0,$D$14,0)-C492))))</f>
        <v>#NAME?</v>
      </c>
      <c r="E492" s="61"/>
      <c r="F492" s="60" t="str">
        <f>IF(A492="","",ROUND(rate*H491,2))</f>
        <v>#NAME?</v>
      </c>
      <c r="G492" s="60" t="str">
        <f t="shared" si="2"/>
        <v>#NAME?</v>
      </c>
      <c r="H492" s="60" t="str">
        <f t="shared" si="3"/>
        <v>#NAME?</v>
      </c>
      <c r="I492" s="60"/>
      <c r="J492" s="60"/>
      <c r="K492" s="60" t="str">
        <f t="shared" si="4"/>
        <v>#NAME?</v>
      </c>
      <c r="L492" s="62" t="str">
        <f t="shared" si="5"/>
        <v>#NAME?</v>
      </c>
      <c r="M492" s="6"/>
      <c r="N492" s="6"/>
      <c r="O492" s="6"/>
      <c r="P492" s="6"/>
      <c r="Q492" s="6"/>
      <c r="R492" s="6"/>
      <c r="S492" s="6"/>
      <c r="T492" s="6"/>
      <c r="U492" s="6"/>
      <c r="V492" s="6"/>
      <c r="W492" s="6"/>
      <c r="X492" s="6"/>
      <c r="Y492" s="6"/>
      <c r="Z492" s="6"/>
    </row>
    <row r="493" ht="12.75" customHeight="1">
      <c r="A493" s="58" t="str">
        <f t="shared" si="1"/>
        <v>#NAME?</v>
      </c>
      <c r="B493" s="59" t="str">
        <f>IF(A493="","",IF(MONTH(DATE(YEAR(fpdate),MONTH(fpdate)+(A493-1),DAY(fpdate)))&gt;(MONTH(fpdate)+MOD((A493-1),12)),DATE(YEAR(fpdate),MONTH(fpdate)+(A493-1)+1,0),DATE(YEAR(fpdate),MONTH(fpdate)+(A493-1),DAY(fpdate))))</f>
        <v>#NAME?</v>
      </c>
      <c r="C493" s="60" t="str">
        <f>IF(A493="","",IF(OR(A493=nper,payment&gt;ROUND((1+rate)*H492,2)),ROUND((1+rate)*H492,2),payment))</f>
        <v>#NAME?</v>
      </c>
      <c r="D493" s="60" t="str">
        <f>IF(A493="","",IF(H492&lt;=payment,0,IF(IF(MOD(A493,int)=0,$D$14,0)+C493&gt;=H492+F493,H492+F493-C493,IF(MOD(A493,int)=0,$D$14,0)+IF(IF(MOD(A493,int)=0,$D$14,0)+IF(MOD(A493,12)=0,$D$16,0)+C493&lt;H492+F493,IF(MOD(A493,12)=0,$D$16,0),H492+F493-IF(MOD(A493,int)=0,$D$14,0)-C493))))</f>
        <v>#NAME?</v>
      </c>
      <c r="E493" s="61"/>
      <c r="F493" s="60" t="str">
        <f>IF(A493="","",ROUND(rate*H492,2))</f>
        <v>#NAME?</v>
      </c>
      <c r="G493" s="60" t="str">
        <f t="shared" si="2"/>
        <v>#NAME?</v>
      </c>
      <c r="H493" s="60" t="str">
        <f t="shared" si="3"/>
        <v>#NAME?</v>
      </c>
      <c r="I493" s="60"/>
      <c r="J493" s="60"/>
      <c r="K493" s="60" t="str">
        <f t="shared" si="4"/>
        <v>#NAME?</v>
      </c>
      <c r="L493" s="62" t="str">
        <f t="shared" si="5"/>
        <v>#NAME?</v>
      </c>
      <c r="M493" s="6"/>
      <c r="N493" s="6"/>
      <c r="O493" s="6"/>
      <c r="P493" s="6"/>
      <c r="Q493" s="6"/>
      <c r="R493" s="6"/>
      <c r="S493" s="6"/>
      <c r="T493" s="6"/>
      <c r="U493" s="6"/>
      <c r="V493" s="6"/>
      <c r="W493" s="6"/>
      <c r="X493" s="6"/>
      <c r="Y493" s="6"/>
      <c r="Z493" s="6"/>
    </row>
    <row r="494" ht="12.75" customHeight="1">
      <c r="A494" s="58" t="str">
        <f t="shared" si="1"/>
        <v>#NAME?</v>
      </c>
      <c r="B494" s="59" t="str">
        <f>IF(A494="","",IF(MONTH(DATE(YEAR(fpdate),MONTH(fpdate)+(A494-1),DAY(fpdate)))&gt;(MONTH(fpdate)+MOD((A494-1),12)),DATE(YEAR(fpdate),MONTH(fpdate)+(A494-1)+1,0),DATE(YEAR(fpdate),MONTH(fpdate)+(A494-1),DAY(fpdate))))</f>
        <v>#NAME?</v>
      </c>
      <c r="C494" s="60" t="str">
        <f>IF(A494="","",IF(OR(A494=nper,payment&gt;ROUND((1+rate)*H493,2)),ROUND((1+rate)*H493,2),payment))</f>
        <v>#NAME?</v>
      </c>
      <c r="D494" s="60" t="str">
        <f>IF(A494="","",IF(H493&lt;=payment,0,IF(IF(MOD(A494,int)=0,$D$14,0)+C494&gt;=H493+F494,H493+F494-C494,IF(MOD(A494,int)=0,$D$14,0)+IF(IF(MOD(A494,int)=0,$D$14,0)+IF(MOD(A494,12)=0,$D$16,0)+C494&lt;H493+F494,IF(MOD(A494,12)=0,$D$16,0),H493+F494-IF(MOD(A494,int)=0,$D$14,0)-C494))))</f>
        <v>#NAME?</v>
      </c>
      <c r="E494" s="61"/>
      <c r="F494" s="60" t="str">
        <f>IF(A494="","",ROUND(rate*H493,2))</f>
        <v>#NAME?</v>
      </c>
      <c r="G494" s="60" t="str">
        <f t="shared" si="2"/>
        <v>#NAME?</v>
      </c>
      <c r="H494" s="60" t="str">
        <f t="shared" si="3"/>
        <v>#NAME?</v>
      </c>
      <c r="I494" s="60"/>
      <c r="J494" s="60"/>
      <c r="K494" s="60" t="str">
        <f t="shared" si="4"/>
        <v>#NAME?</v>
      </c>
      <c r="L494" s="62" t="str">
        <f t="shared" si="5"/>
        <v>#NAME?</v>
      </c>
      <c r="M494" s="6"/>
      <c r="N494" s="6"/>
      <c r="O494" s="6"/>
      <c r="P494" s="6"/>
      <c r="Q494" s="6"/>
      <c r="R494" s="6"/>
      <c r="S494" s="6"/>
      <c r="T494" s="6"/>
      <c r="U494" s="6"/>
      <c r="V494" s="6"/>
      <c r="W494" s="6"/>
      <c r="X494" s="6"/>
      <c r="Y494" s="6"/>
      <c r="Z494" s="6"/>
    </row>
    <row r="495" ht="12.75" customHeight="1">
      <c r="A495" s="58" t="str">
        <f t="shared" si="1"/>
        <v>#NAME?</v>
      </c>
      <c r="B495" s="59" t="str">
        <f>IF(A495="","",IF(MONTH(DATE(YEAR(fpdate),MONTH(fpdate)+(A495-1),DAY(fpdate)))&gt;(MONTH(fpdate)+MOD((A495-1),12)),DATE(YEAR(fpdate),MONTH(fpdate)+(A495-1)+1,0),DATE(YEAR(fpdate),MONTH(fpdate)+(A495-1),DAY(fpdate))))</f>
        <v>#NAME?</v>
      </c>
      <c r="C495" s="60" t="str">
        <f>IF(A495="","",IF(OR(A495=nper,payment&gt;ROUND((1+rate)*H494,2)),ROUND((1+rate)*H494,2),payment))</f>
        <v>#NAME?</v>
      </c>
      <c r="D495" s="60" t="str">
        <f>IF(A495="","",IF(H494&lt;=payment,0,IF(IF(MOD(A495,int)=0,$D$14,0)+C495&gt;=H494+F495,H494+F495-C495,IF(MOD(A495,int)=0,$D$14,0)+IF(IF(MOD(A495,int)=0,$D$14,0)+IF(MOD(A495,12)=0,$D$16,0)+C495&lt;H494+F495,IF(MOD(A495,12)=0,$D$16,0),H494+F495-IF(MOD(A495,int)=0,$D$14,0)-C495))))</f>
        <v>#NAME?</v>
      </c>
      <c r="E495" s="61"/>
      <c r="F495" s="60" t="str">
        <f>IF(A495="","",ROUND(rate*H494,2))</f>
        <v>#NAME?</v>
      </c>
      <c r="G495" s="60" t="str">
        <f t="shared" si="2"/>
        <v>#NAME?</v>
      </c>
      <c r="H495" s="60" t="str">
        <f t="shared" si="3"/>
        <v>#NAME?</v>
      </c>
      <c r="I495" s="60"/>
      <c r="J495" s="60"/>
      <c r="K495" s="60" t="str">
        <f t="shared" si="4"/>
        <v>#NAME?</v>
      </c>
      <c r="L495" s="62" t="str">
        <f t="shared" si="5"/>
        <v>#NAME?</v>
      </c>
      <c r="M495" s="6"/>
      <c r="N495" s="6"/>
      <c r="O495" s="6"/>
      <c r="P495" s="6"/>
      <c r="Q495" s="6"/>
      <c r="R495" s="6"/>
      <c r="S495" s="6"/>
      <c r="T495" s="6"/>
      <c r="U495" s="6"/>
      <c r="V495" s="6"/>
      <c r="W495" s="6"/>
      <c r="X495" s="6"/>
      <c r="Y495" s="6"/>
      <c r="Z495" s="6"/>
    </row>
    <row r="496" ht="12.75" customHeight="1">
      <c r="A496" s="58" t="str">
        <f t="shared" si="1"/>
        <v>#NAME?</v>
      </c>
      <c r="B496" s="59" t="str">
        <f>IF(A496="","",IF(MONTH(DATE(YEAR(fpdate),MONTH(fpdate)+(A496-1),DAY(fpdate)))&gt;(MONTH(fpdate)+MOD((A496-1),12)),DATE(YEAR(fpdate),MONTH(fpdate)+(A496-1)+1,0),DATE(YEAR(fpdate),MONTH(fpdate)+(A496-1),DAY(fpdate))))</f>
        <v>#NAME?</v>
      </c>
      <c r="C496" s="60" t="str">
        <f>IF(A496="","",IF(OR(A496=nper,payment&gt;ROUND((1+rate)*H495,2)),ROUND((1+rate)*H495,2),payment))</f>
        <v>#NAME?</v>
      </c>
      <c r="D496" s="60" t="str">
        <f>IF(A496="","",IF(H495&lt;=payment,0,IF(IF(MOD(A496,int)=0,$D$14,0)+C496&gt;=H495+F496,H495+F496-C496,IF(MOD(A496,int)=0,$D$14,0)+IF(IF(MOD(A496,int)=0,$D$14,0)+IF(MOD(A496,12)=0,$D$16,0)+C496&lt;H495+F496,IF(MOD(A496,12)=0,$D$16,0),H495+F496-IF(MOD(A496,int)=0,$D$14,0)-C496))))</f>
        <v>#NAME?</v>
      </c>
      <c r="E496" s="61"/>
      <c r="F496" s="60" t="str">
        <f>IF(A496="","",ROUND(rate*H495,2))</f>
        <v>#NAME?</v>
      </c>
      <c r="G496" s="60" t="str">
        <f t="shared" si="2"/>
        <v>#NAME?</v>
      </c>
      <c r="H496" s="60" t="str">
        <f t="shared" si="3"/>
        <v>#NAME?</v>
      </c>
      <c r="I496" s="60"/>
      <c r="J496" s="60"/>
      <c r="K496" s="60" t="str">
        <f t="shared" si="4"/>
        <v>#NAME?</v>
      </c>
      <c r="L496" s="62" t="str">
        <f t="shared" si="5"/>
        <v>#NAME?</v>
      </c>
      <c r="M496" s="6"/>
      <c r="N496" s="6"/>
      <c r="O496" s="6"/>
      <c r="P496" s="6"/>
      <c r="Q496" s="6"/>
      <c r="R496" s="6"/>
      <c r="S496" s="6"/>
      <c r="T496" s="6"/>
      <c r="U496" s="6"/>
      <c r="V496" s="6"/>
      <c r="W496" s="6"/>
      <c r="X496" s="6"/>
      <c r="Y496" s="6"/>
      <c r="Z496" s="6"/>
    </row>
    <row r="497" ht="12.75" customHeight="1">
      <c r="A497" s="58" t="str">
        <f t="shared" si="1"/>
        <v>#NAME?</v>
      </c>
      <c r="B497" s="59" t="str">
        <f>IF(A497="","",IF(MONTH(DATE(YEAR(fpdate),MONTH(fpdate)+(A497-1),DAY(fpdate)))&gt;(MONTH(fpdate)+MOD((A497-1),12)),DATE(YEAR(fpdate),MONTH(fpdate)+(A497-1)+1,0),DATE(YEAR(fpdate),MONTH(fpdate)+(A497-1),DAY(fpdate))))</f>
        <v>#NAME?</v>
      </c>
      <c r="C497" s="60" t="str">
        <f>IF(A497="","",IF(OR(A497=nper,payment&gt;ROUND((1+rate)*H496,2)),ROUND((1+rate)*H496,2),payment))</f>
        <v>#NAME?</v>
      </c>
      <c r="D497" s="60" t="str">
        <f>IF(A497="","",IF(H496&lt;=payment,0,IF(IF(MOD(A497,int)=0,$D$14,0)+C497&gt;=H496+F497,H496+F497-C497,IF(MOD(A497,int)=0,$D$14,0)+IF(IF(MOD(A497,int)=0,$D$14,0)+IF(MOD(A497,12)=0,$D$16,0)+C497&lt;H496+F497,IF(MOD(A497,12)=0,$D$16,0),H496+F497-IF(MOD(A497,int)=0,$D$14,0)-C497))))</f>
        <v>#NAME?</v>
      </c>
      <c r="E497" s="61"/>
      <c r="F497" s="60" t="str">
        <f>IF(A497="","",ROUND(rate*H496,2))</f>
        <v>#NAME?</v>
      </c>
      <c r="G497" s="60" t="str">
        <f t="shared" si="2"/>
        <v>#NAME?</v>
      </c>
      <c r="H497" s="60" t="str">
        <f t="shared" si="3"/>
        <v>#NAME?</v>
      </c>
      <c r="I497" s="60"/>
      <c r="J497" s="60"/>
      <c r="K497" s="60" t="str">
        <f t="shared" si="4"/>
        <v>#NAME?</v>
      </c>
      <c r="L497" s="62" t="str">
        <f t="shared" si="5"/>
        <v>#NAME?</v>
      </c>
      <c r="M497" s="6"/>
      <c r="N497" s="6"/>
      <c r="O497" s="6"/>
      <c r="P497" s="6"/>
      <c r="Q497" s="6"/>
      <c r="R497" s="6"/>
      <c r="S497" s="6"/>
      <c r="T497" s="6"/>
      <c r="U497" s="6"/>
      <c r="V497" s="6"/>
      <c r="W497" s="6"/>
      <c r="X497" s="6"/>
      <c r="Y497" s="6"/>
      <c r="Z497" s="6"/>
    </row>
    <row r="498" ht="12.75" customHeight="1">
      <c r="A498" s="58" t="str">
        <f t="shared" si="1"/>
        <v>#NAME?</v>
      </c>
      <c r="B498" s="59" t="str">
        <f>IF(A498="","",IF(MONTH(DATE(YEAR(fpdate),MONTH(fpdate)+(A498-1),DAY(fpdate)))&gt;(MONTH(fpdate)+MOD((A498-1),12)),DATE(YEAR(fpdate),MONTH(fpdate)+(A498-1)+1,0),DATE(YEAR(fpdate),MONTH(fpdate)+(A498-1),DAY(fpdate))))</f>
        <v>#NAME?</v>
      </c>
      <c r="C498" s="60" t="str">
        <f>IF(A498="","",IF(OR(A498=nper,payment&gt;ROUND((1+rate)*H497,2)),ROUND((1+rate)*H497,2),payment))</f>
        <v>#NAME?</v>
      </c>
      <c r="D498" s="60" t="str">
        <f>IF(A498="","",IF(H497&lt;=payment,0,IF(IF(MOD(A498,int)=0,$D$14,0)+C498&gt;=H497+F498,H497+F498-C498,IF(MOD(A498,int)=0,$D$14,0)+IF(IF(MOD(A498,int)=0,$D$14,0)+IF(MOD(A498,12)=0,$D$16,0)+C498&lt;H497+F498,IF(MOD(A498,12)=0,$D$16,0),H497+F498-IF(MOD(A498,int)=0,$D$14,0)-C498))))</f>
        <v>#NAME?</v>
      </c>
      <c r="E498" s="61"/>
      <c r="F498" s="60" t="str">
        <f>IF(A498="","",ROUND(rate*H497,2))</f>
        <v>#NAME?</v>
      </c>
      <c r="G498" s="60" t="str">
        <f t="shared" si="2"/>
        <v>#NAME?</v>
      </c>
      <c r="H498" s="60" t="str">
        <f t="shared" si="3"/>
        <v>#NAME?</v>
      </c>
      <c r="I498" s="60"/>
      <c r="J498" s="60"/>
      <c r="K498" s="60" t="str">
        <f t="shared" si="4"/>
        <v>#NAME?</v>
      </c>
      <c r="L498" s="62" t="str">
        <f t="shared" si="5"/>
        <v>#NAME?</v>
      </c>
      <c r="M498" s="6"/>
      <c r="N498" s="6"/>
      <c r="O498" s="6"/>
      <c r="P498" s="6"/>
      <c r="Q498" s="6"/>
      <c r="R498" s="6"/>
      <c r="S498" s="6"/>
      <c r="T498" s="6"/>
      <c r="U498" s="6"/>
      <c r="V498" s="6"/>
      <c r="W498" s="6"/>
      <c r="X498" s="6"/>
      <c r="Y498" s="6"/>
      <c r="Z498" s="6"/>
    </row>
    <row r="499" ht="12.75" customHeight="1">
      <c r="A499" s="58" t="str">
        <f t="shared" si="1"/>
        <v>#NAME?</v>
      </c>
      <c r="B499" s="59" t="str">
        <f>IF(A499="","",IF(MONTH(DATE(YEAR(fpdate),MONTH(fpdate)+(A499-1),DAY(fpdate)))&gt;(MONTH(fpdate)+MOD((A499-1),12)),DATE(YEAR(fpdate),MONTH(fpdate)+(A499-1)+1,0),DATE(YEAR(fpdate),MONTH(fpdate)+(A499-1),DAY(fpdate))))</f>
        <v>#NAME?</v>
      </c>
      <c r="C499" s="60" t="str">
        <f>IF(A499="","",IF(OR(A499=nper,payment&gt;ROUND((1+rate)*H498,2)),ROUND((1+rate)*H498,2),payment))</f>
        <v>#NAME?</v>
      </c>
      <c r="D499" s="60" t="str">
        <f>IF(A499="","",IF(H498&lt;=payment,0,IF(IF(MOD(A499,int)=0,$D$14,0)+C499&gt;=H498+F499,H498+F499-C499,IF(MOD(A499,int)=0,$D$14,0)+IF(IF(MOD(A499,int)=0,$D$14,0)+IF(MOD(A499,12)=0,$D$16,0)+C499&lt;H498+F499,IF(MOD(A499,12)=0,$D$16,0),H498+F499-IF(MOD(A499,int)=0,$D$14,0)-C499))))</f>
        <v>#NAME?</v>
      </c>
      <c r="E499" s="61"/>
      <c r="F499" s="60" t="str">
        <f>IF(A499="","",ROUND(rate*H498,2))</f>
        <v>#NAME?</v>
      </c>
      <c r="G499" s="60" t="str">
        <f t="shared" si="2"/>
        <v>#NAME?</v>
      </c>
      <c r="H499" s="60" t="str">
        <f t="shared" si="3"/>
        <v>#NAME?</v>
      </c>
      <c r="I499" s="60"/>
      <c r="J499" s="60"/>
      <c r="K499" s="60" t="str">
        <f t="shared" si="4"/>
        <v>#NAME?</v>
      </c>
      <c r="L499" s="62" t="str">
        <f t="shared" si="5"/>
        <v>#NAME?</v>
      </c>
      <c r="M499" s="6"/>
      <c r="N499" s="6"/>
      <c r="O499" s="6"/>
      <c r="P499" s="6"/>
      <c r="Q499" s="6"/>
      <c r="R499" s="6"/>
      <c r="S499" s="6"/>
      <c r="T499" s="6"/>
      <c r="U499" s="6"/>
      <c r="V499" s="6"/>
      <c r="W499" s="6"/>
      <c r="X499" s="6"/>
      <c r="Y499" s="6"/>
      <c r="Z499" s="6"/>
    </row>
    <row r="500" ht="12.75" customHeight="1">
      <c r="A500" s="58" t="str">
        <f t="shared" si="1"/>
        <v>#NAME?</v>
      </c>
      <c r="B500" s="59" t="str">
        <f>IF(A500="","",IF(MONTH(DATE(YEAR(fpdate),MONTH(fpdate)+(A500-1),DAY(fpdate)))&gt;(MONTH(fpdate)+MOD((A500-1),12)),DATE(YEAR(fpdate),MONTH(fpdate)+(A500-1)+1,0),DATE(YEAR(fpdate),MONTH(fpdate)+(A500-1),DAY(fpdate))))</f>
        <v>#NAME?</v>
      </c>
      <c r="C500" s="60" t="str">
        <f>IF(A500="","",IF(OR(A500=nper,payment&gt;ROUND((1+rate)*H499,2)),ROUND((1+rate)*H499,2),payment))</f>
        <v>#NAME?</v>
      </c>
      <c r="D500" s="60" t="str">
        <f>IF(A500="","",IF(H499&lt;=payment,0,IF(IF(MOD(A500,int)=0,$D$14,0)+C500&gt;=H499+F500,H499+F500-C500,IF(MOD(A500,int)=0,$D$14,0)+IF(IF(MOD(A500,int)=0,$D$14,0)+IF(MOD(A500,12)=0,$D$16,0)+C500&lt;H499+F500,IF(MOD(A500,12)=0,$D$16,0),H499+F500-IF(MOD(A500,int)=0,$D$14,0)-C500))))</f>
        <v>#NAME?</v>
      </c>
      <c r="E500" s="61"/>
      <c r="F500" s="60" t="str">
        <f>IF(A500="","",ROUND(rate*H499,2))</f>
        <v>#NAME?</v>
      </c>
      <c r="G500" s="60" t="str">
        <f t="shared" si="2"/>
        <v>#NAME?</v>
      </c>
      <c r="H500" s="60" t="str">
        <f t="shared" si="3"/>
        <v>#NAME?</v>
      </c>
      <c r="I500" s="60"/>
      <c r="J500" s="60"/>
      <c r="K500" s="60" t="str">
        <f t="shared" si="4"/>
        <v>#NAME?</v>
      </c>
      <c r="L500" s="62" t="str">
        <f t="shared" si="5"/>
        <v>#NAME?</v>
      </c>
      <c r="M500" s="6"/>
      <c r="N500" s="6"/>
      <c r="O500" s="6"/>
      <c r="P500" s="6"/>
      <c r="Q500" s="6"/>
      <c r="R500" s="6"/>
      <c r="S500" s="6"/>
      <c r="T500" s="6"/>
      <c r="U500" s="6"/>
      <c r="V500" s="6"/>
      <c r="W500" s="6"/>
      <c r="X500" s="6"/>
      <c r="Y500" s="6"/>
      <c r="Z500" s="6"/>
    </row>
    <row r="501" ht="12.75" customHeight="1">
      <c r="A501" s="58" t="str">
        <f t="shared" si="1"/>
        <v>#NAME?</v>
      </c>
      <c r="B501" s="59" t="str">
        <f>IF(A501="","",IF(MONTH(DATE(YEAR(fpdate),MONTH(fpdate)+(A501-1),DAY(fpdate)))&gt;(MONTH(fpdate)+MOD((A501-1),12)),DATE(YEAR(fpdate),MONTH(fpdate)+(A501-1)+1,0),DATE(YEAR(fpdate),MONTH(fpdate)+(A501-1),DAY(fpdate))))</f>
        <v>#NAME?</v>
      </c>
      <c r="C501" s="60" t="str">
        <f>IF(A501="","",IF(OR(A501=nper,payment&gt;ROUND((1+rate)*H500,2)),ROUND((1+rate)*H500,2),payment))</f>
        <v>#NAME?</v>
      </c>
      <c r="D501" s="60" t="str">
        <f>IF(A501="","",IF(H500&lt;=payment,0,IF(IF(MOD(A501,int)=0,$D$14,0)+C501&gt;=H500+F501,H500+F501-C501,IF(MOD(A501,int)=0,$D$14,0)+IF(IF(MOD(A501,int)=0,$D$14,0)+IF(MOD(A501,12)=0,$D$16,0)+C501&lt;H500+F501,IF(MOD(A501,12)=0,$D$16,0),H500+F501-IF(MOD(A501,int)=0,$D$14,0)-C501))))</f>
        <v>#NAME?</v>
      </c>
      <c r="E501" s="61"/>
      <c r="F501" s="60" t="str">
        <f>IF(A501="","",ROUND(rate*H500,2))</f>
        <v>#NAME?</v>
      </c>
      <c r="G501" s="60" t="str">
        <f t="shared" si="2"/>
        <v>#NAME?</v>
      </c>
      <c r="H501" s="60" t="str">
        <f t="shared" si="3"/>
        <v>#NAME?</v>
      </c>
      <c r="I501" s="60"/>
      <c r="J501" s="60"/>
      <c r="K501" s="60" t="str">
        <f t="shared" si="4"/>
        <v>#NAME?</v>
      </c>
      <c r="L501" s="62" t="str">
        <f t="shared" si="5"/>
        <v>#NAME?</v>
      </c>
      <c r="M501" s="6"/>
      <c r="N501" s="6"/>
      <c r="O501" s="6"/>
      <c r="P501" s="6"/>
      <c r="Q501" s="6"/>
      <c r="R501" s="6"/>
      <c r="S501" s="6"/>
      <c r="T501" s="6"/>
      <c r="U501" s="6"/>
      <c r="V501" s="6"/>
      <c r="W501" s="6"/>
      <c r="X501" s="6"/>
      <c r="Y501" s="6"/>
      <c r="Z501" s="6"/>
    </row>
    <row r="502" ht="12.75" customHeight="1">
      <c r="A502" s="58" t="str">
        <f t="shared" si="1"/>
        <v>#NAME?</v>
      </c>
      <c r="B502" s="59" t="str">
        <f>IF(A502="","",IF(MONTH(DATE(YEAR(fpdate),MONTH(fpdate)+(A502-1),DAY(fpdate)))&gt;(MONTH(fpdate)+MOD((A502-1),12)),DATE(YEAR(fpdate),MONTH(fpdate)+(A502-1)+1,0),DATE(YEAR(fpdate),MONTH(fpdate)+(A502-1),DAY(fpdate))))</f>
        <v>#NAME?</v>
      </c>
      <c r="C502" s="60" t="str">
        <f>IF(A502="","",IF(OR(A502=nper,payment&gt;ROUND((1+rate)*H501,2)),ROUND((1+rate)*H501,2),payment))</f>
        <v>#NAME?</v>
      </c>
      <c r="D502" s="60" t="str">
        <f>IF(A502="","",IF(H501&lt;=payment,0,IF(IF(MOD(A502,int)=0,$D$14,0)+C502&gt;=H501+F502,H501+F502-C502,IF(MOD(A502,int)=0,$D$14,0)+IF(IF(MOD(A502,int)=0,$D$14,0)+IF(MOD(A502,12)=0,$D$16,0)+C502&lt;H501+F502,IF(MOD(A502,12)=0,$D$16,0),H501+F502-IF(MOD(A502,int)=0,$D$14,0)-C502))))</f>
        <v>#NAME?</v>
      </c>
      <c r="E502" s="61"/>
      <c r="F502" s="60" t="str">
        <f>IF(A502="","",ROUND(rate*H501,2))</f>
        <v>#NAME?</v>
      </c>
      <c r="G502" s="60" t="str">
        <f t="shared" si="2"/>
        <v>#NAME?</v>
      </c>
      <c r="H502" s="60" t="str">
        <f t="shared" si="3"/>
        <v>#NAME?</v>
      </c>
      <c r="I502" s="60"/>
      <c r="J502" s="60"/>
      <c r="K502" s="60" t="str">
        <f t="shared" si="4"/>
        <v>#NAME?</v>
      </c>
      <c r="L502" s="62" t="str">
        <f t="shared" si="5"/>
        <v>#NAME?</v>
      </c>
      <c r="M502" s="6"/>
      <c r="N502" s="6"/>
      <c r="O502" s="6"/>
      <c r="P502" s="6"/>
      <c r="Q502" s="6"/>
      <c r="R502" s="6"/>
      <c r="S502" s="6"/>
      <c r="T502" s="6"/>
      <c r="U502" s="6"/>
      <c r="V502" s="6"/>
      <c r="W502" s="6"/>
      <c r="X502" s="6"/>
      <c r="Y502" s="6"/>
      <c r="Z502" s="6"/>
    </row>
    <row r="503" ht="12.75" customHeight="1">
      <c r="A503" s="58" t="str">
        <f t="shared" si="1"/>
        <v>#NAME?</v>
      </c>
      <c r="B503" s="59" t="str">
        <f>IF(A503="","",IF(MONTH(DATE(YEAR(fpdate),MONTH(fpdate)+(A503-1),DAY(fpdate)))&gt;(MONTH(fpdate)+MOD((A503-1),12)),DATE(YEAR(fpdate),MONTH(fpdate)+(A503-1)+1,0),DATE(YEAR(fpdate),MONTH(fpdate)+(A503-1),DAY(fpdate))))</f>
        <v>#NAME?</v>
      </c>
      <c r="C503" s="60" t="str">
        <f>IF(A503="","",IF(OR(A503=nper,payment&gt;ROUND((1+rate)*H502,2)),ROUND((1+rate)*H502,2),payment))</f>
        <v>#NAME?</v>
      </c>
      <c r="D503" s="60" t="str">
        <f>IF(A503="","",IF(H502&lt;=payment,0,IF(IF(MOD(A503,int)=0,$D$14,0)+C503&gt;=H502+F503,H502+F503-C503,IF(MOD(A503,int)=0,$D$14,0)+IF(IF(MOD(A503,int)=0,$D$14,0)+IF(MOD(A503,12)=0,$D$16,0)+C503&lt;H502+F503,IF(MOD(A503,12)=0,$D$16,0),H502+F503-IF(MOD(A503,int)=0,$D$14,0)-C503))))</f>
        <v>#NAME?</v>
      </c>
      <c r="E503" s="61"/>
      <c r="F503" s="60" t="str">
        <f>IF(A503="","",ROUND(rate*H502,2))</f>
        <v>#NAME?</v>
      </c>
      <c r="G503" s="60" t="str">
        <f t="shared" si="2"/>
        <v>#NAME?</v>
      </c>
      <c r="H503" s="60" t="str">
        <f t="shared" si="3"/>
        <v>#NAME?</v>
      </c>
      <c r="I503" s="60"/>
      <c r="J503" s="60"/>
      <c r="K503" s="60" t="str">
        <f t="shared" si="4"/>
        <v>#NAME?</v>
      </c>
      <c r="L503" s="62" t="str">
        <f t="shared" si="5"/>
        <v>#NAME?</v>
      </c>
      <c r="M503" s="6"/>
      <c r="N503" s="6"/>
      <c r="O503" s="6"/>
      <c r="P503" s="6"/>
      <c r="Q503" s="6"/>
      <c r="R503" s="6"/>
      <c r="S503" s="6"/>
      <c r="T503" s="6"/>
      <c r="U503" s="6"/>
      <c r="V503" s="6"/>
      <c r="W503" s="6"/>
      <c r="X503" s="6"/>
      <c r="Y503" s="6"/>
      <c r="Z503" s="6"/>
    </row>
    <row r="504" ht="12.75" customHeight="1">
      <c r="A504" s="58" t="str">
        <f t="shared" si="1"/>
        <v>#NAME?</v>
      </c>
      <c r="B504" s="59" t="str">
        <f>IF(A504="","",IF(MONTH(DATE(YEAR(fpdate),MONTH(fpdate)+(A504-1),DAY(fpdate)))&gt;(MONTH(fpdate)+MOD((A504-1),12)),DATE(YEAR(fpdate),MONTH(fpdate)+(A504-1)+1,0),DATE(YEAR(fpdate),MONTH(fpdate)+(A504-1),DAY(fpdate))))</f>
        <v>#NAME?</v>
      </c>
      <c r="C504" s="60" t="str">
        <f>IF(A504="","",IF(OR(A504=nper,payment&gt;ROUND((1+rate)*H503,2)),ROUND((1+rate)*H503,2),payment))</f>
        <v>#NAME?</v>
      </c>
      <c r="D504" s="60" t="str">
        <f>IF(A504="","",IF(H503&lt;=payment,0,IF(IF(MOD(A504,int)=0,$D$14,0)+C504&gt;=H503+F504,H503+F504-C504,IF(MOD(A504,int)=0,$D$14,0)+IF(IF(MOD(A504,int)=0,$D$14,0)+IF(MOD(A504,12)=0,$D$16,0)+C504&lt;H503+F504,IF(MOD(A504,12)=0,$D$16,0),H503+F504-IF(MOD(A504,int)=0,$D$14,0)-C504))))</f>
        <v>#NAME?</v>
      </c>
      <c r="E504" s="61"/>
      <c r="F504" s="60" t="str">
        <f>IF(A504="","",ROUND(rate*H503,2))</f>
        <v>#NAME?</v>
      </c>
      <c r="G504" s="60" t="str">
        <f t="shared" si="2"/>
        <v>#NAME?</v>
      </c>
      <c r="H504" s="60" t="str">
        <f t="shared" si="3"/>
        <v>#NAME?</v>
      </c>
      <c r="I504" s="60"/>
      <c r="J504" s="60"/>
      <c r="K504" s="60" t="str">
        <f t="shared" si="4"/>
        <v>#NAME?</v>
      </c>
      <c r="L504" s="62" t="str">
        <f t="shared" si="5"/>
        <v>#NAME?</v>
      </c>
      <c r="M504" s="6"/>
      <c r="N504" s="6"/>
      <c r="O504" s="6"/>
      <c r="P504" s="6"/>
      <c r="Q504" s="6"/>
      <c r="R504" s="6"/>
      <c r="S504" s="6"/>
      <c r="T504" s="6"/>
      <c r="U504" s="6"/>
      <c r="V504" s="6"/>
      <c r="W504" s="6"/>
      <c r="X504" s="6"/>
      <c r="Y504" s="6"/>
      <c r="Z504" s="6"/>
    </row>
    <row r="505" ht="12.75" customHeight="1">
      <c r="A505" s="58" t="str">
        <f t="shared" si="1"/>
        <v>#NAME?</v>
      </c>
      <c r="B505" s="59" t="str">
        <f>IF(A505="","",IF(MONTH(DATE(YEAR(fpdate),MONTH(fpdate)+(A505-1),DAY(fpdate)))&gt;(MONTH(fpdate)+MOD((A505-1),12)),DATE(YEAR(fpdate),MONTH(fpdate)+(A505-1)+1,0),DATE(YEAR(fpdate),MONTH(fpdate)+(A505-1),DAY(fpdate))))</f>
        <v>#NAME?</v>
      </c>
      <c r="C505" s="60" t="str">
        <f>IF(A505="","",IF(OR(A505=nper,payment&gt;ROUND((1+rate)*H504,2)),ROUND((1+rate)*H504,2),payment))</f>
        <v>#NAME?</v>
      </c>
      <c r="D505" s="60" t="str">
        <f>IF(A505="","",IF(H504&lt;=payment,0,IF(IF(MOD(A505,int)=0,$D$14,0)+C505&gt;=H504+F505,H504+F505-C505,IF(MOD(A505,int)=0,$D$14,0)+IF(IF(MOD(A505,int)=0,$D$14,0)+IF(MOD(A505,12)=0,$D$16,0)+C505&lt;H504+F505,IF(MOD(A505,12)=0,$D$16,0),H504+F505-IF(MOD(A505,int)=0,$D$14,0)-C505))))</f>
        <v>#NAME?</v>
      </c>
      <c r="E505" s="61"/>
      <c r="F505" s="60" t="str">
        <f>IF(A505="","",ROUND(rate*H504,2))</f>
        <v>#NAME?</v>
      </c>
      <c r="G505" s="60" t="str">
        <f t="shared" si="2"/>
        <v>#NAME?</v>
      </c>
      <c r="H505" s="60" t="str">
        <f t="shared" si="3"/>
        <v>#NAME?</v>
      </c>
      <c r="I505" s="60"/>
      <c r="J505" s="60"/>
      <c r="K505" s="60" t="str">
        <f t="shared" si="4"/>
        <v>#NAME?</v>
      </c>
      <c r="L505" s="62" t="str">
        <f t="shared" si="5"/>
        <v>#NAME?</v>
      </c>
      <c r="M505" s="6"/>
      <c r="N505" s="6"/>
      <c r="O505" s="6"/>
      <c r="P505" s="6"/>
      <c r="Q505" s="6"/>
      <c r="R505" s="6"/>
      <c r="S505" s="6"/>
      <c r="T505" s="6"/>
      <c r="U505" s="6"/>
      <c r="V505" s="6"/>
      <c r="W505" s="6"/>
      <c r="X505" s="6"/>
      <c r="Y505" s="6"/>
      <c r="Z505" s="6"/>
    </row>
    <row r="506" ht="12.75" customHeight="1">
      <c r="A506" s="58" t="str">
        <f t="shared" si="1"/>
        <v>#NAME?</v>
      </c>
      <c r="B506" s="59" t="str">
        <f>IF(A506="","",IF(MONTH(DATE(YEAR(fpdate),MONTH(fpdate)+(A506-1),DAY(fpdate)))&gt;(MONTH(fpdate)+MOD((A506-1),12)),DATE(YEAR(fpdate),MONTH(fpdate)+(A506-1)+1,0),DATE(YEAR(fpdate),MONTH(fpdate)+(A506-1),DAY(fpdate))))</f>
        <v>#NAME?</v>
      </c>
      <c r="C506" s="60" t="str">
        <f>IF(A506="","",IF(OR(A506=nper,payment&gt;ROUND((1+rate)*H505,2)),ROUND((1+rate)*H505,2),payment))</f>
        <v>#NAME?</v>
      </c>
      <c r="D506" s="60" t="str">
        <f>IF(A506="","",IF(H505&lt;=payment,0,IF(IF(MOD(A506,int)=0,$D$14,0)+C506&gt;=H505+F506,H505+F506-C506,IF(MOD(A506,int)=0,$D$14,0)+IF(IF(MOD(A506,int)=0,$D$14,0)+IF(MOD(A506,12)=0,$D$16,0)+C506&lt;H505+F506,IF(MOD(A506,12)=0,$D$16,0),H505+F506-IF(MOD(A506,int)=0,$D$14,0)-C506))))</f>
        <v>#NAME?</v>
      </c>
      <c r="E506" s="61"/>
      <c r="F506" s="60" t="str">
        <f>IF(A506="","",ROUND(rate*H505,2))</f>
        <v>#NAME?</v>
      </c>
      <c r="G506" s="60" t="str">
        <f t="shared" si="2"/>
        <v>#NAME?</v>
      </c>
      <c r="H506" s="60" t="str">
        <f t="shared" si="3"/>
        <v>#NAME?</v>
      </c>
      <c r="I506" s="60"/>
      <c r="J506" s="60"/>
      <c r="K506" s="60" t="str">
        <f t="shared" si="4"/>
        <v>#NAME?</v>
      </c>
      <c r="L506" s="62" t="str">
        <f t="shared" si="5"/>
        <v>#NAME?</v>
      </c>
      <c r="M506" s="6"/>
      <c r="N506" s="6"/>
      <c r="O506" s="6"/>
      <c r="P506" s="6"/>
      <c r="Q506" s="6"/>
      <c r="R506" s="6"/>
      <c r="S506" s="6"/>
      <c r="T506" s="6"/>
      <c r="U506" s="6"/>
      <c r="V506" s="6"/>
      <c r="W506" s="6"/>
      <c r="X506" s="6"/>
      <c r="Y506" s="6"/>
      <c r="Z506" s="6"/>
    </row>
    <row r="507" ht="12.75" customHeight="1">
      <c r="A507" s="58" t="str">
        <f t="shared" si="1"/>
        <v>#NAME?</v>
      </c>
      <c r="B507" s="59" t="str">
        <f>IF(A507="","",IF(MONTH(DATE(YEAR(fpdate),MONTH(fpdate)+(A507-1),DAY(fpdate)))&gt;(MONTH(fpdate)+MOD((A507-1),12)),DATE(YEAR(fpdate),MONTH(fpdate)+(A507-1)+1,0),DATE(YEAR(fpdate),MONTH(fpdate)+(A507-1),DAY(fpdate))))</f>
        <v>#NAME?</v>
      </c>
      <c r="C507" s="60" t="str">
        <f>IF(A507="","",IF(OR(A507=nper,payment&gt;ROUND((1+rate)*H506,2)),ROUND((1+rate)*H506,2),payment))</f>
        <v>#NAME?</v>
      </c>
      <c r="D507" s="60" t="str">
        <f>IF(A507="","",IF(H506&lt;=payment,0,IF(IF(MOD(A507,int)=0,$D$14,0)+C507&gt;=H506+F507,H506+F507-C507,IF(MOD(A507,int)=0,$D$14,0)+IF(IF(MOD(A507,int)=0,$D$14,0)+IF(MOD(A507,12)=0,$D$16,0)+C507&lt;H506+F507,IF(MOD(A507,12)=0,$D$16,0),H506+F507-IF(MOD(A507,int)=0,$D$14,0)-C507))))</f>
        <v>#NAME?</v>
      </c>
      <c r="E507" s="61"/>
      <c r="F507" s="60" t="str">
        <f>IF(A507="","",ROUND(rate*H506,2))</f>
        <v>#NAME?</v>
      </c>
      <c r="G507" s="60" t="str">
        <f t="shared" si="2"/>
        <v>#NAME?</v>
      </c>
      <c r="H507" s="60" t="str">
        <f t="shared" si="3"/>
        <v>#NAME?</v>
      </c>
      <c r="I507" s="60"/>
      <c r="J507" s="60"/>
      <c r="K507" s="60" t="str">
        <f t="shared" si="4"/>
        <v>#NAME?</v>
      </c>
      <c r="L507" s="62" t="str">
        <f t="shared" si="5"/>
        <v>#NAME?</v>
      </c>
      <c r="M507" s="6"/>
      <c r="N507" s="6"/>
      <c r="O507" s="6"/>
      <c r="P507" s="6"/>
      <c r="Q507" s="6"/>
      <c r="R507" s="6"/>
      <c r="S507" s="6"/>
      <c r="T507" s="6"/>
      <c r="U507" s="6"/>
      <c r="V507" s="6"/>
      <c r="W507" s="6"/>
      <c r="X507" s="6"/>
      <c r="Y507" s="6"/>
      <c r="Z507" s="6"/>
    </row>
    <row r="508" ht="12.75" customHeight="1">
      <c r="A508" s="58" t="str">
        <f t="shared" si="1"/>
        <v>#NAME?</v>
      </c>
      <c r="B508" s="59" t="str">
        <f>IF(A508="","",IF(MONTH(DATE(YEAR(fpdate),MONTH(fpdate)+(A508-1),DAY(fpdate)))&gt;(MONTH(fpdate)+MOD((A508-1),12)),DATE(YEAR(fpdate),MONTH(fpdate)+(A508-1)+1,0),DATE(YEAR(fpdate),MONTH(fpdate)+(A508-1),DAY(fpdate))))</f>
        <v>#NAME?</v>
      </c>
      <c r="C508" s="60" t="str">
        <f>IF(A508="","",IF(OR(A508=nper,payment&gt;ROUND((1+rate)*H507,2)),ROUND((1+rate)*H507,2),payment))</f>
        <v>#NAME?</v>
      </c>
      <c r="D508" s="60" t="str">
        <f>IF(A508="","",IF(H507&lt;=payment,0,IF(IF(MOD(A508,int)=0,$D$14,0)+C508&gt;=H507+F508,H507+F508-C508,IF(MOD(A508,int)=0,$D$14,0)+IF(IF(MOD(A508,int)=0,$D$14,0)+IF(MOD(A508,12)=0,$D$16,0)+C508&lt;H507+F508,IF(MOD(A508,12)=0,$D$16,0),H507+F508-IF(MOD(A508,int)=0,$D$14,0)-C508))))</f>
        <v>#NAME?</v>
      </c>
      <c r="E508" s="61"/>
      <c r="F508" s="60" t="str">
        <f>IF(A508="","",ROUND(rate*H507,2))</f>
        <v>#NAME?</v>
      </c>
      <c r="G508" s="60" t="str">
        <f t="shared" si="2"/>
        <v>#NAME?</v>
      </c>
      <c r="H508" s="60" t="str">
        <f t="shared" si="3"/>
        <v>#NAME?</v>
      </c>
      <c r="I508" s="60"/>
      <c r="J508" s="60"/>
      <c r="K508" s="60" t="str">
        <f t="shared" si="4"/>
        <v>#NAME?</v>
      </c>
      <c r="L508" s="62" t="str">
        <f t="shared" si="5"/>
        <v>#NAME?</v>
      </c>
      <c r="M508" s="6"/>
      <c r="N508" s="6"/>
      <c r="O508" s="6"/>
      <c r="P508" s="6"/>
      <c r="Q508" s="6"/>
      <c r="R508" s="6"/>
      <c r="S508" s="6"/>
      <c r="T508" s="6"/>
      <c r="U508" s="6"/>
      <c r="V508" s="6"/>
      <c r="W508" s="6"/>
      <c r="X508" s="6"/>
      <c r="Y508" s="6"/>
      <c r="Z508" s="6"/>
    </row>
    <row r="509" ht="12.75" customHeight="1">
      <c r="A509" s="63"/>
      <c r="B509" s="63"/>
      <c r="C509" s="63"/>
      <c r="D509" s="63"/>
      <c r="E509" s="63"/>
      <c r="F509" s="63"/>
      <c r="G509" s="63"/>
      <c r="H509" s="64" t="str">
        <f>IF(OFFSET(H509,-1,0,1,1)="","",ROUND(OFFSET(H509,-1,0,1,1),0))</f>
        <v>#NAME?</v>
      </c>
      <c r="I509" s="64"/>
      <c r="J509" s="64"/>
      <c r="K509" s="64"/>
      <c r="L509" s="6"/>
      <c r="M509" s="6"/>
      <c r="N509" s="6"/>
      <c r="O509" s="6"/>
      <c r="P509" s="6"/>
      <c r="Q509" s="6"/>
      <c r="R509" s="6"/>
      <c r="S509" s="6"/>
      <c r="T509" s="6"/>
      <c r="U509" s="6"/>
      <c r="V509" s="6"/>
      <c r="W509" s="6"/>
      <c r="X509" s="6"/>
      <c r="Y509" s="6"/>
      <c r="Z509" s="6"/>
    </row>
    <row r="510" ht="12.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ht="12.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ht="12.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ht="12.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ht="12.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ht="12.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ht="12.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ht="12.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ht="12.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ht="12.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ht="12.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ht="12.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ht="12.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ht="12.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ht="12.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ht="12.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ht="12.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ht="12.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ht="12.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ht="12.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ht="12.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ht="12.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ht="12.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ht="12.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ht="12.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ht="12.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ht="12.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ht="12.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ht="12.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ht="12.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ht="12.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ht="12.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ht="12.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ht="12.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ht="12.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ht="12.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ht="12.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ht="12.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ht="12.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ht="12.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ht="12.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ht="12.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ht="12.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ht="12.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ht="12.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ht="12.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ht="12.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ht="12.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ht="12.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ht="12.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ht="12.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ht="12.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ht="12.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ht="12.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ht="12.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ht="12.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ht="12.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ht="12.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ht="12.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ht="12.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ht="12.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ht="12.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ht="12.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ht="12.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ht="12.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ht="12.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ht="12.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ht="12.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ht="12.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ht="12.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ht="12.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ht="12.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ht="12.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ht="12.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ht="12.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ht="12.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ht="12.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ht="12.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ht="12.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ht="12.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ht="12.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ht="12.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ht="12.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ht="12.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ht="12.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ht="12.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ht="12.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ht="12.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ht="12.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ht="12.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ht="12.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ht="12.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ht="12.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ht="12.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ht="12.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ht="12.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ht="12.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ht="12.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ht="12.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ht="12.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ht="12.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ht="12.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ht="12.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ht="12.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ht="12.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ht="12.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ht="12.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ht="12.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ht="12.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ht="12.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ht="12.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ht="12.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ht="12.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ht="12.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ht="12.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ht="12.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ht="12.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ht="12.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ht="12.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ht="12.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ht="12.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ht="12.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ht="12.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ht="12.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ht="12.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ht="12.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ht="12.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ht="12.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ht="12.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ht="12.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ht="12.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ht="12.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ht="12.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ht="12.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ht="12.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ht="12.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ht="12.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ht="12.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ht="12.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ht="12.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ht="12.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ht="12.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ht="12.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ht="12.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ht="12.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ht="12.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ht="12.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ht="12.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ht="12.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ht="12.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ht="12.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ht="12.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ht="12.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ht="12.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ht="12.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ht="12.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ht="12.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ht="12.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ht="12.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ht="12.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ht="12.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ht="12.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ht="12.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ht="12.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ht="12.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ht="12.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ht="12.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ht="12.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ht="12.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ht="12.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ht="12.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ht="12.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ht="12.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ht="12.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ht="12.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ht="12.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ht="12.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ht="12.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ht="12.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ht="12.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ht="12.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ht="12.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ht="12.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ht="12.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ht="12.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ht="12.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ht="12.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ht="12.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ht="12.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ht="12.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ht="12.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ht="12.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ht="12.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ht="12.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ht="12.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ht="12.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ht="12.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ht="12.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ht="12.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ht="12.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ht="12.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ht="12.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ht="12.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ht="12.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ht="12.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ht="12.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ht="12.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ht="12.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ht="12.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ht="12.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ht="12.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ht="12.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ht="12.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ht="12.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ht="12.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ht="12.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ht="12.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ht="12.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ht="12.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ht="12.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ht="12.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ht="12.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ht="12.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ht="12.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ht="12.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ht="12.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ht="12.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ht="12.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ht="12.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ht="12.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ht="12.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ht="12.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ht="12.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ht="12.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ht="12.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ht="12.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ht="12.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ht="12.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ht="12.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ht="12.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ht="12.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ht="12.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ht="12.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ht="12.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ht="12.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ht="12.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ht="12.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ht="12.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ht="12.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ht="12.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ht="12.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ht="12.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ht="12.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ht="12.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ht="12.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ht="12.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ht="12.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ht="12.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ht="12.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ht="12.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ht="12.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ht="12.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ht="12.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ht="12.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ht="12.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ht="12.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ht="12.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ht="12.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ht="12.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ht="12.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ht="12.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ht="12.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ht="12.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ht="12.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ht="12.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ht="12.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ht="12.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ht="12.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ht="12.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ht="12.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ht="12.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ht="12.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ht="12.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ht="12.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ht="12.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ht="12.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ht="12.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ht="12.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ht="12.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ht="12.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ht="12.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ht="12.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ht="12.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ht="12.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ht="12.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ht="12.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ht="12.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ht="12.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ht="12.7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ht="12.75" customHeight="1">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ht="12.75" customHeight="1">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ht="12.75" customHeight="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ht="12.75" customHeight="1">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ht="12.75" customHeight="1">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ht="12.75" customHeight="1">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ht="12.75" customHeight="1">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ht="12.75" customHeight="1">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ht="12.75" customHeight="1">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ht="12.75" customHeight="1">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ht="12.75" customHeight="1">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ht="12.75" customHeight="1">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ht="12.75" customHeight="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ht="12.75" customHeight="1">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ht="12.75" customHeight="1">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ht="12.75" customHeight="1">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ht="12.75" customHeight="1">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ht="12.75" customHeight="1">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ht="12.75" customHeight="1">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ht="12.75" customHeight="1">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ht="12.75" customHeight="1">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ht="12.75" customHeight="1">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ht="12.75" customHeight="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ht="12.75" customHeight="1">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ht="12.75" customHeight="1">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ht="12.75" customHeight="1">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ht="12.75" customHeight="1">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ht="12.75" customHeight="1">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ht="12.75" customHeight="1">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ht="12.75" customHeight="1">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ht="12.75" customHeight="1">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ht="12.75" customHeight="1">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ht="12.75" customHeight="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ht="12.75" customHeight="1">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ht="12.75" customHeight="1">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ht="12.75" customHeight="1">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ht="12.75" customHeight="1">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ht="12.75" customHeight="1">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ht="12.75" customHeight="1">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ht="12.75" customHeight="1">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ht="12.75" customHeight="1">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ht="12.75" customHeight="1">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ht="12.75" customHeight="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ht="12.75" customHeight="1">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ht="12.75" customHeight="1">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ht="12.75" customHeight="1">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ht="12.75" customHeight="1">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ht="12.75" customHeight="1">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ht="12.75" customHeight="1">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ht="12.75" customHeight="1">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ht="12.75" customHeight="1">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ht="12.75" customHeight="1">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ht="12.75" customHeight="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ht="12.75" customHeight="1">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ht="12.75" customHeight="1">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ht="12.75" customHeight="1">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ht="12.75" customHeight="1">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ht="12.75" customHeight="1">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ht="12.75" customHeight="1">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ht="12.75" customHeight="1">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ht="12.75" customHeight="1">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ht="12.75" customHeight="1">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ht="12.75" customHeight="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ht="12.75" customHeight="1">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ht="12.75" customHeight="1">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ht="12.75" customHeight="1">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ht="12.75" customHeight="1">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ht="12.75" customHeight="1">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ht="12.75" customHeight="1">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ht="12.75" customHeight="1">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ht="12.75" customHeight="1">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ht="12.75" customHeight="1">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ht="12.75" customHeight="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ht="12.75" customHeight="1">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ht="12.75" customHeight="1">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ht="12.75" customHeight="1">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ht="12.75" customHeight="1">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ht="12.75" customHeight="1">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ht="12.75" customHeight="1">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ht="12.75" customHeight="1">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ht="12.75" customHeight="1">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ht="12.75" customHeight="1">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ht="12.75" customHeight="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ht="12.75" customHeight="1">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ht="12.75" customHeight="1">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ht="12.75" customHeight="1">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ht="12.75" customHeight="1">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ht="12.75" customHeight="1">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ht="12.75" customHeight="1">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ht="12.75" customHeight="1">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ht="12.75" customHeight="1">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ht="12.75" customHeight="1">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ht="12.75" customHeight="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ht="12.75" customHeight="1">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ht="12.75" customHeight="1">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ht="12.75" customHeight="1">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ht="12.75" customHeight="1">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ht="12.75" customHeight="1">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ht="12.75" customHeight="1">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ht="12.75" customHeight="1">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ht="12.75" customHeight="1">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ht="12.75" customHeight="1">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ht="12.75" customHeight="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ht="12.75" customHeight="1">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ht="12.75" customHeight="1">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ht="12.75" customHeight="1">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ht="12.75" customHeight="1">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ht="12.75" customHeight="1">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ht="12.75" customHeight="1">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ht="12.75" customHeight="1">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ht="12.75" customHeight="1">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ht="12.75" customHeight="1">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ht="12.75" customHeight="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ht="12.75" customHeight="1">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ht="12.75" customHeight="1">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ht="12.75" customHeight="1">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ht="12.75" customHeight="1">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ht="12.75" customHeight="1">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ht="12.75" customHeight="1">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ht="12.75" customHeight="1">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ht="12.75" customHeight="1">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ht="12.75" customHeight="1">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ht="12.75" customHeight="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ht="12.75" customHeight="1">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ht="12.75" customHeight="1">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ht="12.75" customHeight="1">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ht="12.75" customHeight="1">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ht="12.75" customHeight="1">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ht="12.75" customHeight="1">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ht="12.75" customHeight="1">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ht="12.75" customHeight="1">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ht="12.75" customHeight="1">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ht="12.75" customHeight="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ht="12.75" customHeight="1">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ht="12.75" customHeight="1">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ht="12.75" customHeight="1">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ht="12.75" customHeight="1">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ht="12.75" customHeight="1">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ht="12.75" customHeight="1">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ht="12.75" customHeight="1">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ht="12.75" customHeight="1">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ht="12.75" customHeight="1">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ht="12.75" customHeight="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ht="12.75" customHeight="1">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ht="12.75" customHeight="1">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ht="12.75" customHeight="1">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ht="12.75" customHeight="1">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ht="12.75" customHeight="1">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ht="12.75" customHeight="1">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ht="12.75" customHeight="1">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ht="12.75" customHeight="1">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ht="12.75" customHeight="1">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ht="12.75" customHeight="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ht="12.75" customHeight="1">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ht="12.75" customHeight="1">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ht="12.75" customHeight="1">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ht="12.75" customHeight="1">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ht="12.75" customHeight="1">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ht="12.75" customHeight="1">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ht="12.75" customHeight="1">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ht="12.75" customHeight="1">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ht="12.75" customHeight="1">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ht="12.75" customHeight="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ht="12.75" customHeight="1">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ht="12.75" customHeight="1">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ht="12.75" customHeight="1">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ht="12.75" customHeight="1">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ht="12.75" customHeight="1">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ht="12.75" customHeight="1">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ht="12.75" customHeight="1">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ht="12.75" customHeight="1">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ht="12.75" customHeight="1">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ht="12.75" customHeight="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ht="12.75" customHeight="1">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ht="12.75" customHeight="1">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ht="12.75" customHeight="1">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ht="12.75" customHeight="1">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ht="12.75" customHeight="1">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ht="12.75" customHeight="1">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ht="12.75" customHeight="1">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ht="12.75" customHeight="1">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ht="12.75" customHeight="1">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ht="12.75" customHeight="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ht="12.75" customHeight="1">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ht="12.75" customHeight="1">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ht="12.75" customHeight="1">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ht="12.75" customHeight="1">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ht="12.75" customHeight="1">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ht="12.75" customHeight="1">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ht="12.75" customHeight="1">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ht="12.75" customHeight="1">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ht="12.75" customHeight="1">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4">
    <mergeCell ref="G1:H1"/>
    <mergeCell ref="G2:H2"/>
    <mergeCell ref="N2:N9"/>
    <mergeCell ref="N12:N15"/>
  </mergeCells>
  <dataValidations>
    <dataValidation type="list" allowBlank="1" showErrorMessage="1" sqref="D9">
      <formula1>"Semi-Annually,Monthly,Quarterly,Annually"</formula1>
    </dataValidation>
    <dataValidation type="decimal" operator="greaterThanOrEqual" allowBlank="1" showInputMessage="1" showErrorMessage="1" prompt="Invalid Payment Interval - Payment Interval must be a positive integer (1,2,3,4,etc.) or blank." sqref="D15">
      <formula1>0.0</formula1>
    </dataValidation>
  </dataValidations>
  <hyperlinks>
    <hyperlink display="Loan Amount" location="LoanAmount!A1" ref="C5"/>
  </hyperlinks>
  <printOptions horizontalCentered="1"/>
  <pageMargins bottom="0.5" footer="0.0" header="0.0" left="0.5" right="0.5" top="0.5"/>
  <pageSetup fitToHeight="0" orientation="portrait"/>
  <headerFooter>
    <oddFooter>&amp;Lhttp://www.vertex42.com/Calculators/home-equity-loan-calculator.html&amp;RPage &amp;P of </oddFoot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8.57"/>
    <col customWidth="1" min="2" max="2" width="15.43"/>
    <col customWidth="1" min="3" max="3" width="15.57"/>
    <col customWidth="1" min="4" max="4" width="15.71"/>
    <col customWidth="1" min="5" max="5" width="9.86"/>
    <col customWidth="1" min="6" max="6" width="6.43"/>
    <col customWidth="1" min="7" max="7" width="2.86"/>
    <col customWidth="1" min="8" max="8" width="40.0"/>
    <col customWidth="1" min="9" max="26" width="8.71"/>
  </cols>
  <sheetData>
    <row r="1" ht="30.0" customHeight="1">
      <c r="A1" s="1" t="s">
        <v>44</v>
      </c>
      <c r="B1" s="2"/>
      <c r="C1" s="2"/>
      <c r="D1" s="2"/>
      <c r="E1" s="3"/>
      <c r="F1" s="4"/>
      <c r="H1" s="7" t="s">
        <v>1</v>
      </c>
    </row>
    <row r="2" ht="12.75" customHeight="1">
      <c r="A2" s="65"/>
      <c r="B2" s="66"/>
      <c r="C2" s="66"/>
      <c r="D2" s="66"/>
      <c r="E2" s="67"/>
      <c r="F2" s="68"/>
      <c r="H2" s="11" t="s">
        <v>45</v>
      </c>
    </row>
    <row r="3" ht="12.75" customHeight="1">
      <c r="A3" s="66"/>
      <c r="B3" s="66"/>
      <c r="C3" s="66"/>
      <c r="D3" s="66"/>
      <c r="E3" s="66"/>
      <c r="F3" s="69"/>
    </row>
    <row r="4" ht="12.75" customHeight="1">
      <c r="A4" s="66"/>
      <c r="B4" s="70" t="s">
        <v>46</v>
      </c>
      <c r="C4" s="66"/>
      <c r="D4" s="66"/>
      <c r="E4" s="66"/>
      <c r="F4" s="66"/>
    </row>
    <row r="5" ht="12.75" customHeight="1">
      <c r="A5" s="66"/>
      <c r="B5" s="66"/>
      <c r="C5" s="66"/>
      <c r="D5" s="66"/>
      <c r="E5" s="66"/>
      <c r="F5" s="66"/>
    </row>
    <row r="6" ht="15.75" customHeight="1">
      <c r="A6" s="66"/>
      <c r="B6" s="66"/>
      <c r="C6" s="71" t="s">
        <v>47</v>
      </c>
      <c r="D6" s="72">
        <v>175000.0</v>
      </c>
      <c r="E6" s="66"/>
      <c r="F6" s="66"/>
    </row>
    <row r="7" ht="15.75" customHeight="1">
      <c r="A7" s="66"/>
      <c r="B7" s="66"/>
      <c r="C7" s="71" t="s">
        <v>48</v>
      </c>
      <c r="D7" s="73">
        <v>0.8</v>
      </c>
      <c r="E7" s="74"/>
      <c r="F7" s="66"/>
    </row>
    <row r="8" ht="15.75" customHeight="1">
      <c r="A8" s="66"/>
      <c r="B8" s="66"/>
      <c r="C8" s="75" t="s">
        <v>49</v>
      </c>
      <c r="D8" s="76">
        <f>D6*D7</f>
        <v>140000</v>
      </c>
      <c r="E8" s="66"/>
      <c r="F8" s="66"/>
      <c r="H8" s="30" t="s">
        <v>50</v>
      </c>
    </row>
    <row r="9" ht="15.75" customHeight="1">
      <c r="A9" s="66"/>
      <c r="B9" s="77"/>
      <c r="C9" s="77"/>
      <c r="D9" s="78"/>
      <c r="E9" s="77"/>
      <c r="F9" s="66"/>
    </row>
    <row r="10" ht="15.75" customHeight="1">
      <c r="A10" s="66"/>
      <c r="B10" s="77"/>
      <c r="C10" s="71" t="s">
        <v>51</v>
      </c>
      <c r="D10" s="72">
        <v>50000.0</v>
      </c>
      <c r="E10" s="77"/>
      <c r="F10" s="66"/>
    </row>
    <row r="11" ht="15.75" customHeight="1">
      <c r="A11" s="66"/>
      <c r="B11" s="77"/>
      <c r="C11" s="71" t="s">
        <v>52</v>
      </c>
      <c r="D11" s="72">
        <v>0.0</v>
      </c>
      <c r="E11" s="77"/>
      <c r="F11" s="66"/>
      <c r="H11" s="25" t="s">
        <v>53</v>
      </c>
    </row>
    <row r="12" ht="15.75" customHeight="1">
      <c r="A12" s="66"/>
      <c r="B12" s="77"/>
      <c r="C12" s="71" t="s">
        <v>54</v>
      </c>
      <c r="D12" s="72">
        <v>10000.0</v>
      </c>
      <c r="E12" s="77"/>
      <c r="F12" s="66"/>
      <c r="H12" s="79" t="s">
        <v>22</v>
      </c>
    </row>
    <row r="13" ht="15.75" customHeight="1">
      <c r="A13" s="66"/>
      <c r="B13" s="66"/>
      <c r="C13" s="75" t="s">
        <v>55</v>
      </c>
      <c r="D13" s="80">
        <f>SUM(D10:D12)</f>
        <v>60000</v>
      </c>
      <c r="E13" s="66"/>
      <c r="F13" s="66"/>
    </row>
    <row r="14" ht="12.75" customHeight="1">
      <c r="A14" s="66"/>
      <c r="B14" s="66"/>
      <c r="C14" s="66"/>
      <c r="D14" s="66"/>
      <c r="E14" s="66"/>
      <c r="F14" s="66"/>
    </row>
    <row r="15" ht="12.75" customHeight="1">
      <c r="A15" s="66"/>
      <c r="B15" s="66"/>
      <c r="C15" s="81" t="s">
        <v>56</v>
      </c>
      <c r="D15" s="82">
        <f>D8-D13</f>
        <v>80000</v>
      </c>
      <c r="E15" s="66"/>
      <c r="F15" s="66"/>
    </row>
    <row r="16" ht="12.75" customHeight="1">
      <c r="A16" s="66"/>
      <c r="B16" s="66"/>
      <c r="C16" s="66"/>
      <c r="D16" s="66"/>
      <c r="E16" s="66"/>
      <c r="F16" s="66"/>
    </row>
    <row r="17" ht="12.75" customHeight="1"/>
    <row r="18" ht="12.75" customHeight="1">
      <c r="B18" s="83" t="s">
        <v>57</v>
      </c>
    </row>
    <row r="19" ht="12.75" customHeight="1">
      <c r="B19" s="84" t="s">
        <v>58</v>
      </c>
    </row>
    <row r="20" ht="12.75" customHeight="1">
      <c r="B20" s="84" t="s">
        <v>59</v>
      </c>
    </row>
    <row r="21" ht="12.75" customHeight="1">
      <c r="B21" s="84" t="s">
        <v>60</v>
      </c>
    </row>
    <row r="22" ht="12.75" customHeight="1">
      <c r="B22" s="84" t="s">
        <v>61</v>
      </c>
    </row>
    <row r="23" ht="12.75" customHeight="1"/>
    <row r="24" ht="12.75" customHeight="1">
      <c r="B24" s="83" t="s">
        <v>62</v>
      </c>
    </row>
    <row r="25" ht="12.75" customHeight="1">
      <c r="B25" s="84" t="s">
        <v>63</v>
      </c>
    </row>
    <row r="26" ht="12.75" customHeight="1">
      <c r="B26" s="84" t="s">
        <v>64</v>
      </c>
    </row>
    <row r="27" ht="12.75" customHeight="1">
      <c r="B27" s="84" t="s">
        <v>65</v>
      </c>
    </row>
    <row r="28" ht="12.75" customHeight="1">
      <c r="B28" s="84" t="s">
        <v>66</v>
      </c>
    </row>
    <row r="29" ht="12.75" customHeight="1">
      <c r="B29" s="84" t="s">
        <v>67</v>
      </c>
    </row>
    <row r="30" ht="12.75" customHeight="1">
      <c r="B30" s="84" t="s">
        <v>68</v>
      </c>
    </row>
    <row r="31" ht="12.75" customHeight="1">
      <c r="B31" s="79" t="s">
        <v>22</v>
      </c>
    </row>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E1:F1"/>
    <mergeCell ref="H2:H7"/>
    <mergeCell ref="H8:H10"/>
  </mergeCells>
  <printOptions horizontalCentered="1"/>
  <pageMargins bottom="1.0" footer="0.0" header="0.0" left="0.75" right="0.75" top="0.75"/>
  <pageSetup orientation="portrait"/>
  <headerFooter>
    <oddFooter>&amp;Lhttp://www.vertex42.com/Calculators/home-equity-loan-calculator.html&amp;R© 2007 Vertex42 LLC</oddFooter>
  </headerFooter>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4.0"/>
    <col customWidth="1" min="2" max="3" width="9.0"/>
    <col customWidth="1" min="4" max="4" width="10.71"/>
    <col customWidth="1" min="5" max="5" width="16.14"/>
    <col customWidth="1" min="6" max="7" width="9.29"/>
    <col customWidth="1" min="8" max="9" width="12.86"/>
    <col customWidth="1" min="10" max="10" width="14.14"/>
    <col customWidth="1" min="11" max="11" width="3.86"/>
    <col customWidth="1" min="12" max="12" width="40.0"/>
    <col customWidth="1" min="13" max="26" width="8.71"/>
  </cols>
  <sheetData>
    <row r="1" ht="30.0" customHeight="1">
      <c r="A1" s="85" t="s">
        <v>69</v>
      </c>
      <c r="B1" s="2"/>
      <c r="C1" s="2"/>
      <c r="D1" s="2"/>
      <c r="E1" s="2"/>
      <c r="F1" s="3"/>
      <c r="G1" s="4"/>
      <c r="H1" s="2"/>
      <c r="I1" s="2"/>
      <c r="J1" s="2"/>
      <c r="K1" s="6"/>
      <c r="L1" s="7" t="s">
        <v>1</v>
      </c>
    </row>
    <row r="2" ht="12.75" customHeight="1">
      <c r="A2" s="86"/>
      <c r="B2" s="4"/>
      <c r="C2" s="66"/>
      <c r="D2" s="66"/>
      <c r="E2" s="66"/>
      <c r="F2" s="67"/>
      <c r="G2" s="87"/>
      <c r="H2" s="66"/>
      <c r="I2" s="66"/>
      <c r="J2" s="68"/>
      <c r="K2" s="6"/>
      <c r="L2" s="88" t="s">
        <v>70</v>
      </c>
    </row>
    <row r="3" ht="12.75" customHeight="1">
      <c r="A3" s="66"/>
      <c r="B3" s="66"/>
      <c r="C3" s="66"/>
      <c r="D3" s="66"/>
      <c r="E3" s="66"/>
      <c r="F3" s="66"/>
      <c r="G3" s="66"/>
      <c r="H3" s="66"/>
      <c r="I3" s="89" t="s">
        <v>71</v>
      </c>
      <c r="J3" s="66"/>
      <c r="K3" s="6"/>
    </row>
    <row r="4" ht="12.75" customHeight="1">
      <c r="A4" s="66"/>
      <c r="B4" s="70" t="s">
        <v>72</v>
      </c>
      <c r="C4" s="66"/>
      <c r="D4" s="66"/>
      <c r="E4" s="66"/>
      <c r="F4" s="66"/>
      <c r="G4" s="66"/>
      <c r="H4" s="90" t="s">
        <v>73</v>
      </c>
      <c r="I4" s="90" t="s">
        <v>41</v>
      </c>
      <c r="J4" s="90" t="s">
        <v>74</v>
      </c>
      <c r="K4" s="6"/>
    </row>
    <row r="5" ht="12.75" customHeight="1">
      <c r="A5" s="66"/>
      <c r="B5" s="66"/>
      <c r="C5" s="66"/>
      <c r="D5" s="66"/>
      <c r="E5" s="66"/>
      <c r="F5" s="66"/>
      <c r="G5" s="66"/>
      <c r="H5" s="91">
        <v>1.0</v>
      </c>
      <c r="I5" s="92">
        <f t="shared" ref="I5:I12" si="1">OFFSET($H$25,ROUND(H5*12,0)+1,0,1,1)</f>
        <v>142665.3103</v>
      </c>
      <c r="J5" s="92">
        <f t="shared" ref="J5:J12" si="2">OFFSET($J$25,ROUND(H5*12,0)+1,0,1,1)</f>
        <v>10334.68969</v>
      </c>
      <c r="K5" s="6"/>
    </row>
    <row r="6" ht="15.75" customHeight="1">
      <c r="A6" s="66"/>
      <c r="B6" s="66"/>
      <c r="C6" s="66"/>
      <c r="D6" s="93" t="s">
        <v>75</v>
      </c>
      <c r="E6" s="94">
        <v>150000.0</v>
      </c>
      <c r="F6" s="66"/>
      <c r="G6" s="66"/>
      <c r="H6" s="91">
        <v>2.0</v>
      </c>
      <c r="I6" s="92">
        <f t="shared" si="1"/>
        <v>134746.0735</v>
      </c>
      <c r="J6" s="92">
        <f t="shared" si="2"/>
        <v>21313.92647</v>
      </c>
      <c r="K6" s="6"/>
    </row>
    <row r="7" ht="15.75" customHeight="1">
      <c r="A7" s="66"/>
      <c r="B7" s="66"/>
      <c r="C7" s="66"/>
      <c r="D7" s="95" t="s">
        <v>76</v>
      </c>
      <c r="E7" s="96">
        <v>0.02</v>
      </c>
      <c r="F7" s="74"/>
      <c r="G7" s="66"/>
      <c r="H7" s="91">
        <v>3.0</v>
      </c>
      <c r="I7" s="92">
        <f t="shared" si="1"/>
        <v>126194.3445</v>
      </c>
      <c r="J7" s="92">
        <f t="shared" si="2"/>
        <v>32986.85547</v>
      </c>
      <c r="K7" s="6"/>
    </row>
    <row r="8" ht="15.75" customHeight="1">
      <c r="A8" s="66"/>
      <c r="B8" s="77"/>
      <c r="C8" s="77"/>
      <c r="D8" s="97"/>
      <c r="E8" s="77"/>
      <c r="F8" s="77"/>
      <c r="G8" s="66"/>
      <c r="H8" s="91">
        <v>4.0</v>
      </c>
      <c r="I8" s="92">
        <f t="shared" si="1"/>
        <v>116958.1166</v>
      </c>
      <c r="J8" s="92">
        <f t="shared" si="2"/>
        <v>45406.70745</v>
      </c>
      <c r="K8" s="6"/>
    </row>
    <row r="9" ht="15.75" customHeight="1">
      <c r="A9" s="66"/>
      <c r="B9" s="77"/>
      <c r="C9" s="77"/>
      <c r="D9" s="95" t="s">
        <v>77</v>
      </c>
      <c r="E9" s="94">
        <v>100000.0</v>
      </c>
      <c r="F9" s="77"/>
      <c r="G9" s="66"/>
      <c r="H9" s="91">
        <v>5.0</v>
      </c>
      <c r="I9" s="92">
        <f t="shared" si="1"/>
        <v>106980.9653</v>
      </c>
      <c r="J9" s="92">
        <f t="shared" si="2"/>
        <v>58631.15519</v>
      </c>
      <c r="K9" s="6"/>
    </row>
    <row r="10" ht="12.75" customHeight="1">
      <c r="A10" s="66"/>
      <c r="B10" s="66"/>
      <c r="C10" s="66"/>
      <c r="D10" s="95" t="s">
        <v>7</v>
      </c>
      <c r="E10" s="96">
        <v>0.07</v>
      </c>
      <c r="F10" s="66"/>
      <c r="G10" s="66"/>
      <c r="H10" s="91">
        <v>6.0</v>
      </c>
      <c r="I10" s="92">
        <f t="shared" si="1"/>
        <v>96201.66061</v>
      </c>
      <c r="J10" s="92">
        <f t="shared" si="2"/>
        <v>72722.70228</v>
      </c>
      <c r="K10" s="6"/>
    </row>
    <row r="11" ht="12.75" customHeight="1">
      <c r="A11" s="66"/>
      <c r="B11" s="66"/>
      <c r="C11" s="66"/>
      <c r="D11" s="95" t="s">
        <v>78</v>
      </c>
      <c r="E11" s="94">
        <v>1040.0</v>
      </c>
      <c r="F11" s="74" t="str">
        <f>IF(E9=0," - ",ROUND(NPER(E10/12,E11,-E9)/12,2)&amp;" Years to Pay Off")</f>
        <v>11.79 Years to Pay Off</v>
      </c>
      <c r="G11" s="66"/>
      <c r="H11" s="91">
        <v>7.0</v>
      </c>
      <c r="I11" s="92">
        <f t="shared" si="1"/>
        <v>84553.74304</v>
      </c>
      <c r="J11" s="92">
        <f t="shared" si="2"/>
        <v>87749.10711</v>
      </c>
      <c r="K11" s="6"/>
    </row>
    <row r="12" ht="12.75" customHeight="1">
      <c r="A12" s="66"/>
      <c r="B12" s="66"/>
      <c r="C12" s="66"/>
      <c r="D12" s="95"/>
      <c r="E12" s="66"/>
      <c r="F12" s="66"/>
      <c r="G12" s="66"/>
      <c r="H12" s="91">
        <v>8.0</v>
      </c>
      <c r="I12" s="92">
        <f t="shared" si="1"/>
        <v>71965.06163</v>
      </c>
      <c r="J12" s="92">
        <f t="shared" si="2"/>
        <v>103783.8455</v>
      </c>
      <c r="K12" s="6"/>
      <c r="L12" s="30" t="s">
        <v>79</v>
      </c>
    </row>
    <row r="13" ht="15.75" customHeight="1">
      <c r="A13" s="66"/>
      <c r="B13" s="77"/>
      <c r="C13" s="77"/>
      <c r="D13" s="95" t="s">
        <v>80</v>
      </c>
      <c r="E13" s="94">
        <v>50000.0</v>
      </c>
      <c r="F13" s="77"/>
      <c r="G13" s="66"/>
      <c r="H13" s="91"/>
      <c r="I13" s="91"/>
      <c r="J13" s="91"/>
      <c r="K13" s="6"/>
    </row>
    <row r="14" ht="12.75" customHeight="1">
      <c r="A14" s="66"/>
      <c r="B14" s="66"/>
      <c r="C14" s="66"/>
      <c r="D14" s="95" t="s">
        <v>7</v>
      </c>
      <c r="E14" s="96">
        <v>0.1</v>
      </c>
      <c r="F14" s="66"/>
      <c r="G14" s="66"/>
      <c r="H14" s="66"/>
      <c r="I14" s="66"/>
      <c r="J14" s="66"/>
      <c r="K14" s="6"/>
    </row>
    <row r="15" ht="12.75" customHeight="1">
      <c r="A15" s="66"/>
      <c r="B15" s="66"/>
      <c r="C15" s="66"/>
      <c r="D15" s="95" t="s">
        <v>78</v>
      </c>
      <c r="E15" s="94">
        <v>550.0</v>
      </c>
      <c r="F15" s="74" t="str">
        <f>IF(E13=0," - ",ROUND(NPER(E14/12,E15,-E13)/12,2)&amp;" Years to Pay Off")</f>
        <v>14.23 Years to Pay Off</v>
      </c>
      <c r="G15" s="66"/>
      <c r="H15" s="66"/>
      <c r="I15" s="66"/>
      <c r="J15" s="66"/>
      <c r="K15" s="6"/>
    </row>
    <row r="16" ht="12.75" customHeight="1">
      <c r="A16" s="66"/>
      <c r="B16" s="66"/>
      <c r="C16" s="66"/>
      <c r="D16" s="95"/>
      <c r="E16" s="66"/>
      <c r="F16" s="66"/>
      <c r="G16" s="66"/>
      <c r="H16" s="66"/>
      <c r="I16" s="66"/>
      <c r="J16" s="66"/>
      <c r="K16" s="6"/>
      <c r="L16" s="25" t="s">
        <v>81</v>
      </c>
    </row>
    <row r="17" ht="12.75" customHeight="1">
      <c r="A17" s="66"/>
      <c r="B17" s="66"/>
      <c r="C17" s="66"/>
      <c r="D17" s="95" t="s">
        <v>82</v>
      </c>
      <c r="E17" s="98">
        <v>4.0</v>
      </c>
      <c r="F17" s="74" t="str">
        <f>"("&amp;ROUNDDOWN(E17,0)&amp;" years, "&amp;(ROUND(MOD(E17*12,12),0))&amp;" months)"</f>
        <v>(4 years, 0 months)</v>
      </c>
      <c r="G17" s="66"/>
      <c r="H17" s="66"/>
      <c r="I17" s="66"/>
      <c r="J17" s="66"/>
      <c r="K17" s="6"/>
    </row>
    <row r="18" ht="12.75" customHeight="1">
      <c r="A18" s="66"/>
      <c r="B18" s="99"/>
      <c r="C18" s="100"/>
      <c r="D18" s="99"/>
      <c r="E18" s="99"/>
      <c r="F18" s="99"/>
      <c r="G18" s="66"/>
      <c r="H18" s="66"/>
      <c r="I18" s="66"/>
      <c r="J18" s="66"/>
      <c r="K18" s="6"/>
    </row>
    <row r="19" ht="12.75" customHeight="1">
      <c r="A19" s="66"/>
      <c r="B19" s="66"/>
      <c r="C19" s="71"/>
      <c r="D19" s="66"/>
      <c r="E19" s="66"/>
      <c r="F19" s="66"/>
      <c r="G19" s="66"/>
      <c r="H19" s="66"/>
      <c r="I19" s="66"/>
      <c r="J19" s="66"/>
      <c r="K19" s="6"/>
    </row>
    <row r="20" ht="18.75" customHeight="1">
      <c r="A20" s="66"/>
      <c r="B20" s="66"/>
      <c r="C20" s="71"/>
      <c r="D20" s="101" t="s">
        <v>83</v>
      </c>
      <c r="E20" s="102">
        <f>OFFSET(H25,ROUND(E17*12,0)+1,0,1,1)</f>
        <v>116958.1166</v>
      </c>
      <c r="F20" s="66"/>
      <c r="G20" s="66"/>
      <c r="H20" s="66"/>
      <c r="I20" s="66"/>
      <c r="J20" s="66"/>
      <c r="K20" s="6"/>
    </row>
    <row r="21" ht="12.75" customHeight="1">
      <c r="A21" s="66"/>
      <c r="B21" s="66"/>
      <c r="C21" s="66"/>
      <c r="D21" s="95"/>
      <c r="E21" s="66"/>
      <c r="F21" s="66"/>
      <c r="G21" s="66"/>
      <c r="H21" s="66"/>
      <c r="I21" s="103" t="s">
        <v>22</v>
      </c>
      <c r="J21" s="66"/>
      <c r="K21" s="6"/>
    </row>
    <row r="22" ht="19.5" customHeight="1">
      <c r="A22" s="66"/>
      <c r="B22" s="66"/>
      <c r="C22" s="66"/>
      <c r="D22" s="101" t="s">
        <v>84</v>
      </c>
      <c r="E22" s="104">
        <f>OFFSET(J25,ROUND(E17*12,0)+1,0,1,1)</f>
        <v>45406.70745</v>
      </c>
      <c r="F22" s="66"/>
      <c r="G22" s="66"/>
      <c r="H22" s="66"/>
      <c r="I22" s="66"/>
      <c r="J22" s="66"/>
      <c r="K22" s="6"/>
    </row>
    <row r="23" ht="12.75" customHeight="1">
      <c r="A23" s="66"/>
      <c r="B23" s="66"/>
      <c r="C23" s="66"/>
      <c r="D23" s="66"/>
      <c r="E23" s="66"/>
      <c r="F23" s="66"/>
      <c r="G23" s="66"/>
      <c r="H23" s="66"/>
      <c r="I23" s="66"/>
      <c r="J23" s="66"/>
      <c r="K23" s="6"/>
    </row>
    <row r="24" ht="12.75" customHeight="1">
      <c r="H24" s="6"/>
      <c r="I24" s="6"/>
      <c r="J24" s="6"/>
      <c r="K24" s="6"/>
    </row>
    <row r="25" ht="12.75" customHeight="1">
      <c r="A25" s="52" t="s">
        <v>85</v>
      </c>
      <c r="B25" s="53" t="s">
        <v>86</v>
      </c>
      <c r="C25" s="53" t="s">
        <v>87</v>
      </c>
      <c r="D25" s="53" t="s">
        <v>88</v>
      </c>
      <c r="E25" s="53" t="s">
        <v>89</v>
      </c>
      <c r="F25" s="53" t="s">
        <v>90</v>
      </c>
      <c r="G25" s="53" t="s">
        <v>91</v>
      </c>
      <c r="H25" s="53" t="s">
        <v>92</v>
      </c>
      <c r="I25" s="53" t="s">
        <v>93</v>
      </c>
      <c r="J25" s="53" t="s">
        <v>94</v>
      </c>
    </row>
    <row r="26" ht="12.75" customHeight="1">
      <c r="A26" s="55"/>
      <c r="B26" s="55"/>
      <c r="C26" s="55"/>
      <c r="D26" s="105">
        <f>E9</f>
        <v>100000</v>
      </c>
      <c r="E26" s="55"/>
      <c r="F26" s="55"/>
      <c r="G26" s="105">
        <f>E13</f>
        <v>50000</v>
      </c>
      <c r="H26" s="105">
        <f t="shared" ref="H26:H386" si="3">G26+D26</f>
        <v>150000</v>
      </c>
      <c r="I26" s="105">
        <f>E6</f>
        <v>150000</v>
      </c>
      <c r="J26" s="105">
        <f t="shared" ref="J26:J386" si="4">I26-H26</f>
        <v>0</v>
      </c>
    </row>
    <row r="27" ht="12.75" customHeight="1">
      <c r="A27" s="58">
        <v>1.0</v>
      </c>
      <c r="B27" s="60">
        <f t="shared" ref="B27:B386" si="5">$E$10/12*D26</f>
        <v>583.3333333</v>
      </c>
      <c r="C27" s="60">
        <f t="shared" ref="C27:C386" si="6">IF(D26&lt;($E$11-B27),D26-B27,$E$11-B27)</f>
        <v>456.6666667</v>
      </c>
      <c r="D27" s="60">
        <f t="shared" ref="D27:D386" si="7">IF(D26&lt;=0,0,D26-C27)</f>
        <v>99543.33333</v>
      </c>
      <c r="E27" s="60">
        <f t="shared" ref="E27:E386" si="8">$E$14/12*G26</f>
        <v>416.6666667</v>
      </c>
      <c r="F27" s="60">
        <f t="shared" ref="F27:F386" si="9">IF(G26&lt;($E$15-E27),G26-E27,$E$15-E27)</f>
        <v>133.3333333</v>
      </c>
      <c r="G27" s="60">
        <f t="shared" ref="G27:G386" si="10">IF(G26&lt;=0,0,G26-F27)</f>
        <v>49866.66667</v>
      </c>
      <c r="H27" s="60">
        <f t="shared" si="3"/>
        <v>149410</v>
      </c>
      <c r="I27" s="60">
        <f t="shared" ref="I27:I386" si="11">I26*(1+(((1+$E$7)^(1/12))-1))</f>
        <v>150247.7372</v>
      </c>
      <c r="J27" s="60">
        <f t="shared" si="4"/>
        <v>837.7371953</v>
      </c>
    </row>
    <row r="28" ht="12.75" customHeight="1">
      <c r="A28" s="58">
        <f t="shared" ref="A28:A386" si="12">A27+1</f>
        <v>2</v>
      </c>
      <c r="B28" s="60">
        <f t="shared" si="5"/>
        <v>580.6694444</v>
      </c>
      <c r="C28" s="60">
        <f t="shared" si="6"/>
        <v>459.3305556</v>
      </c>
      <c r="D28" s="60">
        <f t="shared" si="7"/>
        <v>99084.00278</v>
      </c>
      <c r="E28" s="60">
        <f t="shared" si="8"/>
        <v>415.5555556</v>
      </c>
      <c r="F28" s="60">
        <f t="shared" si="9"/>
        <v>134.4444444</v>
      </c>
      <c r="G28" s="60">
        <f t="shared" si="10"/>
        <v>49732.22222</v>
      </c>
      <c r="H28" s="60">
        <f t="shared" si="3"/>
        <v>148816.225</v>
      </c>
      <c r="I28" s="60">
        <f t="shared" si="11"/>
        <v>150495.8835</v>
      </c>
      <c r="J28" s="60">
        <f t="shared" si="4"/>
        <v>1679.658549</v>
      </c>
    </row>
    <row r="29" ht="12.75" customHeight="1">
      <c r="A29" s="58">
        <f t="shared" si="12"/>
        <v>3</v>
      </c>
      <c r="B29" s="60">
        <f t="shared" si="5"/>
        <v>577.9900162</v>
      </c>
      <c r="C29" s="60">
        <f t="shared" si="6"/>
        <v>462.0099838</v>
      </c>
      <c r="D29" s="60">
        <f t="shared" si="7"/>
        <v>98621.99279</v>
      </c>
      <c r="E29" s="60">
        <f t="shared" si="8"/>
        <v>414.4351852</v>
      </c>
      <c r="F29" s="60">
        <f t="shared" si="9"/>
        <v>135.5648148</v>
      </c>
      <c r="G29" s="60">
        <f t="shared" si="10"/>
        <v>49596.65741</v>
      </c>
      <c r="H29" s="60">
        <f t="shared" si="3"/>
        <v>148218.6502</v>
      </c>
      <c r="I29" s="60">
        <f t="shared" si="11"/>
        <v>150744.4397</v>
      </c>
      <c r="J29" s="60">
        <f t="shared" si="4"/>
        <v>2525.789535</v>
      </c>
    </row>
    <row r="30" ht="12.75" customHeight="1">
      <c r="A30" s="58">
        <f t="shared" si="12"/>
        <v>4</v>
      </c>
      <c r="B30" s="60">
        <f t="shared" si="5"/>
        <v>575.294958</v>
      </c>
      <c r="C30" s="60">
        <f t="shared" si="6"/>
        <v>464.705042</v>
      </c>
      <c r="D30" s="60">
        <f t="shared" si="7"/>
        <v>98157.28775</v>
      </c>
      <c r="E30" s="60">
        <f t="shared" si="8"/>
        <v>413.3054784</v>
      </c>
      <c r="F30" s="60">
        <f t="shared" si="9"/>
        <v>136.6945216</v>
      </c>
      <c r="G30" s="60">
        <f t="shared" si="10"/>
        <v>49459.96289</v>
      </c>
      <c r="H30" s="60">
        <f t="shared" si="3"/>
        <v>147617.2506</v>
      </c>
      <c r="I30" s="60">
        <f t="shared" si="11"/>
        <v>150993.4064</v>
      </c>
      <c r="J30" s="60">
        <f t="shared" si="4"/>
        <v>3376.155796</v>
      </c>
    </row>
    <row r="31" ht="12.75" customHeight="1">
      <c r="A31" s="58">
        <f t="shared" si="12"/>
        <v>5</v>
      </c>
      <c r="B31" s="60">
        <f t="shared" si="5"/>
        <v>572.5841786</v>
      </c>
      <c r="C31" s="60">
        <f t="shared" si="6"/>
        <v>467.4158214</v>
      </c>
      <c r="D31" s="60">
        <f t="shared" si="7"/>
        <v>97689.87193</v>
      </c>
      <c r="E31" s="60">
        <f t="shared" si="8"/>
        <v>412.1663574</v>
      </c>
      <c r="F31" s="60">
        <f t="shared" si="9"/>
        <v>137.8336426</v>
      </c>
      <c r="G31" s="60">
        <f t="shared" si="10"/>
        <v>49322.12924</v>
      </c>
      <c r="H31" s="60">
        <f t="shared" si="3"/>
        <v>147012.0012</v>
      </c>
      <c r="I31" s="60">
        <f t="shared" si="11"/>
        <v>151242.7843</v>
      </c>
      <c r="J31" s="60">
        <f t="shared" si="4"/>
        <v>4230.783147</v>
      </c>
    </row>
    <row r="32" ht="12.75" customHeight="1">
      <c r="A32" s="58">
        <f t="shared" si="12"/>
        <v>6</v>
      </c>
      <c r="B32" s="60">
        <f t="shared" si="5"/>
        <v>569.8575863</v>
      </c>
      <c r="C32" s="60">
        <f t="shared" si="6"/>
        <v>470.1424137</v>
      </c>
      <c r="D32" s="60">
        <f t="shared" si="7"/>
        <v>97219.72952</v>
      </c>
      <c r="E32" s="60">
        <f t="shared" si="8"/>
        <v>411.0177437</v>
      </c>
      <c r="F32" s="60">
        <f t="shared" si="9"/>
        <v>138.9822563</v>
      </c>
      <c r="G32" s="60">
        <f t="shared" si="10"/>
        <v>49183.14699</v>
      </c>
      <c r="H32" s="60">
        <f t="shared" si="3"/>
        <v>146402.8765</v>
      </c>
      <c r="I32" s="60">
        <f t="shared" si="11"/>
        <v>151492.5741</v>
      </c>
      <c r="J32" s="60">
        <f t="shared" si="4"/>
        <v>5089.697572</v>
      </c>
    </row>
    <row r="33" ht="12.75" customHeight="1">
      <c r="A33" s="58">
        <f t="shared" si="12"/>
        <v>7</v>
      </c>
      <c r="B33" s="60">
        <f t="shared" si="5"/>
        <v>567.1150888</v>
      </c>
      <c r="C33" s="60">
        <f t="shared" si="6"/>
        <v>472.8849112</v>
      </c>
      <c r="D33" s="60">
        <f t="shared" si="7"/>
        <v>96746.84461</v>
      </c>
      <c r="E33" s="60">
        <f t="shared" si="8"/>
        <v>409.8595582</v>
      </c>
      <c r="F33" s="60">
        <f t="shared" si="9"/>
        <v>140.1404418</v>
      </c>
      <c r="G33" s="60">
        <f t="shared" si="10"/>
        <v>49043.00655</v>
      </c>
      <c r="H33" s="60">
        <f t="shared" si="3"/>
        <v>145789.8512</v>
      </c>
      <c r="I33" s="60">
        <f t="shared" si="11"/>
        <v>151742.7764</v>
      </c>
      <c r="J33" s="60">
        <f t="shared" si="4"/>
        <v>5952.925227</v>
      </c>
    </row>
    <row r="34" ht="12.75" customHeight="1">
      <c r="A34" s="58">
        <f t="shared" si="12"/>
        <v>8</v>
      </c>
      <c r="B34" s="60">
        <f t="shared" si="5"/>
        <v>564.3565935</v>
      </c>
      <c r="C34" s="60">
        <f t="shared" si="6"/>
        <v>475.6434065</v>
      </c>
      <c r="D34" s="60">
        <f t="shared" si="7"/>
        <v>96271.2012</v>
      </c>
      <c r="E34" s="60">
        <f t="shared" si="8"/>
        <v>408.6917212</v>
      </c>
      <c r="F34" s="60">
        <f t="shared" si="9"/>
        <v>141.3082788</v>
      </c>
      <c r="G34" s="60">
        <f t="shared" si="10"/>
        <v>48901.69827</v>
      </c>
      <c r="H34" s="60">
        <f t="shared" si="3"/>
        <v>145172.8995</v>
      </c>
      <c r="I34" s="60">
        <f t="shared" si="11"/>
        <v>151993.3919</v>
      </c>
      <c r="J34" s="60">
        <f t="shared" si="4"/>
        <v>6820.492445</v>
      </c>
    </row>
    <row r="35" ht="12.75" customHeight="1">
      <c r="A35" s="58">
        <f t="shared" si="12"/>
        <v>9</v>
      </c>
      <c r="B35" s="60">
        <f t="shared" si="5"/>
        <v>561.582007</v>
      </c>
      <c r="C35" s="60">
        <f t="shared" si="6"/>
        <v>478.417993</v>
      </c>
      <c r="D35" s="60">
        <f t="shared" si="7"/>
        <v>95792.78321</v>
      </c>
      <c r="E35" s="60">
        <f t="shared" si="8"/>
        <v>407.5141522</v>
      </c>
      <c r="F35" s="60">
        <f t="shared" si="9"/>
        <v>142.4858478</v>
      </c>
      <c r="G35" s="60">
        <f t="shared" si="10"/>
        <v>48759.21242</v>
      </c>
      <c r="H35" s="60">
        <f t="shared" si="3"/>
        <v>144551.9956</v>
      </c>
      <c r="I35" s="60">
        <f t="shared" si="11"/>
        <v>152244.4214</v>
      </c>
      <c r="J35" s="60">
        <f t="shared" si="4"/>
        <v>7692.42573</v>
      </c>
    </row>
    <row r="36" ht="12.75" customHeight="1">
      <c r="A36" s="58">
        <f t="shared" si="12"/>
        <v>10</v>
      </c>
      <c r="B36" s="60">
        <f t="shared" si="5"/>
        <v>558.7912354</v>
      </c>
      <c r="C36" s="60">
        <f t="shared" si="6"/>
        <v>481.2087646</v>
      </c>
      <c r="D36" s="60">
        <f t="shared" si="7"/>
        <v>95311.57444</v>
      </c>
      <c r="E36" s="60">
        <f t="shared" si="8"/>
        <v>406.3267702</v>
      </c>
      <c r="F36" s="60">
        <f t="shared" si="9"/>
        <v>143.6732298</v>
      </c>
      <c r="G36" s="60">
        <f t="shared" si="10"/>
        <v>48615.53919</v>
      </c>
      <c r="H36" s="60">
        <f t="shared" si="3"/>
        <v>143927.1136</v>
      </c>
      <c r="I36" s="60">
        <f t="shared" si="11"/>
        <v>152495.8654</v>
      </c>
      <c r="J36" s="60">
        <f t="shared" si="4"/>
        <v>8568.751764</v>
      </c>
    </row>
    <row r="37" ht="12.75" customHeight="1">
      <c r="A37" s="58">
        <f t="shared" si="12"/>
        <v>11</v>
      </c>
      <c r="B37" s="60">
        <f t="shared" si="5"/>
        <v>555.9841842</v>
      </c>
      <c r="C37" s="60">
        <f t="shared" si="6"/>
        <v>484.0158158</v>
      </c>
      <c r="D37" s="60">
        <f t="shared" si="7"/>
        <v>94827.55863</v>
      </c>
      <c r="E37" s="60">
        <f t="shared" si="8"/>
        <v>405.1294932</v>
      </c>
      <c r="F37" s="60">
        <f t="shared" si="9"/>
        <v>144.8705068</v>
      </c>
      <c r="G37" s="60">
        <f t="shared" si="10"/>
        <v>48470.66868</v>
      </c>
      <c r="H37" s="60">
        <f t="shared" si="3"/>
        <v>143298.2273</v>
      </c>
      <c r="I37" s="60">
        <f t="shared" si="11"/>
        <v>152747.7247</v>
      </c>
      <c r="J37" s="60">
        <f t="shared" si="4"/>
        <v>9449.497406</v>
      </c>
    </row>
    <row r="38" ht="12.75" customHeight="1">
      <c r="A38" s="58">
        <f t="shared" si="12"/>
        <v>12</v>
      </c>
      <c r="B38" s="60">
        <f t="shared" si="5"/>
        <v>553.1607587</v>
      </c>
      <c r="C38" s="60">
        <f t="shared" si="6"/>
        <v>486.8392413</v>
      </c>
      <c r="D38" s="60">
        <f t="shared" si="7"/>
        <v>94340.71938</v>
      </c>
      <c r="E38" s="60">
        <f t="shared" si="8"/>
        <v>403.922239</v>
      </c>
      <c r="F38" s="60">
        <f t="shared" si="9"/>
        <v>146.077761</v>
      </c>
      <c r="G38" s="60">
        <f t="shared" si="10"/>
        <v>48324.59092</v>
      </c>
      <c r="H38" s="60">
        <f t="shared" si="3"/>
        <v>142665.3103</v>
      </c>
      <c r="I38" s="60">
        <f t="shared" si="11"/>
        <v>153000</v>
      </c>
      <c r="J38" s="60">
        <f t="shared" si="4"/>
        <v>10334.68969</v>
      </c>
    </row>
    <row r="39" ht="12.75" customHeight="1">
      <c r="A39" s="58">
        <f t="shared" si="12"/>
        <v>13</v>
      </c>
      <c r="B39" s="60">
        <f t="shared" si="5"/>
        <v>550.3208631</v>
      </c>
      <c r="C39" s="60">
        <f t="shared" si="6"/>
        <v>489.6791369</v>
      </c>
      <c r="D39" s="60">
        <f t="shared" si="7"/>
        <v>93851.04025</v>
      </c>
      <c r="E39" s="60">
        <f t="shared" si="8"/>
        <v>402.7049243</v>
      </c>
      <c r="F39" s="60">
        <f t="shared" si="9"/>
        <v>147.2950757</v>
      </c>
      <c r="G39" s="60">
        <f t="shared" si="10"/>
        <v>48177.29585</v>
      </c>
      <c r="H39" s="60">
        <f t="shared" si="3"/>
        <v>142028.3361</v>
      </c>
      <c r="I39" s="60">
        <f t="shared" si="11"/>
        <v>153252.6919</v>
      </c>
      <c r="J39" s="60">
        <f t="shared" si="4"/>
        <v>11224.35585</v>
      </c>
    </row>
    <row r="40" ht="12.75" customHeight="1">
      <c r="A40" s="58">
        <f t="shared" si="12"/>
        <v>14</v>
      </c>
      <c r="B40" s="60">
        <f t="shared" si="5"/>
        <v>547.4644014</v>
      </c>
      <c r="C40" s="60">
        <f t="shared" si="6"/>
        <v>492.5355986</v>
      </c>
      <c r="D40" s="60">
        <f t="shared" si="7"/>
        <v>93358.50465</v>
      </c>
      <c r="E40" s="60">
        <f t="shared" si="8"/>
        <v>401.4774654</v>
      </c>
      <c r="F40" s="60">
        <f t="shared" si="9"/>
        <v>148.5225346</v>
      </c>
      <c r="G40" s="60">
        <f t="shared" si="10"/>
        <v>48028.77331</v>
      </c>
      <c r="H40" s="60">
        <f t="shared" si="3"/>
        <v>141387.278</v>
      </c>
      <c r="I40" s="60">
        <f t="shared" si="11"/>
        <v>153505.8012</v>
      </c>
      <c r="J40" s="60">
        <f t="shared" si="4"/>
        <v>12118.52326</v>
      </c>
    </row>
    <row r="41" ht="12.75" customHeight="1">
      <c r="A41" s="58">
        <f t="shared" si="12"/>
        <v>15</v>
      </c>
      <c r="B41" s="60">
        <f t="shared" si="5"/>
        <v>544.5912771</v>
      </c>
      <c r="C41" s="60">
        <f t="shared" si="6"/>
        <v>495.4087229</v>
      </c>
      <c r="D41" s="60">
        <f t="shared" si="7"/>
        <v>92863.09593</v>
      </c>
      <c r="E41" s="60">
        <f t="shared" si="8"/>
        <v>400.2397776</v>
      </c>
      <c r="F41" s="60">
        <f t="shared" si="9"/>
        <v>149.7602224</v>
      </c>
      <c r="G41" s="60">
        <f t="shared" si="10"/>
        <v>47879.01309</v>
      </c>
      <c r="H41" s="60">
        <f t="shared" si="3"/>
        <v>140742.109</v>
      </c>
      <c r="I41" s="60">
        <f t="shared" si="11"/>
        <v>153759.3285</v>
      </c>
      <c r="J41" s="60">
        <f t="shared" si="4"/>
        <v>13017.21952</v>
      </c>
    </row>
    <row r="42" ht="12.75" customHeight="1">
      <c r="A42" s="58">
        <f t="shared" si="12"/>
        <v>16</v>
      </c>
      <c r="B42" s="60">
        <f t="shared" si="5"/>
        <v>541.7013929</v>
      </c>
      <c r="C42" s="60">
        <f t="shared" si="6"/>
        <v>498.2986071</v>
      </c>
      <c r="D42" s="60">
        <f t="shared" si="7"/>
        <v>92364.79732</v>
      </c>
      <c r="E42" s="60">
        <f t="shared" si="8"/>
        <v>398.9917757</v>
      </c>
      <c r="F42" s="60">
        <f t="shared" si="9"/>
        <v>151.0082243</v>
      </c>
      <c r="G42" s="60">
        <f t="shared" si="10"/>
        <v>47728.00486</v>
      </c>
      <c r="H42" s="60">
        <f t="shared" si="3"/>
        <v>140092.8022</v>
      </c>
      <c r="I42" s="60">
        <f t="shared" si="11"/>
        <v>154013.2746</v>
      </c>
      <c r="J42" s="60">
        <f t="shared" si="4"/>
        <v>13920.47238</v>
      </c>
    </row>
    <row r="43" ht="12.75" customHeight="1">
      <c r="A43" s="58">
        <f t="shared" si="12"/>
        <v>17</v>
      </c>
      <c r="B43" s="60">
        <f t="shared" si="5"/>
        <v>538.794651</v>
      </c>
      <c r="C43" s="60">
        <f t="shared" si="6"/>
        <v>501.205349</v>
      </c>
      <c r="D43" s="60">
        <f t="shared" si="7"/>
        <v>91863.59197</v>
      </c>
      <c r="E43" s="60">
        <f t="shared" si="8"/>
        <v>397.7333739</v>
      </c>
      <c r="F43" s="60">
        <f t="shared" si="9"/>
        <v>152.2666261</v>
      </c>
      <c r="G43" s="60">
        <f t="shared" si="10"/>
        <v>47575.73824</v>
      </c>
      <c r="H43" s="60">
        <f t="shared" si="3"/>
        <v>139439.3302</v>
      </c>
      <c r="I43" s="60">
        <f t="shared" si="11"/>
        <v>154267.64</v>
      </c>
      <c r="J43" s="60">
        <f t="shared" si="4"/>
        <v>14828.3098</v>
      </c>
    </row>
    <row r="44" ht="12.75" customHeight="1">
      <c r="A44" s="58">
        <f t="shared" si="12"/>
        <v>18</v>
      </c>
      <c r="B44" s="60">
        <f t="shared" si="5"/>
        <v>535.8709532</v>
      </c>
      <c r="C44" s="60">
        <f t="shared" si="6"/>
        <v>504.1290468</v>
      </c>
      <c r="D44" s="60">
        <f t="shared" si="7"/>
        <v>91359.46292</v>
      </c>
      <c r="E44" s="60">
        <f t="shared" si="8"/>
        <v>396.4644853</v>
      </c>
      <c r="F44" s="60">
        <f t="shared" si="9"/>
        <v>153.5355147</v>
      </c>
      <c r="G44" s="60">
        <f t="shared" si="10"/>
        <v>47422.20272</v>
      </c>
      <c r="H44" s="60">
        <f t="shared" si="3"/>
        <v>138781.6656</v>
      </c>
      <c r="I44" s="60">
        <f t="shared" si="11"/>
        <v>154522.4256</v>
      </c>
      <c r="J44" s="60">
        <f t="shared" si="4"/>
        <v>15740.75991</v>
      </c>
    </row>
    <row r="45" ht="12.75" customHeight="1">
      <c r="A45" s="58">
        <f t="shared" si="12"/>
        <v>19</v>
      </c>
      <c r="B45" s="60">
        <f t="shared" si="5"/>
        <v>532.9302004</v>
      </c>
      <c r="C45" s="60">
        <f t="shared" si="6"/>
        <v>507.0697996</v>
      </c>
      <c r="D45" s="60">
        <f t="shared" si="7"/>
        <v>90852.39312</v>
      </c>
      <c r="E45" s="60">
        <f t="shared" si="8"/>
        <v>395.1850227</v>
      </c>
      <c r="F45" s="60">
        <f t="shared" si="9"/>
        <v>154.8149773</v>
      </c>
      <c r="G45" s="60">
        <f t="shared" si="10"/>
        <v>47267.38775</v>
      </c>
      <c r="H45" s="60">
        <f t="shared" si="3"/>
        <v>138119.7809</v>
      </c>
      <c r="I45" s="60">
        <f t="shared" si="11"/>
        <v>154777.6319</v>
      </c>
      <c r="J45" s="60">
        <f t="shared" si="4"/>
        <v>16657.85104</v>
      </c>
    </row>
    <row r="46" ht="12.75" customHeight="1">
      <c r="A46" s="58">
        <f t="shared" si="12"/>
        <v>20</v>
      </c>
      <c r="B46" s="60">
        <f t="shared" si="5"/>
        <v>529.9722932</v>
      </c>
      <c r="C46" s="60">
        <f t="shared" si="6"/>
        <v>510.0277068</v>
      </c>
      <c r="D46" s="60">
        <f t="shared" si="7"/>
        <v>90342.36542</v>
      </c>
      <c r="E46" s="60">
        <f t="shared" si="8"/>
        <v>393.8948979</v>
      </c>
      <c r="F46" s="60">
        <f t="shared" si="9"/>
        <v>156.1051021</v>
      </c>
      <c r="G46" s="60">
        <f t="shared" si="10"/>
        <v>47111.28264</v>
      </c>
      <c r="H46" s="60">
        <f t="shared" si="3"/>
        <v>137453.6481</v>
      </c>
      <c r="I46" s="60">
        <f t="shared" si="11"/>
        <v>155033.2597</v>
      </c>
      <c r="J46" s="60">
        <f t="shared" si="4"/>
        <v>17579.61169</v>
      </c>
    </row>
    <row r="47" ht="12.75" customHeight="1">
      <c r="A47" s="58">
        <f t="shared" si="12"/>
        <v>21</v>
      </c>
      <c r="B47" s="60">
        <f t="shared" si="5"/>
        <v>526.9971316</v>
      </c>
      <c r="C47" s="60">
        <f t="shared" si="6"/>
        <v>513.0028684</v>
      </c>
      <c r="D47" s="60">
        <f t="shared" si="7"/>
        <v>89829.36255</v>
      </c>
      <c r="E47" s="60">
        <f t="shared" si="8"/>
        <v>392.594022</v>
      </c>
      <c r="F47" s="60">
        <f t="shared" si="9"/>
        <v>157.405978</v>
      </c>
      <c r="G47" s="60">
        <f t="shared" si="10"/>
        <v>46953.87667</v>
      </c>
      <c r="H47" s="60">
        <f t="shared" si="3"/>
        <v>136783.2392</v>
      </c>
      <c r="I47" s="60">
        <f t="shared" si="11"/>
        <v>155289.3098</v>
      </c>
      <c r="J47" s="60">
        <f t="shared" si="4"/>
        <v>18506.07057</v>
      </c>
    </row>
    <row r="48" ht="12.75" customHeight="1">
      <c r="A48" s="58">
        <f t="shared" si="12"/>
        <v>22</v>
      </c>
      <c r="B48" s="60">
        <f t="shared" si="5"/>
        <v>524.0046149</v>
      </c>
      <c r="C48" s="60">
        <f t="shared" si="6"/>
        <v>515.9953851</v>
      </c>
      <c r="D48" s="60">
        <f t="shared" si="7"/>
        <v>89313.36716</v>
      </c>
      <c r="E48" s="60">
        <f t="shared" si="8"/>
        <v>391.2823055</v>
      </c>
      <c r="F48" s="60">
        <f t="shared" si="9"/>
        <v>158.7176945</v>
      </c>
      <c r="G48" s="60">
        <f t="shared" si="10"/>
        <v>46795.15897</v>
      </c>
      <c r="H48" s="60">
        <f t="shared" si="3"/>
        <v>136108.5261</v>
      </c>
      <c r="I48" s="60">
        <f t="shared" si="11"/>
        <v>155545.7827</v>
      </c>
      <c r="J48" s="60">
        <f t="shared" si="4"/>
        <v>19437.25657</v>
      </c>
    </row>
    <row r="49" ht="12.75" customHeight="1">
      <c r="A49" s="58">
        <f t="shared" si="12"/>
        <v>23</v>
      </c>
      <c r="B49" s="60">
        <f t="shared" si="5"/>
        <v>520.9946418</v>
      </c>
      <c r="C49" s="60">
        <f t="shared" si="6"/>
        <v>519.0053582</v>
      </c>
      <c r="D49" s="60">
        <f t="shared" si="7"/>
        <v>88794.3618</v>
      </c>
      <c r="E49" s="60">
        <f t="shared" si="8"/>
        <v>389.9596581</v>
      </c>
      <c r="F49" s="60">
        <f t="shared" si="9"/>
        <v>160.0403419</v>
      </c>
      <c r="G49" s="60">
        <f t="shared" si="10"/>
        <v>46635.11863</v>
      </c>
      <c r="H49" s="60">
        <f t="shared" si="3"/>
        <v>135429.4804</v>
      </c>
      <c r="I49" s="60">
        <f t="shared" si="11"/>
        <v>155802.6792</v>
      </c>
      <c r="J49" s="60">
        <f t="shared" si="4"/>
        <v>20373.19877</v>
      </c>
    </row>
    <row r="50" ht="12.75" customHeight="1">
      <c r="A50" s="58">
        <f t="shared" si="12"/>
        <v>24</v>
      </c>
      <c r="B50" s="60">
        <f t="shared" si="5"/>
        <v>517.9671105</v>
      </c>
      <c r="C50" s="60">
        <f t="shared" si="6"/>
        <v>522.0328895</v>
      </c>
      <c r="D50" s="60">
        <f t="shared" si="7"/>
        <v>88272.32892</v>
      </c>
      <c r="E50" s="60">
        <f t="shared" si="8"/>
        <v>388.6259886</v>
      </c>
      <c r="F50" s="60">
        <f t="shared" si="9"/>
        <v>161.3740114</v>
      </c>
      <c r="G50" s="60">
        <f t="shared" si="10"/>
        <v>46473.74462</v>
      </c>
      <c r="H50" s="60">
        <f t="shared" si="3"/>
        <v>134746.0735</v>
      </c>
      <c r="I50" s="60">
        <f t="shared" si="11"/>
        <v>156060</v>
      </c>
      <c r="J50" s="60">
        <f t="shared" si="4"/>
        <v>21313.92647</v>
      </c>
    </row>
    <row r="51" ht="12.75" customHeight="1">
      <c r="A51" s="58">
        <f t="shared" si="12"/>
        <v>25</v>
      </c>
      <c r="B51" s="60">
        <f t="shared" si="5"/>
        <v>514.9219187</v>
      </c>
      <c r="C51" s="60">
        <f t="shared" si="6"/>
        <v>525.0780813</v>
      </c>
      <c r="D51" s="60">
        <f t="shared" si="7"/>
        <v>87747.25083</v>
      </c>
      <c r="E51" s="60">
        <f t="shared" si="8"/>
        <v>387.2812051</v>
      </c>
      <c r="F51" s="60">
        <f t="shared" si="9"/>
        <v>162.7187949</v>
      </c>
      <c r="G51" s="60">
        <f t="shared" si="10"/>
        <v>46311.02582</v>
      </c>
      <c r="H51" s="60">
        <f t="shared" si="3"/>
        <v>134058.2767</v>
      </c>
      <c r="I51" s="60">
        <f t="shared" si="11"/>
        <v>156317.7458</v>
      </c>
      <c r="J51" s="60">
        <f t="shared" si="4"/>
        <v>22259.46912</v>
      </c>
    </row>
    <row r="52" ht="12.75" customHeight="1">
      <c r="A52" s="58">
        <f t="shared" si="12"/>
        <v>26</v>
      </c>
      <c r="B52" s="60">
        <f t="shared" si="5"/>
        <v>511.8589632</v>
      </c>
      <c r="C52" s="60">
        <f t="shared" si="6"/>
        <v>528.1410368</v>
      </c>
      <c r="D52" s="60">
        <f t="shared" si="7"/>
        <v>87219.1098</v>
      </c>
      <c r="E52" s="60">
        <f t="shared" si="8"/>
        <v>385.9252152</v>
      </c>
      <c r="F52" s="60">
        <f t="shared" si="9"/>
        <v>164.0747848</v>
      </c>
      <c r="G52" s="60">
        <f t="shared" si="10"/>
        <v>46146.95104</v>
      </c>
      <c r="H52" s="60">
        <f t="shared" si="3"/>
        <v>133366.0608</v>
      </c>
      <c r="I52" s="60">
        <f t="shared" si="11"/>
        <v>156575.9172</v>
      </c>
      <c r="J52" s="60">
        <f t="shared" si="4"/>
        <v>23209.85641</v>
      </c>
    </row>
    <row r="53" ht="12.75" customHeight="1">
      <c r="A53" s="58">
        <f t="shared" si="12"/>
        <v>27</v>
      </c>
      <c r="B53" s="60">
        <f t="shared" si="5"/>
        <v>508.7781405</v>
      </c>
      <c r="C53" s="60">
        <f t="shared" si="6"/>
        <v>531.2218595</v>
      </c>
      <c r="D53" s="60">
        <f t="shared" si="7"/>
        <v>86687.88794</v>
      </c>
      <c r="E53" s="60">
        <f t="shared" si="8"/>
        <v>384.5579253</v>
      </c>
      <c r="F53" s="60">
        <f t="shared" si="9"/>
        <v>165.4420747</v>
      </c>
      <c r="G53" s="60">
        <f t="shared" si="10"/>
        <v>45981.50896</v>
      </c>
      <c r="H53" s="60">
        <f t="shared" si="3"/>
        <v>132669.3969</v>
      </c>
      <c r="I53" s="60">
        <f t="shared" si="11"/>
        <v>156834.5151</v>
      </c>
      <c r="J53" s="60">
        <f t="shared" si="4"/>
        <v>24165.1182</v>
      </c>
    </row>
    <row r="54" ht="12.75" customHeight="1">
      <c r="A54" s="58">
        <f t="shared" si="12"/>
        <v>28</v>
      </c>
      <c r="B54" s="60">
        <f t="shared" si="5"/>
        <v>505.6793463</v>
      </c>
      <c r="C54" s="60">
        <f t="shared" si="6"/>
        <v>534.3206537</v>
      </c>
      <c r="D54" s="60">
        <f t="shared" si="7"/>
        <v>86153.56728</v>
      </c>
      <c r="E54" s="60">
        <f t="shared" si="8"/>
        <v>383.1792414</v>
      </c>
      <c r="F54" s="60">
        <f t="shared" si="9"/>
        <v>166.8207586</v>
      </c>
      <c r="G54" s="60">
        <f t="shared" si="10"/>
        <v>45814.68821</v>
      </c>
      <c r="H54" s="60">
        <f t="shared" si="3"/>
        <v>131968.2555</v>
      </c>
      <c r="I54" s="60">
        <f t="shared" si="11"/>
        <v>157093.5401</v>
      </c>
      <c r="J54" s="60">
        <f t="shared" si="4"/>
        <v>25125.28456</v>
      </c>
    </row>
    <row r="55" ht="12.75" customHeight="1">
      <c r="A55" s="58">
        <f t="shared" si="12"/>
        <v>29</v>
      </c>
      <c r="B55" s="60">
        <f t="shared" si="5"/>
        <v>502.5624758</v>
      </c>
      <c r="C55" s="60">
        <f t="shared" si="6"/>
        <v>537.4375242</v>
      </c>
      <c r="D55" s="60">
        <f t="shared" si="7"/>
        <v>85616.12976</v>
      </c>
      <c r="E55" s="60">
        <f t="shared" si="8"/>
        <v>381.7890684</v>
      </c>
      <c r="F55" s="60">
        <f t="shared" si="9"/>
        <v>168.2109316</v>
      </c>
      <c r="G55" s="60">
        <f t="shared" si="10"/>
        <v>45646.47727</v>
      </c>
      <c r="H55" s="60">
        <f t="shared" si="3"/>
        <v>131262.607</v>
      </c>
      <c r="I55" s="60">
        <f t="shared" si="11"/>
        <v>157352.9928</v>
      </c>
      <c r="J55" s="60">
        <f t="shared" si="4"/>
        <v>26090.38577</v>
      </c>
    </row>
    <row r="56" ht="12.75" customHeight="1">
      <c r="A56" s="58">
        <f t="shared" si="12"/>
        <v>30</v>
      </c>
      <c r="B56" s="60">
        <f t="shared" si="5"/>
        <v>499.4274236</v>
      </c>
      <c r="C56" s="60">
        <f t="shared" si="6"/>
        <v>540.5725764</v>
      </c>
      <c r="D56" s="60">
        <f t="shared" si="7"/>
        <v>85075.55718</v>
      </c>
      <c r="E56" s="60">
        <f t="shared" si="8"/>
        <v>380.3873106</v>
      </c>
      <c r="F56" s="60">
        <f t="shared" si="9"/>
        <v>169.6126894</v>
      </c>
      <c r="G56" s="60">
        <f t="shared" si="10"/>
        <v>45476.86458</v>
      </c>
      <c r="H56" s="60">
        <f t="shared" si="3"/>
        <v>130552.4218</v>
      </c>
      <c r="I56" s="60">
        <f t="shared" si="11"/>
        <v>157612.8741</v>
      </c>
      <c r="J56" s="60">
        <f t="shared" si="4"/>
        <v>27060.4523</v>
      </c>
    </row>
    <row r="57" ht="12.75" customHeight="1">
      <c r="A57" s="58">
        <f t="shared" si="12"/>
        <v>31</v>
      </c>
      <c r="B57" s="60">
        <f t="shared" si="5"/>
        <v>496.2740836</v>
      </c>
      <c r="C57" s="60">
        <f t="shared" si="6"/>
        <v>543.7259164</v>
      </c>
      <c r="D57" s="60">
        <f t="shared" si="7"/>
        <v>84531.83127</v>
      </c>
      <c r="E57" s="60">
        <f t="shared" si="8"/>
        <v>378.9738715</v>
      </c>
      <c r="F57" s="60">
        <f t="shared" si="9"/>
        <v>171.0261285</v>
      </c>
      <c r="G57" s="60">
        <f t="shared" si="10"/>
        <v>45305.83846</v>
      </c>
      <c r="H57" s="60">
        <f t="shared" si="3"/>
        <v>129837.6697</v>
      </c>
      <c r="I57" s="60">
        <f t="shared" si="11"/>
        <v>157873.1845</v>
      </c>
      <c r="J57" s="60">
        <f t="shared" si="4"/>
        <v>28035.51482</v>
      </c>
    </row>
    <row r="58" ht="12.75" customHeight="1">
      <c r="A58" s="58">
        <f t="shared" si="12"/>
        <v>32</v>
      </c>
      <c r="B58" s="60">
        <f t="shared" si="5"/>
        <v>493.1023491</v>
      </c>
      <c r="C58" s="60">
        <f t="shared" si="6"/>
        <v>546.8976509</v>
      </c>
      <c r="D58" s="60">
        <f t="shared" si="7"/>
        <v>83984.93362</v>
      </c>
      <c r="E58" s="60">
        <f t="shared" si="8"/>
        <v>377.5486538</v>
      </c>
      <c r="F58" s="60">
        <f t="shared" si="9"/>
        <v>172.4513462</v>
      </c>
      <c r="G58" s="60">
        <f t="shared" si="10"/>
        <v>45133.38711</v>
      </c>
      <c r="H58" s="60">
        <f t="shared" si="3"/>
        <v>129118.3207</v>
      </c>
      <c r="I58" s="60">
        <f t="shared" si="11"/>
        <v>158133.9249</v>
      </c>
      <c r="J58" s="60">
        <f t="shared" si="4"/>
        <v>29015.60422</v>
      </c>
    </row>
    <row r="59" ht="12.75" customHeight="1">
      <c r="A59" s="58">
        <f t="shared" si="12"/>
        <v>33</v>
      </c>
      <c r="B59" s="60">
        <f t="shared" si="5"/>
        <v>489.9121128</v>
      </c>
      <c r="C59" s="60">
        <f t="shared" si="6"/>
        <v>550.0878872</v>
      </c>
      <c r="D59" s="60">
        <f t="shared" si="7"/>
        <v>83434.84573</v>
      </c>
      <c r="E59" s="60">
        <f t="shared" si="8"/>
        <v>376.1115592</v>
      </c>
      <c r="F59" s="60">
        <f t="shared" si="9"/>
        <v>173.8884408</v>
      </c>
      <c r="G59" s="60">
        <f t="shared" si="10"/>
        <v>44959.49867</v>
      </c>
      <c r="H59" s="60">
        <f t="shared" si="3"/>
        <v>128394.3444</v>
      </c>
      <c r="I59" s="60">
        <f t="shared" si="11"/>
        <v>158395.096</v>
      </c>
      <c r="J59" s="60">
        <f t="shared" si="4"/>
        <v>30000.75158</v>
      </c>
    </row>
    <row r="60" ht="12.75" customHeight="1">
      <c r="A60" s="58">
        <f t="shared" si="12"/>
        <v>34</v>
      </c>
      <c r="B60" s="60">
        <f t="shared" si="5"/>
        <v>486.7032668</v>
      </c>
      <c r="C60" s="60">
        <f t="shared" si="6"/>
        <v>553.2967332</v>
      </c>
      <c r="D60" s="60">
        <f t="shared" si="7"/>
        <v>82881.549</v>
      </c>
      <c r="E60" s="60">
        <f t="shared" si="8"/>
        <v>374.6624889</v>
      </c>
      <c r="F60" s="60">
        <f t="shared" si="9"/>
        <v>175.3375111</v>
      </c>
      <c r="G60" s="60">
        <f t="shared" si="10"/>
        <v>44784.16116</v>
      </c>
      <c r="H60" s="60">
        <f t="shared" si="3"/>
        <v>127665.7102</v>
      </c>
      <c r="I60" s="60">
        <f t="shared" si="11"/>
        <v>158656.6984</v>
      </c>
      <c r="J60" s="60">
        <f t="shared" si="4"/>
        <v>30990.9882</v>
      </c>
    </row>
    <row r="61" ht="12.75" customHeight="1">
      <c r="A61" s="58">
        <f t="shared" si="12"/>
        <v>35</v>
      </c>
      <c r="B61" s="60">
        <f t="shared" si="5"/>
        <v>483.4757025</v>
      </c>
      <c r="C61" s="60">
        <f t="shared" si="6"/>
        <v>556.5242975</v>
      </c>
      <c r="D61" s="60">
        <f t="shared" si="7"/>
        <v>82325.0247</v>
      </c>
      <c r="E61" s="60">
        <f t="shared" si="8"/>
        <v>373.201343</v>
      </c>
      <c r="F61" s="60">
        <f t="shared" si="9"/>
        <v>176.798657</v>
      </c>
      <c r="G61" s="60">
        <f t="shared" si="10"/>
        <v>44607.3625</v>
      </c>
      <c r="H61" s="60">
        <f t="shared" si="3"/>
        <v>126932.3872</v>
      </c>
      <c r="I61" s="60">
        <f t="shared" si="11"/>
        <v>158918.7328</v>
      </c>
      <c r="J61" s="60">
        <f t="shared" si="4"/>
        <v>31986.34559</v>
      </c>
    </row>
    <row r="62" ht="12.75" customHeight="1">
      <c r="A62" s="58">
        <f t="shared" si="12"/>
        <v>36</v>
      </c>
      <c r="B62" s="60">
        <f t="shared" si="5"/>
        <v>480.2293107</v>
      </c>
      <c r="C62" s="60">
        <f t="shared" si="6"/>
        <v>559.7706893</v>
      </c>
      <c r="D62" s="60">
        <f t="shared" si="7"/>
        <v>81765.25401</v>
      </c>
      <c r="E62" s="60">
        <f t="shared" si="8"/>
        <v>371.7280208</v>
      </c>
      <c r="F62" s="60">
        <f t="shared" si="9"/>
        <v>178.2719792</v>
      </c>
      <c r="G62" s="60">
        <f t="shared" si="10"/>
        <v>44429.09052</v>
      </c>
      <c r="H62" s="60">
        <f t="shared" si="3"/>
        <v>126194.3445</v>
      </c>
      <c r="I62" s="60">
        <f t="shared" si="11"/>
        <v>159181.2</v>
      </c>
      <c r="J62" s="60">
        <f t="shared" si="4"/>
        <v>32986.85547</v>
      </c>
    </row>
    <row r="63" ht="12.75" customHeight="1">
      <c r="A63" s="58">
        <f t="shared" si="12"/>
        <v>37</v>
      </c>
      <c r="B63" s="60">
        <f t="shared" si="5"/>
        <v>476.9639817</v>
      </c>
      <c r="C63" s="60">
        <f t="shared" si="6"/>
        <v>563.0360183</v>
      </c>
      <c r="D63" s="60">
        <f t="shared" si="7"/>
        <v>81202.21799</v>
      </c>
      <c r="E63" s="60">
        <f t="shared" si="8"/>
        <v>370.242421</v>
      </c>
      <c r="F63" s="60">
        <f t="shared" si="9"/>
        <v>179.757579</v>
      </c>
      <c r="G63" s="60">
        <f t="shared" si="10"/>
        <v>44249.33294</v>
      </c>
      <c r="H63" s="60">
        <f t="shared" si="3"/>
        <v>125451.5509</v>
      </c>
      <c r="I63" s="60">
        <f t="shared" si="11"/>
        <v>159444.1007</v>
      </c>
      <c r="J63" s="60">
        <f t="shared" si="4"/>
        <v>33992.54976</v>
      </c>
    </row>
    <row r="64" ht="12.75" customHeight="1">
      <c r="A64" s="58">
        <f t="shared" si="12"/>
        <v>38</v>
      </c>
      <c r="B64" s="60">
        <f t="shared" si="5"/>
        <v>473.6796049</v>
      </c>
      <c r="C64" s="60">
        <f t="shared" si="6"/>
        <v>566.3203951</v>
      </c>
      <c r="D64" s="60">
        <f t="shared" si="7"/>
        <v>80635.8976</v>
      </c>
      <c r="E64" s="60">
        <f t="shared" si="8"/>
        <v>368.7444412</v>
      </c>
      <c r="F64" s="60">
        <f t="shared" si="9"/>
        <v>181.2555588</v>
      </c>
      <c r="G64" s="60">
        <f t="shared" si="10"/>
        <v>44068.07738</v>
      </c>
      <c r="H64" s="60">
        <f t="shared" si="3"/>
        <v>124703.975</v>
      </c>
      <c r="I64" s="60">
        <f t="shared" si="11"/>
        <v>159707.4356</v>
      </c>
      <c r="J64" s="60">
        <f t="shared" si="4"/>
        <v>35003.46061</v>
      </c>
    </row>
    <row r="65" ht="12.75" customHeight="1">
      <c r="A65" s="58">
        <f t="shared" si="12"/>
        <v>39</v>
      </c>
      <c r="B65" s="60">
        <f t="shared" si="5"/>
        <v>470.3760693</v>
      </c>
      <c r="C65" s="60">
        <f t="shared" si="6"/>
        <v>569.6239307</v>
      </c>
      <c r="D65" s="60">
        <f t="shared" si="7"/>
        <v>80066.27366</v>
      </c>
      <c r="E65" s="60">
        <f t="shared" si="8"/>
        <v>367.2339782</v>
      </c>
      <c r="F65" s="60">
        <f t="shared" si="9"/>
        <v>182.7660218</v>
      </c>
      <c r="G65" s="60">
        <f t="shared" si="10"/>
        <v>43885.31136</v>
      </c>
      <c r="H65" s="60">
        <f t="shared" si="3"/>
        <v>123951.585</v>
      </c>
      <c r="I65" s="60">
        <f t="shared" si="11"/>
        <v>159971.2054</v>
      </c>
      <c r="J65" s="60">
        <f t="shared" si="4"/>
        <v>36019.62038</v>
      </c>
    </row>
    <row r="66" ht="12.75" customHeight="1">
      <c r="A66" s="58">
        <f t="shared" si="12"/>
        <v>40</v>
      </c>
      <c r="B66" s="60">
        <f t="shared" si="5"/>
        <v>467.053263</v>
      </c>
      <c r="C66" s="60">
        <f t="shared" si="6"/>
        <v>572.946737</v>
      </c>
      <c r="D66" s="60">
        <f t="shared" si="7"/>
        <v>79493.32693</v>
      </c>
      <c r="E66" s="60">
        <f t="shared" si="8"/>
        <v>365.710928</v>
      </c>
      <c r="F66" s="60">
        <f t="shared" si="9"/>
        <v>184.289072</v>
      </c>
      <c r="G66" s="60">
        <f t="shared" si="10"/>
        <v>43701.02229</v>
      </c>
      <c r="H66" s="60">
        <f t="shared" si="3"/>
        <v>123194.3492</v>
      </c>
      <c r="I66" s="60">
        <f t="shared" si="11"/>
        <v>160235.4109</v>
      </c>
      <c r="J66" s="60">
        <f t="shared" si="4"/>
        <v>37041.06164</v>
      </c>
    </row>
    <row r="67" ht="12.75" customHeight="1">
      <c r="A67" s="58">
        <f t="shared" si="12"/>
        <v>41</v>
      </c>
      <c r="B67" s="60">
        <f t="shared" si="5"/>
        <v>463.7110737</v>
      </c>
      <c r="C67" s="60">
        <f t="shared" si="6"/>
        <v>576.2889263</v>
      </c>
      <c r="D67" s="60">
        <f t="shared" si="7"/>
        <v>78917.038</v>
      </c>
      <c r="E67" s="60">
        <f t="shared" si="8"/>
        <v>364.1751857</v>
      </c>
      <c r="F67" s="60">
        <f t="shared" si="9"/>
        <v>185.8248143</v>
      </c>
      <c r="G67" s="60">
        <f t="shared" si="10"/>
        <v>43515.19748</v>
      </c>
      <c r="H67" s="60">
        <f t="shared" si="3"/>
        <v>122432.2355</v>
      </c>
      <c r="I67" s="60">
        <f t="shared" si="11"/>
        <v>160500.0527</v>
      </c>
      <c r="J67" s="60">
        <f t="shared" si="4"/>
        <v>38067.81719</v>
      </c>
    </row>
    <row r="68" ht="12.75" customHeight="1">
      <c r="A68" s="58">
        <f t="shared" si="12"/>
        <v>42</v>
      </c>
      <c r="B68" s="60">
        <f t="shared" si="5"/>
        <v>460.3493883</v>
      </c>
      <c r="C68" s="60">
        <f t="shared" si="6"/>
        <v>579.6506117</v>
      </c>
      <c r="D68" s="60">
        <f t="shared" si="7"/>
        <v>78337.38739</v>
      </c>
      <c r="E68" s="60">
        <f t="shared" si="8"/>
        <v>362.6266456</v>
      </c>
      <c r="F68" s="60">
        <f t="shared" si="9"/>
        <v>187.3733544</v>
      </c>
      <c r="G68" s="60">
        <f t="shared" si="10"/>
        <v>43327.82412</v>
      </c>
      <c r="H68" s="60">
        <f t="shared" si="3"/>
        <v>121665.2115</v>
      </c>
      <c r="I68" s="60">
        <f t="shared" si="11"/>
        <v>160765.1315</v>
      </c>
      <c r="J68" s="60">
        <f t="shared" si="4"/>
        <v>39099.92004</v>
      </c>
    </row>
    <row r="69" ht="12.75" customHeight="1">
      <c r="A69" s="58">
        <f t="shared" si="12"/>
        <v>43</v>
      </c>
      <c r="B69" s="60">
        <f t="shared" si="5"/>
        <v>456.9680931</v>
      </c>
      <c r="C69" s="60">
        <f t="shared" si="6"/>
        <v>583.0319069</v>
      </c>
      <c r="D69" s="60">
        <f t="shared" si="7"/>
        <v>77754.35548</v>
      </c>
      <c r="E69" s="60">
        <f t="shared" si="8"/>
        <v>361.065201</v>
      </c>
      <c r="F69" s="60">
        <f t="shared" si="9"/>
        <v>188.934799</v>
      </c>
      <c r="G69" s="60">
        <f t="shared" si="10"/>
        <v>43138.88932</v>
      </c>
      <c r="H69" s="60">
        <f t="shared" si="3"/>
        <v>120893.2448</v>
      </c>
      <c r="I69" s="60">
        <f t="shared" si="11"/>
        <v>161030.6482</v>
      </c>
      <c r="J69" s="60">
        <f t="shared" si="4"/>
        <v>40137.40343</v>
      </c>
    </row>
    <row r="70" ht="12.75" customHeight="1">
      <c r="A70" s="58">
        <f t="shared" si="12"/>
        <v>44</v>
      </c>
      <c r="B70" s="60">
        <f t="shared" si="5"/>
        <v>453.5670737</v>
      </c>
      <c r="C70" s="60">
        <f t="shared" si="6"/>
        <v>586.4329263</v>
      </c>
      <c r="D70" s="60">
        <f t="shared" si="7"/>
        <v>77167.92256</v>
      </c>
      <c r="E70" s="60">
        <f t="shared" si="8"/>
        <v>359.4907444</v>
      </c>
      <c r="F70" s="60">
        <f t="shared" si="9"/>
        <v>190.5092556</v>
      </c>
      <c r="G70" s="60">
        <f t="shared" si="10"/>
        <v>42948.38007</v>
      </c>
      <c r="H70" s="60">
        <f t="shared" si="3"/>
        <v>120116.3026</v>
      </c>
      <c r="I70" s="60">
        <f t="shared" si="11"/>
        <v>161296.6034</v>
      </c>
      <c r="J70" s="60">
        <f t="shared" si="4"/>
        <v>41180.30082</v>
      </c>
    </row>
    <row r="71" ht="12.75" customHeight="1">
      <c r="A71" s="58">
        <f t="shared" si="12"/>
        <v>45</v>
      </c>
      <c r="B71" s="60">
        <f t="shared" si="5"/>
        <v>450.1462149</v>
      </c>
      <c r="C71" s="60">
        <f t="shared" si="6"/>
        <v>589.8537851</v>
      </c>
      <c r="D71" s="60">
        <f t="shared" si="7"/>
        <v>76578.06877</v>
      </c>
      <c r="E71" s="60">
        <f t="shared" si="8"/>
        <v>357.9031672</v>
      </c>
      <c r="F71" s="60">
        <f t="shared" si="9"/>
        <v>192.0968328</v>
      </c>
      <c r="G71" s="60">
        <f t="shared" si="10"/>
        <v>42756.28323</v>
      </c>
      <c r="H71" s="60">
        <f t="shared" si="3"/>
        <v>119334.352</v>
      </c>
      <c r="I71" s="60">
        <f t="shared" si="11"/>
        <v>161562.9979</v>
      </c>
      <c r="J71" s="60">
        <f t="shared" si="4"/>
        <v>42228.64589</v>
      </c>
    </row>
    <row r="72" ht="12.75" customHeight="1">
      <c r="A72" s="58">
        <f t="shared" si="12"/>
        <v>46</v>
      </c>
      <c r="B72" s="60">
        <f t="shared" si="5"/>
        <v>446.7054012</v>
      </c>
      <c r="C72" s="60">
        <f t="shared" si="6"/>
        <v>593.2945988</v>
      </c>
      <c r="D72" s="60">
        <f t="shared" si="7"/>
        <v>75984.77417</v>
      </c>
      <c r="E72" s="60">
        <f t="shared" si="8"/>
        <v>356.3023603</v>
      </c>
      <c r="F72" s="60">
        <f t="shared" si="9"/>
        <v>193.6976397</v>
      </c>
      <c r="G72" s="60">
        <f t="shared" si="10"/>
        <v>42562.58559</v>
      </c>
      <c r="H72" s="60">
        <f t="shared" si="3"/>
        <v>118547.3598</v>
      </c>
      <c r="I72" s="60">
        <f t="shared" si="11"/>
        <v>161829.8323</v>
      </c>
      <c r="J72" s="60">
        <f t="shared" si="4"/>
        <v>43282.47256</v>
      </c>
    </row>
    <row r="73" ht="12.75" customHeight="1">
      <c r="A73" s="58">
        <f t="shared" si="12"/>
        <v>47</v>
      </c>
      <c r="B73" s="60">
        <f t="shared" si="5"/>
        <v>443.244516</v>
      </c>
      <c r="C73" s="60">
        <f t="shared" si="6"/>
        <v>596.755484</v>
      </c>
      <c r="D73" s="60">
        <f t="shared" si="7"/>
        <v>75388.01869</v>
      </c>
      <c r="E73" s="60">
        <f t="shared" si="8"/>
        <v>354.6882133</v>
      </c>
      <c r="F73" s="60">
        <f t="shared" si="9"/>
        <v>195.3117867</v>
      </c>
      <c r="G73" s="60">
        <f t="shared" si="10"/>
        <v>42367.27381</v>
      </c>
      <c r="H73" s="60">
        <f t="shared" si="3"/>
        <v>117755.2925</v>
      </c>
      <c r="I73" s="60">
        <f t="shared" si="11"/>
        <v>162097.1074</v>
      </c>
      <c r="J73" s="60">
        <f t="shared" si="4"/>
        <v>44341.81495</v>
      </c>
    </row>
    <row r="74" ht="12.75" customHeight="1">
      <c r="A74" s="58">
        <f t="shared" si="12"/>
        <v>48</v>
      </c>
      <c r="B74" s="60">
        <f t="shared" si="5"/>
        <v>439.7634424</v>
      </c>
      <c r="C74" s="60">
        <f t="shared" si="6"/>
        <v>600.2365576</v>
      </c>
      <c r="D74" s="60">
        <f t="shared" si="7"/>
        <v>74787.78213</v>
      </c>
      <c r="E74" s="60">
        <f t="shared" si="8"/>
        <v>353.0606151</v>
      </c>
      <c r="F74" s="60">
        <f t="shared" si="9"/>
        <v>196.9393849</v>
      </c>
      <c r="G74" s="60">
        <f t="shared" si="10"/>
        <v>42170.33442</v>
      </c>
      <c r="H74" s="60">
        <f t="shared" si="3"/>
        <v>116958.1166</v>
      </c>
      <c r="I74" s="60">
        <f t="shared" si="11"/>
        <v>162364.824</v>
      </c>
      <c r="J74" s="60">
        <f t="shared" si="4"/>
        <v>45406.70745</v>
      </c>
    </row>
    <row r="75" ht="12.75" customHeight="1">
      <c r="A75" s="58">
        <f t="shared" si="12"/>
        <v>49</v>
      </c>
      <c r="B75" s="60">
        <f t="shared" si="5"/>
        <v>436.2620624</v>
      </c>
      <c r="C75" s="60">
        <f t="shared" si="6"/>
        <v>603.7379376</v>
      </c>
      <c r="D75" s="60">
        <f t="shared" si="7"/>
        <v>74184.04419</v>
      </c>
      <c r="E75" s="60">
        <f t="shared" si="8"/>
        <v>351.4194535</v>
      </c>
      <c r="F75" s="60">
        <f t="shared" si="9"/>
        <v>198.5805465</v>
      </c>
      <c r="G75" s="60">
        <f t="shared" si="10"/>
        <v>41971.75388</v>
      </c>
      <c r="H75" s="60">
        <f t="shared" si="3"/>
        <v>116155.7981</v>
      </c>
      <c r="I75" s="60">
        <f t="shared" si="11"/>
        <v>162632.9827</v>
      </c>
      <c r="J75" s="60">
        <f t="shared" si="4"/>
        <v>46477.18464</v>
      </c>
    </row>
    <row r="76" ht="12.75" customHeight="1">
      <c r="A76" s="58">
        <f t="shared" si="12"/>
        <v>50</v>
      </c>
      <c r="B76" s="60">
        <f t="shared" si="5"/>
        <v>432.7402578</v>
      </c>
      <c r="C76" s="60">
        <f t="shared" si="6"/>
        <v>607.2597422</v>
      </c>
      <c r="D76" s="60">
        <f t="shared" si="7"/>
        <v>73576.78445</v>
      </c>
      <c r="E76" s="60">
        <f t="shared" si="8"/>
        <v>349.7646156</v>
      </c>
      <c r="F76" s="60">
        <f t="shared" si="9"/>
        <v>200.2353844</v>
      </c>
      <c r="G76" s="60">
        <f t="shared" si="10"/>
        <v>41771.51849</v>
      </c>
      <c r="H76" s="60">
        <f t="shared" si="3"/>
        <v>115348.3029</v>
      </c>
      <c r="I76" s="60">
        <f t="shared" si="11"/>
        <v>162901.5843</v>
      </c>
      <c r="J76" s="60">
        <f t="shared" si="4"/>
        <v>47553.28136</v>
      </c>
    </row>
    <row r="77" ht="12.75" customHeight="1">
      <c r="A77" s="58">
        <f t="shared" si="12"/>
        <v>51</v>
      </c>
      <c r="B77" s="60">
        <f t="shared" si="5"/>
        <v>429.1979093</v>
      </c>
      <c r="C77" s="60">
        <f t="shared" si="6"/>
        <v>610.8020907</v>
      </c>
      <c r="D77" s="60">
        <f t="shared" si="7"/>
        <v>72965.98236</v>
      </c>
      <c r="E77" s="60">
        <f t="shared" si="8"/>
        <v>348.0959874</v>
      </c>
      <c r="F77" s="60">
        <f t="shared" si="9"/>
        <v>201.9040126</v>
      </c>
      <c r="G77" s="60">
        <f t="shared" si="10"/>
        <v>41569.61448</v>
      </c>
      <c r="H77" s="60">
        <f t="shared" si="3"/>
        <v>114535.5968</v>
      </c>
      <c r="I77" s="60">
        <f t="shared" si="11"/>
        <v>163170.6295</v>
      </c>
      <c r="J77" s="60">
        <f t="shared" si="4"/>
        <v>48635.03267</v>
      </c>
    </row>
    <row r="78" ht="12.75" customHeight="1">
      <c r="A78" s="58">
        <f t="shared" si="12"/>
        <v>52</v>
      </c>
      <c r="B78" s="60">
        <f t="shared" si="5"/>
        <v>425.6348971</v>
      </c>
      <c r="C78" s="60">
        <f t="shared" si="6"/>
        <v>614.3651029</v>
      </c>
      <c r="D78" s="60">
        <f t="shared" si="7"/>
        <v>72351.61726</v>
      </c>
      <c r="E78" s="60">
        <f t="shared" si="8"/>
        <v>346.413454</v>
      </c>
      <c r="F78" s="60">
        <f t="shared" si="9"/>
        <v>203.586546</v>
      </c>
      <c r="G78" s="60">
        <f t="shared" si="10"/>
        <v>41366.02793</v>
      </c>
      <c r="H78" s="60">
        <f t="shared" si="3"/>
        <v>113717.6452</v>
      </c>
      <c r="I78" s="60">
        <f t="shared" si="11"/>
        <v>163440.1191</v>
      </c>
      <c r="J78" s="60">
        <f t="shared" si="4"/>
        <v>49722.47388</v>
      </c>
    </row>
    <row r="79" ht="12.75" customHeight="1">
      <c r="A79" s="58">
        <f t="shared" si="12"/>
        <v>53</v>
      </c>
      <c r="B79" s="60">
        <f t="shared" si="5"/>
        <v>422.0511007</v>
      </c>
      <c r="C79" s="60">
        <f t="shared" si="6"/>
        <v>617.9488993</v>
      </c>
      <c r="D79" s="60">
        <f t="shared" si="7"/>
        <v>71733.66836</v>
      </c>
      <c r="E79" s="60">
        <f t="shared" si="8"/>
        <v>344.7168994</v>
      </c>
      <c r="F79" s="60">
        <f t="shared" si="9"/>
        <v>205.2831006</v>
      </c>
      <c r="G79" s="60">
        <f t="shared" si="10"/>
        <v>41160.74483</v>
      </c>
      <c r="H79" s="60">
        <f t="shared" si="3"/>
        <v>112894.4132</v>
      </c>
      <c r="I79" s="60">
        <f t="shared" si="11"/>
        <v>163710.0537</v>
      </c>
      <c r="J79" s="60">
        <f t="shared" si="4"/>
        <v>50815.64053</v>
      </c>
    </row>
    <row r="80" ht="12.75" customHeight="1">
      <c r="A80" s="58">
        <f t="shared" si="12"/>
        <v>54</v>
      </c>
      <c r="B80" s="60">
        <f t="shared" si="5"/>
        <v>418.4463988</v>
      </c>
      <c r="C80" s="60">
        <f t="shared" si="6"/>
        <v>621.5536012</v>
      </c>
      <c r="D80" s="60">
        <f t="shared" si="7"/>
        <v>71112.11476</v>
      </c>
      <c r="E80" s="60">
        <f t="shared" si="8"/>
        <v>343.0062069</v>
      </c>
      <c r="F80" s="60">
        <f t="shared" si="9"/>
        <v>206.9937931</v>
      </c>
      <c r="G80" s="60">
        <f t="shared" si="10"/>
        <v>40953.75104</v>
      </c>
      <c r="H80" s="60">
        <f t="shared" si="3"/>
        <v>112065.8658</v>
      </c>
      <c r="I80" s="60">
        <f t="shared" si="11"/>
        <v>163980.4342</v>
      </c>
      <c r="J80" s="60">
        <f t="shared" si="4"/>
        <v>51914.56838</v>
      </c>
    </row>
    <row r="81" ht="12.75" customHeight="1">
      <c r="A81" s="58">
        <f t="shared" si="12"/>
        <v>55</v>
      </c>
      <c r="B81" s="60">
        <f t="shared" si="5"/>
        <v>414.8206694</v>
      </c>
      <c r="C81" s="60">
        <f t="shared" si="6"/>
        <v>625.1793306</v>
      </c>
      <c r="D81" s="60">
        <f t="shared" si="7"/>
        <v>70486.93543</v>
      </c>
      <c r="E81" s="60">
        <f t="shared" si="8"/>
        <v>341.2812587</v>
      </c>
      <c r="F81" s="60">
        <f t="shared" si="9"/>
        <v>208.7187413</v>
      </c>
      <c r="G81" s="60">
        <f t="shared" si="10"/>
        <v>40745.0323</v>
      </c>
      <c r="H81" s="60">
        <f t="shared" si="3"/>
        <v>111231.9677</v>
      </c>
      <c r="I81" s="60">
        <f t="shared" si="11"/>
        <v>164251.2612</v>
      </c>
      <c r="J81" s="60">
        <f t="shared" si="4"/>
        <v>53019.29347</v>
      </c>
    </row>
    <row r="82" ht="12.75" customHeight="1">
      <c r="A82" s="58">
        <f t="shared" si="12"/>
        <v>56</v>
      </c>
      <c r="B82" s="60">
        <f t="shared" si="5"/>
        <v>411.17379</v>
      </c>
      <c r="C82" s="60">
        <f t="shared" si="6"/>
        <v>628.82621</v>
      </c>
      <c r="D82" s="60">
        <f t="shared" si="7"/>
        <v>69858.10922</v>
      </c>
      <c r="E82" s="60">
        <f t="shared" si="8"/>
        <v>339.5419358</v>
      </c>
      <c r="F82" s="60">
        <f t="shared" si="9"/>
        <v>210.4580642</v>
      </c>
      <c r="G82" s="60">
        <f t="shared" si="10"/>
        <v>40534.57423</v>
      </c>
      <c r="H82" s="60">
        <f t="shared" si="3"/>
        <v>110392.6835</v>
      </c>
      <c r="I82" s="60">
        <f t="shared" si="11"/>
        <v>164522.5355</v>
      </c>
      <c r="J82" s="60">
        <f t="shared" si="4"/>
        <v>54129.85206</v>
      </c>
    </row>
    <row r="83" ht="12.75" customHeight="1">
      <c r="A83" s="58">
        <f t="shared" si="12"/>
        <v>57</v>
      </c>
      <c r="B83" s="60">
        <f t="shared" si="5"/>
        <v>407.5056371</v>
      </c>
      <c r="C83" s="60">
        <f t="shared" si="6"/>
        <v>632.4943629</v>
      </c>
      <c r="D83" s="60">
        <f t="shared" si="7"/>
        <v>69225.61485</v>
      </c>
      <c r="E83" s="60">
        <f t="shared" si="8"/>
        <v>337.7881186</v>
      </c>
      <c r="F83" s="60">
        <f t="shared" si="9"/>
        <v>212.2118814</v>
      </c>
      <c r="G83" s="60">
        <f t="shared" si="10"/>
        <v>40322.36235</v>
      </c>
      <c r="H83" s="60">
        <f t="shared" si="3"/>
        <v>109547.9772</v>
      </c>
      <c r="I83" s="60">
        <f t="shared" si="11"/>
        <v>164794.2579</v>
      </c>
      <c r="J83" s="60">
        <f t="shared" si="4"/>
        <v>55246.28065</v>
      </c>
    </row>
    <row r="84" ht="12.75" customHeight="1">
      <c r="A84" s="58">
        <f t="shared" si="12"/>
        <v>58</v>
      </c>
      <c r="B84" s="60">
        <f t="shared" si="5"/>
        <v>403.8160866</v>
      </c>
      <c r="C84" s="60">
        <f t="shared" si="6"/>
        <v>636.1839134</v>
      </c>
      <c r="D84" s="60">
        <f t="shared" si="7"/>
        <v>68589.43094</v>
      </c>
      <c r="E84" s="60">
        <f t="shared" si="8"/>
        <v>336.0196863</v>
      </c>
      <c r="F84" s="60">
        <f t="shared" si="9"/>
        <v>213.9803137</v>
      </c>
      <c r="G84" s="60">
        <f t="shared" si="10"/>
        <v>40108.38204</v>
      </c>
      <c r="H84" s="60">
        <f t="shared" si="3"/>
        <v>108697.813</v>
      </c>
      <c r="I84" s="60">
        <f t="shared" si="11"/>
        <v>165066.429</v>
      </c>
      <c r="J84" s="60">
        <f t="shared" si="4"/>
        <v>56368.61599</v>
      </c>
    </row>
    <row r="85" ht="12.75" customHeight="1">
      <c r="A85" s="58">
        <f t="shared" si="12"/>
        <v>59</v>
      </c>
      <c r="B85" s="60">
        <f t="shared" si="5"/>
        <v>400.1050138</v>
      </c>
      <c r="C85" s="60">
        <f t="shared" si="6"/>
        <v>639.8949862</v>
      </c>
      <c r="D85" s="60">
        <f t="shared" si="7"/>
        <v>67949.53595</v>
      </c>
      <c r="E85" s="60">
        <f t="shared" si="8"/>
        <v>334.236517</v>
      </c>
      <c r="F85" s="60">
        <f t="shared" si="9"/>
        <v>215.763483</v>
      </c>
      <c r="G85" s="60">
        <f t="shared" si="10"/>
        <v>39892.61856</v>
      </c>
      <c r="H85" s="60">
        <f t="shared" si="3"/>
        <v>107842.1545</v>
      </c>
      <c r="I85" s="60">
        <f t="shared" si="11"/>
        <v>165339.0496</v>
      </c>
      <c r="J85" s="60">
        <f t="shared" si="4"/>
        <v>57496.89509</v>
      </c>
    </row>
    <row r="86" ht="12.75" customHeight="1">
      <c r="A86" s="58">
        <f t="shared" si="12"/>
        <v>60</v>
      </c>
      <c r="B86" s="60">
        <f t="shared" si="5"/>
        <v>396.3722931</v>
      </c>
      <c r="C86" s="60">
        <f t="shared" si="6"/>
        <v>643.6277069</v>
      </c>
      <c r="D86" s="60">
        <f t="shared" si="7"/>
        <v>67305.90825</v>
      </c>
      <c r="E86" s="60">
        <f t="shared" si="8"/>
        <v>332.438488</v>
      </c>
      <c r="F86" s="60">
        <f t="shared" si="9"/>
        <v>217.561512</v>
      </c>
      <c r="G86" s="60">
        <f t="shared" si="10"/>
        <v>39675.05704</v>
      </c>
      <c r="H86" s="60">
        <f t="shared" si="3"/>
        <v>106980.9653</v>
      </c>
      <c r="I86" s="60">
        <f t="shared" si="11"/>
        <v>165612.1205</v>
      </c>
      <c r="J86" s="60">
        <f t="shared" si="4"/>
        <v>58631.15519</v>
      </c>
    </row>
    <row r="87" ht="12.75" customHeight="1">
      <c r="A87" s="58">
        <f t="shared" si="12"/>
        <v>61</v>
      </c>
      <c r="B87" s="60">
        <f t="shared" si="5"/>
        <v>392.6177981</v>
      </c>
      <c r="C87" s="60">
        <f t="shared" si="6"/>
        <v>647.3822019</v>
      </c>
      <c r="D87" s="60">
        <f t="shared" si="7"/>
        <v>66658.52605</v>
      </c>
      <c r="E87" s="60">
        <f t="shared" si="8"/>
        <v>330.6254754</v>
      </c>
      <c r="F87" s="60">
        <f t="shared" si="9"/>
        <v>219.3745246</v>
      </c>
      <c r="G87" s="60">
        <f t="shared" si="10"/>
        <v>39455.68252</v>
      </c>
      <c r="H87" s="60">
        <f t="shared" si="3"/>
        <v>106114.2086</v>
      </c>
      <c r="I87" s="60">
        <f t="shared" si="11"/>
        <v>165885.6424</v>
      </c>
      <c r="J87" s="60">
        <f t="shared" si="4"/>
        <v>59771.4338</v>
      </c>
    </row>
    <row r="88" ht="12.75" customHeight="1">
      <c r="A88" s="58">
        <f t="shared" si="12"/>
        <v>62</v>
      </c>
      <c r="B88" s="60">
        <f t="shared" si="5"/>
        <v>388.8414019</v>
      </c>
      <c r="C88" s="60">
        <f t="shared" si="6"/>
        <v>651.1585981</v>
      </c>
      <c r="D88" s="60">
        <f t="shared" si="7"/>
        <v>66007.36745</v>
      </c>
      <c r="E88" s="60">
        <f t="shared" si="8"/>
        <v>328.7973543</v>
      </c>
      <c r="F88" s="60">
        <f t="shared" si="9"/>
        <v>221.2026457</v>
      </c>
      <c r="G88" s="60">
        <f t="shared" si="10"/>
        <v>39234.47987</v>
      </c>
      <c r="H88" s="60">
        <f t="shared" si="3"/>
        <v>105241.8473</v>
      </c>
      <c r="I88" s="60">
        <f t="shared" si="11"/>
        <v>166159.616</v>
      </c>
      <c r="J88" s="60">
        <f t="shared" si="4"/>
        <v>60917.76867</v>
      </c>
    </row>
    <row r="89" ht="12.75" customHeight="1">
      <c r="A89" s="58">
        <f t="shared" si="12"/>
        <v>63</v>
      </c>
      <c r="B89" s="60">
        <f t="shared" si="5"/>
        <v>385.0429768</v>
      </c>
      <c r="C89" s="60">
        <f t="shared" si="6"/>
        <v>654.9570232</v>
      </c>
      <c r="D89" s="60">
        <f t="shared" si="7"/>
        <v>65352.41042</v>
      </c>
      <c r="E89" s="60">
        <f t="shared" si="8"/>
        <v>326.9539989</v>
      </c>
      <c r="F89" s="60">
        <f t="shared" si="9"/>
        <v>223.0460011</v>
      </c>
      <c r="G89" s="60">
        <f t="shared" si="10"/>
        <v>39011.43387</v>
      </c>
      <c r="H89" s="60">
        <f t="shared" si="3"/>
        <v>104363.8443</v>
      </c>
      <c r="I89" s="60">
        <f t="shared" si="11"/>
        <v>166434.0421</v>
      </c>
      <c r="J89" s="60">
        <f t="shared" si="4"/>
        <v>62070.19781</v>
      </c>
    </row>
    <row r="90" ht="12.75" customHeight="1">
      <c r="A90" s="58">
        <f t="shared" si="12"/>
        <v>64</v>
      </c>
      <c r="B90" s="60">
        <f t="shared" si="5"/>
        <v>381.2223941</v>
      </c>
      <c r="C90" s="60">
        <f t="shared" si="6"/>
        <v>658.7776059</v>
      </c>
      <c r="D90" s="60">
        <f t="shared" si="7"/>
        <v>64693.63282</v>
      </c>
      <c r="E90" s="60">
        <f t="shared" si="8"/>
        <v>325.0952823</v>
      </c>
      <c r="F90" s="60">
        <f t="shared" si="9"/>
        <v>224.9047177</v>
      </c>
      <c r="G90" s="60">
        <f t="shared" si="10"/>
        <v>38786.52915</v>
      </c>
      <c r="H90" s="60">
        <f t="shared" si="3"/>
        <v>103480.162</v>
      </c>
      <c r="I90" s="60">
        <f t="shared" si="11"/>
        <v>166708.9215</v>
      </c>
      <c r="J90" s="60">
        <f t="shared" si="4"/>
        <v>63228.75948</v>
      </c>
    </row>
    <row r="91" ht="12.75" customHeight="1">
      <c r="A91" s="58">
        <f t="shared" si="12"/>
        <v>65</v>
      </c>
      <c r="B91" s="60">
        <f t="shared" si="5"/>
        <v>377.3795248</v>
      </c>
      <c r="C91" s="60">
        <f t="shared" si="6"/>
        <v>662.6204752</v>
      </c>
      <c r="D91" s="60">
        <f t="shared" si="7"/>
        <v>64031.01234</v>
      </c>
      <c r="E91" s="60">
        <f t="shared" si="8"/>
        <v>323.2210763</v>
      </c>
      <c r="F91" s="60">
        <f t="shared" si="9"/>
        <v>226.7789237</v>
      </c>
      <c r="G91" s="60">
        <f t="shared" si="10"/>
        <v>38559.75023</v>
      </c>
      <c r="H91" s="60">
        <f t="shared" si="3"/>
        <v>102590.7626</v>
      </c>
      <c r="I91" s="60">
        <f t="shared" si="11"/>
        <v>166984.2548</v>
      </c>
      <c r="J91" s="60">
        <f t="shared" si="4"/>
        <v>64393.49222</v>
      </c>
    </row>
    <row r="92" ht="12.75" customHeight="1">
      <c r="A92" s="58">
        <f t="shared" si="12"/>
        <v>66</v>
      </c>
      <c r="B92" s="60">
        <f t="shared" si="5"/>
        <v>373.5142387</v>
      </c>
      <c r="C92" s="60">
        <f t="shared" si="6"/>
        <v>666.4857613</v>
      </c>
      <c r="D92" s="60">
        <f t="shared" si="7"/>
        <v>63364.52658</v>
      </c>
      <c r="E92" s="60">
        <f t="shared" si="8"/>
        <v>321.3312519</v>
      </c>
      <c r="F92" s="60">
        <f t="shared" si="9"/>
        <v>228.6687481</v>
      </c>
      <c r="G92" s="60">
        <f t="shared" si="10"/>
        <v>38331.08148</v>
      </c>
      <c r="H92" s="60">
        <f t="shared" si="3"/>
        <v>101695.6081</v>
      </c>
      <c r="I92" s="60">
        <f t="shared" si="11"/>
        <v>167260.0429</v>
      </c>
      <c r="J92" s="60">
        <f t="shared" si="4"/>
        <v>65564.4348</v>
      </c>
    </row>
    <row r="93" ht="12.75" customHeight="1">
      <c r="A93" s="58">
        <f t="shared" si="12"/>
        <v>67</v>
      </c>
      <c r="B93" s="60">
        <f t="shared" si="5"/>
        <v>369.6264051</v>
      </c>
      <c r="C93" s="60">
        <f t="shared" si="6"/>
        <v>670.3735949</v>
      </c>
      <c r="D93" s="60">
        <f t="shared" si="7"/>
        <v>62694.15299</v>
      </c>
      <c r="E93" s="60">
        <f t="shared" si="8"/>
        <v>319.425679</v>
      </c>
      <c r="F93" s="60">
        <f t="shared" si="9"/>
        <v>230.574321</v>
      </c>
      <c r="G93" s="60">
        <f t="shared" si="10"/>
        <v>38100.50716</v>
      </c>
      <c r="H93" s="60">
        <f t="shared" si="3"/>
        <v>100794.6601</v>
      </c>
      <c r="I93" s="60">
        <f t="shared" si="11"/>
        <v>167536.2864</v>
      </c>
      <c r="J93" s="60">
        <f t="shared" si="4"/>
        <v>66741.62627</v>
      </c>
    </row>
    <row r="94" ht="12.75" customHeight="1">
      <c r="A94" s="58">
        <f t="shared" si="12"/>
        <v>68</v>
      </c>
      <c r="B94" s="60">
        <f t="shared" si="5"/>
        <v>365.7158924</v>
      </c>
      <c r="C94" s="60">
        <f t="shared" si="6"/>
        <v>674.2841076</v>
      </c>
      <c r="D94" s="60">
        <f t="shared" si="7"/>
        <v>62019.86888</v>
      </c>
      <c r="E94" s="60">
        <f t="shared" si="8"/>
        <v>317.5042263</v>
      </c>
      <c r="F94" s="60">
        <f t="shared" si="9"/>
        <v>232.4957737</v>
      </c>
      <c r="G94" s="60">
        <f t="shared" si="10"/>
        <v>37868.01139</v>
      </c>
      <c r="H94" s="60">
        <f t="shared" si="3"/>
        <v>99887.88027</v>
      </c>
      <c r="I94" s="60">
        <f t="shared" si="11"/>
        <v>167812.9862</v>
      </c>
      <c r="J94" s="60">
        <f t="shared" si="4"/>
        <v>67925.10595</v>
      </c>
    </row>
    <row r="95" ht="12.75" customHeight="1">
      <c r="A95" s="58">
        <f t="shared" si="12"/>
        <v>69</v>
      </c>
      <c r="B95" s="60">
        <f t="shared" si="5"/>
        <v>361.7825685</v>
      </c>
      <c r="C95" s="60">
        <f t="shared" si="6"/>
        <v>678.2174315</v>
      </c>
      <c r="D95" s="60">
        <f t="shared" si="7"/>
        <v>61341.65145</v>
      </c>
      <c r="E95" s="60">
        <f t="shared" si="8"/>
        <v>315.5667616</v>
      </c>
      <c r="F95" s="60">
        <f t="shared" si="9"/>
        <v>234.4332384</v>
      </c>
      <c r="G95" s="60">
        <f t="shared" si="10"/>
        <v>37633.57815</v>
      </c>
      <c r="H95" s="60">
        <f t="shared" si="3"/>
        <v>98975.2296</v>
      </c>
      <c r="I95" s="60">
        <f t="shared" si="11"/>
        <v>168090.143</v>
      </c>
      <c r="J95" s="60">
        <f t="shared" si="4"/>
        <v>69114.91341</v>
      </c>
    </row>
    <row r="96" ht="12.75" customHeight="1">
      <c r="A96" s="58">
        <f t="shared" si="12"/>
        <v>70</v>
      </c>
      <c r="B96" s="60">
        <f t="shared" si="5"/>
        <v>357.8263001</v>
      </c>
      <c r="C96" s="60">
        <f t="shared" si="6"/>
        <v>682.1736999</v>
      </c>
      <c r="D96" s="60">
        <f t="shared" si="7"/>
        <v>60659.47775</v>
      </c>
      <c r="E96" s="60">
        <f t="shared" si="8"/>
        <v>313.6131512</v>
      </c>
      <c r="F96" s="60">
        <f t="shared" si="9"/>
        <v>236.3868488</v>
      </c>
      <c r="G96" s="60">
        <f t="shared" si="10"/>
        <v>37397.1913</v>
      </c>
      <c r="H96" s="60">
        <f t="shared" si="3"/>
        <v>98056.66905</v>
      </c>
      <c r="I96" s="60">
        <f t="shared" si="11"/>
        <v>168367.7575</v>
      </c>
      <c r="J96" s="60">
        <f t="shared" si="4"/>
        <v>70311.0885</v>
      </c>
    </row>
    <row r="97" ht="12.75" customHeight="1">
      <c r="A97" s="58">
        <f t="shared" si="12"/>
        <v>71</v>
      </c>
      <c r="B97" s="60">
        <f t="shared" si="5"/>
        <v>353.8469535</v>
      </c>
      <c r="C97" s="60">
        <f t="shared" si="6"/>
        <v>686.1530465</v>
      </c>
      <c r="D97" s="60">
        <f t="shared" si="7"/>
        <v>59973.3247</v>
      </c>
      <c r="E97" s="60">
        <f t="shared" si="8"/>
        <v>311.6432608</v>
      </c>
      <c r="F97" s="60">
        <f t="shared" si="9"/>
        <v>238.3567392</v>
      </c>
      <c r="G97" s="60">
        <f t="shared" si="10"/>
        <v>37158.83456</v>
      </c>
      <c r="H97" s="60">
        <f t="shared" si="3"/>
        <v>97132.15926</v>
      </c>
      <c r="I97" s="60">
        <f t="shared" si="11"/>
        <v>168645.8306</v>
      </c>
      <c r="J97" s="60">
        <f t="shared" si="4"/>
        <v>71513.67133</v>
      </c>
    </row>
    <row r="98" ht="12.75" customHeight="1">
      <c r="A98" s="58">
        <f t="shared" si="12"/>
        <v>72</v>
      </c>
      <c r="B98" s="60">
        <f t="shared" si="5"/>
        <v>349.8443941</v>
      </c>
      <c r="C98" s="60">
        <f t="shared" si="6"/>
        <v>690.1556059</v>
      </c>
      <c r="D98" s="60">
        <f t="shared" si="7"/>
        <v>59283.1691</v>
      </c>
      <c r="E98" s="60">
        <f t="shared" si="8"/>
        <v>309.6569547</v>
      </c>
      <c r="F98" s="60">
        <f t="shared" si="9"/>
        <v>240.3430453</v>
      </c>
      <c r="G98" s="60">
        <f t="shared" si="10"/>
        <v>36918.49152</v>
      </c>
      <c r="H98" s="60">
        <f t="shared" si="3"/>
        <v>96201.66061</v>
      </c>
      <c r="I98" s="60">
        <f t="shared" si="11"/>
        <v>168924.3629</v>
      </c>
      <c r="J98" s="60">
        <f t="shared" si="4"/>
        <v>72722.70228</v>
      </c>
    </row>
    <row r="99" ht="12.75" customHeight="1">
      <c r="A99" s="58">
        <f t="shared" si="12"/>
        <v>73</v>
      </c>
      <c r="B99" s="60">
        <f t="shared" si="5"/>
        <v>345.8184864</v>
      </c>
      <c r="C99" s="60">
        <f t="shared" si="6"/>
        <v>694.1815136</v>
      </c>
      <c r="D99" s="60">
        <f t="shared" si="7"/>
        <v>58588.98758</v>
      </c>
      <c r="E99" s="60">
        <f t="shared" si="8"/>
        <v>307.654096</v>
      </c>
      <c r="F99" s="60">
        <f t="shared" si="9"/>
        <v>242.345904</v>
      </c>
      <c r="G99" s="60">
        <f t="shared" si="10"/>
        <v>36676.14561</v>
      </c>
      <c r="H99" s="60">
        <f t="shared" si="3"/>
        <v>95265.13319</v>
      </c>
      <c r="I99" s="60">
        <f t="shared" si="11"/>
        <v>169203.3552</v>
      </c>
      <c r="J99" s="60">
        <f t="shared" si="4"/>
        <v>73938.22201</v>
      </c>
    </row>
    <row r="100" ht="12.75" customHeight="1">
      <c r="A100" s="58">
        <f t="shared" si="12"/>
        <v>74</v>
      </c>
      <c r="B100" s="60">
        <f t="shared" si="5"/>
        <v>341.7690942</v>
      </c>
      <c r="C100" s="60">
        <f t="shared" si="6"/>
        <v>698.2309058</v>
      </c>
      <c r="D100" s="60">
        <f t="shared" si="7"/>
        <v>57890.75668</v>
      </c>
      <c r="E100" s="60">
        <f t="shared" si="8"/>
        <v>305.6345468</v>
      </c>
      <c r="F100" s="60">
        <f t="shared" si="9"/>
        <v>244.3654532</v>
      </c>
      <c r="G100" s="60">
        <f t="shared" si="10"/>
        <v>36431.78016</v>
      </c>
      <c r="H100" s="60">
        <f t="shared" si="3"/>
        <v>94322.53684</v>
      </c>
      <c r="I100" s="60">
        <f t="shared" si="11"/>
        <v>169482.8083</v>
      </c>
      <c r="J100" s="60">
        <f t="shared" si="4"/>
        <v>75160.27147</v>
      </c>
    </row>
    <row r="101" ht="12.75" customHeight="1">
      <c r="A101" s="58">
        <f t="shared" si="12"/>
        <v>75</v>
      </c>
      <c r="B101" s="60">
        <f t="shared" si="5"/>
        <v>337.6960806</v>
      </c>
      <c r="C101" s="60">
        <f t="shared" si="6"/>
        <v>702.3039194</v>
      </c>
      <c r="D101" s="60">
        <f t="shared" si="7"/>
        <v>57188.45276</v>
      </c>
      <c r="E101" s="60">
        <f t="shared" si="8"/>
        <v>303.598168</v>
      </c>
      <c r="F101" s="60">
        <f t="shared" si="9"/>
        <v>246.401832</v>
      </c>
      <c r="G101" s="60">
        <f t="shared" si="10"/>
        <v>36185.37833</v>
      </c>
      <c r="H101" s="60">
        <f t="shared" si="3"/>
        <v>93373.83108</v>
      </c>
      <c r="I101" s="60">
        <f t="shared" si="11"/>
        <v>169762.7229</v>
      </c>
      <c r="J101" s="60">
        <f t="shared" si="4"/>
        <v>76388.89186</v>
      </c>
    </row>
    <row r="102" ht="12.75" customHeight="1">
      <c r="A102" s="58">
        <f t="shared" si="12"/>
        <v>76</v>
      </c>
      <c r="B102" s="60">
        <f t="shared" si="5"/>
        <v>333.5993077</v>
      </c>
      <c r="C102" s="60">
        <f t="shared" si="6"/>
        <v>706.4006923</v>
      </c>
      <c r="D102" s="60">
        <f t="shared" si="7"/>
        <v>56482.05206</v>
      </c>
      <c r="E102" s="60">
        <f t="shared" si="8"/>
        <v>301.5448194</v>
      </c>
      <c r="F102" s="60">
        <f t="shared" si="9"/>
        <v>248.4551806</v>
      </c>
      <c r="G102" s="60">
        <f t="shared" si="10"/>
        <v>35936.92315</v>
      </c>
      <c r="H102" s="60">
        <f t="shared" si="3"/>
        <v>92418.97521</v>
      </c>
      <c r="I102" s="60">
        <f t="shared" si="11"/>
        <v>170043.0999</v>
      </c>
      <c r="J102" s="60">
        <f t="shared" si="4"/>
        <v>77624.12467</v>
      </c>
    </row>
    <row r="103" ht="12.75" customHeight="1">
      <c r="A103" s="58">
        <f t="shared" si="12"/>
        <v>77</v>
      </c>
      <c r="B103" s="60">
        <f t="shared" si="5"/>
        <v>329.478637</v>
      </c>
      <c r="C103" s="60">
        <f t="shared" si="6"/>
        <v>710.521363</v>
      </c>
      <c r="D103" s="60">
        <f t="shared" si="7"/>
        <v>55771.5307</v>
      </c>
      <c r="E103" s="60">
        <f t="shared" si="8"/>
        <v>299.4743596</v>
      </c>
      <c r="F103" s="60">
        <f t="shared" si="9"/>
        <v>250.5256404</v>
      </c>
      <c r="G103" s="60">
        <f t="shared" si="10"/>
        <v>35686.39751</v>
      </c>
      <c r="H103" s="60">
        <f t="shared" si="3"/>
        <v>91457.92821</v>
      </c>
      <c r="I103" s="60">
        <f t="shared" si="11"/>
        <v>170323.9399</v>
      </c>
      <c r="J103" s="60">
        <f t="shared" si="4"/>
        <v>78866.01168</v>
      </c>
    </row>
    <row r="104" ht="12.75" customHeight="1">
      <c r="A104" s="58">
        <f t="shared" si="12"/>
        <v>78</v>
      </c>
      <c r="B104" s="60">
        <f t="shared" si="5"/>
        <v>325.3339291</v>
      </c>
      <c r="C104" s="60">
        <f t="shared" si="6"/>
        <v>714.6660709</v>
      </c>
      <c r="D104" s="60">
        <f t="shared" si="7"/>
        <v>55056.86463</v>
      </c>
      <c r="E104" s="60">
        <f t="shared" si="8"/>
        <v>297.3866459</v>
      </c>
      <c r="F104" s="60">
        <f t="shared" si="9"/>
        <v>252.6133541</v>
      </c>
      <c r="G104" s="60">
        <f t="shared" si="10"/>
        <v>35433.78415</v>
      </c>
      <c r="H104" s="60">
        <f t="shared" si="3"/>
        <v>90490.64878</v>
      </c>
      <c r="I104" s="60">
        <f t="shared" si="11"/>
        <v>170605.2437</v>
      </c>
      <c r="J104" s="60">
        <f t="shared" si="4"/>
        <v>80114.59494</v>
      </c>
    </row>
    <row r="105" ht="12.75" customHeight="1">
      <c r="A105" s="58">
        <f t="shared" si="12"/>
        <v>79</v>
      </c>
      <c r="B105" s="60">
        <f t="shared" si="5"/>
        <v>321.1650437</v>
      </c>
      <c r="C105" s="60">
        <f t="shared" si="6"/>
        <v>718.8349563</v>
      </c>
      <c r="D105" s="60">
        <f t="shared" si="7"/>
        <v>54338.02967</v>
      </c>
      <c r="E105" s="60">
        <f t="shared" si="8"/>
        <v>295.2815346</v>
      </c>
      <c r="F105" s="60">
        <f t="shared" si="9"/>
        <v>254.7184654</v>
      </c>
      <c r="G105" s="60">
        <f t="shared" si="10"/>
        <v>35179.06569</v>
      </c>
      <c r="H105" s="60">
        <f t="shared" si="3"/>
        <v>89517.09536</v>
      </c>
      <c r="I105" s="60">
        <f t="shared" si="11"/>
        <v>170887.0122</v>
      </c>
      <c r="J105" s="60">
        <f t="shared" si="4"/>
        <v>81369.91679</v>
      </c>
    </row>
    <row r="106" ht="12.75" customHeight="1">
      <c r="A106" s="58">
        <f t="shared" si="12"/>
        <v>80</v>
      </c>
      <c r="B106" s="60">
        <f t="shared" si="5"/>
        <v>316.9718398</v>
      </c>
      <c r="C106" s="60">
        <f t="shared" si="6"/>
        <v>723.0281602</v>
      </c>
      <c r="D106" s="60">
        <f t="shared" si="7"/>
        <v>53615.00151</v>
      </c>
      <c r="E106" s="60">
        <f t="shared" si="8"/>
        <v>293.1588807</v>
      </c>
      <c r="F106" s="60">
        <f t="shared" si="9"/>
        <v>256.8411193</v>
      </c>
      <c r="G106" s="60">
        <f t="shared" si="10"/>
        <v>34922.22457</v>
      </c>
      <c r="H106" s="60">
        <f t="shared" si="3"/>
        <v>88537.22608</v>
      </c>
      <c r="I106" s="60">
        <f t="shared" si="11"/>
        <v>171169.2459</v>
      </c>
      <c r="J106" s="60">
        <f t="shared" si="4"/>
        <v>82632.01986</v>
      </c>
    </row>
    <row r="107" ht="12.75" customHeight="1">
      <c r="A107" s="58">
        <f t="shared" si="12"/>
        <v>81</v>
      </c>
      <c r="B107" s="60">
        <f t="shared" si="5"/>
        <v>312.7541755</v>
      </c>
      <c r="C107" s="60">
        <f t="shared" si="6"/>
        <v>727.2458245</v>
      </c>
      <c r="D107" s="60">
        <f t="shared" si="7"/>
        <v>52887.75569</v>
      </c>
      <c r="E107" s="60">
        <f t="shared" si="8"/>
        <v>291.0185381</v>
      </c>
      <c r="F107" s="60">
        <f t="shared" si="9"/>
        <v>258.9814619</v>
      </c>
      <c r="G107" s="60">
        <f t="shared" si="10"/>
        <v>34663.24311</v>
      </c>
      <c r="H107" s="60">
        <f t="shared" si="3"/>
        <v>87550.99879</v>
      </c>
      <c r="I107" s="60">
        <f t="shared" si="11"/>
        <v>171451.9459</v>
      </c>
      <c r="J107" s="60">
        <f t="shared" si="4"/>
        <v>83900.94708</v>
      </c>
    </row>
    <row r="108" ht="12.75" customHeight="1">
      <c r="A108" s="58">
        <f t="shared" si="12"/>
        <v>82</v>
      </c>
      <c r="B108" s="60">
        <f t="shared" si="5"/>
        <v>308.5119082</v>
      </c>
      <c r="C108" s="60">
        <f t="shared" si="6"/>
        <v>731.4880918</v>
      </c>
      <c r="D108" s="60">
        <f t="shared" si="7"/>
        <v>52156.2676</v>
      </c>
      <c r="E108" s="60">
        <f t="shared" si="8"/>
        <v>288.8603592</v>
      </c>
      <c r="F108" s="60">
        <f t="shared" si="9"/>
        <v>261.1396408</v>
      </c>
      <c r="G108" s="60">
        <f t="shared" si="10"/>
        <v>34402.10346</v>
      </c>
      <c r="H108" s="60">
        <f t="shared" si="3"/>
        <v>86558.37106</v>
      </c>
      <c r="I108" s="60">
        <f t="shared" si="11"/>
        <v>171735.1127</v>
      </c>
      <c r="J108" s="60">
        <f t="shared" si="4"/>
        <v>85176.74164</v>
      </c>
    </row>
    <row r="109" ht="12.75" customHeight="1">
      <c r="A109" s="58">
        <f t="shared" si="12"/>
        <v>83</v>
      </c>
      <c r="B109" s="60">
        <f t="shared" si="5"/>
        <v>304.2448943</v>
      </c>
      <c r="C109" s="60">
        <f t="shared" si="6"/>
        <v>735.7551057</v>
      </c>
      <c r="D109" s="60">
        <f t="shared" si="7"/>
        <v>51420.51249</v>
      </c>
      <c r="E109" s="60">
        <f t="shared" si="8"/>
        <v>286.6841955</v>
      </c>
      <c r="F109" s="60">
        <f t="shared" si="9"/>
        <v>263.3158045</v>
      </c>
      <c r="G109" s="60">
        <f t="shared" si="10"/>
        <v>34138.78766</v>
      </c>
      <c r="H109" s="60">
        <f t="shared" si="3"/>
        <v>85559.30015</v>
      </c>
      <c r="I109" s="60">
        <f t="shared" si="11"/>
        <v>172018.7472</v>
      </c>
      <c r="J109" s="60">
        <f t="shared" si="4"/>
        <v>86459.44705</v>
      </c>
    </row>
    <row r="110" ht="12.75" customHeight="1">
      <c r="A110" s="58">
        <f t="shared" si="12"/>
        <v>84</v>
      </c>
      <c r="B110" s="60">
        <f t="shared" si="5"/>
        <v>299.9529895</v>
      </c>
      <c r="C110" s="60">
        <f t="shared" si="6"/>
        <v>740.0470105</v>
      </c>
      <c r="D110" s="60">
        <f t="shared" si="7"/>
        <v>50680.46548</v>
      </c>
      <c r="E110" s="60">
        <f t="shared" si="8"/>
        <v>284.4898972</v>
      </c>
      <c r="F110" s="60">
        <f t="shared" si="9"/>
        <v>265.5101028</v>
      </c>
      <c r="G110" s="60">
        <f t="shared" si="10"/>
        <v>33873.27756</v>
      </c>
      <c r="H110" s="60">
        <f t="shared" si="3"/>
        <v>84553.74304</v>
      </c>
      <c r="I110" s="60">
        <f t="shared" si="11"/>
        <v>172302.8501</v>
      </c>
      <c r="J110" s="60">
        <f t="shared" si="4"/>
        <v>87749.10711</v>
      </c>
    </row>
    <row r="111" ht="12.75" customHeight="1">
      <c r="A111" s="58">
        <f t="shared" si="12"/>
        <v>85</v>
      </c>
      <c r="B111" s="60">
        <f t="shared" si="5"/>
        <v>295.6360486</v>
      </c>
      <c r="C111" s="60">
        <f t="shared" si="6"/>
        <v>744.3639514</v>
      </c>
      <c r="D111" s="60">
        <f t="shared" si="7"/>
        <v>49936.10153</v>
      </c>
      <c r="E111" s="60">
        <f t="shared" si="8"/>
        <v>282.277313</v>
      </c>
      <c r="F111" s="60">
        <f t="shared" si="9"/>
        <v>267.722687</v>
      </c>
      <c r="G111" s="60">
        <f t="shared" si="10"/>
        <v>33605.55487</v>
      </c>
      <c r="H111" s="60">
        <f t="shared" si="3"/>
        <v>83541.6564</v>
      </c>
      <c r="I111" s="60">
        <f t="shared" si="11"/>
        <v>172587.4223</v>
      </c>
      <c r="J111" s="60">
        <f t="shared" si="4"/>
        <v>89045.76591</v>
      </c>
    </row>
    <row r="112" ht="12.75" customHeight="1">
      <c r="A112" s="58">
        <f t="shared" si="12"/>
        <v>86</v>
      </c>
      <c r="B112" s="60">
        <f t="shared" si="5"/>
        <v>291.2939256</v>
      </c>
      <c r="C112" s="60">
        <f t="shared" si="6"/>
        <v>748.7060744</v>
      </c>
      <c r="D112" s="60">
        <f t="shared" si="7"/>
        <v>49187.39546</v>
      </c>
      <c r="E112" s="60">
        <f t="shared" si="8"/>
        <v>280.0462906</v>
      </c>
      <c r="F112" s="60">
        <f t="shared" si="9"/>
        <v>269.9537094</v>
      </c>
      <c r="G112" s="60">
        <f t="shared" si="10"/>
        <v>33335.60116</v>
      </c>
      <c r="H112" s="60">
        <f t="shared" si="3"/>
        <v>82522.99662</v>
      </c>
      <c r="I112" s="60">
        <f t="shared" si="11"/>
        <v>172872.4645</v>
      </c>
      <c r="J112" s="60">
        <f t="shared" si="4"/>
        <v>90349.46786</v>
      </c>
    </row>
    <row r="113" ht="12.75" customHeight="1">
      <c r="A113" s="58">
        <f t="shared" si="12"/>
        <v>87</v>
      </c>
      <c r="B113" s="60">
        <f t="shared" si="5"/>
        <v>286.9264735</v>
      </c>
      <c r="C113" s="60">
        <f t="shared" si="6"/>
        <v>753.0735265</v>
      </c>
      <c r="D113" s="60">
        <f t="shared" si="7"/>
        <v>48434.32193</v>
      </c>
      <c r="E113" s="60">
        <f t="shared" si="8"/>
        <v>277.7966763</v>
      </c>
      <c r="F113" s="60">
        <f t="shared" si="9"/>
        <v>272.2033237</v>
      </c>
      <c r="G113" s="60">
        <f t="shared" si="10"/>
        <v>33063.39784</v>
      </c>
      <c r="H113" s="60">
        <f t="shared" si="3"/>
        <v>81497.71977</v>
      </c>
      <c r="I113" s="60">
        <f t="shared" si="11"/>
        <v>173157.9774</v>
      </c>
      <c r="J113" s="60">
        <f t="shared" si="4"/>
        <v>91660.25764</v>
      </c>
    </row>
    <row r="114" ht="12.75" customHeight="1">
      <c r="A114" s="58">
        <f t="shared" si="12"/>
        <v>88</v>
      </c>
      <c r="B114" s="60">
        <f t="shared" si="5"/>
        <v>282.5335446</v>
      </c>
      <c r="C114" s="60">
        <f t="shared" si="6"/>
        <v>757.4664554</v>
      </c>
      <c r="D114" s="60">
        <f t="shared" si="7"/>
        <v>47676.85547</v>
      </c>
      <c r="E114" s="60">
        <f t="shared" si="8"/>
        <v>275.5283153</v>
      </c>
      <c r="F114" s="60">
        <f t="shared" si="9"/>
        <v>274.4716847</v>
      </c>
      <c r="G114" s="60">
        <f t="shared" si="10"/>
        <v>32788.92615</v>
      </c>
      <c r="H114" s="60">
        <f t="shared" si="3"/>
        <v>80465.78163</v>
      </c>
      <c r="I114" s="60">
        <f t="shared" si="11"/>
        <v>173443.9619</v>
      </c>
      <c r="J114" s="60">
        <f t="shared" si="4"/>
        <v>92978.18025</v>
      </c>
    </row>
    <row r="115" ht="12.75" customHeight="1">
      <c r="A115" s="58">
        <f t="shared" si="12"/>
        <v>89</v>
      </c>
      <c r="B115" s="60">
        <f t="shared" si="5"/>
        <v>278.1149903</v>
      </c>
      <c r="C115" s="60">
        <f t="shared" si="6"/>
        <v>761.8850097</v>
      </c>
      <c r="D115" s="60">
        <f t="shared" si="7"/>
        <v>46914.97046</v>
      </c>
      <c r="E115" s="60">
        <f t="shared" si="8"/>
        <v>273.2410513</v>
      </c>
      <c r="F115" s="60">
        <f t="shared" si="9"/>
        <v>276.7589487</v>
      </c>
      <c r="G115" s="60">
        <f t="shared" si="10"/>
        <v>32512.1672</v>
      </c>
      <c r="H115" s="60">
        <f t="shared" si="3"/>
        <v>79427.13767</v>
      </c>
      <c r="I115" s="60">
        <f t="shared" si="11"/>
        <v>173730.4187</v>
      </c>
      <c r="J115" s="60">
        <f t="shared" si="4"/>
        <v>94303.28102</v>
      </c>
    </row>
    <row r="116" ht="12.75" customHeight="1">
      <c r="A116" s="58">
        <f t="shared" si="12"/>
        <v>90</v>
      </c>
      <c r="B116" s="60">
        <f t="shared" si="5"/>
        <v>273.670661</v>
      </c>
      <c r="C116" s="60">
        <f t="shared" si="6"/>
        <v>766.329339</v>
      </c>
      <c r="D116" s="60">
        <f t="shared" si="7"/>
        <v>46148.64113</v>
      </c>
      <c r="E116" s="60">
        <f t="shared" si="8"/>
        <v>270.9347267</v>
      </c>
      <c r="F116" s="60">
        <f t="shared" si="9"/>
        <v>279.0652733</v>
      </c>
      <c r="G116" s="60">
        <f t="shared" si="10"/>
        <v>32233.10193</v>
      </c>
      <c r="H116" s="60">
        <f t="shared" si="3"/>
        <v>78381.74306</v>
      </c>
      <c r="I116" s="60">
        <f t="shared" si="11"/>
        <v>174017.3486</v>
      </c>
      <c r="J116" s="60">
        <f t="shared" si="4"/>
        <v>95635.60554</v>
      </c>
    </row>
    <row r="117" ht="12.75" customHeight="1">
      <c r="A117" s="58">
        <f t="shared" si="12"/>
        <v>91</v>
      </c>
      <c r="B117" s="60">
        <f t="shared" si="5"/>
        <v>269.2004066</v>
      </c>
      <c r="C117" s="60">
        <f t="shared" si="6"/>
        <v>770.7995934</v>
      </c>
      <c r="D117" s="60">
        <f t="shared" si="7"/>
        <v>45377.84153</v>
      </c>
      <c r="E117" s="60">
        <f t="shared" si="8"/>
        <v>268.6091828</v>
      </c>
      <c r="F117" s="60">
        <f t="shared" si="9"/>
        <v>281.3908172</v>
      </c>
      <c r="G117" s="60">
        <f t="shared" si="10"/>
        <v>31951.71111</v>
      </c>
      <c r="H117" s="60">
        <f t="shared" si="3"/>
        <v>77329.55264</v>
      </c>
      <c r="I117" s="60">
        <f t="shared" si="11"/>
        <v>174304.7524</v>
      </c>
      <c r="J117" s="60">
        <f t="shared" si="4"/>
        <v>96975.19975</v>
      </c>
    </row>
    <row r="118" ht="12.75" customHeight="1">
      <c r="A118" s="58">
        <f t="shared" si="12"/>
        <v>92</v>
      </c>
      <c r="B118" s="60">
        <f t="shared" si="5"/>
        <v>264.7040756</v>
      </c>
      <c r="C118" s="60">
        <f t="shared" si="6"/>
        <v>775.2959244</v>
      </c>
      <c r="D118" s="60">
        <f t="shared" si="7"/>
        <v>44602.54561</v>
      </c>
      <c r="E118" s="60">
        <f t="shared" si="8"/>
        <v>266.2642593</v>
      </c>
      <c r="F118" s="60">
        <f t="shared" si="9"/>
        <v>283.7357407</v>
      </c>
      <c r="G118" s="60">
        <f t="shared" si="10"/>
        <v>31667.97537</v>
      </c>
      <c r="H118" s="60">
        <f t="shared" si="3"/>
        <v>76270.52098</v>
      </c>
      <c r="I118" s="60">
        <f t="shared" si="11"/>
        <v>174592.6309</v>
      </c>
      <c r="J118" s="60">
        <f t="shared" si="4"/>
        <v>98322.10989</v>
      </c>
    </row>
    <row r="119" ht="12.75" customHeight="1">
      <c r="A119" s="58">
        <f t="shared" si="12"/>
        <v>93</v>
      </c>
      <c r="B119" s="60">
        <f t="shared" si="5"/>
        <v>260.181516</v>
      </c>
      <c r="C119" s="60">
        <f t="shared" si="6"/>
        <v>779.818484</v>
      </c>
      <c r="D119" s="60">
        <f t="shared" si="7"/>
        <v>43822.72712</v>
      </c>
      <c r="E119" s="60">
        <f t="shared" si="8"/>
        <v>263.8997948</v>
      </c>
      <c r="F119" s="60">
        <f t="shared" si="9"/>
        <v>286.1002052</v>
      </c>
      <c r="G119" s="60">
        <f t="shared" si="10"/>
        <v>31381.87517</v>
      </c>
      <c r="H119" s="60">
        <f t="shared" si="3"/>
        <v>75204.60229</v>
      </c>
      <c r="I119" s="60">
        <f t="shared" si="11"/>
        <v>174880.9848</v>
      </c>
      <c r="J119" s="60">
        <f t="shared" si="4"/>
        <v>99676.3825</v>
      </c>
    </row>
    <row r="120" ht="12.75" customHeight="1">
      <c r="A120" s="58">
        <f t="shared" si="12"/>
        <v>94</v>
      </c>
      <c r="B120" s="60">
        <f t="shared" si="5"/>
        <v>255.6325749</v>
      </c>
      <c r="C120" s="60">
        <f t="shared" si="6"/>
        <v>784.3674251</v>
      </c>
      <c r="D120" s="60">
        <f t="shared" si="7"/>
        <v>43038.3597</v>
      </c>
      <c r="E120" s="60">
        <f t="shared" si="8"/>
        <v>261.5156264</v>
      </c>
      <c r="F120" s="60">
        <f t="shared" si="9"/>
        <v>288.4843736</v>
      </c>
      <c r="G120" s="60">
        <f t="shared" si="10"/>
        <v>31093.39079</v>
      </c>
      <c r="H120" s="60">
        <f t="shared" si="3"/>
        <v>74131.75049</v>
      </c>
      <c r="I120" s="60">
        <f t="shared" si="11"/>
        <v>175169.815</v>
      </c>
      <c r="J120" s="60">
        <f t="shared" si="4"/>
        <v>101038.0645</v>
      </c>
    </row>
    <row r="121" ht="12.75" customHeight="1">
      <c r="A121" s="58">
        <f t="shared" si="12"/>
        <v>95</v>
      </c>
      <c r="B121" s="60">
        <f t="shared" si="5"/>
        <v>251.0570982</v>
      </c>
      <c r="C121" s="60">
        <f t="shared" si="6"/>
        <v>788.9429018</v>
      </c>
      <c r="D121" s="60">
        <f t="shared" si="7"/>
        <v>42249.4168</v>
      </c>
      <c r="E121" s="60">
        <f t="shared" si="8"/>
        <v>259.1115899</v>
      </c>
      <c r="F121" s="60">
        <f t="shared" si="9"/>
        <v>290.8884101</v>
      </c>
      <c r="G121" s="60">
        <f t="shared" si="10"/>
        <v>30802.50238</v>
      </c>
      <c r="H121" s="60">
        <f t="shared" si="3"/>
        <v>73051.91918</v>
      </c>
      <c r="I121" s="60">
        <f t="shared" si="11"/>
        <v>175459.1221</v>
      </c>
      <c r="J121" s="60">
        <f t="shared" si="4"/>
        <v>102407.203</v>
      </c>
    </row>
    <row r="122" ht="12.75" customHeight="1">
      <c r="A122" s="58">
        <f t="shared" si="12"/>
        <v>96</v>
      </c>
      <c r="B122" s="60">
        <f t="shared" si="5"/>
        <v>246.4549313</v>
      </c>
      <c r="C122" s="60">
        <f t="shared" si="6"/>
        <v>793.5450687</v>
      </c>
      <c r="D122" s="60">
        <f t="shared" si="7"/>
        <v>41455.87173</v>
      </c>
      <c r="E122" s="60">
        <f t="shared" si="8"/>
        <v>256.6875199</v>
      </c>
      <c r="F122" s="60">
        <f t="shared" si="9"/>
        <v>293.3124801</v>
      </c>
      <c r="G122" s="60">
        <f t="shared" si="10"/>
        <v>30509.1899</v>
      </c>
      <c r="H122" s="60">
        <f t="shared" si="3"/>
        <v>71965.06163</v>
      </c>
      <c r="I122" s="60">
        <f t="shared" si="11"/>
        <v>175748.9072</v>
      </c>
      <c r="J122" s="60">
        <f t="shared" si="4"/>
        <v>103783.8455</v>
      </c>
    </row>
    <row r="123" ht="12.75" customHeight="1">
      <c r="A123" s="58">
        <f t="shared" si="12"/>
        <v>97</v>
      </c>
      <c r="B123" s="60">
        <f t="shared" si="5"/>
        <v>241.8259184</v>
      </c>
      <c r="C123" s="60">
        <f t="shared" si="6"/>
        <v>798.1740816</v>
      </c>
      <c r="D123" s="60">
        <f t="shared" si="7"/>
        <v>40657.69765</v>
      </c>
      <c r="E123" s="60">
        <f t="shared" si="8"/>
        <v>254.2432492</v>
      </c>
      <c r="F123" s="60">
        <f t="shared" si="9"/>
        <v>295.7567508</v>
      </c>
      <c r="G123" s="60">
        <f t="shared" si="10"/>
        <v>30213.43315</v>
      </c>
      <c r="H123" s="60">
        <f t="shared" si="3"/>
        <v>70871.1308</v>
      </c>
      <c r="I123" s="60">
        <f t="shared" si="11"/>
        <v>176039.1708</v>
      </c>
      <c r="J123" s="60">
        <f t="shared" si="4"/>
        <v>105168.04</v>
      </c>
    </row>
    <row r="124" ht="12.75" customHeight="1">
      <c r="A124" s="58">
        <f t="shared" si="12"/>
        <v>98</v>
      </c>
      <c r="B124" s="60">
        <f t="shared" si="5"/>
        <v>237.1699029</v>
      </c>
      <c r="C124" s="60">
        <f t="shared" si="6"/>
        <v>802.8300971</v>
      </c>
      <c r="D124" s="60">
        <f t="shared" si="7"/>
        <v>39854.86755</v>
      </c>
      <c r="E124" s="60">
        <f t="shared" si="8"/>
        <v>251.7786096</v>
      </c>
      <c r="F124" s="60">
        <f t="shared" si="9"/>
        <v>298.2213904</v>
      </c>
      <c r="G124" s="60">
        <f t="shared" si="10"/>
        <v>29915.21176</v>
      </c>
      <c r="H124" s="60">
        <f t="shared" si="3"/>
        <v>69770.07931</v>
      </c>
      <c r="I124" s="60">
        <f t="shared" si="11"/>
        <v>176329.9138</v>
      </c>
      <c r="J124" s="60">
        <f t="shared" si="4"/>
        <v>106559.8345</v>
      </c>
    </row>
    <row r="125" ht="12.75" customHeight="1">
      <c r="A125" s="58">
        <f t="shared" si="12"/>
        <v>99</v>
      </c>
      <c r="B125" s="60">
        <f t="shared" si="5"/>
        <v>232.4867274</v>
      </c>
      <c r="C125" s="60">
        <f t="shared" si="6"/>
        <v>807.5132726</v>
      </c>
      <c r="D125" s="60">
        <f t="shared" si="7"/>
        <v>39047.35428</v>
      </c>
      <c r="E125" s="60">
        <f t="shared" si="8"/>
        <v>249.2934314</v>
      </c>
      <c r="F125" s="60">
        <f t="shared" si="9"/>
        <v>300.7065686</v>
      </c>
      <c r="G125" s="60">
        <f t="shared" si="10"/>
        <v>29614.50519</v>
      </c>
      <c r="H125" s="60">
        <f t="shared" si="3"/>
        <v>68661.85947</v>
      </c>
      <c r="I125" s="60">
        <f t="shared" si="11"/>
        <v>176621.137</v>
      </c>
      <c r="J125" s="60">
        <f t="shared" si="4"/>
        <v>107959.2775</v>
      </c>
    </row>
    <row r="126" ht="12.75" customHeight="1">
      <c r="A126" s="58">
        <f t="shared" si="12"/>
        <v>100</v>
      </c>
      <c r="B126" s="60">
        <f t="shared" si="5"/>
        <v>227.7762333</v>
      </c>
      <c r="C126" s="60">
        <f t="shared" si="6"/>
        <v>812.2237667</v>
      </c>
      <c r="D126" s="60">
        <f t="shared" si="7"/>
        <v>38235.13051</v>
      </c>
      <c r="E126" s="60">
        <f t="shared" si="8"/>
        <v>246.7875433</v>
      </c>
      <c r="F126" s="60">
        <f t="shared" si="9"/>
        <v>303.2124567</v>
      </c>
      <c r="G126" s="60">
        <f t="shared" si="10"/>
        <v>29311.29274</v>
      </c>
      <c r="H126" s="60">
        <f t="shared" si="3"/>
        <v>67546.42325</v>
      </c>
      <c r="I126" s="60">
        <f t="shared" si="11"/>
        <v>176912.8411</v>
      </c>
      <c r="J126" s="60">
        <f t="shared" si="4"/>
        <v>109366.4179</v>
      </c>
    </row>
    <row r="127" ht="12.75" customHeight="1">
      <c r="A127" s="58">
        <f t="shared" si="12"/>
        <v>101</v>
      </c>
      <c r="B127" s="60">
        <f t="shared" si="5"/>
        <v>223.0382613</v>
      </c>
      <c r="C127" s="60">
        <f t="shared" si="6"/>
        <v>816.9617387</v>
      </c>
      <c r="D127" s="60">
        <f t="shared" si="7"/>
        <v>37418.16877</v>
      </c>
      <c r="E127" s="60">
        <f t="shared" si="8"/>
        <v>244.2607728</v>
      </c>
      <c r="F127" s="60">
        <f t="shared" si="9"/>
        <v>305.7392272</v>
      </c>
      <c r="G127" s="60">
        <f t="shared" si="10"/>
        <v>29005.55351</v>
      </c>
      <c r="H127" s="60">
        <f t="shared" si="3"/>
        <v>66423.72228</v>
      </c>
      <c r="I127" s="60">
        <f t="shared" si="11"/>
        <v>177205.0271</v>
      </c>
      <c r="J127" s="60">
        <f t="shared" si="4"/>
        <v>110781.3048</v>
      </c>
    </row>
    <row r="128" ht="12.75" customHeight="1">
      <c r="A128" s="58">
        <f t="shared" si="12"/>
        <v>102</v>
      </c>
      <c r="B128" s="60">
        <f t="shared" si="5"/>
        <v>218.2726512</v>
      </c>
      <c r="C128" s="60">
        <f t="shared" si="6"/>
        <v>821.7273488</v>
      </c>
      <c r="D128" s="60">
        <f t="shared" si="7"/>
        <v>36596.44142</v>
      </c>
      <c r="E128" s="60">
        <f t="shared" si="8"/>
        <v>241.7129459</v>
      </c>
      <c r="F128" s="60">
        <f t="shared" si="9"/>
        <v>308.2870541</v>
      </c>
      <c r="G128" s="60">
        <f t="shared" si="10"/>
        <v>28697.26646</v>
      </c>
      <c r="H128" s="60">
        <f t="shared" si="3"/>
        <v>65293.70788</v>
      </c>
      <c r="I128" s="60">
        <f t="shared" si="11"/>
        <v>177497.6956</v>
      </c>
      <c r="J128" s="60">
        <f t="shared" si="4"/>
        <v>112203.9877</v>
      </c>
    </row>
    <row r="129" ht="12.75" customHeight="1">
      <c r="A129" s="58">
        <f t="shared" si="12"/>
        <v>103</v>
      </c>
      <c r="B129" s="60">
        <f t="shared" si="5"/>
        <v>213.4792416</v>
      </c>
      <c r="C129" s="60">
        <f t="shared" si="6"/>
        <v>826.5207584</v>
      </c>
      <c r="D129" s="60">
        <f t="shared" si="7"/>
        <v>35769.92066</v>
      </c>
      <c r="E129" s="60">
        <f t="shared" si="8"/>
        <v>239.1438871</v>
      </c>
      <c r="F129" s="60">
        <f t="shared" si="9"/>
        <v>310.8561129</v>
      </c>
      <c r="G129" s="60">
        <f t="shared" si="10"/>
        <v>28386.41034</v>
      </c>
      <c r="H129" s="60">
        <f t="shared" si="3"/>
        <v>64156.33101</v>
      </c>
      <c r="I129" s="60">
        <f t="shared" si="11"/>
        <v>177790.8474</v>
      </c>
      <c r="J129" s="60">
        <f t="shared" si="4"/>
        <v>113634.5164</v>
      </c>
    </row>
    <row r="130" ht="12.75" customHeight="1">
      <c r="A130" s="58">
        <f t="shared" si="12"/>
        <v>104</v>
      </c>
      <c r="B130" s="60">
        <f t="shared" si="5"/>
        <v>208.6578705</v>
      </c>
      <c r="C130" s="60">
        <f t="shared" si="6"/>
        <v>831.3421295</v>
      </c>
      <c r="D130" s="60">
        <f t="shared" si="7"/>
        <v>34938.57853</v>
      </c>
      <c r="E130" s="60">
        <f t="shared" si="8"/>
        <v>236.5534195</v>
      </c>
      <c r="F130" s="60">
        <f t="shared" si="9"/>
        <v>313.4465805</v>
      </c>
      <c r="G130" s="60">
        <f t="shared" si="10"/>
        <v>28072.96376</v>
      </c>
      <c r="H130" s="60">
        <f t="shared" si="3"/>
        <v>63011.5423</v>
      </c>
      <c r="I130" s="60">
        <f t="shared" si="11"/>
        <v>178084.4835</v>
      </c>
      <c r="J130" s="60">
        <f t="shared" si="4"/>
        <v>115072.9412</v>
      </c>
    </row>
    <row r="131" ht="12.75" customHeight="1">
      <c r="A131" s="58">
        <f t="shared" si="12"/>
        <v>105</v>
      </c>
      <c r="B131" s="60">
        <f t="shared" si="5"/>
        <v>203.8083748</v>
      </c>
      <c r="C131" s="60">
        <f t="shared" si="6"/>
        <v>836.1916252</v>
      </c>
      <c r="D131" s="60">
        <f t="shared" si="7"/>
        <v>34102.38691</v>
      </c>
      <c r="E131" s="60">
        <f t="shared" si="8"/>
        <v>233.9413647</v>
      </c>
      <c r="F131" s="60">
        <f t="shared" si="9"/>
        <v>316.0586353</v>
      </c>
      <c r="G131" s="60">
        <f t="shared" si="10"/>
        <v>27756.90513</v>
      </c>
      <c r="H131" s="60">
        <f t="shared" si="3"/>
        <v>61859.29204</v>
      </c>
      <c r="I131" s="60">
        <f t="shared" si="11"/>
        <v>178378.6045</v>
      </c>
      <c r="J131" s="60">
        <f t="shared" si="4"/>
        <v>116519.3124</v>
      </c>
    </row>
    <row r="132" ht="12.75" customHeight="1">
      <c r="A132" s="58">
        <f t="shared" si="12"/>
        <v>106</v>
      </c>
      <c r="B132" s="60">
        <f t="shared" si="5"/>
        <v>198.9305903</v>
      </c>
      <c r="C132" s="60">
        <f t="shared" si="6"/>
        <v>841.0694097</v>
      </c>
      <c r="D132" s="60">
        <f t="shared" si="7"/>
        <v>33261.3175</v>
      </c>
      <c r="E132" s="60">
        <f t="shared" si="8"/>
        <v>231.3075427</v>
      </c>
      <c r="F132" s="60">
        <f t="shared" si="9"/>
        <v>318.6924573</v>
      </c>
      <c r="G132" s="60">
        <f t="shared" si="10"/>
        <v>27438.21267</v>
      </c>
      <c r="H132" s="60">
        <f t="shared" si="3"/>
        <v>60699.53017</v>
      </c>
      <c r="I132" s="60">
        <f t="shared" si="11"/>
        <v>178673.2113</v>
      </c>
      <c r="J132" s="60">
        <f t="shared" si="4"/>
        <v>117973.6811</v>
      </c>
    </row>
    <row r="133" ht="12.75" customHeight="1">
      <c r="A133" s="58">
        <f t="shared" si="12"/>
        <v>107</v>
      </c>
      <c r="B133" s="60">
        <f t="shared" si="5"/>
        <v>194.0243521</v>
      </c>
      <c r="C133" s="60">
        <f t="shared" si="6"/>
        <v>845.9756479</v>
      </c>
      <c r="D133" s="60">
        <f t="shared" si="7"/>
        <v>32415.34185</v>
      </c>
      <c r="E133" s="60">
        <f t="shared" si="8"/>
        <v>228.6517722</v>
      </c>
      <c r="F133" s="60">
        <f t="shared" si="9"/>
        <v>321.3482278</v>
      </c>
      <c r="G133" s="60">
        <f t="shared" si="10"/>
        <v>27116.86444</v>
      </c>
      <c r="H133" s="60">
        <f t="shared" si="3"/>
        <v>59532.20629</v>
      </c>
      <c r="I133" s="60">
        <f t="shared" si="11"/>
        <v>178968.3046</v>
      </c>
      <c r="J133" s="60">
        <f t="shared" si="4"/>
        <v>119436.0983</v>
      </c>
    </row>
    <row r="134" ht="12.75" customHeight="1">
      <c r="A134" s="58">
        <f t="shared" si="12"/>
        <v>108</v>
      </c>
      <c r="B134" s="60">
        <f t="shared" si="5"/>
        <v>189.0894941</v>
      </c>
      <c r="C134" s="60">
        <f t="shared" si="6"/>
        <v>850.9105059</v>
      </c>
      <c r="D134" s="60">
        <f t="shared" si="7"/>
        <v>31564.43135</v>
      </c>
      <c r="E134" s="60">
        <f t="shared" si="8"/>
        <v>225.9738703</v>
      </c>
      <c r="F134" s="60">
        <f t="shared" si="9"/>
        <v>324.0261297</v>
      </c>
      <c r="G134" s="60">
        <f t="shared" si="10"/>
        <v>26792.83831</v>
      </c>
      <c r="H134" s="60">
        <f t="shared" si="3"/>
        <v>58357.26966</v>
      </c>
      <c r="I134" s="60">
        <f t="shared" si="11"/>
        <v>179263.8853</v>
      </c>
      <c r="J134" s="60">
        <f t="shared" si="4"/>
        <v>120906.6156</v>
      </c>
    </row>
    <row r="135" ht="12.75" customHeight="1">
      <c r="A135" s="58">
        <f t="shared" si="12"/>
        <v>109</v>
      </c>
      <c r="B135" s="60">
        <f t="shared" si="5"/>
        <v>184.1258495</v>
      </c>
      <c r="C135" s="60">
        <f t="shared" si="6"/>
        <v>855.8741505</v>
      </c>
      <c r="D135" s="60">
        <f t="shared" si="7"/>
        <v>30708.5572</v>
      </c>
      <c r="E135" s="60">
        <f t="shared" si="8"/>
        <v>223.2736526</v>
      </c>
      <c r="F135" s="60">
        <f t="shared" si="9"/>
        <v>326.7263474</v>
      </c>
      <c r="G135" s="60">
        <f t="shared" si="10"/>
        <v>26466.11196</v>
      </c>
      <c r="H135" s="60">
        <f t="shared" si="3"/>
        <v>57174.66916</v>
      </c>
      <c r="I135" s="60">
        <f t="shared" si="11"/>
        <v>179559.9542</v>
      </c>
      <c r="J135" s="60">
        <f t="shared" si="4"/>
        <v>122385.285</v>
      </c>
    </row>
    <row r="136" ht="12.75" customHeight="1">
      <c r="A136" s="58">
        <f t="shared" si="12"/>
        <v>110</v>
      </c>
      <c r="B136" s="60">
        <f t="shared" si="5"/>
        <v>179.1332503</v>
      </c>
      <c r="C136" s="60">
        <f t="shared" si="6"/>
        <v>860.8667497</v>
      </c>
      <c r="D136" s="60">
        <f t="shared" si="7"/>
        <v>29847.69045</v>
      </c>
      <c r="E136" s="60">
        <f t="shared" si="8"/>
        <v>220.550933</v>
      </c>
      <c r="F136" s="60">
        <f t="shared" si="9"/>
        <v>329.449067</v>
      </c>
      <c r="G136" s="60">
        <f t="shared" si="10"/>
        <v>26136.6629</v>
      </c>
      <c r="H136" s="60">
        <f t="shared" si="3"/>
        <v>55984.35334</v>
      </c>
      <c r="I136" s="60">
        <f t="shared" si="11"/>
        <v>179856.512</v>
      </c>
      <c r="J136" s="60">
        <f t="shared" si="4"/>
        <v>123872.1587</v>
      </c>
    </row>
    <row r="137" ht="12.75" customHeight="1">
      <c r="A137" s="58">
        <f t="shared" si="12"/>
        <v>111</v>
      </c>
      <c r="B137" s="60">
        <f t="shared" si="5"/>
        <v>174.1115276</v>
      </c>
      <c r="C137" s="60">
        <f t="shared" si="6"/>
        <v>865.8884724</v>
      </c>
      <c r="D137" s="60">
        <f t="shared" si="7"/>
        <v>28981.80197</v>
      </c>
      <c r="E137" s="60">
        <f t="shared" si="8"/>
        <v>217.8055241</v>
      </c>
      <c r="F137" s="60">
        <f t="shared" si="9"/>
        <v>332.1944759</v>
      </c>
      <c r="G137" s="60">
        <f t="shared" si="10"/>
        <v>25804.46842</v>
      </c>
      <c r="H137" s="60">
        <f t="shared" si="3"/>
        <v>54786.2704</v>
      </c>
      <c r="I137" s="60">
        <f t="shared" si="11"/>
        <v>180153.5597</v>
      </c>
      <c r="J137" s="60">
        <f t="shared" si="4"/>
        <v>125367.2893</v>
      </c>
    </row>
    <row r="138" ht="12.75" customHeight="1">
      <c r="A138" s="58">
        <f t="shared" si="12"/>
        <v>112</v>
      </c>
      <c r="B138" s="60">
        <f t="shared" si="5"/>
        <v>169.0605115</v>
      </c>
      <c r="C138" s="60">
        <f t="shared" si="6"/>
        <v>870.9394885</v>
      </c>
      <c r="D138" s="60">
        <f t="shared" si="7"/>
        <v>28110.86248</v>
      </c>
      <c r="E138" s="60">
        <f t="shared" si="8"/>
        <v>215.0372368</v>
      </c>
      <c r="F138" s="60">
        <f t="shared" si="9"/>
        <v>334.9627632</v>
      </c>
      <c r="G138" s="60">
        <f t="shared" si="10"/>
        <v>25469.50566</v>
      </c>
      <c r="H138" s="60">
        <f t="shared" si="3"/>
        <v>53580.36814</v>
      </c>
      <c r="I138" s="60">
        <f t="shared" si="11"/>
        <v>180451.0979</v>
      </c>
      <c r="J138" s="60">
        <f t="shared" si="4"/>
        <v>126870.7298</v>
      </c>
    </row>
    <row r="139" ht="12.75" customHeight="1">
      <c r="A139" s="58">
        <f t="shared" si="12"/>
        <v>113</v>
      </c>
      <c r="B139" s="60">
        <f t="shared" si="5"/>
        <v>163.9800312</v>
      </c>
      <c r="C139" s="60">
        <f t="shared" si="6"/>
        <v>876.0199688</v>
      </c>
      <c r="D139" s="60">
        <f t="shared" si="7"/>
        <v>27234.84252</v>
      </c>
      <c r="E139" s="60">
        <f t="shared" si="8"/>
        <v>212.2458805</v>
      </c>
      <c r="F139" s="60">
        <f t="shared" si="9"/>
        <v>337.7541195</v>
      </c>
      <c r="G139" s="60">
        <f t="shared" si="10"/>
        <v>25131.75154</v>
      </c>
      <c r="H139" s="60">
        <f t="shared" si="3"/>
        <v>52366.59406</v>
      </c>
      <c r="I139" s="60">
        <f t="shared" si="11"/>
        <v>180749.1276</v>
      </c>
      <c r="J139" s="60">
        <f t="shared" si="4"/>
        <v>128382.5335</v>
      </c>
    </row>
    <row r="140" ht="12.75" customHeight="1">
      <c r="A140" s="58">
        <f t="shared" si="12"/>
        <v>114</v>
      </c>
      <c r="B140" s="60">
        <f t="shared" si="5"/>
        <v>158.8699147</v>
      </c>
      <c r="C140" s="60">
        <f t="shared" si="6"/>
        <v>881.1300853</v>
      </c>
      <c r="D140" s="60">
        <f t="shared" si="7"/>
        <v>26353.71243</v>
      </c>
      <c r="E140" s="60">
        <f t="shared" si="8"/>
        <v>209.4312628</v>
      </c>
      <c r="F140" s="60">
        <f t="shared" si="9"/>
        <v>340.5687372</v>
      </c>
      <c r="G140" s="60">
        <f t="shared" si="10"/>
        <v>24791.1828</v>
      </c>
      <c r="H140" s="60">
        <f t="shared" si="3"/>
        <v>51144.89523</v>
      </c>
      <c r="I140" s="60">
        <f t="shared" si="11"/>
        <v>181047.6495</v>
      </c>
      <c r="J140" s="60">
        <f t="shared" si="4"/>
        <v>129902.7542</v>
      </c>
    </row>
    <row r="141" ht="12.75" customHeight="1">
      <c r="A141" s="58">
        <f t="shared" si="12"/>
        <v>115</v>
      </c>
      <c r="B141" s="60">
        <f t="shared" si="5"/>
        <v>153.7299892</v>
      </c>
      <c r="C141" s="60">
        <f t="shared" si="6"/>
        <v>886.2700108</v>
      </c>
      <c r="D141" s="60">
        <f t="shared" si="7"/>
        <v>25467.44242</v>
      </c>
      <c r="E141" s="60">
        <f t="shared" si="8"/>
        <v>206.59319</v>
      </c>
      <c r="F141" s="60">
        <f t="shared" si="9"/>
        <v>343.40681</v>
      </c>
      <c r="G141" s="60">
        <f t="shared" si="10"/>
        <v>24447.77599</v>
      </c>
      <c r="H141" s="60">
        <f t="shared" si="3"/>
        <v>49915.21841</v>
      </c>
      <c r="I141" s="60">
        <f t="shared" si="11"/>
        <v>181346.6644</v>
      </c>
      <c r="J141" s="60">
        <f t="shared" si="4"/>
        <v>131431.446</v>
      </c>
    </row>
    <row r="142" ht="12.75" customHeight="1">
      <c r="A142" s="58">
        <f t="shared" si="12"/>
        <v>116</v>
      </c>
      <c r="B142" s="60">
        <f t="shared" si="5"/>
        <v>148.5600808</v>
      </c>
      <c r="C142" s="60">
        <f t="shared" si="6"/>
        <v>891.4399192</v>
      </c>
      <c r="D142" s="60">
        <f t="shared" si="7"/>
        <v>24576.0025</v>
      </c>
      <c r="E142" s="60">
        <f t="shared" si="8"/>
        <v>203.7314666</v>
      </c>
      <c r="F142" s="60">
        <f t="shared" si="9"/>
        <v>346.2685334</v>
      </c>
      <c r="G142" s="60">
        <f t="shared" si="10"/>
        <v>24101.50746</v>
      </c>
      <c r="H142" s="60">
        <f t="shared" si="3"/>
        <v>48677.50996</v>
      </c>
      <c r="I142" s="60">
        <f t="shared" si="11"/>
        <v>181646.1732</v>
      </c>
      <c r="J142" s="60">
        <f t="shared" si="4"/>
        <v>132968.6632</v>
      </c>
    </row>
    <row r="143" ht="12.75" customHeight="1">
      <c r="A143" s="58">
        <f t="shared" si="12"/>
        <v>117</v>
      </c>
      <c r="B143" s="60">
        <f t="shared" si="5"/>
        <v>143.3600146</v>
      </c>
      <c r="C143" s="60">
        <f t="shared" si="6"/>
        <v>896.6399854</v>
      </c>
      <c r="D143" s="60">
        <f t="shared" si="7"/>
        <v>23679.36252</v>
      </c>
      <c r="E143" s="60">
        <f t="shared" si="8"/>
        <v>200.8458955</v>
      </c>
      <c r="F143" s="60">
        <f t="shared" si="9"/>
        <v>349.1541045</v>
      </c>
      <c r="G143" s="60">
        <f t="shared" si="10"/>
        <v>23752.35335</v>
      </c>
      <c r="H143" s="60">
        <f t="shared" si="3"/>
        <v>47431.71587</v>
      </c>
      <c r="I143" s="60">
        <f t="shared" si="11"/>
        <v>181946.1766</v>
      </c>
      <c r="J143" s="60">
        <f t="shared" si="4"/>
        <v>134514.4607</v>
      </c>
    </row>
    <row r="144" ht="12.75" customHeight="1">
      <c r="A144" s="58">
        <f t="shared" si="12"/>
        <v>118</v>
      </c>
      <c r="B144" s="60">
        <f t="shared" si="5"/>
        <v>138.1296147</v>
      </c>
      <c r="C144" s="60">
        <f t="shared" si="6"/>
        <v>901.8703853</v>
      </c>
      <c r="D144" s="60">
        <f t="shared" si="7"/>
        <v>22777.49213</v>
      </c>
      <c r="E144" s="60">
        <f t="shared" si="8"/>
        <v>197.936278</v>
      </c>
      <c r="F144" s="60">
        <f t="shared" si="9"/>
        <v>352.063722</v>
      </c>
      <c r="G144" s="60">
        <f t="shared" si="10"/>
        <v>23400.28963</v>
      </c>
      <c r="H144" s="60">
        <f t="shared" si="3"/>
        <v>46177.78176</v>
      </c>
      <c r="I144" s="60">
        <f t="shared" si="11"/>
        <v>182246.6755</v>
      </c>
      <c r="J144" s="60">
        <f t="shared" si="4"/>
        <v>136068.8937</v>
      </c>
    </row>
    <row r="145" ht="12.75" customHeight="1">
      <c r="A145" s="58">
        <f t="shared" si="12"/>
        <v>119</v>
      </c>
      <c r="B145" s="60">
        <f t="shared" si="5"/>
        <v>132.8687041</v>
      </c>
      <c r="C145" s="60">
        <f t="shared" si="6"/>
        <v>907.1312959</v>
      </c>
      <c r="D145" s="60">
        <f t="shared" si="7"/>
        <v>21870.36083</v>
      </c>
      <c r="E145" s="60">
        <f t="shared" si="8"/>
        <v>195.0024136</v>
      </c>
      <c r="F145" s="60">
        <f t="shared" si="9"/>
        <v>354.9975864</v>
      </c>
      <c r="G145" s="60">
        <f t="shared" si="10"/>
        <v>23045.29205</v>
      </c>
      <c r="H145" s="60">
        <f t="shared" si="3"/>
        <v>44915.65288</v>
      </c>
      <c r="I145" s="60">
        <f t="shared" si="11"/>
        <v>182547.6707</v>
      </c>
      <c r="J145" s="60">
        <f t="shared" si="4"/>
        <v>137632.0178</v>
      </c>
    </row>
    <row r="146" ht="12.75" customHeight="1">
      <c r="A146" s="58">
        <f t="shared" si="12"/>
        <v>120</v>
      </c>
      <c r="B146" s="60">
        <f t="shared" si="5"/>
        <v>127.5771049</v>
      </c>
      <c r="C146" s="60">
        <f t="shared" si="6"/>
        <v>912.4228951</v>
      </c>
      <c r="D146" s="60">
        <f t="shared" si="7"/>
        <v>20957.93794</v>
      </c>
      <c r="E146" s="60">
        <f t="shared" si="8"/>
        <v>192.0441004</v>
      </c>
      <c r="F146" s="60">
        <f t="shared" si="9"/>
        <v>357.9558996</v>
      </c>
      <c r="G146" s="60">
        <f t="shared" si="10"/>
        <v>22687.33615</v>
      </c>
      <c r="H146" s="60">
        <f t="shared" si="3"/>
        <v>43645.27408</v>
      </c>
      <c r="I146" s="60">
        <f t="shared" si="11"/>
        <v>182849.163</v>
      </c>
      <c r="J146" s="60">
        <f t="shared" si="4"/>
        <v>139203.8889</v>
      </c>
    </row>
    <row r="147" ht="12.75" customHeight="1">
      <c r="A147" s="58">
        <f t="shared" si="12"/>
        <v>121</v>
      </c>
      <c r="B147" s="60">
        <f t="shared" si="5"/>
        <v>122.254638</v>
      </c>
      <c r="C147" s="60">
        <f t="shared" si="6"/>
        <v>917.745362</v>
      </c>
      <c r="D147" s="60">
        <f t="shared" si="7"/>
        <v>20040.19258</v>
      </c>
      <c r="E147" s="60">
        <f t="shared" si="8"/>
        <v>189.0611346</v>
      </c>
      <c r="F147" s="60">
        <f t="shared" si="9"/>
        <v>360.9388654</v>
      </c>
      <c r="G147" s="60">
        <f t="shared" si="10"/>
        <v>22326.39728</v>
      </c>
      <c r="H147" s="60">
        <f t="shared" si="3"/>
        <v>42366.58986</v>
      </c>
      <c r="I147" s="60">
        <f t="shared" si="11"/>
        <v>183151.1533</v>
      </c>
      <c r="J147" s="60">
        <f t="shared" si="4"/>
        <v>140784.5634</v>
      </c>
    </row>
    <row r="148" ht="12.75" customHeight="1">
      <c r="A148" s="58">
        <f t="shared" si="12"/>
        <v>122</v>
      </c>
      <c r="B148" s="60">
        <f t="shared" si="5"/>
        <v>116.9011234</v>
      </c>
      <c r="C148" s="60">
        <f t="shared" si="6"/>
        <v>923.0988766</v>
      </c>
      <c r="D148" s="60">
        <f t="shared" si="7"/>
        <v>19117.0937</v>
      </c>
      <c r="E148" s="60">
        <f t="shared" si="8"/>
        <v>186.0533107</v>
      </c>
      <c r="F148" s="60">
        <f t="shared" si="9"/>
        <v>363.9466893</v>
      </c>
      <c r="G148" s="60">
        <f t="shared" si="10"/>
        <v>21962.45059</v>
      </c>
      <c r="H148" s="60">
        <f t="shared" si="3"/>
        <v>41079.54429</v>
      </c>
      <c r="I148" s="60">
        <f t="shared" si="11"/>
        <v>183453.6423</v>
      </c>
      <c r="J148" s="60">
        <f t="shared" si="4"/>
        <v>142374.098</v>
      </c>
    </row>
    <row r="149" ht="12.75" customHeight="1">
      <c r="A149" s="58">
        <f t="shared" si="12"/>
        <v>123</v>
      </c>
      <c r="B149" s="60">
        <f t="shared" si="5"/>
        <v>111.5163799</v>
      </c>
      <c r="C149" s="60">
        <f t="shared" si="6"/>
        <v>928.4836201</v>
      </c>
      <c r="D149" s="60">
        <f t="shared" si="7"/>
        <v>18188.61008</v>
      </c>
      <c r="E149" s="60">
        <f t="shared" si="8"/>
        <v>183.0204216</v>
      </c>
      <c r="F149" s="60">
        <f t="shared" si="9"/>
        <v>366.9795784</v>
      </c>
      <c r="G149" s="60">
        <f t="shared" si="10"/>
        <v>21595.47101</v>
      </c>
      <c r="H149" s="60">
        <f t="shared" si="3"/>
        <v>39784.08109</v>
      </c>
      <c r="I149" s="60">
        <f t="shared" si="11"/>
        <v>183756.6309</v>
      </c>
      <c r="J149" s="60">
        <f t="shared" si="4"/>
        <v>143972.5498</v>
      </c>
    </row>
    <row r="150" ht="12.75" customHeight="1">
      <c r="A150" s="58">
        <f t="shared" si="12"/>
        <v>124</v>
      </c>
      <c r="B150" s="60">
        <f t="shared" si="5"/>
        <v>106.1002255</v>
      </c>
      <c r="C150" s="60">
        <f t="shared" si="6"/>
        <v>933.8997745</v>
      </c>
      <c r="D150" s="60">
        <f t="shared" si="7"/>
        <v>17254.71031</v>
      </c>
      <c r="E150" s="60">
        <f t="shared" si="8"/>
        <v>179.9622584</v>
      </c>
      <c r="F150" s="60">
        <f t="shared" si="9"/>
        <v>370.0377416</v>
      </c>
      <c r="G150" s="60">
        <f t="shared" si="10"/>
        <v>21225.43327</v>
      </c>
      <c r="H150" s="60">
        <f t="shared" si="3"/>
        <v>38480.14358</v>
      </c>
      <c r="I150" s="60">
        <f t="shared" si="11"/>
        <v>184060.1199</v>
      </c>
      <c r="J150" s="60">
        <f t="shared" si="4"/>
        <v>145579.9763</v>
      </c>
    </row>
    <row r="151" ht="12.75" customHeight="1">
      <c r="A151" s="58">
        <f t="shared" si="12"/>
        <v>125</v>
      </c>
      <c r="B151" s="60">
        <f t="shared" si="5"/>
        <v>100.6524768</v>
      </c>
      <c r="C151" s="60">
        <f t="shared" si="6"/>
        <v>939.3475232</v>
      </c>
      <c r="D151" s="60">
        <f t="shared" si="7"/>
        <v>16315.36278</v>
      </c>
      <c r="E151" s="60">
        <f t="shared" si="8"/>
        <v>176.8786106</v>
      </c>
      <c r="F151" s="60">
        <f t="shared" si="9"/>
        <v>373.1213894</v>
      </c>
      <c r="G151" s="60">
        <f t="shared" si="10"/>
        <v>20852.31188</v>
      </c>
      <c r="H151" s="60">
        <f t="shared" si="3"/>
        <v>37167.67466</v>
      </c>
      <c r="I151" s="60">
        <f t="shared" si="11"/>
        <v>184364.1102</v>
      </c>
      <c r="J151" s="60">
        <f t="shared" si="4"/>
        <v>147196.4355</v>
      </c>
    </row>
    <row r="152" ht="12.75" customHeight="1">
      <c r="A152" s="58">
        <f t="shared" si="12"/>
        <v>126</v>
      </c>
      <c r="B152" s="60">
        <f t="shared" si="5"/>
        <v>95.17294956</v>
      </c>
      <c r="C152" s="60">
        <f t="shared" si="6"/>
        <v>944.8270504</v>
      </c>
      <c r="D152" s="60">
        <f t="shared" si="7"/>
        <v>15370.53573</v>
      </c>
      <c r="E152" s="60">
        <f t="shared" si="8"/>
        <v>173.7692657</v>
      </c>
      <c r="F152" s="60">
        <f t="shared" si="9"/>
        <v>376.2307343</v>
      </c>
      <c r="G152" s="60">
        <f t="shared" si="10"/>
        <v>20476.08115</v>
      </c>
      <c r="H152" s="60">
        <f t="shared" si="3"/>
        <v>35846.61688</v>
      </c>
      <c r="I152" s="60">
        <f t="shared" si="11"/>
        <v>184668.6025</v>
      </c>
      <c r="J152" s="60">
        <f t="shared" si="4"/>
        <v>148821.9856</v>
      </c>
    </row>
    <row r="153" ht="12.75" customHeight="1">
      <c r="A153" s="58">
        <f t="shared" si="12"/>
        <v>127</v>
      </c>
      <c r="B153" s="60">
        <f t="shared" si="5"/>
        <v>89.66145844</v>
      </c>
      <c r="C153" s="60">
        <f t="shared" si="6"/>
        <v>950.3385416</v>
      </c>
      <c r="D153" s="60">
        <f t="shared" si="7"/>
        <v>14420.19719</v>
      </c>
      <c r="E153" s="60">
        <f t="shared" si="8"/>
        <v>170.6340096</v>
      </c>
      <c r="F153" s="60">
        <f t="shared" si="9"/>
        <v>379.3659904</v>
      </c>
      <c r="G153" s="60">
        <f t="shared" si="10"/>
        <v>20096.71516</v>
      </c>
      <c r="H153" s="60">
        <f t="shared" si="3"/>
        <v>34516.91235</v>
      </c>
      <c r="I153" s="60">
        <f t="shared" si="11"/>
        <v>184973.5977</v>
      </c>
      <c r="J153" s="60">
        <f t="shared" si="4"/>
        <v>150456.6853</v>
      </c>
    </row>
    <row r="154" ht="12.75" customHeight="1">
      <c r="A154" s="58">
        <f t="shared" si="12"/>
        <v>128</v>
      </c>
      <c r="B154" s="60">
        <f t="shared" si="5"/>
        <v>84.11781694</v>
      </c>
      <c r="C154" s="60">
        <f t="shared" si="6"/>
        <v>955.8821831</v>
      </c>
      <c r="D154" s="60">
        <f t="shared" si="7"/>
        <v>13464.31501</v>
      </c>
      <c r="E154" s="60">
        <f t="shared" si="8"/>
        <v>167.4726263</v>
      </c>
      <c r="F154" s="60">
        <f t="shared" si="9"/>
        <v>382.5273737</v>
      </c>
      <c r="G154" s="60">
        <f t="shared" si="10"/>
        <v>19714.18778</v>
      </c>
      <c r="H154" s="60">
        <f t="shared" si="3"/>
        <v>33178.50279</v>
      </c>
      <c r="I154" s="60">
        <f t="shared" si="11"/>
        <v>185279.0966</v>
      </c>
      <c r="J154" s="60">
        <f t="shared" si="4"/>
        <v>152100.5938</v>
      </c>
    </row>
    <row r="155" ht="12.75" customHeight="1">
      <c r="A155" s="58">
        <f t="shared" si="12"/>
        <v>129</v>
      </c>
      <c r="B155" s="60">
        <f t="shared" si="5"/>
        <v>78.54183754</v>
      </c>
      <c r="C155" s="60">
        <f t="shared" si="6"/>
        <v>961.4581625</v>
      </c>
      <c r="D155" s="60">
        <f t="shared" si="7"/>
        <v>12502.85684</v>
      </c>
      <c r="E155" s="60">
        <f t="shared" si="8"/>
        <v>164.2848982</v>
      </c>
      <c r="F155" s="60">
        <f t="shared" si="9"/>
        <v>385.7151018</v>
      </c>
      <c r="G155" s="60">
        <f t="shared" si="10"/>
        <v>19328.47268</v>
      </c>
      <c r="H155" s="60">
        <f t="shared" si="3"/>
        <v>31831.32953</v>
      </c>
      <c r="I155" s="60">
        <f t="shared" si="11"/>
        <v>185585.1001</v>
      </c>
      <c r="J155" s="60">
        <f t="shared" si="4"/>
        <v>153753.7706</v>
      </c>
    </row>
    <row r="156" ht="12.75" customHeight="1">
      <c r="A156" s="58">
        <f t="shared" si="12"/>
        <v>130</v>
      </c>
      <c r="B156" s="60">
        <f t="shared" si="5"/>
        <v>72.93333159</v>
      </c>
      <c r="C156" s="60">
        <f t="shared" si="6"/>
        <v>967.0666684</v>
      </c>
      <c r="D156" s="60">
        <f t="shared" si="7"/>
        <v>11535.79018</v>
      </c>
      <c r="E156" s="60">
        <f t="shared" si="8"/>
        <v>161.0706057</v>
      </c>
      <c r="F156" s="60">
        <f t="shared" si="9"/>
        <v>388.9293943</v>
      </c>
      <c r="G156" s="60">
        <f t="shared" si="10"/>
        <v>18939.54329</v>
      </c>
      <c r="H156" s="60">
        <f t="shared" si="3"/>
        <v>30475.33346</v>
      </c>
      <c r="I156" s="60">
        <f t="shared" si="11"/>
        <v>185891.609</v>
      </c>
      <c r="J156" s="60">
        <f t="shared" si="4"/>
        <v>155416.2755</v>
      </c>
    </row>
    <row r="157" ht="12.75" customHeight="1">
      <c r="A157" s="58">
        <f t="shared" si="12"/>
        <v>131</v>
      </c>
      <c r="B157" s="60">
        <f t="shared" si="5"/>
        <v>67.29210936</v>
      </c>
      <c r="C157" s="60">
        <f t="shared" si="6"/>
        <v>972.7078906</v>
      </c>
      <c r="D157" s="60">
        <f t="shared" si="7"/>
        <v>10563.08229</v>
      </c>
      <c r="E157" s="60">
        <f t="shared" si="8"/>
        <v>157.8295274</v>
      </c>
      <c r="F157" s="60">
        <f t="shared" si="9"/>
        <v>392.1704726</v>
      </c>
      <c r="G157" s="60">
        <f t="shared" si="10"/>
        <v>18547.37281</v>
      </c>
      <c r="H157" s="60">
        <f t="shared" si="3"/>
        <v>29110.4551</v>
      </c>
      <c r="I157" s="60">
        <f t="shared" si="11"/>
        <v>186198.6241</v>
      </c>
      <c r="J157" s="60">
        <f t="shared" si="4"/>
        <v>157088.169</v>
      </c>
    </row>
    <row r="158" ht="12.75" customHeight="1">
      <c r="A158" s="58">
        <f t="shared" si="12"/>
        <v>132</v>
      </c>
      <c r="B158" s="60">
        <f t="shared" si="5"/>
        <v>61.61798</v>
      </c>
      <c r="C158" s="60">
        <f t="shared" si="6"/>
        <v>978.38202</v>
      </c>
      <c r="D158" s="60">
        <f t="shared" si="7"/>
        <v>9584.700266</v>
      </c>
      <c r="E158" s="60">
        <f t="shared" si="8"/>
        <v>154.5614401</v>
      </c>
      <c r="F158" s="60">
        <f t="shared" si="9"/>
        <v>395.4385599</v>
      </c>
      <c r="G158" s="60">
        <f t="shared" si="10"/>
        <v>18151.93426</v>
      </c>
      <c r="H158" s="60">
        <f t="shared" si="3"/>
        <v>27736.63452</v>
      </c>
      <c r="I158" s="60">
        <f t="shared" si="11"/>
        <v>186506.1463</v>
      </c>
      <c r="J158" s="60">
        <f t="shared" si="4"/>
        <v>158769.5117</v>
      </c>
    </row>
    <row r="159" ht="12.75" customHeight="1">
      <c r="A159" s="58">
        <f t="shared" si="12"/>
        <v>133</v>
      </c>
      <c r="B159" s="60">
        <f t="shared" si="5"/>
        <v>55.91075155</v>
      </c>
      <c r="C159" s="60">
        <f t="shared" si="6"/>
        <v>984.0892485</v>
      </c>
      <c r="D159" s="60">
        <f t="shared" si="7"/>
        <v>8600.611017</v>
      </c>
      <c r="E159" s="60">
        <f t="shared" si="8"/>
        <v>151.2661188</v>
      </c>
      <c r="F159" s="60">
        <f t="shared" si="9"/>
        <v>398.7338812</v>
      </c>
      <c r="G159" s="60">
        <f t="shared" si="10"/>
        <v>17753.20037</v>
      </c>
      <c r="H159" s="60">
        <f t="shared" si="3"/>
        <v>26353.81139</v>
      </c>
      <c r="I159" s="60">
        <f t="shared" si="11"/>
        <v>186814.1763</v>
      </c>
      <c r="J159" s="60">
        <f t="shared" si="4"/>
        <v>160460.3649</v>
      </c>
    </row>
    <row r="160" ht="12.75" customHeight="1">
      <c r="A160" s="58">
        <f t="shared" si="12"/>
        <v>134</v>
      </c>
      <c r="B160" s="60">
        <f t="shared" si="5"/>
        <v>50.17023093</v>
      </c>
      <c r="C160" s="60">
        <f t="shared" si="6"/>
        <v>989.8297691</v>
      </c>
      <c r="D160" s="60">
        <f t="shared" si="7"/>
        <v>7610.781248</v>
      </c>
      <c r="E160" s="60">
        <f t="shared" si="8"/>
        <v>147.9433364</v>
      </c>
      <c r="F160" s="60">
        <f t="shared" si="9"/>
        <v>402.0566636</v>
      </c>
      <c r="G160" s="60">
        <f t="shared" si="10"/>
        <v>17351.14371</v>
      </c>
      <c r="H160" s="60">
        <f t="shared" si="3"/>
        <v>24961.92496</v>
      </c>
      <c r="I160" s="60">
        <f t="shared" si="11"/>
        <v>187122.7151</v>
      </c>
      <c r="J160" s="60">
        <f t="shared" si="4"/>
        <v>162160.7902</v>
      </c>
    </row>
    <row r="161" ht="12.75" customHeight="1">
      <c r="A161" s="58">
        <f t="shared" si="12"/>
        <v>135</v>
      </c>
      <c r="B161" s="60">
        <f t="shared" si="5"/>
        <v>44.39622395</v>
      </c>
      <c r="C161" s="60">
        <f t="shared" si="6"/>
        <v>995.6037761</v>
      </c>
      <c r="D161" s="60">
        <f t="shared" si="7"/>
        <v>6615.177472</v>
      </c>
      <c r="E161" s="60">
        <f t="shared" si="8"/>
        <v>144.5928643</v>
      </c>
      <c r="F161" s="60">
        <f t="shared" si="9"/>
        <v>405.4071357</v>
      </c>
      <c r="G161" s="60">
        <f t="shared" si="10"/>
        <v>16945.73657</v>
      </c>
      <c r="H161" s="60">
        <f t="shared" si="3"/>
        <v>23560.91405</v>
      </c>
      <c r="I161" s="60">
        <f t="shared" si="11"/>
        <v>187431.7635</v>
      </c>
      <c r="J161" s="60">
        <f t="shared" si="4"/>
        <v>163870.8495</v>
      </c>
    </row>
    <row r="162" ht="12.75" customHeight="1">
      <c r="A162" s="58">
        <f t="shared" si="12"/>
        <v>136</v>
      </c>
      <c r="B162" s="60">
        <f t="shared" si="5"/>
        <v>38.58853525</v>
      </c>
      <c r="C162" s="60">
        <f t="shared" si="6"/>
        <v>1001.411465</v>
      </c>
      <c r="D162" s="60">
        <f t="shared" si="7"/>
        <v>5613.766007</v>
      </c>
      <c r="E162" s="60">
        <f t="shared" si="8"/>
        <v>141.2144715</v>
      </c>
      <c r="F162" s="60">
        <f t="shared" si="9"/>
        <v>408.7855285</v>
      </c>
      <c r="G162" s="60">
        <f t="shared" si="10"/>
        <v>16536.95105</v>
      </c>
      <c r="H162" s="60">
        <f t="shared" si="3"/>
        <v>22150.71705</v>
      </c>
      <c r="I162" s="60">
        <f t="shared" si="11"/>
        <v>187741.3223</v>
      </c>
      <c r="J162" s="60">
        <f t="shared" si="4"/>
        <v>165590.6052</v>
      </c>
    </row>
    <row r="163" ht="12.75" customHeight="1">
      <c r="A163" s="58">
        <f t="shared" si="12"/>
        <v>137</v>
      </c>
      <c r="B163" s="60">
        <f t="shared" si="5"/>
        <v>32.74696838</v>
      </c>
      <c r="C163" s="60">
        <f t="shared" si="6"/>
        <v>1007.253032</v>
      </c>
      <c r="D163" s="60">
        <f t="shared" si="7"/>
        <v>4606.512976</v>
      </c>
      <c r="E163" s="60">
        <f t="shared" si="8"/>
        <v>137.8079254</v>
      </c>
      <c r="F163" s="60">
        <f t="shared" si="9"/>
        <v>412.1920746</v>
      </c>
      <c r="G163" s="60">
        <f t="shared" si="10"/>
        <v>16124.75897</v>
      </c>
      <c r="H163" s="60">
        <f t="shared" si="3"/>
        <v>20731.27195</v>
      </c>
      <c r="I163" s="60">
        <f t="shared" si="11"/>
        <v>188051.3924</v>
      </c>
      <c r="J163" s="60">
        <f t="shared" si="4"/>
        <v>167320.1204</v>
      </c>
    </row>
    <row r="164" ht="12.75" customHeight="1">
      <c r="A164" s="58">
        <f t="shared" si="12"/>
        <v>138</v>
      </c>
      <c r="B164" s="60">
        <f t="shared" si="5"/>
        <v>26.87132569</v>
      </c>
      <c r="C164" s="60">
        <f t="shared" si="6"/>
        <v>1013.128674</v>
      </c>
      <c r="D164" s="60">
        <f t="shared" si="7"/>
        <v>3593.384301</v>
      </c>
      <c r="E164" s="60">
        <f t="shared" si="8"/>
        <v>134.3729914</v>
      </c>
      <c r="F164" s="60">
        <f t="shared" si="9"/>
        <v>415.6270086</v>
      </c>
      <c r="G164" s="60">
        <f t="shared" si="10"/>
        <v>15709.13196</v>
      </c>
      <c r="H164" s="60">
        <f t="shared" si="3"/>
        <v>19302.51626</v>
      </c>
      <c r="I164" s="60">
        <f t="shared" si="11"/>
        <v>188361.9745</v>
      </c>
      <c r="J164" s="60">
        <f t="shared" si="4"/>
        <v>169059.4583</v>
      </c>
    </row>
    <row r="165" ht="12.75" customHeight="1">
      <c r="A165" s="58">
        <f t="shared" si="12"/>
        <v>139</v>
      </c>
      <c r="B165" s="60">
        <f t="shared" si="5"/>
        <v>20.96140842</v>
      </c>
      <c r="C165" s="60">
        <f t="shared" si="6"/>
        <v>1019.038592</v>
      </c>
      <c r="D165" s="60">
        <f t="shared" si="7"/>
        <v>2574.34571</v>
      </c>
      <c r="E165" s="60">
        <f t="shared" si="8"/>
        <v>130.909433</v>
      </c>
      <c r="F165" s="60">
        <f t="shared" si="9"/>
        <v>419.090567</v>
      </c>
      <c r="G165" s="60">
        <f t="shared" si="10"/>
        <v>15290.0414</v>
      </c>
      <c r="H165" s="60">
        <f t="shared" si="3"/>
        <v>17864.38711</v>
      </c>
      <c r="I165" s="60">
        <f t="shared" si="11"/>
        <v>188673.0696</v>
      </c>
      <c r="J165" s="60">
        <f t="shared" si="4"/>
        <v>170808.6825</v>
      </c>
    </row>
    <row r="166" ht="12.75" customHeight="1">
      <c r="A166" s="58">
        <f t="shared" si="12"/>
        <v>140</v>
      </c>
      <c r="B166" s="60">
        <f t="shared" si="5"/>
        <v>15.01701664</v>
      </c>
      <c r="C166" s="60">
        <f t="shared" si="6"/>
        <v>1024.982983</v>
      </c>
      <c r="D166" s="60">
        <f t="shared" si="7"/>
        <v>1549.362726</v>
      </c>
      <c r="E166" s="60">
        <f t="shared" si="8"/>
        <v>127.4170116</v>
      </c>
      <c r="F166" s="60">
        <f t="shared" si="9"/>
        <v>422.5829884</v>
      </c>
      <c r="G166" s="60">
        <f t="shared" si="10"/>
        <v>14867.45841</v>
      </c>
      <c r="H166" s="60">
        <f t="shared" si="3"/>
        <v>16416.82113</v>
      </c>
      <c r="I166" s="60">
        <f t="shared" si="11"/>
        <v>188984.6785</v>
      </c>
      <c r="J166" s="60">
        <f t="shared" si="4"/>
        <v>172567.8574</v>
      </c>
    </row>
    <row r="167" ht="12.75" customHeight="1">
      <c r="A167" s="58">
        <f t="shared" si="12"/>
        <v>141</v>
      </c>
      <c r="B167" s="60">
        <f t="shared" si="5"/>
        <v>9.037949238</v>
      </c>
      <c r="C167" s="60">
        <f t="shared" si="6"/>
        <v>1030.962051</v>
      </c>
      <c r="D167" s="60">
        <f t="shared" si="7"/>
        <v>518.4006757</v>
      </c>
      <c r="E167" s="60">
        <f t="shared" si="8"/>
        <v>123.8954867</v>
      </c>
      <c r="F167" s="60">
        <f t="shared" si="9"/>
        <v>426.1045133</v>
      </c>
      <c r="G167" s="60">
        <f t="shared" si="10"/>
        <v>14441.35389</v>
      </c>
      <c r="H167" s="60">
        <f t="shared" si="3"/>
        <v>14959.75457</v>
      </c>
      <c r="I167" s="60">
        <f t="shared" si="11"/>
        <v>189296.8021</v>
      </c>
      <c r="J167" s="60">
        <f t="shared" si="4"/>
        <v>174337.0475</v>
      </c>
    </row>
    <row r="168" ht="12.75" customHeight="1">
      <c r="A168" s="58">
        <f t="shared" si="12"/>
        <v>142</v>
      </c>
      <c r="B168" s="60">
        <f t="shared" si="5"/>
        <v>3.024003941</v>
      </c>
      <c r="C168" s="60">
        <f t="shared" si="6"/>
        <v>515.3766717</v>
      </c>
      <c r="D168" s="60">
        <f t="shared" si="7"/>
        <v>3.024003941</v>
      </c>
      <c r="E168" s="60">
        <f t="shared" si="8"/>
        <v>120.3446158</v>
      </c>
      <c r="F168" s="60">
        <f t="shared" si="9"/>
        <v>429.6553842</v>
      </c>
      <c r="G168" s="60">
        <f t="shared" si="10"/>
        <v>14011.69851</v>
      </c>
      <c r="H168" s="60">
        <f t="shared" si="3"/>
        <v>14014.72251</v>
      </c>
      <c r="I168" s="60">
        <f t="shared" si="11"/>
        <v>189609.4412</v>
      </c>
      <c r="J168" s="60">
        <f t="shared" si="4"/>
        <v>175594.7187</v>
      </c>
    </row>
    <row r="169" ht="12.75" customHeight="1">
      <c r="A169" s="58">
        <f t="shared" si="12"/>
        <v>143</v>
      </c>
      <c r="B169" s="60">
        <f t="shared" si="5"/>
        <v>0.01764002299</v>
      </c>
      <c r="C169" s="60">
        <f t="shared" si="6"/>
        <v>3.006363918</v>
      </c>
      <c r="D169" s="60">
        <f t="shared" si="7"/>
        <v>0.01764002299</v>
      </c>
      <c r="E169" s="60">
        <f t="shared" si="8"/>
        <v>116.7641542</v>
      </c>
      <c r="F169" s="60">
        <f t="shared" si="9"/>
        <v>433.2358458</v>
      </c>
      <c r="G169" s="60">
        <f t="shared" si="10"/>
        <v>13578.46266</v>
      </c>
      <c r="H169" s="60">
        <f t="shared" si="3"/>
        <v>13578.4803</v>
      </c>
      <c r="I169" s="60">
        <f t="shared" si="11"/>
        <v>189922.5966</v>
      </c>
      <c r="J169" s="60">
        <f t="shared" si="4"/>
        <v>176344.1163</v>
      </c>
    </row>
    <row r="170" ht="12.75" customHeight="1">
      <c r="A170" s="58">
        <f t="shared" si="12"/>
        <v>144</v>
      </c>
      <c r="B170" s="60">
        <f t="shared" si="5"/>
        <v>0.0001029001341</v>
      </c>
      <c r="C170" s="60">
        <f t="shared" si="6"/>
        <v>0.01753712286</v>
      </c>
      <c r="D170" s="60">
        <f t="shared" si="7"/>
        <v>0.0001029001341</v>
      </c>
      <c r="E170" s="60">
        <f t="shared" si="8"/>
        <v>113.1538555</v>
      </c>
      <c r="F170" s="60">
        <f t="shared" si="9"/>
        <v>436.8461445</v>
      </c>
      <c r="G170" s="60">
        <f t="shared" si="10"/>
        <v>13141.61652</v>
      </c>
      <c r="H170" s="60">
        <f t="shared" si="3"/>
        <v>13141.61662</v>
      </c>
      <c r="I170" s="60">
        <f t="shared" si="11"/>
        <v>190236.2692</v>
      </c>
      <c r="J170" s="60">
        <f t="shared" si="4"/>
        <v>177094.6526</v>
      </c>
    </row>
    <row r="171" ht="12.75" customHeight="1">
      <c r="A171" s="58">
        <f t="shared" si="12"/>
        <v>145</v>
      </c>
      <c r="B171" s="60">
        <f t="shared" si="5"/>
        <v>0.0000006002507824</v>
      </c>
      <c r="C171" s="60">
        <f t="shared" si="6"/>
        <v>0.0001022998833</v>
      </c>
      <c r="D171" s="60">
        <f t="shared" si="7"/>
        <v>0.0000006002507824</v>
      </c>
      <c r="E171" s="60">
        <f t="shared" si="8"/>
        <v>109.513471</v>
      </c>
      <c r="F171" s="60">
        <f t="shared" si="9"/>
        <v>440.486529</v>
      </c>
      <c r="G171" s="60">
        <f t="shared" si="10"/>
        <v>12701.12999</v>
      </c>
      <c r="H171" s="60">
        <f t="shared" si="3"/>
        <v>12701.12999</v>
      </c>
      <c r="I171" s="60">
        <f t="shared" si="11"/>
        <v>190550.4598</v>
      </c>
      <c r="J171" s="60">
        <f t="shared" si="4"/>
        <v>177849.3299</v>
      </c>
    </row>
    <row r="172" ht="12.75" customHeight="1">
      <c r="A172" s="58">
        <f t="shared" si="12"/>
        <v>146</v>
      </c>
      <c r="B172" s="60">
        <f t="shared" si="5"/>
        <v>0.000000003501462897</v>
      </c>
      <c r="C172" s="60">
        <f t="shared" si="6"/>
        <v>0.0000005967493195</v>
      </c>
      <c r="D172" s="60">
        <f t="shared" si="7"/>
        <v>0.000000003501462897</v>
      </c>
      <c r="E172" s="60">
        <f t="shared" si="8"/>
        <v>105.8427499</v>
      </c>
      <c r="F172" s="60">
        <f t="shared" si="9"/>
        <v>444.1572501</v>
      </c>
      <c r="G172" s="60">
        <f t="shared" si="10"/>
        <v>12256.97274</v>
      </c>
      <c r="H172" s="60">
        <f t="shared" si="3"/>
        <v>12256.97274</v>
      </c>
      <c r="I172" s="60">
        <f t="shared" si="11"/>
        <v>190865.1694</v>
      </c>
      <c r="J172" s="60">
        <f t="shared" si="4"/>
        <v>178608.1967</v>
      </c>
    </row>
    <row r="173" ht="12.75" customHeight="1">
      <c r="A173" s="58">
        <f t="shared" si="12"/>
        <v>147</v>
      </c>
      <c r="B173" s="60">
        <f t="shared" si="5"/>
        <v>0</v>
      </c>
      <c r="C173" s="60">
        <f t="shared" si="6"/>
        <v>0.000000003481037697</v>
      </c>
      <c r="D173" s="60">
        <f t="shared" si="7"/>
        <v>0</v>
      </c>
      <c r="E173" s="60">
        <f t="shared" si="8"/>
        <v>102.1414395</v>
      </c>
      <c r="F173" s="60">
        <f t="shared" si="9"/>
        <v>447.8585605</v>
      </c>
      <c r="G173" s="60">
        <f t="shared" si="10"/>
        <v>11809.11418</v>
      </c>
      <c r="H173" s="60">
        <f t="shared" si="3"/>
        <v>11809.11418</v>
      </c>
      <c r="I173" s="60">
        <f t="shared" si="11"/>
        <v>191180.3988</v>
      </c>
      <c r="J173" s="60">
        <f t="shared" si="4"/>
        <v>179371.2846</v>
      </c>
    </row>
    <row r="174" ht="12.75" customHeight="1">
      <c r="A174" s="58">
        <f t="shared" si="12"/>
        <v>148</v>
      </c>
      <c r="B174" s="60">
        <f t="shared" si="5"/>
        <v>0</v>
      </c>
      <c r="C174" s="60">
        <f t="shared" si="6"/>
        <v>0</v>
      </c>
      <c r="D174" s="60">
        <f t="shared" si="7"/>
        <v>0</v>
      </c>
      <c r="E174" s="60">
        <f t="shared" si="8"/>
        <v>98.40928483</v>
      </c>
      <c r="F174" s="60">
        <f t="shared" si="9"/>
        <v>451.5907152</v>
      </c>
      <c r="G174" s="60">
        <f t="shared" si="10"/>
        <v>11357.52346</v>
      </c>
      <c r="H174" s="60">
        <f t="shared" si="3"/>
        <v>11357.52346</v>
      </c>
      <c r="I174" s="60">
        <f t="shared" si="11"/>
        <v>191496.1487</v>
      </c>
      <c r="J174" s="60">
        <f t="shared" si="4"/>
        <v>180138.6253</v>
      </c>
    </row>
    <row r="175" ht="12.75" customHeight="1">
      <c r="A175" s="58">
        <f t="shared" si="12"/>
        <v>149</v>
      </c>
      <c r="B175" s="60">
        <f t="shared" si="5"/>
        <v>0</v>
      </c>
      <c r="C175" s="60">
        <f t="shared" si="6"/>
        <v>0</v>
      </c>
      <c r="D175" s="60">
        <f t="shared" si="7"/>
        <v>0</v>
      </c>
      <c r="E175" s="60">
        <f t="shared" si="8"/>
        <v>94.64602887</v>
      </c>
      <c r="F175" s="60">
        <f t="shared" si="9"/>
        <v>455.3539711</v>
      </c>
      <c r="G175" s="60">
        <f t="shared" si="10"/>
        <v>10902.16949</v>
      </c>
      <c r="H175" s="60">
        <f t="shared" si="3"/>
        <v>10902.16949</v>
      </c>
      <c r="I175" s="60">
        <f t="shared" si="11"/>
        <v>191812.4202</v>
      </c>
      <c r="J175" s="60">
        <f t="shared" si="4"/>
        <v>180910.2507</v>
      </c>
    </row>
    <row r="176" ht="12.75" customHeight="1">
      <c r="A176" s="58">
        <f t="shared" si="12"/>
        <v>150</v>
      </c>
      <c r="B176" s="60">
        <f t="shared" si="5"/>
        <v>0</v>
      </c>
      <c r="C176" s="60">
        <f t="shared" si="6"/>
        <v>0</v>
      </c>
      <c r="D176" s="60">
        <f t="shared" si="7"/>
        <v>0</v>
      </c>
      <c r="E176" s="60">
        <f t="shared" si="8"/>
        <v>90.85141245</v>
      </c>
      <c r="F176" s="60">
        <f t="shared" si="9"/>
        <v>459.1485876</v>
      </c>
      <c r="G176" s="60">
        <f t="shared" si="10"/>
        <v>10443.02091</v>
      </c>
      <c r="H176" s="60">
        <f t="shared" si="3"/>
        <v>10443.02091</v>
      </c>
      <c r="I176" s="60">
        <f t="shared" si="11"/>
        <v>192129.214</v>
      </c>
      <c r="J176" s="60">
        <f t="shared" si="4"/>
        <v>181686.1931</v>
      </c>
    </row>
    <row r="177" ht="12.75" customHeight="1">
      <c r="A177" s="58">
        <f t="shared" si="12"/>
        <v>151</v>
      </c>
      <c r="B177" s="60">
        <f t="shared" si="5"/>
        <v>0</v>
      </c>
      <c r="C177" s="60">
        <f t="shared" si="6"/>
        <v>0</v>
      </c>
      <c r="D177" s="60">
        <f t="shared" si="7"/>
        <v>0</v>
      </c>
      <c r="E177" s="60">
        <f t="shared" si="8"/>
        <v>87.02517422</v>
      </c>
      <c r="F177" s="60">
        <f t="shared" si="9"/>
        <v>462.9748258</v>
      </c>
      <c r="G177" s="60">
        <f t="shared" si="10"/>
        <v>9980.046081</v>
      </c>
      <c r="H177" s="60">
        <f t="shared" si="3"/>
        <v>9980.046081</v>
      </c>
      <c r="I177" s="60">
        <f t="shared" si="11"/>
        <v>192446.531</v>
      </c>
      <c r="J177" s="60">
        <f t="shared" si="4"/>
        <v>182466.4849</v>
      </c>
    </row>
    <row r="178" ht="12.75" customHeight="1">
      <c r="A178" s="58">
        <f t="shared" si="12"/>
        <v>152</v>
      </c>
      <c r="B178" s="60">
        <f t="shared" si="5"/>
        <v>0</v>
      </c>
      <c r="C178" s="60">
        <f t="shared" si="6"/>
        <v>0</v>
      </c>
      <c r="D178" s="60">
        <f t="shared" si="7"/>
        <v>0</v>
      </c>
      <c r="E178" s="60">
        <f t="shared" si="8"/>
        <v>83.16705067</v>
      </c>
      <c r="F178" s="60">
        <f t="shared" si="9"/>
        <v>466.8329493</v>
      </c>
      <c r="G178" s="60">
        <f t="shared" si="10"/>
        <v>9513.213131</v>
      </c>
      <c r="H178" s="60">
        <f t="shared" si="3"/>
        <v>9513.213131</v>
      </c>
      <c r="I178" s="60">
        <f t="shared" si="11"/>
        <v>192764.3721</v>
      </c>
      <c r="J178" s="60">
        <f t="shared" si="4"/>
        <v>183251.159</v>
      </c>
    </row>
    <row r="179" ht="12.75" customHeight="1">
      <c r="A179" s="58">
        <f t="shared" si="12"/>
        <v>153</v>
      </c>
      <c r="B179" s="60">
        <f t="shared" si="5"/>
        <v>0</v>
      </c>
      <c r="C179" s="60">
        <f t="shared" si="6"/>
        <v>0</v>
      </c>
      <c r="D179" s="60">
        <f t="shared" si="7"/>
        <v>0</v>
      </c>
      <c r="E179" s="60">
        <f t="shared" si="8"/>
        <v>79.27677609</v>
      </c>
      <c r="F179" s="60">
        <f t="shared" si="9"/>
        <v>470.7232239</v>
      </c>
      <c r="G179" s="60">
        <f t="shared" si="10"/>
        <v>9042.489907</v>
      </c>
      <c r="H179" s="60">
        <f t="shared" si="3"/>
        <v>9042.489907</v>
      </c>
      <c r="I179" s="60">
        <f t="shared" si="11"/>
        <v>193082.7382</v>
      </c>
      <c r="J179" s="60">
        <f t="shared" si="4"/>
        <v>184040.2482</v>
      </c>
    </row>
    <row r="180" ht="12.75" customHeight="1">
      <c r="A180" s="58">
        <f t="shared" si="12"/>
        <v>154</v>
      </c>
      <c r="B180" s="60">
        <f t="shared" si="5"/>
        <v>0</v>
      </c>
      <c r="C180" s="60">
        <f t="shared" si="6"/>
        <v>0</v>
      </c>
      <c r="D180" s="60">
        <f t="shared" si="7"/>
        <v>0</v>
      </c>
      <c r="E180" s="60">
        <f t="shared" si="8"/>
        <v>75.35408256</v>
      </c>
      <c r="F180" s="60">
        <f t="shared" si="9"/>
        <v>474.6459174</v>
      </c>
      <c r="G180" s="60">
        <f t="shared" si="10"/>
        <v>8567.84399</v>
      </c>
      <c r="H180" s="60">
        <f t="shared" si="3"/>
        <v>8567.84399</v>
      </c>
      <c r="I180" s="60">
        <f t="shared" si="11"/>
        <v>193401.63</v>
      </c>
      <c r="J180" s="60">
        <f t="shared" si="4"/>
        <v>184833.786</v>
      </c>
    </row>
    <row r="181" ht="12.75" customHeight="1">
      <c r="A181" s="58">
        <f t="shared" si="12"/>
        <v>155</v>
      </c>
      <c r="B181" s="60">
        <f t="shared" si="5"/>
        <v>0</v>
      </c>
      <c r="C181" s="60">
        <f t="shared" si="6"/>
        <v>0</v>
      </c>
      <c r="D181" s="60">
        <f t="shared" si="7"/>
        <v>0</v>
      </c>
      <c r="E181" s="60">
        <f t="shared" si="8"/>
        <v>71.39869992</v>
      </c>
      <c r="F181" s="60">
        <f t="shared" si="9"/>
        <v>478.6013001</v>
      </c>
      <c r="G181" s="60">
        <f t="shared" si="10"/>
        <v>8089.24269</v>
      </c>
      <c r="H181" s="60">
        <f t="shared" si="3"/>
        <v>8089.24269</v>
      </c>
      <c r="I181" s="60">
        <f t="shared" si="11"/>
        <v>193721.0485</v>
      </c>
      <c r="J181" s="60">
        <f t="shared" si="4"/>
        <v>185631.8058</v>
      </c>
    </row>
    <row r="182" ht="12.75" customHeight="1">
      <c r="A182" s="58">
        <f t="shared" si="12"/>
        <v>156</v>
      </c>
      <c r="B182" s="60">
        <f t="shared" si="5"/>
        <v>0</v>
      </c>
      <c r="C182" s="60">
        <f t="shared" si="6"/>
        <v>0</v>
      </c>
      <c r="D182" s="60">
        <f t="shared" si="7"/>
        <v>0</v>
      </c>
      <c r="E182" s="60">
        <f t="shared" si="8"/>
        <v>67.41035575</v>
      </c>
      <c r="F182" s="60">
        <f t="shared" si="9"/>
        <v>482.5896443</v>
      </c>
      <c r="G182" s="60">
        <f t="shared" si="10"/>
        <v>7606.653046</v>
      </c>
      <c r="H182" s="60">
        <f t="shared" si="3"/>
        <v>7606.653046</v>
      </c>
      <c r="I182" s="60">
        <f t="shared" si="11"/>
        <v>194040.9946</v>
      </c>
      <c r="J182" s="60">
        <f t="shared" si="4"/>
        <v>186434.3415</v>
      </c>
    </row>
    <row r="183" ht="12.75" customHeight="1">
      <c r="A183" s="58">
        <f t="shared" si="12"/>
        <v>157</v>
      </c>
      <c r="B183" s="60">
        <f t="shared" si="5"/>
        <v>0</v>
      </c>
      <c r="C183" s="60">
        <f t="shared" si="6"/>
        <v>0</v>
      </c>
      <c r="D183" s="60">
        <f t="shared" si="7"/>
        <v>0</v>
      </c>
      <c r="E183" s="60">
        <f t="shared" si="8"/>
        <v>63.38877538</v>
      </c>
      <c r="F183" s="60">
        <f t="shared" si="9"/>
        <v>486.6112246</v>
      </c>
      <c r="G183" s="60">
        <f t="shared" si="10"/>
        <v>7120.041821</v>
      </c>
      <c r="H183" s="60">
        <f t="shared" si="3"/>
        <v>7120.041821</v>
      </c>
      <c r="I183" s="60">
        <f t="shared" si="11"/>
        <v>194361.469</v>
      </c>
      <c r="J183" s="60">
        <f t="shared" si="4"/>
        <v>187241.4272</v>
      </c>
    </row>
    <row r="184" ht="12.75" customHeight="1">
      <c r="A184" s="58">
        <f t="shared" si="12"/>
        <v>158</v>
      </c>
      <c r="B184" s="60">
        <f t="shared" si="5"/>
        <v>0</v>
      </c>
      <c r="C184" s="60">
        <f t="shared" si="6"/>
        <v>0</v>
      </c>
      <c r="D184" s="60">
        <f t="shared" si="7"/>
        <v>0</v>
      </c>
      <c r="E184" s="60">
        <f t="shared" si="8"/>
        <v>59.33368184</v>
      </c>
      <c r="F184" s="60">
        <f t="shared" si="9"/>
        <v>490.6663182</v>
      </c>
      <c r="G184" s="60">
        <f t="shared" si="10"/>
        <v>6629.375503</v>
      </c>
      <c r="H184" s="60">
        <f t="shared" si="3"/>
        <v>6629.375503</v>
      </c>
      <c r="I184" s="60">
        <f t="shared" si="11"/>
        <v>194682.4728</v>
      </c>
      <c r="J184" s="60">
        <f t="shared" si="4"/>
        <v>188053.0973</v>
      </c>
    </row>
    <row r="185" ht="12.75" customHeight="1">
      <c r="A185" s="58">
        <f t="shared" si="12"/>
        <v>159</v>
      </c>
      <c r="B185" s="60">
        <f t="shared" si="5"/>
        <v>0</v>
      </c>
      <c r="C185" s="60">
        <f t="shared" si="6"/>
        <v>0</v>
      </c>
      <c r="D185" s="60">
        <f t="shared" si="7"/>
        <v>0</v>
      </c>
      <c r="E185" s="60">
        <f t="shared" si="8"/>
        <v>55.24479586</v>
      </c>
      <c r="F185" s="60">
        <f t="shared" si="9"/>
        <v>494.7552041</v>
      </c>
      <c r="G185" s="60">
        <f t="shared" si="10"/>
        <v>6134.620299</v>
      </c>
      <c r="H185" s="60">
        <f t="shared" si="3"/>
        <v>6134.620299</v>
      </c>
      <c r="I185" s="60">
        <f t="shared" si="11"/>
        <v>195004.0067</v>
      </c>
      <c r="J185" s="60">
        <f t="shared" si="4"/>
        <v>188869.3864</v>
      </c>
    </row>
    <row r="186" ht="12.75" customHeight="1">
      <c r="A186" s="58">
        <f t="shared" si="12"/>
        <v>160</v>
      </c>
      <c r="B186" s="60">
        <f t="shared" si="5"/>
        <v>0</v>
      </c>
      <c r="C186" s="60">
        <f t="shared" si="6"/>
        <v>0</v>
      </c>
      <c r="D186" s="60">
        <f t="shared" si="7"/>
        <v>0</v>
      </c>
      <c r="E186" s="60">
        <f t="shared" si="8"/>
        <v>51.12183582</v>
      </c>
      <c r="F186" s="60">
        <f t="shared" si="9"/>
        <v>498.8781642</v>
      </c>
      <c r="G186" s="60">
        <f t="shared" si="10"/>
        <v>5635.742134</v>
      </c>
      <c r="H186" s="60">
        <f t="shared" si="3"/>
        <v>5635.742134</v>
      </c>
      <c r="I186" s="60">
        <f t="shared" si="11"/>
        <v>195326.0717</v>
      </c>
      <c r="J186" s="60">
        <f t="shared" si="4"/>
        <v>189690.3296</v>
      </c>
    </row>
    <row r="187" ht="12.75" customHeight="1">
      <c r="A187" s="58">
        <f t="shared" si="12"/>
        <v>161</v>
      </c>
      <c r="B187" s="60">
        <f t="shared" si="5"/>
        <v>0</v>
      </c>
      <c r="C187" s="60">
        <f t="shared" si="6"/>
        <v>0</v>
      </c>
      <c r="D187" s="60">
        <f t="shared" si="7"/>
        <v>0</v>
      </c>
      <c r="E187" s="60">
        <f t="shared" si="8"/>
        <v>46.96451779</v>
      </c>
      <c r="F187" s="60">
        <f t="shared" si="9"/>
        <v>503.0354822</v>
      </c>
      <c r="G187" s="60">
        <f t="shared" si="10"/>
        <v>5132.706652</v>
      </c>
      <c r="H187" s="60">
        <f t="shared" si="3"/>
        <v>5132.706652</v>
      </c>
      <c r="I187" s="60">
        <f t="shared" si="11"/>
        <v>195648.6686</v>
      </c>
      <c r="J187" s="60">
        <f t="shared" si="4"/>
        <v>190515.962</v>
      </c>
    </row>
    <row r="188" ht="12.75" customHeight="1">
      <c r="A188" s="58">
        <f t="shared" si="12"/>
        <v>162</v>
      </c>
      <c r="B188" s="60">
        <f t="shared" si="5"/>
        <v>0</v>
      </c>
      <c r="C188" s="60">
        <f t="shared" si="6"/>
        <v>0</v>
      </c>
      <c r="D188" s="60">
        <f t="shared" si="7"/>
        <v>0</v>
      </c>
      <c r="E188" s="60">
        <f t="shared" si="8"/>
        <v>42.77255544</v>
      </c>
      <c r="F188" s="60">
        <f t="shared" si="9"/>
        <v>507.2274446</v>
      </c>
      <c r="G188" s="60">
        <f t="shared" si="10"/>
        <v>4625.479208</v>
      </c>
      <c r="H188" s="60">
        <f t="shared" si="3"/>
        <v>4625.479208</v>
      </c>
      <c r="I188" s="60">
        <f t="shared" si="11"/>
        <v>195971.7983</v>
      </c>
      <c r="J188" s="60">
        <f t="shared" si="4"/>
        <v>191346.3191</v>
      </c>
    </row>
    <row r="189" ht="12.75" customHeight="1">
      <c r="A189" s="58">
        <f t="shared" si="12"/>
        <v>163</v>
      </c>
      <c r="B189" s="60">
        <f t="shared" si="5"/>
        <v>0</v>
      </c>
      <c r="C189" s="60">
        <f t="shared" si="6"/>
        <v>0</v>
      </c>
      <c r="D189" s="60">
        <f t="shared" si="7"/>
        <v>0</v>
      </c>
      <c r="E189" s="60">
        <f t="shared" si="8"/>
        <v>38.54566006</v>
      </c>
      <c r="F189" s="60">
        <f t="shared" si="9"/>
        <v>511.4543399</v>
      </c>
      <c r="G189" s="60">
        <f t="shared" si="10"/>
        <v>4114.024868</v>
      </c>
      <c r="H189" s="60">
        <f t="shared" si="3"/>
        <v>4114.024868</v>
      </c>
      <c r="I189" s="60">
        <f t="shared" si="11"/>
        <v>196295.4616</v>
      </c>
      <c r="J189" s="60">
        <f t="shared" si="4"/>
        <v>192181.4368</v>
      </c>
    </row>
    <row r="190" ht="12.75" customHeight="1">
      <c r="A190" s="58">
        <f t="shared" si="12"/>
        <v>164</v>
      </c>
      <c r="B190" s="60">
        <f t="shared" si="5"/>
        <v>0</v>
      </c>
      <c r="C190" s="60">
        <f t="shared" si="6"/>
        <v>0</v>
      </c>
      <c r="D190" s="60">
        <f t="shared" si="7"/>
        <v>0</v>
      </c>
      <c r="E190" s="60">
        <f t="shared" si="8"/>
        <v>34.28354056</v>
      </c>
      <c r="F190" s="60">
        <f t="shared" si="9"/>
        <v>515.7164594</v>
      </c>
      <c r="G190" s="60">
        <f t="shared" si="10"/>
        <v>3598.308408</v>
      </c>
      <c r="H190" s="60">
        <f t="shared" si="3"/>
        <v>3598.308408</v>
      </c>
      <c r="I190" s="60">
        <f t="shared" si="11"/>
        <v>196619.6596</v>
      </c>
      <c r="J190" s="60">
        <f t="shared" si="4"/>
        <v>193021.3512</v>
      </c>
    </row>
    <row r="191" ht="12.75" customHeight="1">
      <c r="A191" s="58">
        <f t="shared" si="12"/>
        <v>165</v>
      </c>
      <c r="B191" s="60">
        <f t="shared" si="5"/>
        <v>0</v>
      </c>
      <c r="C191" s="60">
        <f t="shared" si="6"/>
        <v>0</v>
      </c>
      <c r="D191" s="60">
        <f t="shared" si="7"/>
        <v>0</v>
      </c>
      <c r="E191" s="60">
        <f t="shared" si="8"/>
        <v>29.9859034</v>
      </c>
      <c r="F191" s="60">
        <f t="shared" si="9"/>
        <v>520.0140966</v>
      </c>
      <c r="G191" s="60">
        <f t="shared" si="10"/>
        <v>3078.294312</v>
      </c>
      <c r="H191" s="60">
        <f t="shared" si="3"/>
        <v>3078.294312</v>
      </c>
      <c r="I191" s="60">
        <f t="shared" si="11"/>
        <v>196944.3929</v>
      </c>
      <c r="J191" s="60">
        <f t="shared" si="4"/>
        <v>193866.0986</v>
      </c>
    </row>
    <row r="192" ht="12.75" customHeight="1">
      <c r="A192" s="58">
        <f t="shared" si="12"/>
        <v>166</v>
      </c>
      <c r="B192" s="60">
        <f t="shared" si="5"/>
        <v>0</v>
      </c>
      <c r="C192" s="60">
        <f t="shared" si="6"/>
        <v>0</v>
      </c>
      <c r="D192" s="60">
        <f t="shared" si="7"/>
        <v>0</v>
      </c>
      <c r="E192" s="60">
        <f t="shared" si="8"/>
        <v>25.6524526</v>
      </c>
      <c r="F192" s="60">
        <f t="shared" si="9"/>
        <v>524.3475474</v>
      </c>
      <c r="G192" s="60">
        <f t="shared" si="10"/>
        <v>2553.946764</v>
      </c>
      <c r="H192" s="60">
        <f t="shared" si="3"/>
        <v>2553.946764</v>
      </c>
      <c r="I192" s="60">
        <f t="shared" si="11"/>
        <v>197269.6626</v>
      </c>
      <c r="J192" s="60">
        <f t="shared" si="4"/>
        <v>194715.7158</v>
      </c>
    </row>
    <row r="193" ht="12.75" customHeight="1">
      <c r="A193" s="58">
        <f t="shared" si="12"/>
        <v>167</v>
      </c>
      <c r="B193" s="60">
        <f t="shared" si="5"/>
        <v>0</v>
      </c>
      <c r="C193" s="60">
        <f t="shared" si="6"/>
        <v>0</v>
      </c>
      <c r="D193" s="60">
        <f t="shared" si="7"/>
        <v>0</v>
      </c>
      <c r="E193" s="60">
        <f t="shared" si="8"/>
        <v>21.2828897</v>
      </c>
      <c r="F193" s="60">
        <f t="shared" si="9"/>
        <v>528.7171103</v>
      </c>
      <c r="G193" s="60">
        <f t="shared" si="10"/>
        <v>2025.229654</v>
      </c>
      <c r="H193" s="60">
        <f t="shared" si="3"/>
        <v>2025.229654</v>
      </c>
      <c r="I193" s="60">
        <f t="shared" si="11"/>
        <v>197595.4695</v>
      </c>
      <c r="J193" s="60">
        <f t="shared" si="4"/>
        <v>195570.2398</v>
      </c>
    </row>
    <row r="194" ht="12.75" customHeight="1">
      <c r="A194" s="58">
        <f t="shared" si="12"/>
        <v>168</v>
      </c>
      <c r="B194" s="60">
        <f t="shared" si="5"/>
        <v>0</v>
      </c>
      <c r="C194" s="60">
        <f t="shared" si="6"/>
        <v>0</v>
      </c>
      <c r="D194" s="60">
        <f t="shared" si="7"/>
        <v>0</v>
      </c>
      <c r="E194" s="60">
        <f t="shared" si="8"/>
        <v>16.87691378</v>
      </c>
      <c r="F194" s="60">
        <f t="shared" si="9"/>
        <v>533.1230862</v>
      </c>
      <c r="G194" s="60">
        <f t="shared" si="10"/>
        <v>1492.106568</v>
      </c>
      <c r="H194" s="60">
        <f t="shared" si="3"/>
        <v>1492.106568</v>
      </c>
      <c r="I194" s="60">
        <f t="shared" si="11"/>
        <v>197921.8145</v>
      </c>
      <c r="J194" s="60">
        <f t="shared" si="4"/>
        <v>196429.7079</v>
      </c>
    </row>
    <row r="195" ht="12.75" customHeight="1">
      <c r="A195" s="58">
        <f t="shared" si="12"/>
        <v>169</v>
      </c>
      <c r="B195" s="60">
        <f t="shared" si="5"/>
        <v>0</v>
      </c>
      <c r="C195" s="60">
        <f t="shared" si="6"/>
        <v>0</v>
      </c>
      <c r="D195" s="60">
        <f t="shared" si="7"/>
        <v>0</v>
      </c>
      <c r="E195" s="60">
        <f t="shared" si="8"/>
        <v>12.4342214</v>
      </c>
      <c r="F195" s="60">
        <f t="shared" si="9"/>
        <v>537.5657786</v>
      </c>
      <c r="G195" s="60">
        <f t="shared" si="10"/>
        <v>954.5407892</v>
      </c>
      <c r="H195" s="60">
        <f t="shared" si="3"/>
        <v>954.5407892</v>
      </c>
      <c r="I195" s="60">
        <f t="shared" si="11"/>
        <v>198248.6984</v>
      </c>
      <c r="J195" s="60">
        <f t="shared" si="4"/>
        <v>197294.1576</v>
      </c>
    </row>
    <row r="196" ht="12.75" customHeight="1">
      <c r="A196" s="58">
        <f t="shared" si="12"/>
        <v>170</v>
      </c>
      <c r="B196" s="60">
        <f t="shared" si="5"/>
        <v>0</v>
      </c>
      <c r="C196" s="60">
        <f t="shared" si="6"/>
        <v>0</v>
      </c>
      <c r="D196" s="60">
        <f t="shared" si="7"/>
        <v>0</v>
      </c>
      <c r="E196" s="60">
        <f t="shared" si="8"/>
        <v>7.954506576</v>
      </c>
      <c r="F196" s="60">
        <f t="shared" si="9"/>
        <v>542.0454934</v>
      </c>
      <c r="G196" s="60">
        <f t="shared" si="10"/>
        <v>412.4952957</v>
      </c>
      <c r="H196" s="60">
        <f t="shared" si="3"/>
        <v>412.4952957</v>
      </c>
      <c r="I196" s="60">
        <f t="shared" si="11"/>
        <v>198576.1223</v>
      </c>
      <c r="J196" s="60">
        <f t="shared" si="4"/>
        <v>198163.627</v>
      </c>
    </row>
    <row r="197" ht="12.75" customHeight="1">
      <c r="A197" s="58">
        <f t="shared" si="12"/>
        <v>171</v>
      </c>
      <c r="B197" s="60">
        <f t="shared" si="5"/>
        <v>0</v>
      </c>
      <c r="C197" s="60">
        <f t="shared" si="6"/>
        <v>0</v>
      </c>
      <c r="D197" s="60">
        <f t="shared" si="7"/>
        <v>0</v>
      </c>
      <c r="E197" s="60">
        <f t="shared" si="8"/>
        <v>3.437460798</v>
      </c>
      <c r="F197" s="60">
        <f t="shared" si="9"/>
        <v>409.0578349</v>
      </c>
      <c r="G197" s="60">
        <f t="shared" si="10"/>
        <v>3.437460798</v>
      </c>
      <c r="H197" s="60">
        <f t="shared" si="3"/>
        <v>3.437460798</v>
      </c>
      <c r="I197" s="60">
        <f t="shared" si="11"/>
        <v>198904.0869</v>
      </c>
      <c r="J197" s="60">
        <f t="shared" si="4"/>
        <v>198900.6494</v>
      </c>
    </row>
    <row r="198" ht="12.75" customHeight="1">
      <c r="A198" s="58">
        <f t="shared" si="12"/>
        <v>172</v>
      </c>
      <c r="B198" s="60">
        <f t="shared" si="5"/>
        <v>0</v>
      </c>
      <c r="C198" s="60">
        <f t="shared" si="6"/>
        <v>0</v>
      </c>
      <c r="D198" s="60">
        <f t="shared" si="7"/>
        <v>0</v>
      </c>
      <c r="E198" s="60">
        <f t="shared" si="8"/>
        <v>0.02864550665</v>
      </c>
      <c r="F198" s="60">
        <f t="shared" si="9"/>
        <v>3.408815291</v>
      </c>
      <c r="G198" s="60">
        <f t="shared" si="10"/>
        <v>0.02864550665</v>
      </c>
      <c r="H198" s="60">
        <f t="shared" si="3"/>
        <v>0.02864550665</v>
      </c>
      <c r="I198" s="60">
        <f t="shared" si="11"/>
        <v>199232.5932</v>
      </c>
      <c r="J198" s="60">
        <f t="shared" si="4"/>
        <v>199232.5645</v>
      </c>
    </row>
    <row r="199" ht="12.75" customHeight="1">
      <c r="A199" s="58">
        <f t="shared" si="12"/>
        <v>173</v>
      </c>
      <c r="B199" s="60">
        <f t="shared" si="5"/>
        <v>0</v>
      </c>
      <c r="C199" s="60">
        <f t="shared" si="6"/>
        <v>0</v>
      </c>
      <c r="D199" s="60">
        <f t="shared" si="7"/>
        <v>0</v>
      </c>
      <c r="E199" s="60">
        <f t="shared" si="8"/>
        <v>0.0002387125554</v>
      </c>
      <c r="F199" s="60">
        <f t="shared" si="9"/>
        <v>0.02840679409</v>
      </c>
      <c r="G199" s="60">
        <f t="shared" si="10"/>
        <v>0.0002387125554</v>
      </c>
      <c r="H199" s="60">
        <f t="shared" si="3"/>
        <v>0.0002387125554</v>
      </c>
      <c r="I199" s="60">
        <f t="shared" si="11"/>
        <v>199561.642</v>
      </c>
      <c r="J199" s="60">
        <f t="shared" si="4"/>
        <v>199561.6417</v>
      </c>
    </row>
    <row r="200" ht="12.75" customHeight="1">
      <c r="A200" s="58">
        <f t="shared" si="12"/>
        <v>174</v>
      </c>
      <c r="B200" s="60">
        <f t="shared" si="5"/>
        <v>0</v>
      </c>
      <c r="C200" s="60">
        <f t="shared" si="6"/>
        <v>0</v>
      </c>
      <c r="D200" s="60">
        <f t="shared" si="7"/>
        <v>0</v>
      </c>
      <c r="E200" s="60">
        <f t="shared" si="8"/>
        <v>0.000001989271295</v>
      </c>
      <c r="F200" s="60">
        <f t="shared" si="9"/>
        <v>0.0002367232841</v>
      </c>
      <c r="G200" s="60">
        <f t="shared" si="10"/>
        <v>0.000001989271295</v>
      </c>
      <c r="H200" s="60">
        <f t="shared" si="3"/>
        <v>0.000001989271295</v>
      </c>
      <c r="I200" s="60">
        <f t="shared" si="11"/>
        <v>199891.2343</v>
      </c>
      <c r="J200" s="60">
        <f t="shared" si="4"/>
        <v>199891.2343</v>
      </c>
    </row>
    <row r="201" ht="12.75" customHeight="1">
      <c r="A201" s="58">
        <f t="shared" si="12"/>
        <v>175</v>
      </c>
      <c r="B201" s="60">
        <f t="shared" si="5"/>
        <v>0</v>
      </c>
      <c r="C201" s="60">
        <f t="shared" si="6"/>
        <v>0</v>
      </c>
      <c r="D201" s="60">
        <f t="shared" si="7"/>
        <v>0</v>
      </c>
      <c r="E201" s="60">
        <f t="shared" si="8"/>
        <v>0.00000001657726079</v>
      </c>
      <c r="F201" s="60">
        <f t="shared" si="9"/>
        <v>0.000001972694034</v>
      </c>
      <c r="G201" s="60">
        <f t="shared" si="10"/>
        <v>0.00000001657726079</v>
      </c>
      <c r="H201" s="60">
        <f t="shared" si="3"/>
        <v>0.00000001657726079</v>
      </c>
      <c r="I201" s="60">
        <f t="shared" si="11"/>
        <v>200221.3709</v>
      </c>
      <c r="J201" s="60">
        <f t="shared" si="4"/>
        <v>200221.3709</v>
      </c>
    </row>
    <row r="202" ht="12.75" customHeight="1">
      <c r="A202" s="58">
        <f t="shared" si="12"/>
        <v>176</v>
      </c>
      <c r="B202" s="60">
        <f t="shared" si="5"/>
        <v>0</v>
      </c>
      <c r="C202" s="60">
        <f t="shared" si="6"/>
        <v>0</v>
      </c>
      <c r="D202" s="60">
        <f t="shared" si="7"/>
        <v>0</v>
      </c>
      <c r="E202" s="60">
        <f t="shared" si="8"/>
        <v>0.0000000001381438399</v>
      </c>
      <c r="F202" s="60">
        <f t="shared" si="9"/>
        <v>0.00000001643911695</v>
      </c>
      <c r="G202" s="60">
        <f t="shared" si="10"/>
        <v>0.0000000001381438399</v>
      </c>
      <c r="H202" s="60">
        <f t="shared" si="3"/>
        <v>0.0000000001381438399</v>
      </c>
      <c r="I202" s="60">
        <f t="shared" si="11"/>
        <v>200552.0528</v>
      </c>
      <c r="J202" s="60">
        <f t="shared" si="4"/>
        <v>200552.0528</v>
      </c>
    </row>
    <row r="203" ht="12.75" customHeight="1">
      <c r="A203" s="58">
        <f t="shared" si="12"/>
        <v>177</v>
      </c>
      <c r="B203" s="60">
        <f t="shared" si="5"/>
        <v>0</v>
      </c>
      <c r="C203" s="60">
        <f t="shared" si="6"/>
        <v>0</v>
      </c>
      <c r="D203" s="60">
        <f t="shared" si="7"/>
        <v>0</v>
      </c>
      <c r="E203" s="60">
        <f t="shared" si="8"/>
        <v>0</v>
      </c>
      <c r="F203" s="60">
        <f t="shared" si="9"/>
        <v>0.0000000001369926413</v>
      </c>
      <c r="G203" s="60">
        <f t="shared" si="10"/>
        <v>0</v>
      </c>
      <c r="H203" s="60">
        <f t="shared" si="3"/>
        <v>0</v>
      </c>
      <c r="I203" s="60">
        <f t="shared" si="11"/>
        <v>200883.2808</v>
      </c>
      <c r="J203" s="60">
        <f t="shared" si="4"/>
        <v>200883.2808</v>
      </c>
    </row>
    <row r="204" ht="12.75" customHeight="1">
      <c r="A204" s="58">
        <f t="shared" si="12"/>
        <v>178</v>
      </c>
      <c r="B204" s="60">
        <f t="shared" si="5"/>
        <v>0</v>
      </c>
      <c r="C204" s="60">
        <f t="shared" si="6"/>
        <v>0</v>
      </c>
      <c r="D204" s="60">
        <f t="shared" si="7"/>
        <v>0</v>
      </c>
      <c r="E204" s="60">
        <f t="shared" si="8"/>
        <v>0</v>
      </c>
      <c r="F204" s="60">
        <f t="shared" si="9"/>
        <v>0</v>
      </c>
      <c r="G204" s="60">
        <f t="shared" si="10"/>
        <v>0</v>
      </c>
      <c r="H204" s="60">
        <f t="shared" si="3"/>
        <v>0</v>
      </c>
      <c r="I204" s="60">
        <f t="shared" si="11"/>
        <v>201215.0558</v>
      </c>
      <c r="J204" s="60">
        <f t="shared" si="4"/>
        <v>201215.0558</v>
      </c>
    </row>
    <row r="205" ht="12.75" customHeight="1">
      <c r="A205" s="58">
        <f t="shared" si="12"/>
        <v>179</v>
      </c>
      <c r="B205" s="60">
        <f t="shared" si="5"/>
        <v>0</v>
      </c>
      <c r="C205" s="60">
        <f t="shared" si="6"/>
        <v>0</v>
      </c>
      <c r="D205" s="60">
        <f t="shared" si="7"/>
        <v>0</v>
      </c>
      <c r="E205" s="60">
        <f t="shared" si="8"/>
        <v>0</v>
      </c>
      <c r="F205" s="60">
        <f t="shared" si="9"/>
        <v>0</v>
      </c>
      <c r="G205" s="60">
        <f t="shared" si="10"/>
        <v>0</v>
      </c>
      <c r="H205" s="60">
        <f t="shared" si="3"/>
        <v>0</v>
      </c>
      <c r="I205" s="60">
        <f t="shared" si="11"/>
        <v>201547.3789</v>
      </c>
      <c r="J205" s="60">
        <f t="shared" si="4"/>
        <v>201547.3789</v>
      </c>
    </row>
    <row r="206" ht="12.75" customHeight="1">
      <c r="A206" s="58">
        <f t="shared" si="12"/>
        <v>180</v>
      </c>
      <c r="B206" s="60">
        <f t="shared" si="5"/>
        <v>0</v>
      </c>
      <c r="C206" s="60">
        <f t="shared" si="6"/>
        <v>0</v>
      </c>
      <c r="D206" s="60">
        <f t="shared" si="7"/>
        <v>0</v>
      </c>
      <c r="E206" s="60">
        <f t="shared" si="8"/>
        <v>0</v>
      </c>
      <c r="F206" s="60">
        <f t="shared" si="9"/>
        <v>0</v>
      </c>
      <c r="G206" s="60">
        <f t="shared" si="10"/>
        <v>0</v>
      </c>
      <c r="H206" s="60">
        <f t="shared" si="3"/>
        <v>0</v>
      </c>
      <c r="I206" s="60">
        <f t="shared" si="11"/>
        <v>201880.2507</v>
      </c>
      <c r="J206" s="60">
        <f t="shared" si="4"/>
        <v>201880.2507</v>
      </c>
    </row>
    <row r="207" ht="12.75" customHeight="1">
      <c r="A207" s="58">
        <f t="shared" si="12"/>
        <v>181</v>
      </c>
      <c r="B207" s="60">
        <f t="shared" si="5"/>
        <v>0</v>
      </c>
      <c r="C207" s="60">
        <f t="shared" si="6"/>
        <v>0</v>
      </c>
      <c r="D207" s="60">
        <f t="shared" si="7"/>
        <v>0</v>
      </c>
      <c r="E207" s="60">
        <f t="shared" si="8"/>
        <v>0</v>
      </c>
      <c r="F207" s="60">
        <f t="shared" si="9"/>
        <v>0</v>
      </c>
      <c r="G207" s="60">
        <f t="shared" si="10"/>
        <v>0</v>
      </c>
      <c r="H207" s="60">
        <f t="shared" si="3"/>
        <v>0</v>
      </c>
      <c r="I207" s="60">
        <f t="shared" si="11"/>
        <v>202213.6724</v>
      </c>
      <c r="J207" s="60">
        <f t="shared" si="4"/>
        <v>202213.6724</v>
      </c>
    </row>
    <row r="208" ht="12.75" customHeight="1">
      <c r="A208" s="58">
        <f t="shared" si="12"/>
        <v>182</v>
      </c>
      <c r="B208" s="60">
        <f t="shared" si="5"/>
        <v>0</v>
      </c>
      <c r="C208" s="60">
        <f t="shared" si="6"/>
        <v>0</v>
      </c>
      <c r="D208" s="60">
        <f t="shared" si="7"/>
        <v>0</v>
      </c>
      <c r="E208" s="60">
        <f t="shared" si="8"/>
        <v>0</v>
      </c>
      <c r="F208" s="60">
        <f t="shared" si="9"/>
        <v>0</v>
      </c>
      <c r="G208" s="60">
        <f t="shared" si="10"/>
        <v>0</v>
      </c>
      <c r="H208" s="60">
        <f t="shared" si="3"/>
        <v>0</v>
      </c>
      <c r="I208" s="60">
        <f t="shared" si="11"/>
        <v>202547.6447</v>
      </c>
      <c r="J208" s="60">
        <f t="shared" si="4"/>
        <v>202547.6447</v>
      </c>
    </row>
    <row r="209" ht="12.75" customHeight="1">
      <c r="A209" s="58">
        <f t="shared" si="12"/>
        <v>183</v>
      </c>
      <c r="B209" s="60">
        <f t="shared" si="5"/>
        <v>0</v>
      </c>
      <c r="C209" s="60">
        <f t="shared" si="6"/>
        <v>0</v>
      </c>
      <c r="D209" s="60">
        <f t="shared" si="7"/>
        <v>0</v>
      </c>
      <c r="E209" s="60">
        <f t="shared" si="8"/>
        <v>0</v>
      </c>
      <c r="F209" s="60">
        <f t="shared" si="9"/>
        <v>0</v>
      </c>
      <c r="G209" s="60">
        <f t="shared" si="10"/>
        <v>0</v>
      </c>
      <c r="H209" s="60">
        <f t="shared" si="3"/>
        <v>0</v>
      </c>
      <c r="I209" s="60">
        <f t="shared" si="11"/>
        <v>202882.1686</v>
      </c>
      <c r="J209" s="60">
        <f t="shared" si="4"/>
        <v>202882.1686</v>
      </c>
    </row>
    <row r="210" ht="12.75" customHeight="1">
      <c r="A210" s="58">
        <f t="shared" si="12"/>
        <v>184</v>
      </c>
      <c r="B210" s="60">
        <f t="shared" si="5"/>
        <v>0</v>
      </c>
      <c r="C210" s="60">
        <f t="shared" si="6"/>
        <v>0</v>
      </c>
      <c r="D210" s="60">
        <f t="shared" si="7"/>
        <v>0</v>
      </c>
      <c r="E210" s="60">
        <f t="shared" si="8"/>
        <v>0</v>
      </c>
      <c r="F210" s="60">
        <f t="shared" si="9"/>
        <v>0</v>
      </c>
      <c r="G210" s="60">
        <f t="shared" si="10"/>
        <v>0</v>
      </c>
      <c r="H210" s="60">
        <f t="shared" si="3"/>
        <v>0</v>
      </c>
      <c r="I210" s="60">
        <f t="shared" si="11"/>
        <v>203217.245</v>
      </c>
      <c r="J210" s="60">
        <f t="shared" si="4"/>
        <v>203217.245</v>
      </c>
    </row>
    <row r="211" ht="12.75" customHeight="1">
      <c r="A211" s="58">
        <f t="shared" si="12"/>
        <v>185</v>
      </c>
      <c r="B211" s="60">
        <f t="shared" si="5"/>
        <v>0</v>
      </c>
      <c r="C211" s="60">
        <f t="shared" si="6"/>
        <v>0</v>
      </c>
      <c r="D211" s="60">
        <f t="shared" si="7"/>
        <v>0</v>
      </c>
      <c r="E211" s="60">
        <f t="shared" si="8"/>
        <v>0</v>
      </c>
      <c r="F211" s="60">
        <f t="shared" si="9"/>
        <v>0</v>
      </c>
      <c r="G211" s="60">
        <f t="shared" si="10"/>
        <v>0</v>
      </c>
      <c r="H211" s="60">
        <f t="shared" si="3"/>
        <v>0</v>
      </c>
      <c r="I211" s="60">
        <f t="shared" si="11"/>
        <v>203552.8748</v>
      </c>
      <c r="J211" s="60">
        <f t="shared" si="4"/>
        <v>203552.8748</v>
      </c>
    </row>
    <row r="212" ht="12.75" customHeight="1">
      <c r="A212" s="58">
        <f t="shared" si="12"/>
        <v>186</v>
      </c>
      <c r="B212" s="60">
        <f t="shared" si="5"/>
        <v>0</v>
      </c>
      <c r="C212" s="60">
        <f t="shared" si="6"/>
        <v>0</v>
      </c>
      <c r="D212" s="60">
        <f t="shared" si="7"/>
        <v>0</v>
      </c>
      <c r="E212" s="60">
        <f t="shared" si="8"/>
        <v>0</v>
      </c>
      <c r="F212" s="60">
        <f t="shared" si="9"/>
        <v>0</v>
      </c>
      <c r="G212" s="60">
        <f t="shared" si="10"/>
        <v>0</v>
      </c>
      <c r="H212" s="60">
        <f t="shared" si="3"/>
        <v>0</v>
      </c>
      <c r="I212" s="60">
        <f t="shared" si="11"/>
        <v>203889.0589</v>
      </c>
      <c r="J212" s="60">
        <f t="shared" si="4"/>
        <v>203889.0589</v>
      </c>
    </row>
    <row r="213" ht="12.75" customHeight="1">
      <c r="A213" s="58">
        <f t="shared" si="12"/>
        <v>187</v>
      </c>
      <c r="B213" s="60">
        <f t="shared" si="5"/>
        <v>0</v>
      </c>
      <c r="C213" s="60">
        <f t="shared" si="6"/>
        <v>0</v>
      </c>
      <c r="D213" s="60">
        <f t="shared" si="7"/>
        <v>0</v>
      </c>
      <c r="E213" s="60">
        <f t="shared" si="8"/>
        <v>0</v>
      </c>
      <c r="F213" s="60">
        <f t="shared" si="9"/>
        <v>0</v>
      </c>
      <c r="G213" s="60">
        <f t="shared" si="10"/>
        <v>0</v>
      </c>
      <c r="H213" s="60">
        <f t="shared" si="3"/>
        <v>0</v>
      </c>
      <c r="I213" s="60">
        <f t="shared" si="11"/>
        <v>204225.7983</v>
      </c>
      <c r="J213" s="60">
        <f t="shared" si="4"/>
        <v>204225.7983</v>
      </c>
    </row>
    <row r="214" ht="12.75" customHeight="1">
      <c r="A214" s="58">
        <f t="shared" si="12"/>
        <v>188</v>
      </c>
      <c r="B214" s="60">
        <f t="shared" si="5"/>
        <v>0</v>
      </c>
      <c r="C214" s="60">
        <f t="shared" si="6"/>
        <v>0</v>
      </c>
      <c r="D214" s="60">
        <f t="shared" si="7"/>
        <v>0</v>
      </c>
      <c r="E214" s="60">
        <f t="shared" si="8"/>
        <v>0</v>
      </c>
      <c r="F214" s="60">
        <f t="shared" si="9"/>
        <v>0</v>
      </c>
      <c r="G214" s="60">
        <f t="shared" si="10"/>
        <v>0</v>
      </c>
      <c r="H214" s="60">
        <f t="shared" si="3"/>
        <v>0</v>
      </c>
      <c r="I214" s="60">
        <f t="shared" si="11"/>
        <v>204563.0938</v>
      </c>
      <c r="J214" s="60">
        <f t="shared" si="4"/>
        <v>204563.0938</v>
      </c>
    </row>
    <row r="215" ht="12.75" customHeight="1">
      <c r="A215" s="58">
        <f t="shared" si="12"/>
        <v>189</v>
      </c>
      <c r="B215" s="60">
        <f t="shared" si="5"/>
        <v>0</v>
      </c>
      <c r="C215" s="60">
        <f t="shared" si="6"/>
        <v>0</v>
      </c>
      <c r="D215" s="60">
        <f t="shared" si="7"/>
        <v>0</v>
      </c>
      <c r="E215" s="60">
        <f t="shared" si="8"/>
        <v>0</v>
      </c>
      <c r="F215" s="60">
        <f t="shared" si="9"/>
        <v>0</v>
      </c>
      <c r="G215" s="60">
        <f t="shared" si="10"/>
        <v>0</v>
      </c>
      <c r="H215" s="60">
        <f t="shared" si="3"/>
        <v>0</v>
      </c>
      <c r="I215" s="60">
        <f t="shared" si="11"/>
        <v>204900.9464</v>
      </c>
      <c r="J215" s="60">
        <f t="shared" si="4"/>
        <v>204900.9464</v>
      </c>
    </row>
    <row r="216" ht="12.75" customHeight="1">
      <c r="A216" s="58">
        <f t="shared" si="12"/>
        <v>190</v>
      </c>
      <c r="B216" s="60">
        <f t="shared" si="5"/>
        <v>0</v>
      </c>
      <c r="C216" s="60">
        <f t="shared" si="6"/>
        <v>0</v>
      </c>
      <c r="D216" s="60">
        <f t="shared" si="7"/>
        <v>0</v>
      </c>
      <c r="E216" s="60">
        <f t="shared" si="8"/>
        <v>0</v>
      </c>
      <c r="F216" s="60">
        <f t="shared" si="9"/>
        <v>0</v>
      </c>
      <c r="G216" s="60">
        <f t="shared" si="10"/>
        <v>0</v>
      </c>
      <c r="H216" s="60">
        <f t="shared" si="3"/>
        <v>0</v>
      </c>
      <c r="I216" s="60">
        <f t="shared" si="11"/>
        <v>205239.357</v>
      </c>
      <c r="J216" s="60">
        <f t="shared" si="4"/>
        <v>205239.357</v>
      </c>
    </row>
    <row r="217" ht="12.75" customHeight="1">
      <c r="A217" s="58">
        <f t="shared" si="12"/>
        <v>191</v>
      </c>
      <c r="B217" s="60">
        <f t="shared" si="5"/>
        <v>0</v>
      </c>
      <c r="C217" s="60">
        <f t="shared" si="6"/>
        <v>0</v>
      </c>
      <c r="D217" s="60">
        <f t="shared" si="7"/>
        <v>0</v>
      </c>
      <c r="E217" s="60">
        <f t="shared" si="8"/>
        <v>0</v>
      </c>
      <c r="F217" s="60">
        <f t="shared" si="9"/>
        <v>0</v>
      </c>
      <c r="G217" s="60">
        <f t="shared" si="10"/>
        <v>0</v>
      </c>
      <c r="H217" s="60">
        <f t="shared" si="3"/>
        <v>0</v>
      </c>
      <c r="I217" s="60">
        <f t="shared" si="11"/>
        <v>205578.3264</v>
      </c>
      <c r="J217" s="60">
        <f t="shared" si="4"/>
        <v>205578.3264</v>
      </c>
    </row>
    <row r="218" ht="12.75" customHeight="1">
      <c r="A218" s="58">
        <f t="shared" si="12"/>
        <v>192</v>
      </c>
      <c r="B218" s="60">
        <f t="shared" si="5"/>
        <v>0</v>
      </c>
      <c r="C218" s="60">
        <f t="shared" si="6"/>
        <v>0</v>
      </c>
      <c r="D218" s="60">
        <f t="shared" si="7"/>
        <v>0</v>
      </c>
      <c r="E218" s="60">
        <f t="shared" si="8"/>
        <v>0</v>
      </c>
      <c r="F218" s="60">
        <f t="shared" si="9"/>
        <v>0</v>
      </c>
      <c r="G218" s="60">
        <f t="shared" si="10"/>
        <v>0</v>
      </c>
      <c r="H218" s="60">
        <f t="shared" si="3"/>
        <v>0</v>
      </c>
      <c r="I218" s="60">
        <f t="shared" si="11"/>
        <v>205917.8558</v>
      </c>
      <c r="J218" s="60">
        <f t="shared" si="4"/>
        <v>205917.8558</v>
      </c>
    </row>
    <row r="219" ht="12.75" customHeight="1">
      <c r="A219" s="58">
        <f t="shared" si="12"/>
        <v>193</v>
      </c>
      <c r="B219" s="60">
        <f t="shared" si="5"/>
        <v>0</v>
      </c>
      <c r="C219" s="60">
        <f t="shared" si="6"/>
        <v>0</v>
      </c>
      <c r="D219" s="60">
        <f t="shared" si="7"/>
        <v>0</v>
      </c>
      <c r="E219" s="60">
        <f t="shared" si="8"/>
        <v>0</v>
      </c>
      <c r="F219" s="60">
        <f t="shared" si="9"/>
        <v>0</v>
      </c>
      <c r="G219" s="60">
        <f t="shared" si="10"/>
        <v>0</v>
      </c>
      <c r="H219" s="60">
        <f t="shared" si="3"/>
        <v>0</v>
      </c>
      <c r="I219" s="60">
        <f t="shared" si="11"/>
        <v>206257.9458</v>
      </c>
      <c r="J219" s="60">
        <f t="shared" si="4"/>
        <v>206257.9458</v>
      </c>
    </row>
    <row r="220" ht="12.75" customHeight="1">
      <c r="A220" s="58">
        <f t="shared" si="12"/>
        <v>194</v>
      </c>
      <c r="B220" s="60">
        <f t="shared" si="5"/>
        <v>0</v>
      </c>
      <c r="C220" s="60">
        <f t="shared" si="6"/>
        <v>0</v>
      </c>
      <c r="D220" s="60">
        <f t="shared" si="7"/>
        <v>0</v>
      </c>
      <c r="E220" s="60">
        <f t="shared" si="8"/>
        <v>0</v>
      </c>
      <c r="F220" s="60">
        <f t="shared" si="9"/>
        <v>0</v>
      </c>
      <c r="G220" s="60">
        <f t="shared" si="10"/>
        <v>0</v>
      </c>
      <c r="H220" s="60">
        <f t="shared" si="3"/>
        <v>0</v>
      </c>
      <c r="I220" s="60">
        <f t="shared" si="11"/>
        <v>206598.5976</v>
      </c>
      <c r="J220" s="60">
        <f t="shared" si="4"/>
        <v>206598.5976</v>
      </c>
    </row>
    <row r="221" ht="12.75" customHeight="1">
      <c r="A221" s="58">
        <f t="shared" si="12"/>
        <v>195</v>
      </c>
      <c r="B221" s="60">
        <f t="shared" si="5"/>
        <v>0</v>
      </c>
      <c r="C221" s="60">
        <f t="shared" si="6"/>
        <v>0</v>
      </c>
      <c r="D221" s="60">
        <f t="shared" si="7"/>
        <v>0</v>
      </c>
      <c r="E221" s="60">
        <f t="shared" si="8"/>
        <v>0</v>
      </c>
      <c r="F221" s="60">
        <f t="shared" si="9"/>
        <v>0</v>
      </c>
      <c r="G221" s="60">
        <f t="shared" si="10"/>
        <v>0</v>
      </c>
      <c r="H221" s="60">
        <f t="shared" si="3"/>
        <v>0</v>
      </c>
      <c r="I221" s="60">
        <f t="shared" si="11"/>
        <v>206939.812</v>
      </c>
      <c r="J221" s="60">
        <f t="shared" si="4"/>
        <v>206939.812</v>
      </c>
    </row>
    <row r="222" ht="12.75" customHeight="1">
      <c r="A222" s="58">
        <f t="shared" si="12"/>
        <v>196</v>
      </c>
      <c r="B222" s="60">
        <f t="shared" si="5"/>
        <v>0</v>
      </c>
      <c r="C222" s="60">
        <f t="shared" si="6"/>
        <v>0</v>
      </c>
      <c r="D222" s="60">
        <f t="shared" si="7"/>
        <v>0</v>
      </c>
      <c r="E222" s="60">
        <f t="shared" si="8"/>
        <v>0</v>
      </c>
      <c r="F222" s="60">
        <f t="shared" si="9"/>
        <v>0</v>
      </c>
      <c r="G222" s="60">
        <f t="shared" si="10"/>
        <v>0</v>
      </c>
      <c r="H222" s="60">
        <f t="shared" si="3"/>
        <v>0</v>
      </c>
      <c r="I222" s="60">
        <f t="shared" si="11"/>
        <v>207281.5899</v>
      </c>
      <c r="J222" s="60">
        <f t="shared" si="4"/>
        <v>207281.5899</v>
      </c>
    </row>
    <row r="223" ht="12.75" customHeight="1">
      <c r="A223" s="58">
        <f t="shared" si="12"/>
        <v>197</v>
      </c>
      <c r="B223" s="60">
        <f t="shared" si="5"/>
        <v>0</v>
      </c>
      <c r="C223" s="60">
        <f t="shared" si="6"/>
        <v>0</v>
      </c>
      <c r="D223" s="60">
        <f t="shared" si="7"/>
        <v>0</v>
      </c>
      <c r="E223" s="60">
        <f t="shared" si="8"/>
        <v>0</v>
      </c>
      <c r="F223" s="60">
        <f t="shared" si="9"/>
        <v>0</v>
      </c>
      <c r="G223" s="60">
        <f t="shared" si="10"/>
        <v>0</v>
      </c>
      <c r="H223" s="60">
        <f t="shared" si="3"/>
        <v>0</v>
      </c>
      <c r="I223" s="60">
        <f t="shared" si="11"/>
        <v>207623.9323</v>
      </c>
      <c r="J223" s="60">
        <f t="shared" si="4"/>
        <v>207623.9323</v>
      </c>
    </row>
    <row r="224" ht="12.75" customHeight="1">
      <c r="A224" s="58">
        <f t="shared" si="12"/>
        <v>198</v>
      </c>
      <c r="B224" s="60">
        <f t="shared" si="5"/>
        <v>0</v>
      </c>
      <c r="C224" s="60">
        <f t="shared" si="6"/>
        <v>0</v>
      </c>
      <c r="D224" s="60">
        <f t="shared" si="7"/>
        <v>0</v>
      </c>
      <c r="E224" s="60">
        <f t="shared" si="8"/>
        <v>0</v>
      </c>
      <c r="F224" s="60">
        <f t="shared" si="9"/>
        <v>0</v>
      </c>
      <c r="G224" s="60">
        <f t="shared" si="10"/>
        <v>0</v>
      </c>
      <c r="H224" s="60">
        <f t="shared" si="3"/>
        <v>0</v>
      </c>
      <c r="I224" s="60">
        <f t="shared" si="11"/>
        <v>207966.8401</v>
      </c>
      <c r="J224" s="60">
        <f t="shared" si="4"/>
        <v>207966.8401</v>
      </c>
    </row>
    <row r="225" ht="12.75" customHeight="1">
      <c r="A225" s="58">
        <f t="shared" si="12"/>
        <v>199</v>
      </c>
      <c r="B225" s="60">
        <f t="shared" si="5"/>
        <v>0</v>
      </c>
      <c r="C225" s="60">
        <f t="shared" si="6"/>
        <v>0</v>
      </c>
      <c r="D225" s="60">
        <f t="shared" si="7"/>
        <v>0</v>
      </c>
      <c r="E225" s="60">
        <f t="shared" si="8"/>
        <v>0</v>
      </c>
      <c r="F225" s="60">
        <f t="shared" si="9"/>
        <v>0</v>
      </c>
      <c r="G225" s="60">
        <f t="shared" si="10"/>
        <v>0</v>
      </c>
      <c r="H225" s="60">
        <f t="shared" si="3"/>
        <v>0</v>
      </c>
      <c r="I225" s="60">
        <f t="shared" si="11"/>
        <v>208310.3143</v>
      </c>
      <c r="J225" s="60">
        <f t="shared" si="4"/>
        <v>208310.3143</v>
      </c>
    </row>
    <row r="226" ht="12.75" customHeight="1">
      <c r="A226" s="58">
        <f t="shared" si="12"/>
        <v>200</v>
      </c>
      <c r="B226" s="60">
        <f t="shared" si="5"/>
        <v>0</v>
      </c>
      <c r="C226" s="60">
        <f t="shared" si="6"/>
        <v>0</v>
      </c>
      <c r="D226" s="60">
        <f t="shared" si="7"/>
        <v>0</v>
      </c>
      <c r="E226" s="60">
        <f t="shared" si="8"/>
        <v>0</v>
      </c>
      <c r="F226" s="60">
        <f t="shared" si="9"/>
        <v>0</v>
      </c>
      <c r="G226" s="60">
        <f t="shared" si="10"/>
        <v>0</v>
      </c>
      <c r="H226" s="60">
        <f t="shared" si="3"/>
        <v>0</v>
      </c>
      <c r="I226" s="60">
        <f t="shared" si="11"/>
        <v>208654.3557</v>
      </c>
      <c r="J226" s="60">
        <f t="shared" si="4"/>
        <v>208654.3557</v>
      </c>
    </row>
    <row r="227" ht="12.75" customHeight="1">
      <c r="A227" s="58">
        <f t="shared" si="12"/>
        <v>201</v>
      </c>
      <c r="B227" s="60">
        <f t="shared" si="5"/>
        <v>0</v>
      </c>
      <c r="C227" s="60">
        <f t="shared" si="6"/>
        <v>0</v>
      </c>
      <c r="D227" s="60">
        <f t="shared" si="7"/>
        <v>0</v>
      </c>
      <c r="E227" s="60">
        <f t="shared" si="8"/>
        <v>0</v>
      </c>
      <c r="F227" s="60">
        <f t="shared" si="9"/>
        <v>0</v>
      </c>
      <c r="G227" s="60">
        <f t="shared" si="10"/>
        <v>0</v>
      </c>
      <c r="H227" s="60">
        <f t="shared" si="3"/>
        <v>0</v>
      </c>
      <c r="I227" s="60">
        <f t="shared" si="11"/>
        <v>208998.9653</v>
      </c>
      <c r="J227" s="60">
        <f t="shared" si="4"/>
        <v>208998.9653</v>
      </c>
    </row>
    <row r="228" ht="12.75" customHeight="1">
      <c r="A228" s="58">
        <f t="shared" si="12"/>
        <v>202</v>
      </c>
      <c r="B228" s="60">
        <f t="shared" si="5"/>
        <v>0</v>
      </c>
      <c r="C228" s="60">
        <f t="shared" si="6"/>
        <v>0</v>
      </c>
      <c r="D228" s="60">
        <f t="shared" si="7"/>
        <v>0</v>
      </c>
      <c r="E228" s="60">
        <f t="shared" si="8"/>
        <v>0</v>
      </c>
      <c r="F228" s="60">
        <f t="shared" si="9"/>
        <v>0</v>
      </c>
      <c r="G228" s="60">
        <f t="shared" si="10"/>
        <v>0</v>
      </c>
      <c r="H228" s="60">
        <f t="shared" si="3"/>
        <v>0</v>
      </c>
      <c r="I228" s="60">
        <f t="shared" si="11"/>
        <v>209344.1441</v>
      </c>
      <c r="J228" s="60">
        <f t="shared" si="4"/>
        <v>209344.1441</v>
      </c>
    </row>
    <row r="229" ht="12.75" customHeight="1">
      <c r="A229" s="58">
        <f t="shared" si="12"/>
        <v>203</v>
      </c>
      <c r="B229" s="60">
        <f t="shared" si="5"/>
        <v>0</v>
      </c>
      <c r="C229" s="60">
        <f t="shared" si="6"/>
        <v>0</v>
      </c>
      <c r="D229" s="60">
        <f t="shared" si="7"/>
        <v>0</v>
      </c>
      <c r="E229" s="60">
        <f t="shared" si="8"/>
        <v>0</v>
      </c>
      <c r="F229" s="60">
        <f t="shared" si="9"/>
        <v>0</v>
      </c>
      <c r="G229" s="60">
        <f t="shared" si="10"/>
        <v>0</v>
      </c>
      <c r="H229" s="60">
        <f t="shared" si="3"/>
        <v>0</v>
      </c>
      <c r="I229" s="60">
        <f t="shared" si="11"/>
        <v>209689.893</v>
      </c>
      <c r="J229" s="60">
        <f t="shared" si="4"/>
        <v>209689.893</v>
      </c>
    </row>
    <row r="230" ht="12.75" customHeight="1">
      <c r="A230" s="58">
        <f t="shared" si="12"/>
        <v>204</v>
      </c>
      <c r="B230" s="60">
        <f t="shared" si="5"/>
        <v>0</v>
      </c>
      <c r="C230" s="60">
        <f t="shared" si="6"/>
        <v>0</v>
      </c>
      <c r="D230" s="60">
        <f t="shared" si="7"/>
        <v>0</v>
      </c>
      <c r="E230" s="60">
        <f t="shared" si="8"/>
        <v>0</v>
      </c>
      <c r="F230" s="60">
        <f t="shared" si="9"/>
        <v>0</v>
      </c>
      <c r="G230" s="60">
        <f t="shared" si="10"/>
        <v>0</v>
      </c>
      <c r="H230" s="60">
        <f t="shared" si="3"/>
        <v>0</v>
      </c>
      <c r="I230" s="60">
        <f t="shared" si="11"/>
        <v>210036.2129</v>
      </c>
      <c r="J230" s="60">
        <f t="shared" si="4"/>
        <v>210036.2129</v>
      </c>
    </row>
    <row r="231" ht="12.75" customHeight="1">
      <c r="A231" s="58">
        <f t="shared" si="12"/>
        <v>205</v>
      </c>
      <c r="B231" s="60">
        <f t="shared" si="5"/>
        <v>0</v>
      </c>
      <c r="C231" s="60">
        <f t="shared" si="6"/>
        <v>0</v>
      </c>
      <c r="D231" s="60">
        <f t="shared" si="7"/>
        <v>0</v>
      </c>
      <c r="E231" s="60">
        <f t="shared" si="8"/>
        <v>0</v>
      </c>
      <c r="F231" s="60">
        <f t="shared" si="9"/>
        <v>0</v>
      </c>
      <c r="G231" s="60">
        <f t="shared" si="10"/>
        <v>0</v>
      </c>
      <c r="H231" s="60">
        <f t="shared" si="3"/>
        <v>0</v>
      </c>
      <c r="I231" s="60">
        <f t="shared" si="11"/>
        <v>210383.1048</v>
      </c>
      <c r="J231" s="60">
        <f t="shared" si="4"/>
        <v>210383.1048</v>
      </c>
    </row>
    <row r="232" ht="12.75" customHeight="1">
      <c r="A232" s="58">
        <f t="shared" si="12"/>
        <v>206</v>
      </c>
      <c r="B232" s="60">
        <f t="shared" si="5"/>
        <v>0</v>
      </c>
      <c r="C232" s="60">
        <f t="shared" si="6"/>
        <v>0</v>
      </c>
      <c r="D232" s="60">
        <f t="shared" si="7"/>
        <v>0</v>
      </c>
      <c r="E232" s="60">
        <f t="shared" si="8"/>
        <v>0</v>
      </c>
      <c r="F232" s="60">
        <f t="shared" si="9"/>
        <v>0</v>
      </c>
      <c r="G232" s="60">
        <f t="shared" si="10"/>
        <v>0</v>
      </c>
      <c r="H232" s="60">
        <f t="shared" si="3"/>
        <v>0</v>
      </c>
      <c r="I232" s="60">
        <f t="shared" si="11"/>
        <v>210730.5696</v>
      </c>
      <c r="J232" s="60">
        <f t="shared" si="4"/>
        <v>210730.5696</v>
      </c>
    </row>
    <row r="233" ht="12.75" customHeight="1">
      <c r="A233" s="58">
        <f t="shared" si="12"/>
        <v>207</v>
      </c>
      <c r="B233" s="60">
        <f t="shared" si="5"/>
        <v>0</v>
      </c>
      <c r="C233" s="60">
        <f t="shared" si="6"/>
        <v>0</v>
      </c>
      <c r="D233" s="60">
        <f t="shared" si="7"/>
        <v>0</v>
      </c>
      <c r="E233" s="60">
        <f t="shared" si="8"/>
        <v>0</v>
      </c>
      <c r="F233" s="60">
        <f t="shared" si="9"/>
        <v>0</v>
      </c>
      <c r="G233" s="60">
        <f t="shared" si="10"/>
        <v>0</v>
      </c>
      <c r="H233" s="60">
        <f t="shared" si="3"/>
        <v>0</v>
      </c>
      <c r="I233" s="60">
        <f t="shared" si="11"/>
        <v>211078.6082</v>
      </c>
      <c r="J233" s="60">
        <f t="shared" si="4"/>
        <v>211078.6082</v>
      </c>
    </row>
    <row r="234" ht="12.75" customHeight="1">
      <c r="A234" s="58">
        <f t="shared" si="12"/>
        <v>208</v>
      </c>
      <c r="B234" s="60">
        <f t="shared" si="5"/>
        <v>0</v>
      </c>
      <c r="C234" s="60">
        <f t="shared" si="6"/>
        <v>0</v>
      </c>
      <c r="D234" s="60">
        <f t="shared" si="7"/>
        <v>0</v>
      </c>
      <c r="E234" s="60">
        <f t="shared" si="8"/>
        <v>0</v>
      </c>
      <c r="F234" s="60">
        <f t="shared" si="9"/>
        <v>0</v>
      </c>
      <c r="G234" s="60">
        <f t="shared" si="10"/>
        <v>0</v>
      </c>
      <c r="H234" s="60">
        <f t="shared" si="3"/>
        <v>0</v>
      </c>
      <c r="I234" s="60">
        <f t="shared" si="11"/>
        <v>211427.2217</v>
      </c>
      <c r="J234" s="60">
        <f t="shared" si="4"/>
        <v>211427.2217</v>
      </c>
    </row>
    <row r="235" ht="12.75" customHeight="1">
      <c r="A235" s="58">
        <f t="shared" si="12"/>
        <v>209</v>
      </c>
      <c r="B235" s="60">
        <f t="shared" si="5"/>
        <v>0</v>
      </c>
      <c r="C235" s="60">
        <f t="shared" si="6"/>
        <v>0</v>
      </c>
      <c r="D235" s="60">
        <f t="shared" si="7"/>
        <v>0</v>
      </c>
      <c r="E235" s="60">
        <f t="shared" si="8"/>
        <v>0</v>
      </c>
      <c r="F235" s="60">
        <f t="shared" si="9"/>
        <v>0</v>
      </c>
      <c r="G235" s="60">
        <f t="shared" si="10"/>
        <v>0</v>
      </c>
      <c r="H235" s="60">
        <f t="shared" si="3"/>
        <v>0</v>
      </c>
      <c r="I235" s="60">
        <f t="shared" si="11"/>
        <v>211776.411</v>
      </c>
      <c r="J235" s="60">
        <f t="shared" si="4"/>
        <v>211776.411</v>
      </c>
    </row>
    <row r="236" ht="12.75" customHeight="1">
      <c r="A236" s="58">
        <f t="shared" si="12"/>
        <v>210</v>
      </c>
      <c r="B236" s="60">
        <f t="shared" si="5"/>
        <v>0</v>
      </c>
      <c r="C236" s="60">
        <f t="shared" si="6"/>
        <v>0</v>
      </c>
      <c r="D236" s="60">
        <f t="shared" si="7"/>
        <v>0</v>
      </c>
      <c r="E236" s="60">
        <f t="shared" si="8"/>
        <v>0</v>
      </c>
      <c r="F236" s="60">
        <f t="shared" si="9"/>
        <v>0</v>
      </c>
      <c r="G236" s="60">
        <f t="shared" si="10"/>
        <v>0</v>
      </c>
      <c r="H236" s="60">
        <f t="shared" si="3"/>
        <v>0</v>
      </c>
      <c r="I236" s="60">
        <f t="shared" si="11"/>
        <v>212126.1769</v>
      </c>
      <c r="J236" s="60">
        <f t="shared" si="4"/>
        <v>212126.1769</v>
      </c>
    </row>
    <row r="237" ht="12.75" customHeight="1">
      <c r="A237" s="58">
        <f t="shared" si="12"/>
        <v>211</v>
      </c>
      <c r="B237" s="60">
        <f t="shared" si="5"/>
        <v>0</v>
      </c>
      <c r="C237" s="60">
        <f t="shared" si="6"/>
        <v>0</v>
      </c>
      <c r="D237" s="60">
        <f t="shared" si="7"/>
        <v>0</v>
      </c>
      <c r="E237" s="60">
        <f t="shared" si="8"/>
        <v>0</v>
      </c>
      <c r="F237" s="60">
        <f t="shared" si="9"/>
        <v>0</v>
      </c>
      <c r="G237" s="60">
        <f t="shared" si="10"/>
        <v>0</v>
      </c>
      <c r="H237" s="60">
        <f t="shared" si="3"/>
        <v>0</v>
      </c>
      <c r="I237" s="60">
        <f t="shared" si="11"/>
        <v>212476.5205</v>
      </c>
      <c r="J237" s="60">
        <f t="shared" si="4"/>
        <v>212476.5205</v>
      </c>
    </row>
    <row r="238" ht="12.75" customHeight="1">
      <c r="A238" s="58">
        <f t="shared" si="12"/>
        <v>212</v>
      </c>
      <c r="B238" s="60">
        <f t="shared" si="5"/>
        <v>0</v>
      </c>
      <c r="C238" s="60">
        <f t="shared" si="6"/>
        <v>0</v>
      </c>
      <c r="D238" s="60">
        <f t="shared" si="7"/>
        <v>0</v>
      </c>
      <c r="E238" s="60">
        <f t="shared" si="8"/>
        <v>0</v>
      </c>
      <c r="F238" s="60">
        <f t="shared" si="9"/>
        <v>0</v>
      </c>
      <c r="G238" s="60">
        <f t="shared" si="10"/>
        <v>0</v>
      </c>
      <c r="H238" s="60">
        <f t="shared" si="3"/>
        <v>0</v>
      </c>
      <c r="I238" s="60">
        <f t="shared" si="11"/>
        <v>212827.4428</v>
      </c>
      <c r="J238" s="60">
        <f t="shared" si="4"/>
        <v>212827.4428</v>
      </c>
    </row>
    <row r="239" ht="12.75" customHeight="1">
      <c r="A239" s="58">
        <f t="shared" si="12"/>
        <v>213</v>
      </c>
      <c r="B239" s="60">
        <f t="shared" si="5"/>
        <v>0</v>
      </c>
      <c r="C239" s="60">
        <f t="shared" si="6"/>
        <v>0</v>
      </c>
      <c r="D239" s="60">
        <f t="shared" si="7"/>
        <v>0</v>
      </c>
      <c r="E239" s="60">
        <f t="shared" si="8"/>
        <v>0</v>
      </c>
      <c r="F239" s="60">
        <f t="shared" si="9"/>
        <v>0</v>
      </c>
      <c r="G239" s="60">
        <f t="shared" si="10"/>
        <v>0</v>
      </c>
      <c r="H239" s="60">
        <f t="shared" si="3"/>
        <v>0</v>
      </c>
      <c r="I239" s="60">
        <f t="shared" si="11"/>
        <v>213178.9446</v>
      </c>
      <c r="J239" s="60">
        <f t="shared" si="4"/>
        <v>213178.9446</v>
      </c>
    </row>
    <row r="240" ht="12.75" customHeight="1">
      <c r="A240" s="58">
        <f t="shared" si="12"/>
        <v>214</v>
      </c>
      <c r="B240" s="60">
        <f t="shared" si="5"/>
        <v>0</v>
      </c>
      <c r="C240" s="60">
        <f t="shared" si="6"/>
        <v>0</v>
      </c>
      <c r="D240" s="60">
        <f t="shared" si="7"/>
        <v>0</v>
      </c>
      <c r="E240" s="60">
        <f t="shared" si="8"/>
        <v>0</v>
      </c>
      <c r="F240" s="60">
        <f t="shared" si="9"/>
        <v>0</v>
      </c>
      <c r="G240" s="60">
        <f t="shared" si="10"/>
        <v>0</v>
      </c>
      <c r="H240" s="60">
        <f t="shared" si="3"/>
        <v>0</v>
      </c>
      <c r="I240" s="60">
        <f t="shared" si="11"/>
        <v>213531.027</v>
      </c>
      <c r="J240" s="60">
        <f t="shared" si="4"/>
        <v>213531.027</v>
      </c>
    </row>
    <row r="241" ht="12.75" customHeight="1">
      <c r="A241" s="58">
        <f t="shared" si="12"/>
        <v>215</v>
      </c>
      <c r="B241" s="60">
        <f t="shared" si="5"/>
        <v>0</v>
      </c>
      <c r="C241" s="60">
        <f t="shared" si="6"/>
        <v>0</v>
      </c>
      <c r="D241" s="60">
        <f t="shared" si="7"/>
        <v>0</v>
      </c>
      <c r="E241" s="60">
        <f t="shared" si="8"/>
        <v>0</v>
      </c>
      <c r="F241" s="60">
        <f t="shared" si="9"/>
        <v>0</v>
      </c>
      <c r="G241" s="60">
        <f t="shared" si="10"/>
        <v>0</v>
      </c>
      <c r="H241" s="60">
        <f t="shared" si="3"/>
        <v>0</v>
      </c>
      <c r="I241" s="60">
        <f t="shared" si="11"/>
        <v>213883.6908</v>
      </c>
      <c r="J241" s="60">
        <f t="shared" si="4"/>
        <v>213883.6908</v>
      </c>
    </row>
    <row r="242" ht="12.75" customHeight="1">
      <c r="A242" s="58">
        <f t="shared" si="12"/>
        <v>216</v>
      </c>
      <c r="B242" s="60">
        <f t="shared" si="5"/>
        <v>0</v>
      </c>
      <c r="C242" s="60">
        <f t="shared" si="6"/>
        <v>0</v>
      </c>
      <c r="D242" s="60">
        <f t="shared" si="7"/>
        <v>0</v>
      </c>
      <c r="E242" s="60">
        <f t="shared" si="8"/>
        <v>0</v>
      </c>
      <c r="F242" s="60">
        <f t="shared" si="9"/>
        <v>0</v>
      </c>
      <c r="G242" s="60">
        <f t="shared" si="10"/>
        <v>0</v>
      </c>
      <c r="H242" s="60">
        <f t="shared" si="3"/>
        <v>0</v>
      </c>
      <c r="I242" s="60">
        <f t="shared" si="11"/>
        <v>214236.9371</v>
      </c>
      <c r="J242" s="60">
        <f t="shared" si="4"/>
        <v>214236.9371</v>
      </c>
    </row>
    <row r="243" ht="12.75" customHeight="1">
      <c r="A243" s="58">
        <f t="shared" si="12"/>
        <v>217</v>
      </c>
      <c r="B243" s="60">
        <f t="shared" si="5"/>
        <v>0</v>
      </c>
      <c r="C243" s="60">
        <f t="shared" si="6"/>
        <v>0</v>
      </c>
      <c r="D243" s="60">
        <f t="shared" si="7"/>
        <v>0</v>
      </c>
      <c r="E243" s="60">
        <f t="shared" si="8"/>
        <v>0</v>
      </c>
      <c r="F243" s="60">
        <f t="shared" si="9"/>
        <v>0</v>
      </c>
      <c r="G243" s="60">
        <f t="shared" si="10"/>
        <v>0</v>
      </c>
      <c r="H243" s="60">
        <f t="shared" si="3"/>
        <v>0</v>
      </c>
      <c r="I243" s="60">
        <f t="shared" si="11"/>
        <v>214590.7669</v>
      </c>
      <c r="J243" s="60">
        <f t="shared" si="4"/>
        <v>214590.7669</v>
      </c>
    </row>
    <row r="244" ht="12.75" customHeight="1">
      <c r="A244" s="58">
        <f t="shared" si="12"/>
        <v>218</v>
      </c>
      <c r="B244" s="60">
        <f t="shared" si="5"/>
        <v>0</v>
      </c>
      <c r="C244" s="60">
        <f t="shared" si="6"/>
        <v>0</v>
      </c>
      <c r="D244" s="60">
        <f t="shared" si="7"/>
        <v>0</v>
      </c>
      <c r="E244" s="60">
        <f t="shared" si="8"/>
        <v>0</v>
      </c>
      <c r="F244" s="60">
        <f t="shared" si="9"/>
        <v>0</v>
      </c>
      <c r="G244" s="60">
        <f t="shared" si="10"/>
        <v>0</v>
      </c>
      <c r="H244" s="60">
        <f t="shared" si="3"/>
        <v>0</v>
      </c>
      <c r="I244" s="60">
        <f t="shared" si="11"/>
        <v>214945.181</v>
      </c>
      <c r="J244" s="60">
        <f t="shared" si="4"/>
        <v>214945.181</v>
      </c>
    </row>
    <row r="245" ht="12.75" customHeight="1">
      <c r="A245" s="58">
        <f t="shared" si="12"/>
        <v>219</v>
      </c>
      <c r="B245" s="60">
        <f t="shared" si="5"/>
        <v>0</v>
      </c>
      <c r="C245" s="60">
        <f t="shared" si="6"/>
        <v>0</v>
      </c>
      <c r="D245" s="60">
        <f t="shared" si="7"/>
        <v>0</v>
      </c>
      <c r="E245" s="60">
        <f t="shared" si="8"/>
        <v>0</v>
      </c>
      <c r="F245" s="60">
        <f t="shared" si="9"/>
        <v>0</v>
      </c>
      <c r="G245" s="60">
        <f t="shared" si="10"/>
        <v>0</v>
      </c>
      <c r="H245" s="60">
        <f t="shared" si="3"/>
        <v>0</v>
      </c>
      <c r="I245" s="60">
        <f t="shared" si="11"/>
        <v>215300.1804</v>
      </c>
      <c r="J245" s="60">
        <f t="shared" si="4"/>
        <v>215300.1804</v>
      </c>
    </row>
    <row r="246" ht="12.75" customHeight="1">
      <c r="A246" s="58">
        <f t="shared" si="12"/>
        <v>220</v>
      </c>
      <c r="B246" s="60">
        <f t="shared" si="5"/>
        <v>0</v>
      </c>
      <c r="C246" s="60">
        <f t="shared" si="6"/>
        <v>0</v>
      </c>
      <c r="D246" s="60">
        <f t="shared" si="7"/>
        <v>0</v>
      </c>
      <c r="E246" s="60">
        <f t="shared" si="8"/>
        <v>0</v>
      </c>
      <c r="F246" s="60">
        <f t="shared" si="9"/>
        <v>0</v>
      </c>
      <c r="G246" s="60">
        <f t="shared" si="10"/>
        <v>0</v>
      </c>
      <c r="H246" s="60">
        <f t="shared" si="3"/>
        <v>0</v>
      </c>
      <c r="I246" s="60">
        <f t="shared" si="11"/>
        <v>215655.7661</v>
      </c>
      <c r="J246" s="60">
        <f t="shared" si="4"/>
        <v>215655.7661</v>
      </c>
    </row>
    <row r="247" ht="12.75" customHeight="1">
      <c r="A247" s="58">
        <f t="shared" si="12"/>
        <v>221</v>
      </c>
      <c r="B247" s="60">
        <f t="shared" si="5"/>
        <v>0</v>
      </c>
      <c r="C247" s="60">
        <f t="shared" si="6"/>
        <v>0</v>
      </c>
      <c r="D247" s="60">
        <f t="shared" si="7"/>
        <v>0</v>
      </c>
      <c r="E247" s="60">
        <f t="shared" si="8"/>
        <v>0</v>
      </c>
      <c r="F247" s="60">
        <f t="shared" si="9"/>
        <v>0</v>
      </c>
      <c r="G247" s="60">
        <f t="shared" si="10"/>
        <v>0</v>
      </c>
      <c r="H247" s="60">
        <f t="shared" si="3"/>
        <v>0</v>
      </c>
      <c r="I247" s="60">
        <f t="shared" si="11"/>
        <v>216011.9392</v>
      </c>
      <c r="J247" s="60">
        <f t="shared" si="4"/>
        <v>216011.9392</v>
      </c>
    </row>
    <row r="248" ht="12.75" customHeight="1">
      <c r="A248" s="58">
        <f t="shared" si="12"/>
        <v>222</v>
      </c>
      <c r="B248" s="60">
        <f t="shared" si="5"/>
        <v>0</v>
      </c>
      <c r="C248" s="60">
        <f t="shared" si="6"/>
        <v>0</v>
      </c>
      <c r="D248" s="60">
        <f t="shared" si="7"/>
        <v>0</v>
      </c>
      <c r="E248" s="60">
        <f t="shared" si="8"/>
        <v>0</v>
      </c>
      <c r="F248" s="60">
        <f t="shared" si="9"/>
        <v>0</v>
      </c>
      <c r="G248" s="60">
        <f t="shared" si="10"/>
        <v>0</v>
      </c>
      <c r="H248" s="60">
        <f t="shared" si="3"/>
        <v>0</v>
      </c>
      <c r="I248" s="60">
        <f t="shared" si="11"/>
        <v>216368.7005</v>
      </c>
      <c r="J248" s="60">
        <f t="shared" si="4"/>
        <v>216368.7005</v>
      </c>
    </row>
    <row r="249" ht="12.75" customHeight="1">
      <c r="A249" s="58">
        <f t="shared" si="12"/>
        <v>223</v>
      </c>
      <c r="B249" s="60">
        <f t="shared" si="5"/>
        <v>0</v>
      </c>
      <c r="C249" s="60">
        <f t="shared" si="6"/>
        <v>0</v>
      </c>
      <c r="D249" s="60">
        <f t="shared" si="7"/>
        <v>0</v>
      </c>
      <c r="E249" s="60">
        <f t="shared" si="8"/>
        <v>0</v>
      </c>
      <c r="F249" s="60">
        <f t="shared" si="9"/>
        <v>0</v>
      </c>
      <c r="G249" s="60">
        <f t="shared" si="10"/>
        <v>0</v>
      </c>
      <c r="H249" s="60">
        <f t="shared" si="3"/>
        <v>0</v>
      </c>
      <c r="I249" s="60">
        <f t="shared" si="11"/>
        <v>216726.051</v>
      </c>
      <c r="J249" s="60">
        <f t="shared" si="4"/>
        <v>216726.051</v>
      </c>
    </row>
    <row r="250" ht="12.75" customHeight="1">
      <c r="A250" s="58">
        <f t="shared" si="12"/>
        <v>224</v>
      </c>
      <c r="B250" s="60">
        <f t="shared" si="5"/>
        <v>0</v>
      </c>
      <c r="C250" s="60">
        <f t="shared" si="6"/>
        <v>0</v>
      </c>
      <c r="D250" s="60">
        <f t="shared" si="7"/>
        <v>0</v>
      </c>
      <c r="E250" s="60">
        <f t="shared" si="8"/>
        <v>0</v>
      </c>
      <c r="F250" s="60">
        <f t="shared" si="9"/>
        <v>0</v>
      </c>
      <c r="G250" s="60">
        <f t="shared" si="10"/>
        <v>0</v>
      </c>
      <c r="H250" s="60">
        <f t="shared" si="3"/>
        <v>0</v>
      </c>
      <c r="I250" s="60">
        <f t="shared" si="11"/>
        <v>217083.9917</v>
      </c>
      <c r="J250" s="60">
        <f t="shared" si="4"/>
        <v>217083.9917</v>
      </c>
    </row>
    <row r="251" ht="12.75" customHeight="1">
      <c r="A251" s="58">
        <f t="shared" si="12"/>
        <v>225</v>
      </c>
      <c r="B251" s="60">
        <f t="shared" si="5"/>
        <v>0</v>
      </c>
      <c r="C251" s="60">
        <f t="shared" si="6"/>
        <v>0</v>
      </c>
      <c r="D251" s="60">
        <f t="shared" si="7"/>
        <v>0</v>
      </c>
      <c r="E251" s="60">
        <f t="shared" si="8"/>
        <v>0</v>
      </c>
      <c r="F251" s="60">
        <f t="shared" si="9"/>
        <v>0</v>
      </c>
      <c r="G251" s="60">
        <f t="shared" si="10"/>
        <v>0</v>
      </c>
      <c r="H251" s="60">
        <f t="shared" si="3"/>
        <v>0</v>
      </c>
      <c r="I251" s="60">
        <f t="shared" si="11"/>
        <v>217442.5235</v>
      </c>
      <c r="J251" s="60">
        <f t="shared" si="4"/>
        <v>217442.5235</v>
      </c>
    </row>
    <row r="252" ht="12.75" customHeight="1">
      <c r="A252" s="58">
        <f t="shared" si="12"/>
        <v>226</v>
      </c>
      <c r="B252" s="60">
        <f t="shared" si="5"/>
        <v>0</v>
      </c>
      <c r="C252" s="60">
        <f t="shared" si="6"/>
        <v>0</v>
      </c>
      <c r="D252" s="60">
        <f t="shared" si="7"/>
        <v>0</v>
      </c>
      <c r="E252" s="60">
        <f t="shared" si="8"/>
        <v>0</v>
      </c>
      <c r="F252" s="60">
        <f t="shared" si="9"/>
        <v>0</v>
      </c>
      <c r="G252" s="60">
        <f t="shared" si="10"/>
        <v>0</v>
      </c>
      <c r="H252" s="60">
        <f t="shared" si="3"/>
        <v>0</v>
      </c>
      <c r="I252" s="60">
        <f t="shared" si="11"/>
        <v>217801.6475</v>
      </c>
      <c r="J252" s="60">
        <f t="shared" si="4"/>
        <v>217801.6475</v>
      </c>
    </row>
    <row r="253" ht="12.75" customHeight="1">
      <c r="A253" s="58">
        <f t="shared" si="12"/>
        <v>227</v>
      </c>
      <c r="B253" s="60">
        <f t="shared" si="5"/>
        <v>0</v>
      </c>
      <c r="C253" s="60">
        <f t="shared" si="6"/>
        <v>0</v>
      </c>
      <c r="D253" s="60">
        <f t="shared" si="7"/>
        <v>0</v>
      </c>
      <c r="E253" s="60">
        <f t="shared" si="8"/>
        <v>0</v>
      </c>
      <c r="F253" s="60">
        <f t="shared" si="9"/>
        <v>0</v>
      </c>
      <c r="G253" s="60">
        <f t="shared" si="10"/>
        <v>0</v>
      </c>
      <c r="H253" s="60">
        <f t="shared" si="3"/>
        <v>0</v>
      </c>
      <c r="I253" s="60">
        <f t="shared" si="11"/>
        <v>218161.3646</v>
      </c>
      <c r="J253" s="60">
        <f t="shared" si="4"/>
        <v>218161.3646</v>
      </c>
    </row>
    <row r="254" ht="12.75" customHeight="1">
      <c r="A254" s="58">
        <f t="shared" si="12"/>
        <v>228</v>
      </c>
      <c r="B254" s="60">
        <f t="shared" si="5"/>
        <v>0</v>
      </c>
      <c r="C254" s="60">
        <f t="shared" si="6"/>
        <v>0</v>
      </c>
      <c r="D254" s="60">
        <f t="shared" si="7"/>
        <v>0</v>
      </c>
      <c r="E254" s="60">
        <f t="shared" si="8"/>
        <v>0</v>
      </c>
      <c r="F254" s="60">
        <f t="shared" si="9"/>
        <v>0</v>
      </c>
      <c r="G254" s="60">
        <f t="shared" si="10"/>
        <v>0</v>
      </c>
      <c r="H254" s="60">
        <f t="shared" si="3"/>
        <v>0</v>
      </c>
      <c r="I254" s="60">
        <f t="shared" si="11"/>
        <v>218521.6759</v>
      </c>
      <c r="J254" s="60">
        <f t="shared" si="4"/>
        <v>218521.6759</v>
      </c>
    </row>
    <row r="255" ht="12.75" customHeight="1">
      <c r="A255" s="58">
        <f t="shared" si="12"/>
        <v>229</v>
      </c>
      <c r="B255" s="60">
        <f t="shared" si="5"/>
        <v>0</v>
      </c>
      <c r="C255" s="60">
        <f t="shared" si="6"/>
        <v>0</v>
      </c>
      <c r="D255" s="60">
        <f t="shared" si="7"/>
        <v>0</v>
      </c>
      <c r="E255" s="60">
        <f t="shared" si="8"/>
        <v>0</v>
      </c>
      <c r="F255" s="60">
        <f t="shared" si="9"/>
        <v>0</v>
      </c>
      <c r="G255" s="60">
        <f t="shared" si="10"/>
        <v>0</v>
      </c>
      <c r="H255" s="60">
        <f t="shared" si="3"/>
        <v>0</v>
      </c>
      <c r="I255" s="60">
        <f t="shared" si="11"/>
        <v>218882.5822</v>
      </c>
      <c r="J255" s="60">
        <f t="shared" si="4"/>
        <v>218882.5822</v>
      </c>
    </row>
    <row r="256" ht="12.75" customHeight="1">
      <c r="A256" s="58">
        <f t="shared" si="12"/>
        <v>230</v>
      </c>
      <c r="B256" s="60">
        <f t="shared" si="5"/>
        <v>0</v>
      </c>
      <c r="C256" s="60">
        <f t="shared" si="6"/>
        <v>0</v>
      </c>
      <c r="D256" s="60">
        <f t="shared" si="7"/>
        <v>0</v>
      </c>
      <c r="E256" s="60">
        <f t="shared" si="8"/>
        <v>0</v>
      </c>
      <c r="F256" s="60">
        <f t="shared" si="9"/>
        <v>0</v>
      </c>
      <c r="G256" s="60">
        <f t="shared" si="10"/>
        <v>0</v>
      </c>
      <c r="H256" s="60">
        <f t="shared" si="3"/>
        <v>0</v>
      </c>
      <c r="I256" s="60">
        <f t="shared" si="11"/>
        <v>219244.0846</v>
      </c>
      <c r="J256" s="60">
        <f t="shared" si="4"/>
        <v>219244.0846</v>
      </c>
    </row>
    <row r="257" ht="12.75" customHeight="1">
      <c r="A257" s="58">
        <f t="shared" si="12"/>
        <v>231</v>
      </c>
      <c r="B257" s="60">
        <f t="shared" si="5"/>
        <v>0</v>
      </c>
      <c r="C257" s="60">
        <f t="shared" si="6"/>
        <v>0</v>
      </c>
      <c r="D257" s="60">
        <f t="shared" si="7"/>
        <v>0</v>
      </c>
      <c r="E257" s="60">
        <f t="shared" si="8"/>
        <v>0</v>
      </c>
      <c r="F257" s="60">
        <f t="shared" si="9"/>
        <v>0</v>
      </c>
      <c r="G257" s="60">
        <f t="shared" si="10"/>
        <v>0</v>
      </c>
      <c r="H257" s="60">
        <f t="shared" si="3"/>
        <v>0</v>
      </c>
      <c r="I257" s="60">
        <f t="shared" si="11"/>
        <v>219606.184</v>
      </c>
      <c r="J257" s="60">
        <f t="shared" si="4"/>
        <v>219606.184</v>
      </c>
    </row>
    <row r="258" ht="12.75" customHeight="1">
      <c r="A258" s="58">
        <f t="shared" si="12"/>
        <v>232</v>
      </c>
      <c r="B258" s="60">
        <f t="shared" si="5"/>
        <v>0</v>
      </c>
      <c r="C258" s="60">
        <f t="shared" si="6"/>
        <v>0</v>
      </c>
      <c r="D258" s="60">
        <f t="shared" si="7"/>
        <v>0</v>
      </c>
      <c r="E258" s="60">
        <f t="shared" si="8"/>
        <v>0</v>
      </c>
      <c r="F258" s="60">
        <f t="shared" si="9"/>
        <v>0</v>
      </c>
      <c r="G258" s="60">
        <f t="shared" si="10"/>
        <v>0</v>
      </c>
      <c r="H258" s="60">
        <f t="shared" si="3"/>
        <v>0</v>
      </c>
      <c r="I258" s="60">
        <f t="shared" si="11"/>
        <v>219968.8815</v>
      </c>
      <c r="J258" s="60">
        <f t="shared" si="4"/>
        <v>219968.8815</v>
      </c>
    </row>
    <row r="259" ht="12.75" customHeight="1">
      <c r="A259" s="58">
        <f t="shared" si="12"/>
        <v>233</v>
      </c>
      <c r="B259" s="60">
        <f t="shared" si="5"/>
        <v>0</v>
      </c>
      <c r="C259" s="60">
        <f t="shared" si="6"/>
        <v>0</v>
      </c>
      <c r="D259" s="60">
        <f t="shared" si="7"/>
        <v>0</v>
      </c>
      <c r="E259" s="60">
        <f t="shared" si="8"/>
        <v>0</v>
      </c>
      <c r="F259" s="60">
        <f t="shared" si="9"/>
        <v>0</v>
      </c>
      <c r="G259" s="60">
        <f t="shared" si="10"/>
        <v>0</v>
      </c>
      <c r="H259" s="60">
        <f t="shared" si="3"/>
        <v>0</v>
      </c>
      <c r="I259" s="60">
        <f t="shared" si="11"/>
        <v>220332.178</v>
      </c>
      <c r="J259" s="60">
        <f t="shared" si="4"/>
        <v>220332.178</v>
      </c>
    </row>
    <row r="260" ht="12.75" customHeight="1">
      <c r="A260" s="58">
        <f t="shared" si="12"/>
        <v>234</v>
      </c>
      <c r="B260" s="60">
        <f t="shared" si="5"/>
        <v>0</v>
      </c>
      <c r="C260" s="60">
        <f t="shared" si="6"/>
        <v>0</v>
      </c>
      <c r="D260" s="60">
        <f t="shared" si="7"/>
        <v>0</v>
      </c>
      <c r="E260" s="60">
        <f t="shared" si="8"/>
        <v>0</v>
      </c>
      <c r="F260" s="60">
        <f t="shared" si="9"/>
        <v>0</v>
      </c>
      <c r="G260" s="60">
        <f t="shared" si="10"/>
        <v>0</v>
      </c>
      <c r="H260" s="60">
        <f t="shared" si="3"/>
        <v>0</v>
      </c>
      <c r="I260" s="60">
        <f t="shared" si="11"/>
        <v>220696.0745</v>
      </c>
      <c r="J260" s="60">
        <f t="shared" si="4"/>
        <v>220696.0745</v>
      </c>
    </row>
    <row r="261" ht="12.75" customHeight="1">
      <c r="A261" s="58">
        <f t="shared" si="12"/>
        <v>235</v>
      </c>
      <c r="B261" s="60">
        <f t="shared" si="5"/>
        <v>0</v>
      </c>
      <c r="C261" s="60">
        <f t="shared" si="6"/>
        <v>0</v>
      </c>
      <c r="D261" s="60">
        <f t="shared" si="7"/>
        <v>0</v>
      </c>
      <c r="E261" s="60">
        <f t="shared" si="8"/>
        <v>0</v>
      </c>
      <c r="F261" s="60">
        <f t="shared" si="9"/>
        <v>0</v>
      </c>
      <c r="G261" s="60">
        <f t="shared" si="10"/>
        <v>0</v>
      </c>
      <c r="H261" s="60">
        <f t="shared" si="3"/>
        <v>0</v>
      </c>
      <c r="I261" s="60">
        <f t="shared" si="11"/>
        <v>221060.572</v>
      </c>
      <c r="J261" s="60">
        <f t="shared" si="4"/>
        <v>221060.572</v>
      </c>
    </row>
    <row r="262" ht="12.75" customHeight="1">
      <c r="A262" s="58">
        <f t="shared" si="12"/>
        <v>236</v>
      </c>
      <c r="B262" s="60">
        <f t="shared" si="5"/>
        <v>0</v>
      </c>
      <c r="C262" s="60">
        <f t="shared" si="6"/>
        <v>0</v>
      </c>
      <c r="D262" s="60">
        <f t="shared" si="7"/>
        <v>0</v>
      </c>
      <c r="E262" s="60">
        <f t="shared" si="8"/>
        <v>0</v>
      </c>
      <c r="F262" s="60">
        <f t="shared" si="9"/>
        <v>0</v>
      </c>
      <c r="G262" s="60">
        <f t="shared" si="10"/>
        <v>0</v>
      </c>
      <c r="H262" s="60">
        <f t="shared" si="3"/>
        <v>0</v>
      </c>
      <c r="I262" s="60">
        <f t="shared" si="11"/>
        <v>221425.6715</v>
      </c>
      <c r="J262" s="60">
        <f t="shared" si="4"/>
        <v>221425.6715</v>
      </c>
    </row>
    <row r="263" ht="12.75" customHeight="1">
      <c r="A263" s="58">
        <f t="shared" si="12"/>
        <v>237</v>
      </c>
      <c r="B263" s="60">
        <f t="shared" si="5"/>
        <v>0</v>
      </c>
      <c r="C263" s="60">
        <f t="shared" si="6"/>
        <v>0</v>
      </c>
      <c r="D263" s="60">
        <f t="shared" si="7"/>
        <v>0</v>
      </c>
      <c r="E263" s="60">
        <f t="shared" si="8"/>
        <v>0</v>
      </c>
      <c r="F263" s="60">
        <f t="shared" si="9"/>
        <v>0</v>
      </c>
      <c r="G263" s="60">
        <f t="shared" si="10"/>
        <v>0</v>
      </c>
      <c r="H263" s="60">
        <f t="shared" si="3"/>
        <v>0</v>
      </c>
      <c r="I263" s="60">
        <f t="shared" si="11"/>
        <v>221791.374</v>
      </c>
      <c r="J263" s="60">
        <f t="shared" si="4"/>
        <v>221791.374</v>
      </c>
    </row>
    <row r="264" ht="12.75" customHeight="1">
      <c r="A264" s="58">
        <f t="shared" si="12"/>
        <v>238</v>
      </c>
      <c r="B264" s="60">
        <f t="shared" si="5"/>
        <v>0</v>
      </c>
      <c r="C264" s="60">
        <f t="shared" si="6"/>
        <v>0</v>
      </c>
      <c r="D264" s="60">
        <f t="shared" si="7"/>
        <v>0</v>
      </c>
      <c r="E264" s="60">
        <f t="shared" si="8"/>
        <v>0</v>
      </c>
      <c r="F264" s="60">
        <f t="shared" si="9"/>
        <v>0</v>
      </c>
      <c r="G264" s="60">
        <f t="shared" si="10"/>
        <v>0</v>
      </c>
      <c r="H264" s="60">
        <f t="shared" si="3"/>
        <v>0</v>
      </c>
      <c r="I264" s="60">
        <f t="shared" si="11"/>
        <v>222157.6805</v>
      </c>
      <c r="J264" s="60">
        <f t="shared" si="4"/>
        <v>222157.6805</v>
      </c>
    </row>
    <row r="265" ht="12.75" customHeight="1">
      <c r="A265" s="58">
        <f t="shared" si="12"/>
        <v>239</v>
      </c>
      <c r="B265" s="60">
        <f t="shared" si="5"/>
        <v>0</v>
      </c>
      <c r="C265" s="60">
        <f t="shared" si="6"/>
        <v>0</v>
      </c>
      <c r="D265" s="60">
        <f t="shared" si="7"/>
        <v>0</v>
      </c>
      <c r="E265" s="60">
        <f t="shared" si="8"/>
        <v>0</v>
      </c>
      <c r="F265" s="60">
        <f t="shared" si="9"/>
        <v>0</v>
      </c>
      <c r="G265" s="60">
        <f t="shared" si="10"/>
        <v>0</v>
      </c>
      <c r="H265" s="60">
        <f t="shared" si="3"/>
        <v>0</v>
      </c>
      <c r="I265" s="60">
        <f t="shared" si="11"/>
        <v>222524.5919</v>
      </c>
      <c r="J265" s="60">
        <f t="shared" si="4"/>
        <v>222524.5919</v>
      </c>
    </row>
    <row r="266" ht="12.75" customHeight="1">
      <c r="A266" s="58">
        <f t="shared" si="12"/>
        <v>240</v>
      </c>
      <c r="B266" s="60">
        <f t="shared" si="5"/>
        <v>0</v>
      </c>
      <c r="C266" s="60">
        <f t="shared" si="6"/>
        <v>0</v>
      </c>
      <c r="D266" s="60">
        <f t="shared" si="7"/>
        <v>0</v>
      </c>
      <c r="E266" s="60">
        <f t="shared" si="8"/>
        <v>0</v>
      </c>
      <c r="F266" s="60">
        <f t="shared" si="9"/>
        <v>0</v>
      </c>
      <c r="G266" s="60">
        <f t="shared" si="10"/>
        <v>0</v>
      </c>
      <c r="H266" s="60">
        <f t="shared" si="3"/>
        <v>0</v>
      </c>
      <c r="I266" s="60">
        <f t="shared" si="11"/>
        <v>222892.1094</v>
      </c>
      <c r="J266" s="60">
        <f t="shared" si="4"/>
        <v>222892.1094</v>
      </c>
    </row>
    <row r="267" ht="12.75" customHeight="1">
      <c r="A267" s="58">
        <f t="shared" si="12"/>
        <v>241</v>
      </c>
      <c r="B267" s="60">
        <f t="shared" si="5"/>
        <v>0</v>
      </c>
      <c r="C267" s="60">
        <f t="shared" si="6"/>
        <v>0</v>
      </c>
      <c r="D267" s="60">
        <f t="shared" si="7"/>
        <v>0</v>
      </c>
      <c r="E267" s="60">
        <f t="shared" si="8"/>
        <v>0</v>
      </c>
      <c r="F267" s="60">
        <f t="shared" si="9"/>
        <v>0</v>
      </c>
      <c r="G267" s="60">
        <f t="shared" si="10"/>
        <v>0</v>
      </c>
      <c r="H267" s="60">
        <f t="shared" si="3"/>
        <v>0</v>
      </c>
      <c r="I267" s="60">
        <f t="shared" si="11"/>
        <v>223260.2338</v>
      </c>
      <c r="J267" s="60">
        <f t="shared" si="4"/>
        <v>223260.2338</v>
      </c>
    </row>
    <row r="268" ht="12.75" customHeight="1">
      <c r="A268" s="58">
        <f t="shared" si="12"/>
        <v>242</v>
      </c>
      <c r="B268" s="60">
        <f t="shared" si="5"/>
        <v>0</v>
      </c>
      <c r="C268" s="60">
        <f t="shared" si="6"/>
        <v>0</v>
      </c>
      <c r="D268" s="60">
        <f t="shared" si="7"/>
        <v>0</v>
      </c>
      <c r="E268" s="60">
        <f t="shared" si="8"/>
        <v>0</v>
      </c>
      <c r="F268" s="60">
        <f t="shared" si="9"/>
        <v>0</v>
      </c>
      <c r="G268" s="60">
        <f t="shared" si="10"/>
        <v>0</v>
      </c>
      <c r="H268" s="60">
        <f t="shared" si="3"/>
        <v>0</v>
      </c>
      <c r="I268" s="60">
        <f t="shared" si="11"/>
        <v>223628.9663</v>
      </c>
      <c r="J268" s="60">
        <f t="shared" si="4"/>
        <v>223628.9663</v>
      </c>
    </row>
    <row r="269" ht="12.75" customHeight="1">
      <c r="A269" s="58">
        <f t="shared" si="12"/>
        <v>243</v>
      </c>
      <c r="B269" s="60">
        <f t="shared" si="5"/>
        <v>0</v>
      </c>
      <c r="C269" s="60">
        <f t="shared" si="6"/>
        <v>0</v>
      </c>
      <c r="D269" s="60">
        <f t="shared" si="7"/>
        <v>0</v>
      </c>
      <c r="E269" s="60">
        <f t="shared" si="8"/>
        <v>0</v>
      </c>
      <c r="F269" s="60">
        <f t="shared" si="9"/>
        <v>0</v>
      </c>
      <c r="G269" s="60">
        <f t="shared" si="10"/>
        <v>0</v>
      </c>
      <c r="H269" s="60">
        <f t="shared" si="3"/>
        <v>0</v>
      </c>
      <c r="I269" s="60">
        <f t="shared" si="11"/>
        <v>223998.3077</v>
      </c>
      <c r="J269" s="60">
        <f t="shared" si="4"/>
        <v>223998.3077</v>
      </c>
    </row>
    <row r="270" ht="12.75" customHeight="1">
      <c r="A270" s="58">
        <f t="shared" si="12"/>
        <v>244</v>
      </c>
      <c r="B270" s="60">
        <f t="shared" si="5"/>
        <v>0</v>
      </c>
      <c r="C270" s="60">
        <f t="shared" si="6"/>
        <v>0</v>
      </c>
      <c r="D270" s="60">
        <f t="shared" si="7"/>
        <v>0</v>
      </c>
      <c r="E270" s="60">
        <f t="shared" si="8"/>
        <v>0</v>
      </c>
      <c r="F270" s="60">
        <f t="shared" si="9"/>
        <v>0</v>
      </c>
      <c r="G270" s="60">
        <f t="shared" si="10"/>
        <v>0</v>
      </c>
      <c r="H270" s="60">
        <f t="shared" si="3"/>
        <v>0</v>
      </c>
      <c r="I270" s="60">
        <f t="shared" si="11"/>
        <v>224368.2591</v>
      </c>
      <c r="J270" s="60">
        <f t="shared" si="4"/>
        <v>224368.2591</v>
      </c>
    </row>
    <row r="271" ht="12.75" customHeight="1">
      <c r="A271" s="58">
        <f t="shared" si="12"/>
        <v>245</v>
      </c>
      <c r="B271" s="60">
        <f t="shared" si="5"/>
        <v>0</v>
      </c>
      <c r="C271" s="60">
        <f t="shared" si="6"/>
        <v>0</v>
      </c>
      <c r="D271" s="60">
        <f t="shared" si="7"/>
        <v>0</v>
      </c>
      <c r="E271" s="60">
        <f t="shared" si="8"/>
        <v>0</v>
      </c>
      <c r="F271" s="60">
        <f t="shared" si="9"/>
        <v>0</v>
      </c>
      <c r="G271" s="60">
        <f t="shared" si="10"/>
        <v>0</v>
      </c>
      <c r="H271" s="60">
        <f t="shared" si="3"/>
        <v>0</v>
      </c>
      <c r="I271" s="60">
        <f t="shared" si="11"/>
        <v>224738.8215</v>
      </c>
      <c r="J271" s="60">
        <f t="shared" si="4"/>
        <v>224738.8215</v>
      </c>
    </row>
    <row r="272" ht="12.75" customHeight="1">
      <c r="A272" s="58">
        <f t="shared" si="12"/>
        <v>246</v>
      </c>
      <c r="B272" s="60">
        <f t="shared" si="5"/>
        <v>0</v>
      </c>
      <c r="C272" s="60">
        <f t="shared" si="6"/>
        <v>0</v>
      </c>
      <c r="D272" s="60">
        <f t="shared" si="7"/>
        <v>0</v>
      </c>
      <c r="E272" s="60">
        <f t="shared" si="8"/>
        <v>0</v>
      </c>
      <c r="F272" s="60">
        <f t="shared" si="9"/>
        <v>0</v>
      </c>
      <c r="G272" s="60">
        <f t="shared" si="10"/>
        <v>0</v>
      </c>
      <c r="H272" s="60">
        <f t="shared" si="3"/>
        <v>0</v>
      </c>
      <c r="I272" s="60">
        <f t="shared" si="11"/>
        <v>225109.996</v>
      </c>
      <c r="J272" s="60">
        <f t="shared" si="4"/>
        <v>225109.996</v>
      </c>
    </row>
    <row r="273" ht="12.75" customHeight="1">
      <c r="A273" s="58">
        <f t="shared" si="12"/>
        <v>247</v>
      </c>
      <c r="B273" s="60">
        <f t="shared" si="5"/>
        <v>0</v>
      </c>
      <c r="C273" s="60">
        <f t="shared" si="6"/>
        <v>0</v>
      </c>
      <c r="D273" s="60">
        <f t="shared" si="7"/>
        <v>0</v>
      </c>
      <c r="E273" s="60">
        <f t="shared" si="8"/>
        <v>0</v>
      </c>
      <c r="F273" s="60">
        <f t="shared" si="9"/>
        <v>0</v>
      </c>
      <c r="G273" s="60">
        <f t="shared" si="10"/>
        <v>0</v>
      </c>
      <c r="H273" s="60">
        <f t="shared" si="3"/>
        <v>0</v>
      </c>
      <c r="I273" s="60">
        <f t="shared" si="11"/>
        <v>225481.7834</v>
      </c>
      <c r="J273" s="60">
        <f t="shared" si="4"/>
        <v>225481.7834</v>
      </c>
    </row>
    <row r="274" ht="12.75" customHeight="1">
      <c r="A274" s="58">
        <f t="shared" si="12"/>
        <v>248</v>
      </c>
      <c r="B274" s="60">
        <f t="shared" si="5"/>
        <v>0</v>
      </c>
      <c r="C274" s="60">
        <f t="shared" si="6"/>
        <v>0</v>
      </c>
      <c r="D274" s="60">
        <f t="shared" si="7"/>
        <v>0</v>
      </c>
      <c r="E274" s="60">
        <f t="shared" si="8"/>
        <v>0</v>
      </c>
      <c r="F274" s="60">
        <f t="shared" si="9"/>
        <v>0</v>
      </c>
      <c r="G274" s="60">
        <f t="shared" si="10"/>
        <v>0</v>
      </c>
      <c r="H274" s="60">
        <f t="shared" si="3"/>
        <v>0</v>
      </c>
      <c r="I274" s="60">
        <f t="shared" si="11"/>
        <v>225854.1849</v>
      </c>
      <c r="J274" s="60">
        <f t="shared" si="4"/>
        <v>225854.1849</v>
      </c>
    </row>
    <row r="275" ht="12.75" customHeight="1">
      <c r="A275" s="58">
        <f t="shared" si="12"/>
        <v>249</v>
      </c>
      <c r="B275" s="60">
        <f t="shared" si="5"/>
        <v>0</v>
      </c>
      <c r="C275" s="60">
        <f t="shared" si="6"/>
        <v>0</v>
      </c>
      <c r="D275" s="60">
        <f t="shared" si="7"/>
        <v>0</v>
      </c>
      <c r="E275" s="60">
        <f t="shared" si="8"/>
        <v>0</v>
      </c>
      <c r="F275" s="60">
        <f t="shared" si="9"/>
        <v>0</v>
      </c>
      <c r="G275" s="60">
        <f t="shared" si="10"/>
        <v>0</v>
      </c>
      <c r="H275" s="60">
        <f t="shared" si="3"/>
        <v>0</v>
      </c>
      <c r="I275" s="60">
        <f t="shared" si="11"/>
        <v>226227.2015</v>
      </c>
      <c r="J275" s="60">
        <f t="shared" si="4"/>
        <v>226227.2015</v>
      </c>
    </row>
    <row r="276" ht="12.75" customHeight="1">
      <c r="A276" s="58">
        <f t="shared" si="12"/>
        <v>250</v>
      </c>
      <c r="B276" s="60">
        <f t="shared" si="5"/>
        <v>0</v>
      </c>
      <c r="C276" s="60">
        <f t="shared" si="6"/>
        <v>0</v>
      </c>
      <c r="D276" s="60">
        <f t="shared" si="7"/>
        <v>0</v>
      </c>
      <c r="E276" s="60">
        <f t="shared" si="8"/>
        <v>0</v>
      </c>
      <c r="F276" s="60">
        <f t="shared" si="9"/>
        <v>0</v>
      </c>
      <c r="G276" s="60">
        <f t="shared" si="10"/>
        <v>0</v>
      </c>
      <c r="H276" s="60">
        <f t="shared" si="3"/>
        <v>0</v>
      </c>
      <c r="I276" s="60">
        <f t="shared" si="11"/>
        <v>226600.8341</v>
      </c>
      <c r="J276" s="60">
        <f t="shared" si="4"/>
        <v>226600.8341</v>
      </c>
    </row>
    <row r="277" ht="12.75" customHeight="1">
      <c r="A277" s="58">
        <f t="shared" si="12"/>
        <v>251</v>
      </c>
      <c r="B277" s="60">
        <f t="shared" si="5"/>
        <v>0</v>
      </c>
      <c r="C277" s="60">
        <f t="shared" si="6"/>
        <v>0</v>
      </c>
      <c r="D277" s="60">
        <f t="shared" si="7"/>
        <v>0</v>
      </c>
      <c r="E277" s="60">
        <f t="shared" si="8"/>
        <v>0</v>
      </c>
      <c r="F277" s="60">
        <f t="shared" si="9"/>
        <v>0</v>
      </c>
      <c r="G277" s="60">
        <f t="shared" si="10"/>
        <v>0</v>
      </c>
      <c r="H277" s="60">
        <f t="shared" si="3"/>
        <v>0</v>
      </c>
      <c r="I277" s="60">
        <f t="shared" si="11"/>
        <v>226975.0838</v>
      </c>
      <c r="J277" s="60">
        <f t="shared" si="4"/>
        <v>226975.0838</v>
      </c>
    </row>
    <row r="278" ht="12.75" customHeight="1">
      <c r="A278" s="58">
        <f t="shared" si="12"/>
        <v>252</v>
      </c>
      <c r="B278" s="60">
        <f t="shared" si="5"/>
        <v>0</v>
      </c>
      <c r="C278" s="60">
        <f t="shared" si="6"/>
        <v>0</v>
      </c>
      <c r="D278" s="60">
        <f t="shared" si="7"/>
        <v>0</v>
      </c>
      <c r="E278" s="60">
        <f t="shared" si="8"/>
        <v>0</v>
      </c>
      <c r="F278" s="60">
        <f t="shared" si="9"/>
        <v>0</v>
      </c>
      <c r="G278" s="60">
        <f t="shared" si="10"/>
        <v>0</v>
      </c>
      <c r="H278" s="60">
        <f t="shared" si="3"/>
        <v>0</v>
      </c>
      <c r="I278" s="60">
        <f t="shared" si="11"/>
        <v>227349.9516</v>
      </c>
      <c r="J278" s="60">
        <f t="shared" si="4"/>
        <v>227349.9516</v>
      </c>
    </row>
    <row r="279" ht="12.75" customHeight="1">
      <c r="A279" s="58">
        <f t="shared" si="12"/>
        <v>253</v>
      </c>
      <c r="B279" s="60">
        <f t="shared" si="5"/>
        <v>0</v>
      </c>
      <c r="C279" s="60">
        <f t="shared" si="6"/>
        <v>0</v>
      </c>
      <c r="D279" s="60">
        <f t="shared" si="7"/>
        <v>0</v>
      </c>
      <c r="E279" s="60">
        <f t="shared" si="8"/>
        <v>0</v>
      </c>
      <c r="F279" s="60">
        <f t="shared" si="9"/>
        <v>0</v>
      </c>
      <c r="G279" s="60">
        <f t="shared" si="10"/>
        <v>0</v>
      </c>
      <c r="H279" s="60">
        <f t="shared" si="3"/>
        <v>0</v>
      </c>
      <c r="I279" s="60">
        <f t="shared" si="11"/>
        <v>227725.4385</v>
      </c>
      <c r="J279" s="60">
        <f t="shared" si="4"/>
        <v>227725.4385</v>
      </c>
    </row>
    <row r="280" ht="12.75" customHeight="1">
      <c r="A280" s="58">
        <f t="shared" si="12"/>
        <v>254</v>
      </c>
      <c r="B280" s="60">
        <f t="shared" si="5"/>
        <v>0</v>
      </c>
      <c r="C280" s="60">
        <f t="shared" si="6"/>
        <v>0</v>
      </c>
      <c r="D280" s="60">
        <f t="shared" si="7"/>
        <v>0</v>
      </c>
      <c r="E280" s="60">
        <f t="shared" si="8"/>
        <v>0</v>
      </c>
      <c r="F280" s="60">
        <f t="shared" si="9"/>
        <v>0</v>
      </c>
      <c r="G280" s="60">
        <f t="shared" si="10"/>
        <v>0</v>
      </c>
      <c r="H280" s="60">
        <f t="shared" si="3"/>
        <v>0</v>
      </c>
      <c r="I280" s="60">
        <f t="shared" si="11"/>
        <v>228101.5456</v>
      </c>
      <c r="J280" s="60">
        <f t="shared" si="4"/>
        <v>228101.5456</v>
      </c>
    </row>
    <row r="281" ht="12.75" customHeight="1">
      <c r="A281" s="58">
        <f t="shared" si="12"/>
        <v>255</v>
      </c>
      <c r="B281" s="60">
        <f t="shared" si="5"/>
        <v>0</v>
      </c>
      <c r="C281" s="60">
        <f t="shared" si="6"/>
        <v>0</v>
      </c>
      <c r="D281" s="60">
        <f t="shared" si="7"/>
        <v>0</v>
      </c>
      <c r="E281" s="60">
        <f t="shared" si="8"/>
        <v>0</v>
      </c>
      <c r="F281" s="60">
        <f t="shared" si="9"/>
        <v>0</v>
      </c>
      <c r="G281" s="60">
        <f t="shared" si="10"/>
        <v>0</v>
      </c>
      <c r="H281" s="60">
        <f t="shared" si="3"/>
        <v>0</v>
      </c>
      <c r="I281" s="60">
        <f t="shared" si="11"/>
        <v>228478.2738</v>
      </c>
      <c r="J281" s="60">
        <f t="shared" si="4"/>
        <v>228478.2738</v>
      </c>
    </row>
    <row r="282" ht="12.75" customHeight="1">
      <c r="A282" s="58">
        <f t="shared" si="12"/>
        <v>256</v>
      </c>
      <c r="B282" s="60">
        <f t="shared" si="5"/>
        <v>0</v>
      </c>
      <c r="C282" s="60">
        <f t="shared" si="6"/>
        <v>0</v>
      </c>
      <c r="D282" s="60">
        <f t="shared" si="7"/>
        <v>0</v>
      </c>
      <c r="E282" s="60">
        <f t="shared" si="8"/>
        <v>0</v>
      </c>
      <c r="F282" s="60">
        <f t="shared" si="9"/>
        <v>0</v>
      </c>
      <c r="G282" s="60">
        <f t="shared" si="10"/>
        <v>0</v>
      </c>
      <c r="H282" s="60">
        <f t="shared" si="3"/>
        <v>0</v>
      </c>
      <c r="I282" s="60">
        <f t="shared" si="11"/>
        <v>228855.6243</v>
      </c>
      <c r="J282" s="60">
        <f t="shared" si="4"/>
        <v>228855.6243</v>
      </c>
    </row>
    <row r="283" ht="12.75" customHeight="1">
      <c r="A283" s="58">
        <f t="shared" si="12"/>
        <v>257</v>
      </c>
      <c r="B283" s="60">
        <f t="shared" si="5"/>
        <v>0</v>
      </c>
      <c r="C283" s="60">
        <f t="shared" si="6"/>
        <v>0</v>
      </c>
      <c r="D283" s="60">
        <f t="shared" si="7"/>
        <v>0</v>
      </c>
      <c r="E283" s="60">
        <f t="shared" si="8"/>
        <v>0</v>
      </c>
      <c r="F283" s="60">
        <f t="shared" si="9"/>
        <v>0</v>
      </c>
      <c r="G283" s="60">
        <f t="shared" si="10"/>
        <v>0</v>
      </c>
      <c r="H283" s="60">
        <f t="shared" si="3"/>
        <v>0</v>
      </c>
      <c r="I283" s="60">
        <f t="shared" si="11"/>
        <v>229233.598</v>
      </c>
      <c r="J283" s="60">
        <f t="shared" si="4"/>
        <v>229233.598</v>
      </c>
    </row>
    <row r="284" ht="12.75" customHeight="1">
      <c r="A284" s="58">
        <f t="shared" si="12"/>
        <v>258</v>
      </c>
      <c r="B284" s="60">
        <f t="shared" si="5"/>
        <v>0</v>
      </c>
      <c r="C284" s="60">
        <f t="shared" si="6"/>
        <v>0</v>
      </c>
      <c r="D284" s="60">
        <f t="shared" si="7"/>
        <v>0</v>
      </c>
      <c r="E284" s="60">
        <f t="shared" si="8"/>
        <v>0</v>
      </c>
      <c r="F284" s="60">
        <f t="shared" si="9"/>
        <v>0</v>
      </c>
      <c r="G284" s="60">
        <f t="shared" si="10"/>
        <v>0</v>
      </c>
      <c r="H284" s="60">
        <f t="shared" si="3"/>
        <v>0</v>
      </c>
      <c r="I284" s="60">
        <f t="shared" si="11"/>
        <v>229612.1959</v>
      </c>
      <c r="J284" s="60">
        <f t="shared" si="4"/>
        <v>229612.1959</v>
      </c>
    </row>
    <row r="285" ht="12.75" customHeight="1">
      <c r="A285" s="58">
        <f t="shared" si="12"/>
        <v>259</v>
      </c>
      <c r="B285" s="60">
        <f t="shared" si="5"/>
        <v>0</v>
      </c>
      <c r="C285" s="60">
        <f t="shared" si="6"/>
        <v>0</v>
      </c>
      <c r="D285" s="60">
        <f t="shared" si="7"/>
        <v>0</v>
      </c>
      <c r="E285" s="60">
        <f t="shared" si="8"/>
        <v>0</v>
      </c>
      <c r="F285" s="60">
        <f t="shared" si="9"/>
        <v>0</v>
      </c>
      <c r="G285" s="60">
        <f t="shared" si="10"/>
        <v>0</v>
      </c>
      <c r="H285" s="60">
        <f t="shared" si="3"/>
        <v>0</v>
      </c>
      <c r="I285" s="60">
        <f t="shared" si="11"/>
        <v>229991.4191</v>
      </c>
      <c r="J285" s="60">
        <f t="shared" si="4"/>
        <v>229991.4191</v>
      </c>
    </row>
    <row r="286" ht="12.75" customHeight="1">
      <c r="A286" s="58">
        <f t="shared" si="12"/>
        <v>260</v>
      </c>
      <c r="B286" s="60">
        <f t="shared" si="5"/>
        <v>0</v>
      </c>
      <c r="C286" s="60">
        <f t="shared" si="6"/>
        <v>0</v>
      </c>
      <c r="D286" s="60">
        <f t="shared" si="7"/>
        <v>0</v>
      </c>
      <c r="E286" s="60">
        <f t="shared" si="8"/>
        <v>0</v>
      </c>
      <c r="F286" s="60">
        <f t="shared" si="9"/>
        <v>0</v>
      </c>
      <c r="G286" s="60">
        <f t="shared" si="10"/>
        <v>0</v>
      </c>
      <c r="H286" s="60">
        <f t="shared" si="3"/>
        <v>0</v>
      </c>
      <c r="I286" s="60">
        <f t="shared" si="11"/>
        <v>230371.2686</v>
      </c>
      <c r="J286" s="60">
        <f t="shared" si="4"/>
        <v>230371.2686</v>
      </c>
    </row>
    <row r="287" ht="12.75" customHeight="1">
      <c r="A287" s="58">
        <f t="shared" si="12"/>
        <v>261</v>
      </c>
      <c r="B287" s="60">
        <f t="shared" si="5"/>
        <v>0</v>
      </c>
      <c r="C287" s="60">
        <f t="shared" si="6"/>
        <v>0</v>
      </c>
      <c r="D287" s="60">
        <f t="shared" si="7"/>
        <v>0</v>
      </c>
      <c r="E287" s="60">
        <f t="shared" si="8"/>
        <v>0</v>
      </c>
      <c r="F287" s="60">
        <f t="shared" si="9"/>
        <v>0</v>
      </c>
      <c r="G287" s="60">
        <f t="shared" si="10"/>
        <v>0</v>
      </c>
      <c r="H287" s="60">
        <f t="shared" si="3"/>
        <v>0</v>
      </c>
      <c r="I287" s="60">
        <f t="shared" si="11"/>
        <v>230751.7455</v>
      </c>
      <c r="J287" s="60">
        <f t="shared" si="4"/>
        <v>230751.7455</v>
      </c>
    </row>
    <row r="288" ht="12.75" customHeight="1">
      <c r="A288" s="58">
        <f t="shared" si="12"/>
        <v>262</v>
      </c>
      <c r="B288" s="60">
        <f t="shared" si="5"/>
        <v>0</v>
      </c>
      <c r="C288" s="60">
        <f t="shared" si="6"/>
        <v>0</v>
      </c>
      <c r="D288" s="60">
        <f t="shared" si="7"/>
        <v>0</v>
      </c>
      <c r="E288" s="60">
        <f t="shared" si="8"/>
        <v>0</v>
      </c>
      <c r="F288" s="60">
        <f t="shared" si="9"/>
        <v>0</v>
      </c>
      <c r="G288" s="60">
        <f t="shared" si="10"/>
        <v>0</v>
      </c>
      <c r="H288" s="60">
        <f t="shared" si="3"/>
        <v>0</v>
      </c>
      <c r="I288" s="60">
        <f t="shared" si="11"/>
        <v>231132.8508</v>
      </c>
      <c r="J288" s="60">
        <f t="shared" si="4"/>
        <v>231132.8508</v>
      </c>
    </row>
    <row r="289" ht="12.75" customHeight="1">
      <c r="A289" s="58">
        <f t="shared" si="12"/>
        <v>263</v>
      </c>
      <c r="B289" s="60">
        <f t="shared" si="5"/>
        <v>0</v>
      </c>
      <c r="C289" s="60">
        <f t="shared" si="6"/>
        <v>0</v>
      </c>
      <c r="D289" s="60">
        <f t="shared" si="7"/>
        <v>0</v>
      </c>
      <c r="E289" s="60">
        <f t="shared" si="8"/>
        <v>0</v>
      </c>
      <c r="F289" s="60">
        <f t="shared" si="9"/>
        <v>0</v>
      </c>
      <c r="G289" s="60">
        <f t="shared" si="10"/>
        <v>0</v>
      </c>
      <c r="H289" s="60">
        <f t="shared" si="3"/>
        <v>0</v>
      </c>
      <c r="I289" s="60">
        <f t="shared" si="11"/>
        <v>231514.5855</v>
      </c>
      <c r="J289" s="60">
        <f t="shared" si="4"/>
        <v>231514.5855</v>
      </c>
    </row>
    <row r="290" ht="12.75" customHeight="1">
      <c r="A290" s="58">
        <f t="shared" si="12"/>
        <v>264</v>
      </c>
      <c r="B290" s="60">
        <f t="shared" si="5"/>
        <v>0</v>
      </c>
      <c r="C290" s="60">
        <f t="shared" si="6"/>
        <v>0</v>
      </c>
      <c r="D290" s="60">
        <f t="shared" si="7"/>
        <v>0</v>
      </c>
      <c r="E290" s="60">
        <f t="shared" si="8"/>
        <v>0</v>
      </c>
      <c r="F290" s="60">
        <f t="shared" si="9"/>
        <v>0</v>
      </c>
      <c r="G290" s="60">
        <f t="shared" si="10"/>
        <v>0</v>
      </c>
      <c r="H290" s="60">
        <f t="shared" si="3"/>
        <v>0</v>
      </c>
      <c r="I290" s="60">
        <f t="shared" si="11"/>
        <v>231896.9506</v>
      </c>
      <c r="J290" s="60">
        <f t="shared" si="4"/>
        <v>231896.9506</v>
      </c>
    </row>
    <row r="291" ht="12.75" customHeight="1">
      <c r="A291" s="58">
        <f t="shared" si="12"/>
        <v>265</v>
      </c>
      <c r="B291" s="60">
        <f t="shared" si="5"/>
        <v>0</v>
      </c>
      <c r="C291" s="60">
        <f t="shared" si="6"/>
        <v>0</v>
      </c>
      <c r="D291" s="60">
        <f t="shared" si="7"/>
        <v>0</v>
      </c>
      <c r="E291" s="60">
        <f t="shared" si="8"/>
        <v>0</v>
      </c>
      <c r="F291" s="60">
        <f t="shared" si="9"/>
        <v>0</v>
      </c>
      <c r="G291" s="60">
        <f t="shared" si="10"/>
        <v>0</v>
      </c>
      <c r="H291" s="60">
        <f t="shared" si="3"/>
        <v>0</v>
      </c>
      <c r="I291" s="60">
        <f t="shared" si="11"/>
        <v>232279.9473</v>
      </c>
      <c r="J291" s="60">
        <f t="shared" si="4"/>
        <v>232279.9473</v>
      </c>
    </row>
    <row r="292" ht="12.75" customHeight="1">
      <c r="A292" s="58">
        <f t="shared" si="12"/>
        <v>266</v>
      </c>
      <c r="B292" s="60">
        <f t="shared" si="5"/>
        <v>0</v>
      </c>
      <c r="C292" s="60">
        <f t="shared" si="6"/>
        <v>0</v>
      </c>
      <c r="D292" s="60">
        <f t="shared" si="7"/>
        <v>0</v>
      </c>
      <c r="E292" s="60">
        <f t="shared" si="8"/>
        <v>0</v>
      </c>
      <c r="F292" s="60">
        <f t="shared" si="9"/>
        <v>0</v>
      </c>
      <c r="G292" s="60">
        <f t="shared" si="10"/>
        <v>0</v>
      </c>
      <c r="H292" s="60">
        <f t="shared" si="3"/>
        <v>0</v>
      </c>
      <c r="I292" s="60">
        <f t="shared" si="11"/>
        <v>232663.5765</v>
      </c>
      <c r="J292" s="60">
        <f t="shared" si="4"/>
        <v>232663.5765</v>
      </c>
    </row>
    <row r="293" ht="12.75" customHeight="1">
      <c r="A293" s="58">
        <f t="shared" si="12"/>
        <v>267</v>
      </c>
      <c r="B293" s="60">
        <f t="shared" si="5"/>
        <v>0</v>
      </c>
      <c r="C293" s="60">
        <f t="shared" si="6"/>
        <v>0</v>
      </c>
      <c r="D293" s="60">
        <f t="shared" si="7"/>
        <v>0</v>
      </c>
      <c r="E293" s="60">
        <f t="shared" si="8"/>
        <v>0</v>
      </c>
      <c r="F293" s="60">
        <f t="shared" si="9"/>
        <v>0</v>
      </c>
      <c r="G293" s="60">
        <f t="shared" si="10"/>
        <v>0</v>
      </c>
      <c r="H293" s="60">
        <f t="shared" si="3"/>
        <v>0</v>
      </c>
      <c r="I293" s="60">
        <f t="shared" si="11"/>
        <v>233047.8393</v>
      </c>
      <c r="J293" s="60">
        <f t="shared" si="4"/>
        <v>233047.8393</v>
      </c>
    </row>
    <row r="294" ht="12.75" customHeight="1">
      <c r="A294" s="58">
        <f t="shared" si="12"/>
        <v>268</v>
      </c>
      <c r="B294" s="60">
        <f t="shared" si="5"/>
        <v>0</v>
      </c>
      <c r="C294" s="60">
        <f t="shared" si="6"/>
        <v>0</v>
      </c>
      <c r="D294" s="60">
        <f t="shared" si="7"/>
        <v>0</v>
      </c>
      <c r="E294" s="60">
        <f t="shared" si="8"/>
        <v>0</v>
      </c>
      <c r="F294" s="60">
        <f t="shared" si="9"/>
        <v>0</v>
      </c>
      <c r="G294" s="60">
        <f t="shared" si="10"/>
        <v>0</v>
      </c>
      <c r="H294" s="60">
        <f t="shared" si="3"/>
        <v>0</v>
      </c>
      <c r="I294" s="60">
        <f t="shared" si="11"/>
        <v>233432.7368</v>
      </c>
      <c r="J294" s="60">
        <f t="shared" si="4"/>
        <v>233432.7368</v>
      </c>
    </row>
    <row r="295" ht="12.75" customHeight="1">
      <c r="A295" s="58">
        <f t="shared" si="12"/>
        <v>269</v>
      </c>
      <c r="B295" s="60">
        <f t="shared" si="5"/>
        <v>0</v>
      </c>
      <c r="C295" s="60">
        <f t="shared" si="6"/>
        <v>0</v>
      </c>
      <c r="D295" s="60">
        <f t="shared" si="7"/>
        <v>0</v>
      </c>
      <c r="E295" s="60">
        <f t="shared" si="8"/>
        <v>0</v>
      </c>
      <c r="F295" s="60">
        <f t="shared" si="9"/>
        <v>0</v>
      </c>
      <c r="G295" s="60">
        <f t="shared" si="10"/>
        <v>0</v>
      </c>
      <c r="H295" s="60">
        <f t="shared" si="3"/>
        <v>0</v>
      </c>
      <c r="I295" s="60">
        <f t="shared" si="11"/>
        <v>233818.2699</v>
      </c>
      <c r="J295" s="60">
        <f t="shared" si="4"/>
        <v>233818.2699</v>
      </c>
    </row>
    <row r="296" ht="12.75" customHeight="1">
      <c r="A296" s="58">
        <f t="shared" si="12"/>
        <v>270</v>
      </c>
      <c r="B296" s="60">
        <f t="shared" si="5"/>
        <v>0</v>
      </c>
      <c r="C296" s="60">
        <f t="shared" si="6"/>
        <v>0</v>
      </c>
      <c r="D296" s="60">
        <f t="shared" si="7"/>
        <v>0</v>
      </c>
      <c r="E296" s="60">
        <f t="shared" si="8"/>
        <v>0</v>
      </c>
      <c r="F296" s="60">
        <f t="shared" si="9"/>
        <v>0</v>
      </c>
      <c r="G296" s="60">
        <f t="shared" si="10"/>
        <v>0</v>
      </c>
      <c r="H296" s="60">
        <f t="shared" si="3"/>
        <v>0</v>
      </c>
      <c r="I296" s="60">
        <f t="shared" si="11"/>
        <v>234204.4398</v>
      </c>
      <c r="J296" s="60">
        <f t="shared" si="4"/>
        <v>234204.4398</v>
      </c>
    </row>
    <row r="297" ht="12.75" customHeight="1">
      <c r="A297" s="58">
        <f t="shared" si="12"/>
        <v>271</v>
      </c>
      <c r="B297" s="60">
        <f t="shared" si="5"/>
        <v>0</v>
      </c>
      <c r="C297" s="60">
        <f t="shared" si="6"/>
        <v>0</v>
      </c>
      <c r="D297" s="60">
        <f t="shared" si="7"/>
        <v>0</v>
      </c>
      <c r="E297" s="60">
        <f t="shared" si="8"/>
        <v>0</v>
      </c>
      <c r="F297" s="60">
        <f t="shared" si="9"/>
        <v>0</v>
      </c>
      <c r="G297" s="60">
        <f t="shared" si="10"/>
        <v>0</v>
      </c>
      <c r="H297" s="60">
        <f t="shared" si="3"/>
        <v>0</v>
      </c>
      <c r="I297" s="60">
        <f t="shared" si="11"/>
        <v>234591.2475</v>
      </c>
      <c r="J297" s="60">
        <f t="shared" si="4"/>
        <v>234591.2475</v>
      </c>
    </row>
    <row r="298" ht="12.75" customHeight="1">
      <c r="A298" s="58">
        <f t="shared" si="12"/>
        <v>272</v>
      </c>
      <c r="B298" s="60">
        <f t="shared" si="5"/>
        <v>0</v>
      </c>
      <c r="C298" s="60">
        <f t="shared" si="6"/>
        <v>0</v>
      </c>
      <c r="D298" s="60">
        <f t="shared" si="7"/>
        <v>0</v>
      </c>
      <c r="E298" s="60">
        <f t="shared" si="8"/>
        <v>0</v>
      </c>
      <c r="F298" s="60">
        <f t="shared" si="9"/>
        <v>0</v>
      </c>
      <c r="G298" s="60">
        <f t="shared" si="10"/>
        <v>0</v>
      </c>
      <c r="H298" s="60">
        <f t="shared" si="3"/>
        <v>0</v>
      </c>
      <c r="I298" s="60">
        <f t="shared" si="11"/>
        <v>234978.694</v>
      </c>
      <c r="J298" s="60">
        <f t="shared" si="4"/>
        <v>234978.694</v>
      </c>
    </row>
    <row r="299" ht="12.75" customHeight="1">
      <c r="A299" s="58">
        <f t="shared" si="12"/>
        <v>273</v>
      </c>
      <c r="B299" s="60">
        <f t="shared" si="5"/>
        <v>0</v>
      </c>
      <c r="C299" s="60">
        <f t="shared" si="6"/>
        <v>0</v>
      </c>
      <c r="D299" s="60">
        <f t="shared" si="7"/>
        <v>0</v>
      </c>
      <c r="E299" s="60">
        <f t="shared" si="8"/>
        <v>0</v>
      </c>
      <c r="F299" s="60">
        <f t="shared" si="9"/>
        <v>0</v>
      </c>
      <c r="G299" s="60">
        <f t="shared" si="10"/>
        <v>0</v>
      </c>
      <c r="H299" s="60">
        <f t="shared" si="3"/>
        <v>0</v>
      </c>
      <c r="I299" s="60">
        <f t="shared" si="11"/>
        <v>235366.7804</v>
      </c>
      <c r="J299" s="60">
        <f t="shared" si="4"/>
        <v>235366.7804</v>
      </c>
    </row>
    <row r="300" ht="12.75" customHeight="1">
      <c r="A300" s="58">
        <f t="shared" si="12"/>
        <v>274</v>
      </c>
      <c r="B300" s="60">
        <f t="shared" si="5"/>
        <v>0</v>
      </c>
      <c r="C300" s="60">
        <f t="shared" si="6"/>
        <v>0</v>
      </c>
      <c r="D300" s="60">
        <f t="shared" si="7"/>
        <v>0</v>
      </c>
      <c r="E300" s="60">
        <f t="shared" si="8"/>
        <v>0</v>
      </c>
      <c r="F300" s="60">
        <f t="shared" si="9"/>
        <v>0</v>
      </c>
      <c r="G300" s="60">
        <f t="shared" si="10"/>
        <v>0</v>
      </c>
      <c r="H300" s="60">
        <f t="shared" si="3"/>
        <v>0</v>
      </c>
      <c r="I300" s="60">
        <f t="shared" si="11"/>
        <v>235755.5078</v>
      </c>
      <c r="J300" s="60">
        <f t="shared" si="4"/>
        <v>235755.5078</v>
      </c>
    </row>
    <row r="301" ht="12.75" customHeight="1">
      <c r="A301" s="58">
        <f t="shared" si="12"/>
        <v>275</v>
      </c>
      <c r="B301" s="60">
        <f t="shared" si="5"/>
        <v>0</v>
      </c>
      <c r="C301" s="60">
        <f t="shared" si="6"/>
        <v>0</v>
      </c>
      <c r="D301" s="60">
        <f t="shared" si="7"/>
        <v>0</v>
      </c>
      <c r="E301" s="60">
        <f t="shared" si="8"/>
        <v>0</v>
      </c>
      <c r="F301" s="60">
        <f t="shared" si="9"/>
        <v>0</v>
      </c>
      <c r="G301" s="60">
        <f t="shared" si="10"/>
        <v>0</v>
      </c>
      <c r="H301" s="60">
        <f t="shared" si="3"/>
        <v>0</v>
      </c>
      <c r="I301" s="60">
        <f t="shared" si="11"/>
        <v>236144.8772</v>
      </c>
      <c r="J301" s="60">
        <f t="shared" si="4"/>
        <v>236144.8772</v>
      </c>
    </row>
    <row r="302" ht="12.75" customHeight="1">
      <c r="A302" s="58">
        <f t="shared" si="12"/>
        <v>276</v>
      </c>
      <c r="B302" s="60">
        <f t="shared" si="5"/>
        <v>0</v>
      </c>
      <c r="C302" s="60">
        <f t="shared" si="6"/>
        <v>0</v>
      </c>
      <c r="D302" s="60">
        <f t="shared" si="7"/>
        <v>0</v>
      </c>
      <c r="E302" s="60">
        <f t="shared" si="8"/>
        <v>0</v>
      </c>
      <c r="F302" s="60">
        <f t="shared" si="9"/>
        <v>0</v>
      </c>
      <c r="G302" s="60">
        <f t="shared" si="10"/>
        <v>0</v>
      </c>
      <c r="H302" s="60">
        <f t="shared" si="3"/>
        <v>0</v>
      </c>
      <c r="I302" s="60">
        <f t="shared" si="11"/>
        <v>236534.8896</v>
      </c>
      <c r="J302" s="60">
        <f t="shared" si="4"/>
        <v>236534.8896</v>
      </c>
    </row>
    <row r="303" ht="12.75" customHeight="1">
      <c r="A303" s="58">
        <f t="shared" si="12"/>
        <v>277</v>
      </c>
      <c r="B303" s="60">
        <f t="shared" si="5"/>
        <v>0</v>
      </c>
      <c r="C303" s="60">
        <f t="shared" si="6"/>
        <v>0</v>
      </c>
      <c r="D303" s="60">
        <f t="shared" si="7"/>
        <v>0</v>
      </c>
      <c r="E303" s="60">
        <f t="shared" si="8"/>
        <v>0</v>
      </c>
      <c r="F303" s="60">
        <f t="shared" si="9"/>
        <v>0</v>
      </c>
      <c r="G303" s="60">
        <f t="shared" si="10"/>
        <v>0</v>
      </c>
      <c r="H303" s="60">
        <f t="shared" si="3"/>
        <v>0</v>
      </c>
      <c r="I303" s="60">
        <f t="shared" si="11"/>
        <v>236925.5462</v>
      </c>
      <c r="J303" s="60">
        <f t="shared" si="4"/>
        <v>236925.5462</v>
      </c>
    </row>
    <row r="304" ht="12.75" customHeight="1">
      <c r="A304" s="58">
        <f t="shared" si="12"/>
        <v>278</v>
      </c>
      <c r="B304" s="60">
        <f t="shared" si="5"/>
        <v>0</v>
      </c>
      <c r="C304" s="60">
        <f t="shared" si="6"/>
        <v>0</v>
      </c>
      <c r="D304" s="60">
        <f t="shared" si="7"/>
        <v>0</v>
      </c>
      <c r="E304" s="60">
        <f t="shared" si="8"/>
        <v>0</v>
      </c>
      <c r="F304" s="60">
        <f t="shared" si="9"/>
        <v>0</v>
      </c>
      <c r="G304" s="60">
        <f t="shared" si="10"/>
        <v>0</v>
      </c>
      <c r="H304" s="60">
        <f t="shared" si="3"/>
        <v>0</v>
      </c>
      <c r="I304" s="60">
        <f t="shared" si="11"/>
        <v>237316.848</v>
      </c>
      <c r="J304" s="60">
        <f t="shared" si="4"/>
        <v>237316.848</v>
      </c>
    </row>
    <row r="305" ht="12.75" customHeight="1">
      <c r="A305" s="58">
        <f t="shared" si="12"/>
        <v>279</v>
      </c>
      <c r="B305" s="60">
        <f t="shared" si="5"/>
        <v>0</v>
      </c>
      <c r="C305" s="60">
        <f t="shared" si="6"/>
        <v>0</v>
      </c>
      <c r="D305" s="60">
        <f t="shared" si="7"/>
        <v>0</v>
      </c>
      <c r="E305" s="60">
        <f t="shared" si="8"/>
        <v>0</v>
      </c>
      <c r="F305" s="60">
        <f t="shared" si="9"/>
        <v>0</v>
      </c>
      <c r="G305" s="60">
        <f t="shared" si="10"/>
        <v>0</v>
      </c>
      <c r="H305" s="60">
        <f t="shared" si="3"/>
        <v>0</v>
      </c>
      <c r="I305" s="60">
        <f t="shared" si="11"/>
        <v>237708.7961</v>
      </c>
      <c r="J305" s="60">
        <f t="shared" si="4"/>
        <v>237708.7961</v>
      </c>
    </row>
    <row r="306" ht="12.75" customHeight="1">
      <c r="A306" s="58">
        <f t="shared" si="12"/>
        <v>280</v>
      </c>
      <c r="B306" s="60">
        <f t="shared" si="5"/>
        <v>0</v>
      </c>
      <c r="C306" s="60">
        <f t="shared" si="6"/>
        <v>0</v>
      </c>
      <c r="D306" s="60">
        <f t="shared" si="7"/>
        <v>0</v>
      </c>
      <c r="E306" s="60">
        <f t="shared" si="8"/>
        <v>0</v>
      </c>
      <c r="F306" s="60">
        <f t="shared" si="9"/>
        <v>0</v>
      </c>
      <c r="G306" s="60">
        <f t="shared" si="10"/>
        <v>0</v>
      </c>
      <c r="H306" s="60">
        <f t="shared" si="3"/>
        <v>0</v>
      </c>
      <c r="I306" s="60">
        <f t="shared" si="11"/>
        <v>238101.3915</v>
      </c>
      <c r="J306" s="60">
        <f t="shared" si="4"/>
        <v>238101.3915</v>
      </c>
    </row>
    <row r="307" ht="12.75" customHeight="1">
      <c r="A307" s="58">
        <f t="shared" si="12"/>
        <v>281</v>
      </c>
      <c r="B307" s="60">
        <f t="shared" si="5"/>
        <v>0</v>
      </c>
      <c r="C307" s="60">
        <f t="shared" si="6"/>
        <v>0</v>
      </c>
      <c r="D307" s="60">
        <f t="shared" si="7"/>
        <v>0</v>
      </c>
      <c r="E307" s="60">
        <f t="shared" si="8"/>
        <v>0</v>
      </c>
      <c r="F307" s="60">
        <f t="shared" si="9"/>
        <v>0</v>
      </c>
      <c r="G307" s="60">
        <f t="shared" si="10"/>
        <v>0</v>
      </c>
      <c r="H307" s="60">
        <f t="shared" si="3"/>
        <v>0</v>
      </c>
      <c r="I307" s="60">
        <f t="shared" si="11"/>
        <v>238494.6353</v>
      </c>
      <c r="J307" s="60">
        <f t="shared" si="4"/>
        <v>238494.6353</v>
      </c>
    </row>
    <row r="308" ht="12.75" customHeight="1">
      <c r="A308" s="58">
        <f t="shared" si="12"/>
        <v>282</v>
      </c>
      <c r="B308" s="60">
        <f t="shared" si="5"/>
        <v>0</v>
      </c>
      <c r="C308" s="60">
        <f t="shared" si="6"/>
        <v>0</v>
      </c>
      <c r="D308" s="60">
        <f t="shared" si="7"/>
        <v>0</v>
      </c>
      <c r="E308" s="60">
        <f t="shared" si="8"/>
        <v>0</v>
      </c>
      <c r="F308" s="60">
        <f t="shared" si="9"/>
        <v>0</v>
      </c>
      <c r="G308" s="60">
        <f t="shared" si="10"/>
        <v>0</v>
      </c>
      <c r="H308" s="60">
        <f t="shared" si="3"/>
        <v>0</v>
      </c>
      <c r="I308" s="60">
        <f t="shared" si="11"/>
        <v>238888.5286</v>
      </c>
      <c r="J308" s="60">
        <f t="shared" si="4"/>
        <v>238888.5286</v>
      </c>
    </row>
    <row r="309" ht="12.75" customHeight="1">
      <c r="A309" s="58">
        <f t="shared" si="12"/>
        <v>283</v>
      </c>
      <c r="B309" s="60">
        <f t="shared" si="5"/>
        <v>0</v>
      </c>
      <c r="C309" s="60">
        <f t="shared" si="6"/>
        <v>0</v>
      </c>
      <c r="D309" s="60">
        <f t="shared" si="7"/>
        <v>0</v>
      </c>
      <c r="E309" s="60">
        <f t="shared" si="8"/>
        <v>0</v>
      </c>
      <c r="F309" s="60">
        <f t="shared" si="9"/>
        <v>0</v>
      </c>
      <c r="G309" s="60">
        <f t="shared" si="10"/>
        <v>0</v>
      </c>
      <c r="H309" s="60">
        <f t="shared" si="3"/>
        <v>0</v>
      </c>
      <c r="I309" s="60">
        <f t="shared" si="11"/>
        <v>239283.0724</v>
      </c>
      <c r="J309" s="60">
        <f t="shared" si="4"/>
        <v>239283.0724</v>
      </c>
    </row>
    <row r="310" ht="12.75" customHeight="1">
      <c r="A310" s="58">
        <f t="shared" si="12"/>
        <v>284</v>
      </c>
      <c r="B310" s="60">
        <f t="shared" si="5"/>
        <v>0</v>
      </c>
      <c r="C310" s="60">
        <f t="shared" si="6"/>
        <v>0</v>
      </c>
      <c r="D310" s="60">
        <f t="shared" si="7"/>
        <v>0</v>
      </c>
      <c r="E310" s="60">
        <f t="shared" si="8"/>
        <v>0</v>
      </c>
      <c r="F310" s="60">
        <f t="shared" si="9"/>
        <v>0</v>
      </c>
      <c r="G310" s="60">
        <f t="shared" si="10"/>
        <v>0</v>
      </c>
      <c r="H310" s="60">
        <f t="shared" si="3"/>
        <v>0</v>
      </c>
      <c r="I310" s="60">
        <f t="shared" si="11"/>
        <v>239678.2679</v>
      </c>
      <c r="J310" s="60">
        <f t="shared" si="4"/>
        <v>239678.2679</v>
      </c>
    </row>
    <row r="311" ht="12.75" customHeight="1">
      <c r="A311" s="58">
        <f t="shared" si="12"/>
        <v>285</v>
      </c>
      <c r="B311" s="60">
        <f t="shared" si="5"/>
        <v>0</v>
      </c>
      <c r="C311" s="60">
        <f t="shared" si="6"/>
        <v>0</v>
      </c>
      <c r="D311" s="60">
        <f t="shared" si="7"/>
        <v>0</v>
      </c>
      <c r="E311" s="60">
        <f t="shared" si="8"/>
        <v>0</v>
      </c>
      <c r="F311" s="60">
        <f t="shared" si="9"/>
        <v>0</v>
      </c>
      <c r="G311" s="60">
        <f t="shared" si="10"/>
        <v>0</v>
      </c>
      <c r="H311" s="60">
        <f t="shared" si="3"/>
        <v>0</v>
      </c>
      <c r="I311" s="60">
        <f t="shared" si="11"/>
        <v>240074.116</v>
      </c>
      <c r="J311" s="60">
        <f t="shared" si="4"/>
        <v>240074.116</v>
      </c>
    </row>
    <row r="312" ht="12.75" customHeight="1">
      <c r="A312" s="58">
        <f t="shared" si="12"/>
        <v>286</v>
      </c>
      <c r="B312" s="60">
        <f t="shared" si="5"/>
        <v>0</v>
      </c>
      <c r="C312" s="60">
        <f t="shared" si="6"/>
        <v>0</v>
      </c>
      <c r="D312" s="60">
        <f t="shared" si="7"/>
        <v>0</v>
      </c>
      <c r="E312" s="60">
        <f t="shared" si="8"/>
        <v>0</v>
      </c>
      <c r="F312" s="60">
        <f t="shared" si="9"/>
        <v>0</v>
      </c>
      <c r="G312" s="60">
        <f t="shared" si="10"/>
        <v>0</v>
      </c>
      <c r="H312" s="60">
        <f t="shared" si="3"/>
        <v>0</v>
      </c>
      <c r="I312" s="60">
        <f t="shared" si="11"/>
        <v>240470.6179</v>
      </c>
      <c r="J312" s="60">
        <f t="shared" si="4"/>
        <v>240470.6179</v>
      </c>
    </row>
    <row r="313" ht="12.75" customHeight="1">
      <c r="A313" s="58">
        <f t="shared" si="12"/>
        <v>287</v>
      </c>
      <c r="B313" s="60">
        <f t="shared" si="5"/>
        <v>0</v>
      </c>
      <c r="C313" s="60">
        <f t="shared" si="6"/>
        <v>0</v>
      </c>
      <c r="D313" s="60">
        <f t="shared" si="7"/>
        <v>0</v>
      </c>
      <c r="E313" s="60">
        <f t="shared" si="8"/>
        <v>0</v>
      </c>
      <c r="F313" s="60">
        <f t="shared" si="9"/>
        <v>0</v>
      </c>
      <c r="G313" s="60">
        <f t="shared" si="10"/>
        <v>0</v>
      </c>
      <c r="H313" s="60">
        <f t="shared" si="3"/>
        <v>0</v>
      </c>
      <c r="I313" s="60">
        <f t="shared" si="11"/>
        <v>240867.7747</v>
      </c>
      <c r="J313" s="60">
        <f t="shared" si="4"/>
        <v>240867.7747</v>
      </c>
    </row>
    <row r="314" ht="12.75" customHeight="1">
      <c r="A314" s="58">
        <f t="shared" si="12"/>
        <v>288</v>
      </c>
      <c r="B314" s="60">
        <f t="shared" si="5"/>
        <v>0</v>
      </c>
      <c r="C314" s="60">
        <f t="shared" si="6"/>
        <v>0</v>
      </c>
      <c r="D314" s="60">
        <f t="shared" si="7"/>
        <v>0</v>
      </c>
      <c r="E314" s="60">
        <f t="shared" si="8"/>
        <v>0</v>
      </c>
      <c r="F314" s="60">
        <f t="shared" si="9"/>
        <v>0</v>
      </c>
      <c r="G314" s="60">
        <f t="shared" si="10"/>
        <v>0</v>
      </c>
      <c r="H314" s="60">
        <f t="shared" si="3"/>
        <v>0</v>
      </c>
      <c r="I314" s="60">
        <f t="shared" si="11"/>
        <v>241265.5874</v>
      </c>
      <c r="J314" s="60">
        <f t="shared" si="4"/>
        <v>241265.5874</v>
      </c>
    </row>
    <row r="315" ht="12.75" customHeight="1">
      <c r="A315" s="58">
        <f t="shared" si="12"/>
        <v>289</v>
      </c>
      <c r="B315" s="60">
        <f t="shared" si="5"/>
        <v>0</v>
      </c>
      <c r="C315" s="60">
        <f t="shared" si="6"/>
        <v>0</v>
      </c>
      <c r="D315" s="60">
        <f t="shared" si="7"/>
        <v>0</v>
      </c>
      <c r="E315" s="60">
        <f t="shared" si="8"/>
        <v>0</v>
      </c>
      <c r="F315" s="60">
        <f t="shared" si="9"/>
        <v>0</v>
      </c>
      <c r="G315" s="60">
        <f t="shared" si="10"/>
        <v>0</v>
      </c>
      <c r="H315" s="60">
        <f t="shared" si="3"/>
        <v>0</v>
      </c>
      <c r="I315" s="60">
        <f t="shared" si="11"/>
        <v>241664.0572</v>
      </c>
      <c r="J315" s="60">
        <f t="shared" si="4"/>
        <v>241664.0572</v>
      </c>
    </row>
    <row r="316" ht="12.75" customHeight="1">
      <c r="A316" s="58">
        <f t="shared" si="12"/>
        <v>290</v>
      </c>
      <c r="B316" s="60">
        <f t="shared" si="5"/>
        <v>0</v>
      </c>
      <c r="C316" s="60">
        <f t="shared" si="6"/>
        <v>0</v>
      </c>
      <c r="D316" s="60">
        <f t="shared" si="7"/>
        <v>0</v>
      </c>
      <c r="E316" s="60">
        <f t="shared" si="8"/>
        <v>0</v>
      </c>
      <c r="F316" s="60">
        <f t="shared" si="9"/>
        <v>0</v>
      </c>
      <c r="G316" s="60">
        <f t="shared" si="10"/>
        <v>0</v>
      </c>
      <c r="H316" s="60">
        <f t="shared" si="3"/>
        <v>0</v>
      </c>
      <c r="I316" s="60">
        <f t="shared" si="11"/>
        <v>242063.185</v>
      </c>
      <c r="J316" s="60">
        <f t="shared" si="4"/>
        <v>242063.185</v>
      </c>
    </row>
    <row r="317" ht="12.75" customHeight="1">
      <c r="A317" s="58">
        <f t="shared" si="12"/>
        <v>291</v>
      </c>
      <c r="B317" s="60">
        <f t="shared" si="5"/>
        <v>0</v>
      </c>
      <c r="C317" s="60">
        <f t="shared" si="6"/>
        <v>0</v>
      </c>
      <c r="D317" s="60">
        <f t="shared" si="7"/>
        <v>0</v>
      </c>
      <c r="E317" s="60">
        <f t="shared" si="8"/>
        <v>0</v>
      </c>
      <c r="F317" s="60">
        <f t="shared" si="9"/>
        <v>0</v>
      </c>
      <c r="G317" s="60">
        <f t="shared" si="10"/>
        <v>0</v>
      </c>
      <c r="H317" s="60">
        <f t="shared" si="3"/>
        <v>0</v>
      </c>
      <c r="I317" s="60">
        <f t="shared" si="11"/>
        <v>242462.972</v>
      </c>
      <c r="J317" s="60">
        <f t="shared" si="4"/>
        <v>242462.972</v>
      </c>
    </row>
    <row r="318" ht="12.75" customHeight="1">
      <c r="A318" s="58">
        <f t="shared" si="12"/>
        <v>292</v>
      </c>
      <c r="B318" s="60">
        <f t="shared" si="5"/>
        <v>0</v>
      </c>
      <c r="C318" s="60">
        <f t="shared" si="6"/>
        <v>0</v>
      </c>
      <c r="D318" s="60">
        <f t="shared" si="7"/>
        <v>0</v>
      </c>
      <c r="E318" s="60">
        <f t="shared" si="8"/>
        <v>0</v>
      </c>
      <c r="F318" s="60">
        <f t="shared" si="9"/>
        <v>0</v>
      </c>
      <c r="G318" s="60">
        <f t="shared" si="10"/>
        <v>0</v>
      </c>
      <c r="H318" s="60">
        <f t="shared" si="3"/>
        <v>0</v>
      </c>
      <c r="I318" s="60">
        <f t="shared" si="11"/>
        <v>242863.4193</v>
      </c>
      <c r="J318" s="60">
        <f t="shared" si="4"/>
        <v>242863.4193</v>
      </c>
    </row>
    <row r="319" ht="12.75" customHeight="1">
      <c r="A319" s="58">
        <f t="shared" si="12"/>
        <v>293</v>
      </c>
      <c r="B319" s="60">
        <f t="shared" si="5"/>
        <v>0</v>
      </c>
      <c r="C319" s="60">
        <f t="shared" si="6"/>
        <v>0</v>
      </c>
      <c r="D319" s="60">
        <f t="shared" si="7"/>
        <v>0</v>
      </c>
      <c r="E319" s="60">
        <f t="shared" si="8"/>
        <v>0</v>
      </c>
      <c r="F319" s="60">
        <f t="shared" si="9"/>
        <v>0</v>
      </c>
      <c r="G319" s="60">
        <f t="shared" si="10"/>
        <v>0</v>
      </c>
      <c r="H319" s="60">
        <f t="shared" si="3"/>
        <v>0</v>
      </c>
      <c r="I319" s="60">
        <f t="shared" si="11"/>
        <v>243264.528</v>
      </c>
      <c r="J319" s="60">
        <f t="shared" si="4"/>
        <v>243264.528</v>
      </c>
    </row>
    <row r="320" ht="12.75" customHeight="1">
      <c r="A320" s="58">
        <f t="shared" si="12"/>
        <v>294</v>
      </c>
      <c r="B320" s="60">
        <f t="shared" si="5"/>
        <v>0</v>
      </c>
      <c r="C320" s="60">
        <f t="shared" si="6"/>
        <v>0</v>
      </c>
      <c r="D320" s="60">
        <f t="shared" si="7"/>
        <v>0</v>
      </c>
      <c r="E320" s="60">
        <f t="shared" si="8"/>
        <v>0</v>
      </c>
      <c r="F320" s="60">
        <f t="shared" si="9"/>
        <v>0</v>
      </c>
      <c r="G320" s="60">
        <f t="shared" si="10"/>
        <v>0</v>
      </c>
      <c r="H320" s="60">
        <f t="shared" si="3"/>
        <v>0</v>
      </c>
      <c r="I320" s="60">
        <f t="shared" si="11"/>
        <v>243666.2992</v>
      </c>
      <c r="J320" s="60">
        <f t="shared" si="4"/>
        <v>243666.2992</v>
      </c>
    </row>
    <row r="321" ht="12.75" customHeight="1">
      <c r="A321" s="58">
        <f t="shared" si="12"/>
        <v>295</v>
      </c>
      <c r="B321" s="60">
        <f t="shared" si="5"/>
        <v>0</v>
      </c>
      <c r="C321" s="60">
        <f t="shared" si="6"/>
        <v>0</v>
      </c>
      <c r="D321" s="60">
        <f t="shared" si="7"/>
        <v>0</v>
      </c>
      <c r="E321" s="60">
        <f t="shared" si="8"/>
        <v>0</v>
      </c>
      <c r="F321" s="60">
        <f t="shared" si="9"/>
        <v>0</v>
      </c>
      <c r="G321" s="60">
        <f t="shared" si="10"/>
        <v>0</v>
      </c>
      <c r="H321" s="60">
        <f t="shared" si="3"/>
        <v>0</v>
      </c>
      <c r="I321" s="60">
        <f t="shared" si="11"/>
        <v>244068.7339</v>
      </c>
      <c r="J321" s="60">
        <f t="shared" si="4"/>
        <v>244068.7339</v>
      </c>
    </row>
    <row r="322" ht="12.75" customHeight="1">
      <c r="A322" s="58">
        <f t="shared" si="12"/>
        <v>296</v>
      </c>
      <c r="B322" s="60">
        <f t="shared" si="5"/>
        <v>0</v>
      </c>
      <c r="C322" s="60">
        <f t="shared" si="6"/>
        <v>0</v>
      </c>
      <c r="D322" s="60">
        <f t="shared" si="7"/>
        <v>0</v>
      </c>
      <c r="E322" s="60">
        <f t="shared" si="8"/>
        <v>0</v>
      </c>
      <c r="F322" s="60">
        <f t="shared" si="9"/>
        <v>0</v>
      </c>
      <c r="G322" s="60">
        <f t="shared" si="10"/>
        <v>0</v>
      </c>
      <c r="H322" s="60">
        <f t="shared" si="3"/>
        <v>0</v>
      </c>
      <c r="I322" s="60">
        <f t="shared" si="11"/>
        <v>244471.8332</v>
      </c>
      <c r="J322" s="60">
        <f t="shared" si="4"/>
        <v>244471.8332</v>
      </c>
    </row>
    <row r="323" ht="12.75" customHeight="1">
      <c r="A323" s="58">
        <f t="shared" si="12"/>
        <v>297</v>
      </c>
      <c r="B323" s="60">
        <f t="shared" si="5"/>
        <v>0</v>
      </c>
      <c r="C323" s="60">
        <f t="shared" si="6"/>
        <v>0</v>
      </c>
      <c r="D323" s="60">
        <f t="shared" si="7"/>
        <v>0</v>
      </c>
      <c r="E323" s="60">
        <f t="shared" si="8"/>
        <v>0</v>
      </c>
      <c r="F323" s="60">
        <f t="shared" si="9"/>
        <v>0</v>
      </c>
      <c r="G323" s="60">
        <f t="shared" si="10"/>
        <v>0</v>
      </c>
      <c r="H323" s="60">
        <f t="shared" si="3"/>
        <v>0</v>
      </c>
      <c r="I323" s="60">
        <f t="shared" si="11"/>
        <v>244875.5983</v>
      </c>
      <c r="J323" s="60">
        <f t="shared" si="4"/>
        <v>244875.5983</v>
      </c>
    </row>
    <row r="324" ht="12.75" customHeight="1">
      <c r="A324" s="58">
        <f t="shared" si="12"/>
        <v>298</v>
      </c>
      <c r="B324" s="60">
        <f t="shared" si="5"/>
        <v>0</v>
      </c>
      <c r="C324" s="60">
        <f t="shared" si="6"/>
        <v>0</v>
      </c>
      <c r="D324" s="60">
        <f t="shared" si="7"/>
        <v>0</v>
      </c>
      <c r="E324" s="60">
        <f t="shared" si="8"/>
        <v>0</v>
      </c>
      <c r="F324" s="60">
        <f t="shared" si="9"/>
        <v>0</v>
      </c>
      <c r="G324" s="60">
        <f t="shared" si="10"/>
        <v>0</v>
      </c>
      <c r="H324" s="60">
        <f t="shared" si="3"/>
        <v>0</v>
      </c>
      <c r="I324" s="60">
        <f t="shared" si="11"/>
        <v>245280.0303</v>
      </c>
      <c r="J324" s="60">
        <f t="shared" si="4"/>
        <v>245280.0303</v>
      </c>
    </row>
    <row r="325" ht="12.75" customHeight="1">
      <c r="A325" s="58">
        <f t="shared" si="12"/>
        <v>299</v>
      </c>
      <c r="B325" s="60">
        <f t="shared" si="5"/>
        <v>0</v>
      </c>
      <c r="C325" s="60">
        <f t="shared" si="6"/>
        <v>0</v>
      </c>
      <c r="D325" s="60">
        <f t="shared" si="7"/>
        <v>0</v>
      </c>
      <c r="E325" s="60">
        <f t="shared" si="8"/>
        <v>0</v>
      </c>
      <c r="F325" s="60">
        <f t="shared" si="9"/>
        <v>0</v>
      </c>
      <c r="G325" s="60">
        <f t="shared" si="10"/>
        <v>0</v>
      </c>
      <c r="H325" s="60">
        <f t="shared" si="3"/>
        <v>0</v>
      </c>
      <c r="I325" s="60">
        <f t="shared" si="11"/>
        <v>245685.1302</v>
      </c>
      <c r="J325" s="60">
        <f t="shared" si="4"/>
        <v>245685.1302</v>
      </c>
    </row>
    <row r="326" ht="12.75" customHeight="1">
      <c r="A326" s="58">
        <f t="shared" si="12"/>
        <v>300</v>
      </c>
      <c r="B326" s="60">
        <f t="shared" si="5"/>
        <v>0</v>
      </c>
      <c r="C326" s="60">
        <f t="shared" si="6"/>
        <v>0</v>
      </c>
      <c r="D326" s="60">
        <f t="shared" si="7"/>
        <v>0</v>
      </c>
      <c r="E326" s="60">
        <f t="shared" si="8"/>
        <v>0</v>
      </c>
      <c r="F326" s="60">
        <f t="shared" si="9"/>
        <v>0</v>
      </c>
      <c r="G326" s="60">
        <f t="shared" si="10"/>
        <v>0</v>
      </c>
      <c r="H326" s="60">
        <f t="shared" si="3"/>
        <v>0</v>
      </c>
      <c r="I326" s="60">
        <f t="shared" si="11"/>
        <v>246090.8992</v>
      </c>
      <c r="J326" s="60">
        <f t="shared" si="4"/>
        <v>246090.8992</v>
      </c>
    </row>
    <row r="327" ht="12.75" customHeight="1">
      <c r="A327" s="58">
        <f t="shared" si="12"/>
        <v>301</v>
      </c>
      <c r="B327" s="60">
        <f t="shared" si="5"/>
        <v>0</v>
      </c>
      <c r="C327" s="60">
        <f t="shared" si="6"/>
        <v>0</v>
      </c>
      <c r="D327" s="60">
        <f t="shared" si="7"/>
        <v>0</v>
      </c>
      <c r="E327" s="60">
        <f t="shared" si="8"/>
        <v>0</v>
      </c>
      <c r="F327" s="60">
        <f t="shared" si="9"/>
        <v>0</v>
      </c>
      <c r="G327" s="60">
        <f t="shared" si="10"/>
        <v>0</v>
      </c>
      <c r="H327" s="60">
        <f t="shared" si="3"/>
        <v>0</v>
      </c>
      <c r="I327" s="60">
        <f t="shared" si="11"/>
        <v>246497.3383</v>
      </c>
      <c r="J327" s="60">
        <f t="shared" si="4"/>
        <v>246497.3383</v>
      </c>
    </row>
    <row r="328" ht="12.75" customHeight="1">
      <c r="A328" s="58">
        <f t="shared" si="12"/>
        <v>302</v>
      </c>
      <c r="B328" s="60">
        <f t="shared" si="5"/>
        <v>0</v>
      </c>
      <c r="C328" s="60">
        <f t="shared" si="6"/>
        <v>0</v>
      </c>
      <c r="D328" s="60">
        <f t="shared" si="7"/>
        <v>0</v>
      </c>
      <c r="E328" s="60">
        <f t="shared" si="8"/>
        <v>0</v>
      </c>
      <c r="F328" s="60">
        <f t="shared" si="9"/>
        <v>0</v>
      </c>
      <c r="G328" s="60">
        <f t="shared" si="10"/>
        <v>0</v>
      </c>
      <c r="H328" s="60">
        <f t="shared" si="3"/>
        <v>0</v>
      </c>
      <c r="I328" s="60">
        <f t="shared" si="11"/>
        <v>246904.4487</v>
      </c>
      <c r="J328" s="60">
        <f t="shared" si="4"/>
        <v>246904.4487</v>
      </c>
    </row>
    <row r="329" ht="12.75" customHeight="1">
      <c r="A329" s="58">
        <f t="shared" si="12"/>
        <v>303</v>
      </c>
      <c r="B329" s="60">
        <f t="shared" si="5"/>
        <v>0</v>
      </c>
      <c r="C329" s="60">
        <f t="shared" si="6"/>
        <v>0</v>
      </c>
      <c r="D329" s="60">
        <f t="shared" si="7"/>
        <v>0</v>
      </c>
      <c r="E329" s="60">
        <f t="shared" si="8"/>
        <v>0</v>
      </c>
      <c r="F329" s="60">
        <f t="shared" si="9"/>
        <v>0</v>
      </c>
      <c r="G329" s="60">
        <f t="shared" si="10"/>
        <v>0</v>
      </c>
      <c r="H329" s="60">
        <f t="shared" si="3"/>
        <v>0</v>
      </c>
      <c r="I329" s="60">
        <f t="shared" si="11"/>
        <v>247312.2315</v>
      </c>
      <c r="J329" s="60">
        <f t="shared" si="4"/>
        <v>247312.2315</v>
      </c>
    </row>
    <row r="330" ht="12.75" customHeight="1">
      <c r="A330" s="58">
        <f t="shared" si="12"/>
        <v>304</v>
      </c>
      <c r="B330" s="60">
        <f t="shared" si="5"/>
        <v>0</v>
      </c>
      <c r="C330" s="60">
        <f t="shared" si="6"/>
        <v>0</v>
      </c>
      <c r="D330" s="60">
        <f t="shared" si="7"/>
        <v>0</v>
      </c>
      <c r="E330" s="60">
        <f t="shared" si="8"/>
        <v>0</v>
      </c>
      <c r="F330" s="60">
        <f t="shared" si="9"/>
        <v>0</v>
      </c>
      <c r="G330" s="60">
        <f t="shared" si="10"/>
        <v>0</v>
      </c>
      <c r="H330" s="60">
        <f t="shared" si="3"/>
        <v>0</v>
      </c>
      <c r="I330" s="60">
        <f t="shared" si="11"/>
        <v>247720.6877</v>
      </c>
      <c r="J330" s="60">
        <f t="shared" si="4"/>
        <v>247720.6877</v>
      </c>
    </row>
    <row r="331" ht="12.75" customHeight="1">
      <c r="A331" s="58">
        <f t="shared" si="12"/>
        <v>305</v>
      </c>
      <c r="B331" s="60">
        <f t="shared" si="5"/>
        <v>0</v>
      </c>
      <c r="C331" s="60">
        <f t="shared" si="6"/>
        <v>0</v>
      </c>
      <c r="D331" s="60">
        <f t="shared" si="7"/>
        <v>0</v>
      </c>
      <c r="E331" s="60">
        <f t="shared" si="8"/>
        <v>0</v>
      </c>
      <c r="F331" s="60">
        <f t="shared" si="9"/>
        <v>0</v>
      </c>
      <c r="G331" s="60">
        <f t="shared" si="10"/>
        <v>0</v>
      </c>
      <c r="H331" s="60">
        <f t="shared" si="3"/>
        <v>0</v>
      </c>
      <c r="I331" s="60">
        <f t="shared" si="11"/>
        <v>248129.8186</v>
      </c>
      <c r="J331" s="60">
        <f t="shared" si="4"/>
        <v>248129.8186</v>
      </c>
    </row>
    <row r="332" ht="12.75" customHeight="1">
      <c r="A332" s="58">
        <f t="shared" si="12"/>
        <v>306</v>
      </c>
      <c r="B332" s="60">
        <f t="shared" si="5"/>
        <v>0</v>
      </c>
      <c r="C332" s="60">
        <f t="shared" si="6"/>
        <v>0</v>
      </c>
      <c r="D332" s="60">
        <f t="shared" si="7"/>
        <v>0</v>
      </c>
      <c r="E332" s="60">
        <f t="shared" si="8"/>
        <v>0</v>
      </c>
      <c r="F332" s="60">
        <f t="shared" si="9"/>
        <v>0</v>
      </c>
      <c r="G332" s="60">
        <f t="shared" si="10"/>
        <v>0</v>
      </c>
      <c r="H332" s="60">
        <f t="shared" si="3"/>
        <v>0</v>
      </c>
      <c r="I332" s="60">
        <f t="shared" si="11"/>
        <v>248539.6251</v>
      </c>
      <c r="J332" s="60">
        <f t="shared" si="4"/>
        <v>248539.6251</v>
      </c>
    </row>
    <row r="333" ht="12.75" customHeight="1">
      <c r="A333" s="58">
        <f t="shared" si="12"/>
        <v>307</v>
      </c>
      <c r="B333" s="60">
        <f t="shared" si="5"/>
        <v>0</v>
      </c>
      <c r="C333" s="60">
        <f t="shared" si="6"/>
        <v>0</v>
      </c>
      <c r="D333" s="60">
        <f t="shared" si="7"/>
        <v>0</v>
      </c>
      <c r="E333" s="60">
        <f t="shared" si="8"/>
        <v>0</v>
      </c>
      <c r="F333" s="60">
        <f t="shared" si="9"/>
        <v>0</v>
      </c>
      <c r="G333" s="60">
        <f t="shared" si="10"/>
        <v>0</v>
      </c>
      <c r="H333" s="60">
        <f t="shared" si="3"/>
        <v>0</v>
      </c>
      <c r="I333" s="60">
        <f t="shared" si="11"/>
        <v>248950.1085</v>
      </c>
      <c r="J333" s="60">
        <f t="shared" si="4"/>
        <v>248950.1085</v>
      </c>
    </row>
    <row r="334" ht="12.75" customHeight="1">
      <c r="A334" s="58">
        <f t="shared" si="12"/>
        <v>308</v>
      </c>
      <c r="B334" s="60">
        <f t="shared" si="5"/>
        <v>0</v>
      </c>
      <c r="C334" s="60">
        <f t="shared" si="6"/>
        <v>0</v>
      </c>
      <c r="D334" s="60">
        <f t="shared" si="7"/>
        <v>0</v>
      </c>
      <c r="E334" s="60">
        <f t="shared" si="8"/>
        <v>0</v>
      </c>
      <c r="F334" s="60">
        <f t="shared" si="9"/>
        <v>0</v>
      </c>
      <c r="G334" s="60">
        <f t="shared" si="10"/>
        <v>0</v>
      </c>
      <c r="H334" s="60">
        <f t="shared" si="3"/>
        <v>0</v>
      </c>
      <c r="I334" s="60">
        <f t="shared" si="11"/>
        <v>249361.2699</v>
      </c>
      <c r="J334" s="60">
        <f t="shared" si="4"/>
        <v>249361.2699</v>
      </c>
    </row>
    <row r="335" ht="12.75" customHeight="1">
      <c r="A335" s="58">
        <f t="shared" si="12"/>
        <v>309</v>
      </c>
      <c r="B335" s="60">
        <f t="shared" si="5"/>
        <v>0</v>
      </c>
      <c r="C335" s="60">
        <f t="shared" si="6"/>
        <v>0</v>
      </c>
      <c r="D335" s="60">
        <f t="shared" si="7"/>
        <v>0</v>
      </c>
      <c r="E335" s="60">
        <f t="shared" si="8"/>
        <v>0</v>
      </c>
      <c r="F335" s="60">
        <f t="shared" si="9"/>
        <v>0</v>
      </c>
      <c r="G335" s="60">
        <f t="shared" si="10"/>
        <v>0</v>
      </c>
      <c r="H335" s="60">
        <f t="shared" si="3"/>
        <v>0</v>
      </c>
      <c r="I335" s="60">
        <f t="shared" si="11"/>
        <v>249773.1103</v>
      </c>
      <c r="J335" s="60">
        <f t="shared" si="4"/>
        <v>249773.1103</v>
      </c>
    </row>
    <row r="336" ht="12.75" customHeight="1">
      <c r="A336" s="58">
        <f t="shared" si="12"/>
        <v>310</v>
      </c>
      <c r="B336" s="60">
        <f t="shared" si="5"/>
        <v>0</v>
      </c>
      <c r="C336" s="60">
        <f t="shared" si="6"/>
        <v>0</v>
      </c>
      <c r="D336" s="60">
        <f t="shared" si="7"/>
        <v>0</v>
      </c>
      <c r="E336" s="60">
        <f t="shared" si="8"/>
        <v>0</v>
      </c>
      <c r="F336" s="60">
        <f t="shared" si="9"/>
        <v>0</v>
      </c>
      <c r="G336" s="60">
        <f t="shared" si="10"/>
        <v>0</v>
      </c>
      <c r="H336" s="60">
        <f t="shared" si="3"/>
        <v>0</v>
      </c>
      <c r="I336" s="60">
        <f t="shared" si="11"/>
        <v>250185.6309</v>
      </c>
      <c r="J336" s="60">
        <f t="shared" si="4"/>
        <v>250185.6309</v>
      </c>
    </row>
    <row r="337" ht="12.75" customHeight="1">
      <c r="A337" s="58">
        <f t="shared" si="12"/>
        <v>311</v>
      </c>
      <c r="B337" s="60">
        <f t="shared" si="5"/>
        <v>0</v>
      </c>
      <c r="C337" s="60">
        <f t="shared" si="6"/>
        <v>0</v>
      </c>
      <c r="D337" s="60">
        <f t="shared" si="7"/>
        <v>0</v>
      </c>
      <c r="E337" s="60">
        <f t="shared" si="8"/>
        <v>0</v>
      </c>
      <c r="F337" s="60">
        <f t="shared" si="9"/>
        <v>0</v>
      </c>
      <c r="G337" s="60">
        <f t="shared" si="10"/>
        <v>0</v>
      </c>
      <c r="H337" s="60">
        <f t="shared" si="3"/>
        <v>0</v>
      </c>
      <c r="I337" s="60">
        <f t="shared" si="11"/>
        <v>250598.8328</v>
      </c>
      <c r="J337" s="60">
        <f t="shared" si="4"/>
        <v>250598.8328</v>
      </c>
    </row>
    <row r="338" ht="12.75" customHeight="1">
      <c r="A338" s="58">
        <f t="shared" si="12"/>
        <v>312</v>
      </c>
      <c r="B338" s="60">
        <f t="shared" si="5"/>
        <v>0</v>
      </c>
      <c r="C338" s="60">
        <f t="shared" si="6"/>
        <v>0</v>
      </c>
      <c r="D338" s="60">
        <f t="shared" si="7"/>
        <v>0</v>
      </c>
      <c r="E338" s="60">
        <f t="shared" si="8"/>
        <v>0</v>
      </c>
      <c r="F338" s="60">
        <f t="shared" si="9"/>
        <v>0</v>
      </c>
      <c r="G338" s="60">
        <f t="shared" si="10"/>
        <v>0</v>
      </c>
      <c r="H338" s="60">
        <f t="shared" si="3"/>
        <v>0</v>
      </c>
      <c r="I338" s="60">
        <f t="shared" si="11"/>
        <v>251012.7172</v>
      </c>
      <c r="J338" s="60">
        <f t="shared" si="4"/>
        <v>251012.7172</v>
      </c>
    </row>
    <row r="339" ht="12.75" customHeight="1">
      <c r="A339" s="58">
        <f t="shared" si="12"/>
        <v>313</v>
      </c>
      <c r="B339" s="60">
        <f t="shared" si="5"/>
        <v>0</v>
      </c>
      <c r="C339" s="60">
        <f t="shared" si="6"/>
        <v>0</v>
      </c>
      <c r="D339" s="60">
        <f t="shared" si="7"/>
        <v>0</v>
      </c>
      <c r="E339" s="60">
        <f t="shared" si="8"/>
        <v>0</v>
      </c>
      <c r="F339" s="60">
        <f t="shared" si="9"/>
        <v>0</v>
      </c>
      <c r="G339" s="60">
        <f t="shared" si="10"/>
        <v>0</v>
      </c>
      <c r="H339" s="60">
        <f t="shared" si="3"/>
        <v>0</v>
      </c>
      <c r="I339" s="60">
        <f t="shared" si="11"/>
        <v>251427.2851</v>
      </c>
      <c r="J339" s="60">
        <f t="shared" si="4"/>
        <v>251427.2851</v>
      </c>
    </row>
    <row r="340" ht="12.75" customHeight="1">
      <c r="A340" s="58">
        <f t="shared" si="12"/>
        <v>314</v>
      </c>
      <c r="B340" s="60">
        <f t="shared" si="5"/>
        <v>0</v>
      </c>
      <c r="C340" s="60">
        <f t="shared" si="6"/>
        <v>0</v>
      </c>
      <c r="D340" s="60">
        <f t="shared" si="7"/>
        <v>0</v>
      </c>
      <c r="E340" s="60">
        <f t="shared" si="8"/>
        <v>0</v>
      </c>
      <c r="F340" s="60">
        <f t="shared" si="9"/>
        <v>0</v>
      </c>
      <c r="G340" s="60">
        <f t="shared" si="10"/>
        <v>0</v>
      </c>
      <c r="H340" s="60">
        <f t="shared" si="3"/>
        <v>0</v>
      </c>
      <c r="I340" s="60">
        <f t="shared" si="11"/>
        <v>251842.5377</v>
      </c>
      <c r="J340" s="60">
        <f t="shared" si="4"/>
        <v>251842.5377</v>
      </c>
    </row>
    <row r="341" ht="12.75" customHeight="1">
      <c r="A341" s="58">
        <f t="shared" si="12"/>
        <v>315</v>
      </c>
      <c r="B341" s="60">
        <f t="shared" si="5"/>
        <v>0</v>
      </c>
      <c r="C341" s="60">
        <f t="shared" si="6"/>
        <v>0</v>
      </c>
      <c r="D341" s="60">
        <f t="shared" si="7"/>
        <v>0</v>
      </c>
      <c r="E341" s="60">
        <f t="shared" si="8"/>
        <v>0</v>
      </c>
      <c r="F341" s="60">
        <f t="shared" si="9"/>
        <v>0</v>
      </c>
      <c r="G341" s="60">
        <f t="shared" si="10"/>
        <v>0</v>
      </c>
      <c r="H341" s="60">
        <f t="shared" si="3"/>
        <v>0</v>
      </c>
      <c r="I341" s="60">
        <f t="shared" si="11"/>
        <v>252258.4761</v>
      </c>
      <c r="J341" s="60">
        <f t="shared" si="4"/>
        <v>252258.4761</v>
      </c>
    </row>
    <row r="342" ht="12.75" customHeight="1">
      <c r="A342" s="58">
        <f t="shared" si="12"/>
        <v>316</v>
      </c>
      <c r="B342" s="60">
        <f t="shared" si="5"/>
        <v>0</v>
      </c>
      <c r="C342" s="60">
        <f t="shared" si="6"/>
        <v>0</v>
      </c>
      <c r="D342" s="60">
        <f t="shared" si="7"/>
        <v>0</v>
      </c>
      <c r="E342" s="60">
        <f t="shared" si="8"/>
        <v>0</v>
      </c>
      <c r="F342" s="60">
        <f t="shared" si="9"/>
        <v>0</v>
      </c>
      <c r="G342" s="60">
        <f t="shared" si="10"/>
        <v>0</v>
      </c>
      <c r="H342" s="60">
        <f t="shared" si="3"/>
        <v>0</v>
      </c>
      <c r="I342" s="60">
        <f t="shared" si="11"/>
        <v>252675.1015</v>
      </c>
      <c r="J342" s="60">
        <f t="shared" si="4"/>
        <v>252675.1015</v>
      </c>
    </row>
    <row r="343" ht="12.75" customHeight="1">
      <c r="A343" s="58">
        <f t="shared" si="12"/>
        <v>317</v>
      </c>
      <c r="B343" s="60">
        <f t="shared" si="5"/>
        <v>0</v>
      </c>
      <c r="C343" s="60">
        <f t="shared" si="6"/>
        <v>0</v>
      </c>
      <c r="D343" s="60">
        <f t="shared" si="7"/>
        <v>0</v>
      </c>
      <c r="E343" s="60">
        <f t="shared" si="8"/>
        <v>0</v>
      </c>
      <c r="F343" s="60">
        <f t="shared" si="9"/>
        <v>0</v>
      </c>
      <c r="G343" s="60">
        <f t="shared" si="10"/>
        <v>0</v>
      </c>
      <c r="H343" s="60">
        <f t="shared" si="3"/>
        <v>0</v>
      </c>
      <c r="I343" s="60">
        <f t="shared" si="11"/>
        <v>253092.4149</v>
      </c>
      <c r="J343" s="60">
        <f t="shared" si="4"/>
        <v>253092.4149</v>
      </c>
    </row>
    <row r="344" ht="12.75" customHeight="1">
      <c r="A344" s="58">
        <f t="shared" si="12"/>
        <v>318</v>
      </c>
      <c r="B344" s="60">
        <f t="shared" si="5"/>
        <v>0</v>
      </c>
      <c r="C344" s="60">
        <f t="shared" si="6"/>
        <v>0</v>
      </c>
      <c r="D344" s="60">
        <f t="shared" si="7"/>
        <v>0</v>
      </c>
      <c r="E344" s="60">
        <f t="shared" si="8"/>
        <v>0</v>
      </c>
      <c r="F344" s="60">
        <f t="shared" si="9"/>
        <v>0</v>
      </c>
      <c r="G344" s="60">
        <f t="shared" si="10"/>
        <v>0</v>
      </c>
      <c r="H344" s="60">
        <f t="shared" si="3"/>
        <v>0</v>
      </c>
      <c r="I344" s="60">
        <f t="shared" si="11"/>
        <v>253510.4176</v>
      </c>
      <c r="J344" s="60">
        <f t="shared" si="4"/>
        <v>253510.4176</v>
      </c>
    </row>
    <row r="345" ht="12.75" customHeight="1">
      <c r="A345" s="58">
        <f t="shared" si="12"/>
        <v>319</v>
      </c>
      <c r="B345" s="60">
        <f t="shared" si="5"/>
        <v>0</v>
      </c>
      <c r="C345" s="60">
        <f t="shared" si="6"/>
        <v>0</v>
      </c>
      <c r="D345" s="60">
        <f t="shared" si="7"/>
        <v>0</v>
      </c>
      <c r="E345" s="60">
        <f t="shared" si="8"/>
        <v>0</v>
      </c>
      <c r="F345" s="60">
        <f t="shared" si="9"/>
        <v>0</v>
      </c>
      <c r="G345" s="60">
        <f t="shared" si="10"/>
        <v>0</v>
      </c>
      <c r="H345" s="60">
        <f t="shared" si="3"/>
        <v>0</v>
      </c>
      <c r="I345" s="60">
        <f t="shared" si="11"/>
        <v>253929.1107</v>
      </c>
      <c r="J345" s="60">
        <f t="shared" si="4"/>
        <v>253929.1107</v>
      </c>
    </row>
    <row r="346" ht="12.75" customHeight="1">
      <c r="A346" s="58">
        <f t="shared" si="12"/>
        <v>320</v>
      </c>
      <c r="B346" s="60">
        <f t="shared" si="5"/>
        <v>0</v>
      </c>
      <c r="C346" s="60">
        <f t="shared" si="6"/>
        <v>0</v>
      </c>
      <c r="D346" s="60">
        <f t="shared" si="7"/>
        <v>0</v>
      </c>
      <c r="E346" s="60">
        <f t="shared" si="8"/>
        <v>0</v>
      </c>
      <c r="F346" s="60">
        <f t="shared" si="9"/>
        <v>0</v>
      </c>
      <c r="G346" s="60">
        <f t="shared" si="10"/>
        <v>0</v>
      </c>
      <c r="H346" s="60">
        <f t="shared" si="3"/>
        <v>0</v>
      </c>
      <c r="I346" s="60">
        <f t="shared" si="11"/>
        <v>254348.4953</v>
      </c>
      <c r="J346" s="60">
        <f t="shared" si="4"/>
        <v>254348.4953</v>
      </c>
    </row>
    <row r="347" ht="12.75" customHeight="1">
      <c r="A347" s="58">
        <f t="shared" si="12"/>
        <v>321</v>
      </c>
      <c r="B347" s="60">
        <f t="shared" si="5"/>
        <v>0</v>
      </c>
      <c r="C347" s="60">
        <f t="shared" si="6"/>
        <v>0</v>
      </c>
      <c r="D347" s="60">
        <f t="shared" si="7"/>
        <v>0</v>
      </c>
      <c r="E347" s="60">
        <f t="shared" si="8"/>
        <v>0</v>
      </c>
      <c r="F347" s="60">
        <f t="shared" si="9"/>
        <v>0</v>
      </c>
      <c r="G347" s="60">
        <f t="shared" si="10"/>
        <v>0</v>
      </c>
      <c r="H347" s="60">
        <f t="shared" si="3"/>
        <v>0</v>
      </c>
      <c r="I347" s="60">
        <f t="shared" si="11"/>
        <v>254768.5725</v>
      </c>
      <c r="J347" s="60">
        <f t="shared" si="4"/>
        <v>254768.5725</v>
      </c>
    </row>
    <row r="348" ht="12.75" customHeight="1">
      <c r="A348" s="58">
        <f t="shared" si="12"/>
        <v>322</v>
      </c>
      <c r="B348" s="60">
        <f t="shared" si="5"/>
        <v>0</v>
      </c>
      <c r="C348" s="60">
        <f t="shared" si="6"/>
        <v>0</v>
      </c>
      <c r="D348" s="60">
        <f t="shared" si="7"/>
        <v>0</v>
      </c>
      <c r="E348" s="60">
        <f t="shared" si="8"/>
        <v>0</v>
      </c>
      <c r="F348" s="60">
        <f t="shared" si="9"/>
        <v>0</v>
      </c>
      <c r="G348" s="60">
        <f t="shared" si="10"/>
        <v>0</v>
      </c>
      <c r="H348" s="60">
        <f t="shared" si="3"/>
        <v>0</v>
      </c>
      <c r="I348" s="60">
        <f t="shared" si="11"/>
        <v>255189.3435</v>
      </c>
      <c r="J348" s="60">
        <f t="shared" si="4"/>
        <v>255189.3435</v>
      </c>
    </row>
    <row r="349" ht="12.75" customHeight="1">
      <c r="A349" s="58">
        <f t="shared" si="12"/>
        <v>323</v>
      </c>
      <c r="B349" s="60">
        <f t="shared" si="5"/>
        <v>0</v>
      </c>
      <c r="C349" s="60">
        <f t="shared" si="6"/>
        <v>0</v>
      </c>
      <c r="D349" s="60">
        <f t="shared" si="7"/>
        <v>0</v>
      </c>
      <c r="E349" s="60">
        <f t="shared" si="8"/>
        <v>0</v>
      </c>
      <c r="F349" s="60">
        <f t="shared" si="9"/>
        <v>0</v>
      </c>
      <c r="G349" s="60">
        <f t="shared" si="10"/>
        <v>0</v>
      </c>
      <c r="H349" s="60">
        <f t="shared" si="3"/>
        <v>0</v>
      </c>
      <c r="I349" s="60">
        <f t="shared" si="11"/>
        <v>255610.8095</v>
      </c>
      <c r="J349" s="60">
        <f t="shared" si="4"/>
        <v>255610.8095</v>
      </c>
    </row>
    <row r="350" ht="12.75" customHeight="1">
      <c r="A350" s="58">
        <f t="shared" si="12"/>
        <v>324</v>
      </c>
      <c r="B350" s="60">
        <f t="shared" si="5"/>
        <v>0</v>
      </c>
      <c r="C350" s="60">
        <f t="shared" si="6"/>
        <v>0</v>
      </c>
      <c r="D350" s="60">
        <f t="shared" si="7"/>
        <v>0</v>
      </c>
      <c r="E350" s="60">
        <f t="shared" si="8"/>
        <v>0</v>
      </c>
      <c r="F350" s="60">
        <f t="shared" si="9"/>
        <v>0</v>
      </c>
      <c r="G350" s="60">
        <f t="shared" si="10"/>
        <v>0</v>
      </c>
      <c r="H350" s="60">
        <f t="shared" si="3"/>
        <v>0</v>
      </c>
      <c r="I350" s="60">
        <f t="shared" si="11"/>
        <v>256032.9715</v>
      </c>
      <c r="J350" s="60">
        <f t="shared" si="4"/>
        <v>256032.9715</v>
      </c>
    </row>
    <row r="351" ht="12.75" customHeight="1">
      <c r="A351" s="58">
        <f t="shared" si="12"/>
        <v>325</v>
      </c>
      <c r="B351" s="60">
        <f t="shared" si="5"/>
        <v>0</v>
      </c>
      <c r="C351" s="60">
        <f t="shared" si="6"/>
        <v>0</v>
      </c>
      <c r="D351" s="60">
        <f t="shared" si="7"/>
        <v>0</v>
      </c>
      <c r="E351" s="60">
        <f t="shared" si="8"/>
        <v>0</v>
      </c>
      <c r="F351" s="60">
        <f t="shared" si="9"/>
        <v>0</v>
      </c>
      <c r="G351" s="60">
        <f t="shared" si="10"/>
        <v>0</v>
      </c>
      <c r="H351" s="60">
        <f t="shared" si="3"/>
        <v>0</v>
      </c>
      <c r="I351" s="60">
        <f t="shared" si="11"/>
        <v>256455.8308</v>
      </c>
      <c r="J351" s="60">
        <f t="shared" si="4"/>
        <v>256455.8308</v>
      </c>
    </row>
    <row r="352" ht="12.75" customHeight="1">
      <c r="A352" s="58">
        <f t="shared" si="12"/>
        <v>326</v>
      </c>
      <c r="B352" s="60">
        <f t="shared" si="5"/>
        <v>0</v>
      </c>
      <c r="C352" s="60">
        <f t="shared" si="6"/>
        <v>0</v>
      </c>
      <c r="D352" s="60">
        <f t="shared" si="7"/>
        <v>0</v>
      </c>
      <c r="E352" s="60">
        <f t="shared" si="8"/>
        <v>0</v>
      </c>
      <c r="F352" s="60">
        <f t="shared" si="9"/>
        <v>0</v>
      </c>
      <c r="G352" s="60">
        <f t="shared" si="10"/>
        <v>0</v>
      </c>
      <c r="H352" s="60">
        <f t="shared" si="3"/>
        <v>0</v>
      </c>
      <c r="I352" s="60">
        <f t="shared" si="11"/>
        <v>256879.3884</v>
      </c>
      <c r="J352" s="60">
        <f t="shared" si="4"/>
        <v>256879.3884</v>
      </c>
    </row>
    <row r="353" ht="12.75" customHeight="1">
      <c r="A353" s="58">
        <f t="shared" si="12"/>
        <v>327</v>
      </c>
      <c r="B353" s="60">
        <f t="shared" si="5"/>
        <v>0</v>
      </c>
      <c r="C353" s="60">
        <f t="shared" si="6"/>
        <v>0</v>
      </c>
      <c r="D353" s="60">
        <f t="shared" si="7"/>
        <v>0</v>
      </c>
      <c r="E353" s="60">
        <f t="shared" si="8"/>
        <v>0</v>
      </c>
      <c r="F353" s="60">
        <f t="shared" si="9"/>
        <v>0</v>
      </c>
      <c r="G353" s="60">
        <f t="shared" si="10"/>
        <v>0</v>
      </c>
      <c r="H353" s="60">
        <f t="shared" si="3"/>
        <v>0</v>
      </c>
      <c r="I353" s="60">
        <f t="shared" si="11"/>
        <v>257303.6456</v>
      </c>
      <c r="J353" s="60">
        <f t="shared" si="4"/>
        <v>257303.6456</v>
      </c>
    </row>
    <row r="354" ht="12.75" customHeight="1">
      <c r="A354" s="58">
        <f t="shared" si="12"/>
        <v>328</v>
      </c>
      <c r="B354" s="60">
        <f t="shared" si="5"/>
        <v>0</v>
      </c>
      <c r="C354" s="60">
        <f t="shared" si="6"/>
        <v>0</v>
      </c>
      <c r="D354" s="60">
        <f t="shared" si="7"/>
        <v>0</v>
      </c>
      <c r="E354" s="60">
        <f t="shared" si="8"/>
        <v>0</v>
      </c>
      <c r="F354" s="60">
        <f t="shared" si="9"/>
        <v>0</v>
      </c>
      <c r="G354" s="60">
        <f t="shared" si="10"/>
        <v>0</v>
      </c>
      <c r="H354" s="60">
        <f t="shared" si="3"/>
        <v>0</v>
      </c>
      <c r="I354" s="60">
        <f t="shared" si="11"/>
        <v>257728.6035</v>
      </c>
      <c r="J354" s="60">
        <f t="shared" si="4"/>
        <v>257728.6035</v>
      </c>
    </row>
    <row r="355" ht="12.75" customHeight="1">
      <c r="A355" s="58">
        <f t="shared" si="12"/>
        <v>329</v>
      </c>
      <c r="B355" s="60">
        <f t="shared" si="5"/>
        <v>0</v>
      </c>
      <c r="C355" s="60">
        <f t="shared" si="6"/>
        <v>0</v>
      </c>
      <c r="D355" s="60">
        <f t="shared" si="7"/>
        <v>0</v>
      </c>
      <c r="E355" s="60">
        <f t="shared" si="8"/>
        <v>0</v>
      </c>
      <c r="F355" s="60">
        <f t="shared" si="9"/>
        <v>0</v>
      </c>
      <c r="G355" s="60">
        <f t="shared" si="10"/>
        <v>0</v>
      </c>
      <c r="H355" s="60">
        <f t="shared" si="3"/>
        <v>0</v>
      </c>
      <c r="I355" s="60">
        <f t="shared" si="11"/>
        <v>258154.2632</v>
      </c>
      <c r="J355" s="60">
        <f t="shared" si="4"/>
        <v>258154.2632</v>
      </c>
    </row>
    <row r="356" ht="12.75" customHeight="1">
      <c r="A356" s="58">
        <f t="shared" si="12"/>
        <v>330</v>
      </c>
      <c r="B356" s="60">
        <f t="shared" si="5"/>
        <v>0</v>
      </c>
      <c r="C356" s="60">
        <f t="shared" si="6"/>
        <v>0</v>
      </c>
      <c r="D356" s="60">
        <f t="shared" si="7"/>
        <v>0</v>
      </c>
      <c r="E356" s="60">
        <f t="shared" si="8"/>
        <v>0</v>
      </c>
      <c r="F356" s="60">
        <f t="shared" si="9"/>
        <v>0</v>
      </c>
      <c r="G356" s="60">
        <f t="shared" si="10"/>
        <v>0</v>
      </c>
      <c r="H356" s="60">
        <f t="shared" si="3"/>
        <v>0</v>
      </c>
      <c r="I356" s="60">
        <f t="shared" si="11"/>
        <v>258580.626</v>
      </c>
      <c r="J356" s="60">
        <f t="shared" si="4"/>
        <v>258580.626</v>
      </c>
    </row>
    <row r="357" ht="12.75" customHeight="1">
      <c r="A357" s="58">
        <f t="shared" si="12"/>
        <v>331</v>
      </c>
      <c r="B357" s="60">
        <f t="shared" si="5"/>
        <v>0</v>
      </c>
      <c r="C357" s="60">
        <f t="shared" si="6"/>
        <v>0</v>
      </c>
      <c r="D357" s="60">
        <f t="shared" si="7"/>
        <v>0</v>
      </c>
      <c r="E357" s="60">
        <f t="shared" si="8"/>
        <v>0</v>
      </c>
      <c r="F357" s="60">
        <f t="shared" si="9"/>
        <v>0</v>
      </c>
      <c r="G357" s="60">
        <f t="shared" si="10"/>
        <v>0</v>
      </c>
      <c r="H357" s="60">
        <f t="shared" si="3"/>
        <v>0</v>
      </c>
      <c r="I357" s="60">
        <f t="shared" si="11"/>
        <v>259007.6929</v>
      </c>
      <c r="J357" s="60">
        <f t="shared" si="4"/>
        <v>259007.6929</v>
      </c>
    </row>
    <row r="358" ht="12.75" customHeight="1">
      <c r="A358" s="58">
        <f t="shared" si="12"/>
        <v>332</v>
      </c>
      <c r="B358" s="60">
        <f t="shared" si="5"/>
        <v>0</v>
      </c>
      <c r="C358" s="60">
        <f t="shared" si="6"/>
        <v>0</v>
      </c>
      <c r="D358" s="60">
        <f t="shared" si="7"/>
        <v>0</v>
      </c>
      <c r="E358" s="60">
        <f t="shared" si="8"/>
        <v>0</v>
      </c>
      <c r="F358" s="60">
        <f t="shared" si="9"/>
        <v>0</v>
      </c>
      <c r="G358" s="60">
        <f t="shared" si="10"/>
        <v>0</v>
      </c>
      <c r="H358" s="60">
        <f t="shared" si="3"/>
        <v>0</v>
      </c>
      <c r="I358" s="60">
        <f t="shared" si="11"/>
        <v>259435.4652</v>
      </c>
      <c r="J358" s="60">
        <f t="shared" si="4"/>
        <v>259435.4652</v>
      </c>
    </row>
    <row r="359" ht="12.75" customHeight="1">
      <c r="A359" s="58">
        <f t="shared" si="12"/>
        <v>333</v>
      </c>
      <c r="B359" s="60">
        <f t="shared" si="5"/>
        <v>0</v>
      </c>
      <c r="C359" s="60">
        <f t="shared" si="6"/>
        <v>0</v>
      </c>
      <c r="D359" s="60">
        <f t="shared" si="7"/>
        <v>0</v>
      </c>
      <c r="E359" s="60">
        <f t="shared" si="8"/>
        <v>0</v>
      </c>
      <c r="F359" s="60">
        <f t="shared" si="9"/>
        <v>0</v>
      </c>
      <c r="G359" s="60">
        <f t="shared" si="10"/>
        <v>0</v>
      </c>
      <c r="H359" s="60">
        <f t="shared" si="3"/>
        <v>0</v>
      </c>
      <c r="I359" s="60">
        <f t="shared" si="11"/>
        <v>259863.944</v>
      </c>
      <c r="J359" s="60">
        <f t="shared" si="4"/>
        <v>259863.944</v>
      </c>
    </row>
    <row r="360" ht="12.75" customHeight="1">
      <c r="A360" s="58">
        <f t="shared" si="12"/>
        <v>334</v>
      </c>
      <c r="B360" s="60">
        <f t="shared" si="5"/>
        <v>0</v>
      </c>
      <c r="C360" s="60">
        <f t="shared" si="6"/>
        <v>0</v>
      </c>
      <c r="D360" s="60">
        <f t="shared" si="7"/>
        <v>0</v>
      </c>
      <c r="E360" s="60">
        <f t="shared" si="8"/>
        <v>0</v>
      </c>
      <c r="F360" s="60">
        <f t="shared" si="9"/>
        <v>0</v>
      </c>
      <c r="G360" s="60">
        <f t="shared" si="10"/>
        <v>0</v>
      </c>
      <c r="H360" s="60">
        <f t="shared" si="3"/>
        <v>0</v>
      </c>
      <c r="I360" s="60">
        <f t="shared" si="11"/>
        <v>260293.1304</v>
      </c>
      <c r="J360" s="60">
        <f t="shared" si="4"/>
        <v>260293.1304</v>
      </c>
    </row>
    <row r="361" ht="12.75" customHeight="1">
      <c r="A361" s="58">
        <f t="shared" si="12"/>
        <v>335</v>
      </c>
      <c r="B361" s="60">
        <f t="shared" si="5"/>
        <v>0</v>
      </c>
      <c r="C361" s="60">
        <f t="shared" si="6"/>
        <v>0</v>
      </c>
      <c r="D361" s="60">
        <f t="shared" si="7"/>
        <v>0</v>
      </c>
      <c r="E361" s="60">
        <f t="shared" si="8"/>
        <v>0</v>
      </c>
      <c r="F361" s="60">
        <f t="shared" si="9"/>
        <v>0</v>
      </c>
      <c r="G361" s="60">
        <f t="shared" si="10"/>
        <v>0</v>
      </c>
      <c r="H361" s="60">
        <f t="shared" si="3"/>
        <v>0</v>
      </c>
      <c r="I361" s="60">
        <f t="shared" si="11"/>
        <v>260723.0257</v>
      </c>
      <c r="J361" s="60">
        <f t="shared" si="4"/>
        <v>260723.0257</v>
      </c>
    </row>
    <row r="362" ht="12.75" customHeight="1">
      <c r="A362" s="58">
        <f t="shared" si="12"/>
        <v>336</v>
      </c>
      <c r="B362" s="60">
        <f t="shared" si="5"/>
        <v>0</v>
      </c>
      <c r="C362" s="60">
        <f t="shared" si="6"/>
        <v>0</v>
      </c>
      <c r="D362" s="60">
        <f t="shared" si="7"/>
        <v>0</v>
      </c>
      <c r="E362" s="60">
        <f t="shared" si="8"/>
        <v>0</v>
      </c>
      <c r="F362" s="60">
        <f t="shared" si="9"/>
        <v>0</v>
      </c>
      <c r="G362" s="60">
        <f t="shared" si="10"/>
        <v>0</v>
      </c>
      <c r="H362" s="60">
        <f t="shared" si="3"/>
        <v>0</v>
      </c>
      <c r="I362" s="60">
        <f t="shared" si="11"/>
        <v>261153.6309</v>
      </c>
      <c r="J362" s="60">
        <f t="shared" si="4"/>
        <v>261153.6309</v>
      </c>
    </row>
    <row r="363" ht="12.75" customHeight="1">
      <c r="A363" s="58">
        <f t="shared" si="12"/>
        <v>337</v>
      </c>
      <c r="B363" s="60">
        <f t="shared" si="5"/>
        <v>0</v>
      </c>
      <c r="C363" s="60">
        <f t="shared" si="6"/>
        <v>0</v>
      </c>
      <c r="D363" s="60">
        <f t="shared" si="7"/>
        <v>0</v>
      </c>
      <c r="E363" s="60">
        <f t="shared" si="8"/>
        <v>0</v>
      </c>
      <c r="F363" s="60">
        <f t="shared" si="9"/>
        <v>0</v>
      </c>
      <c r="G363" s="60">
        <f t="shared" si="10"/>
        <v>0</v>
      </c>
      <c r="H363" s="60">
        <f t="shared" si="3"/>
        <v>0</v>
      </c>
      <c r="I363" s="60">
        <f t="shared" si="11"/>
        <v>261584.9474</v>
      </c>
      <c r="J363" s="60">
        <f t="shared" si="4"/>
        <v>261584.9474</v>
      </c>
    </row>
    <row r="364" ht="12.75" customHeight="1">
      <c r="A364" s="58">
        <f t="shared" si="12"/>
        <v>338</v>
      </c>
      <c r="B364" s="60">
        <f t="shared" si="5"/>
        <v>0</v>
      </c>
      <c r="C364" s="60">
        <f t="shared" si="6"/>
        <v>0</v>
      </c>
      <c r="D364" s="60">
        <f t="shared" si="7"/>
        <v>0</v>
      </c>
      <c r="E364" s="60">
        <f t="shared" si="8"/>
        <v>0</v>
      </c>
      <c r="F364" s="60">
        <f t="shared" si="9"/>
        <v>0</v>
      </c>
      <c r="G364" s="60">
        <f t="shared" si="10"/>
        <v>0</v>
      </c>
      <c r="H364" s="60">
        <f t="shared" si="3"/>
        <v>0</v>
      </c>
      <c r="I364" s="60">
        <f t="shared" si="11"/>
        <v>262016.9762</v>
      </c>
      <c r="J364" s="60">
        <f t="shared" si="4"/>
        <v>262016.9762</v>
      </c>
    </row>
    <row r="365" ht="12.75" customHeight="1">
      <c r="A365" s="58">
        <f t="shared" si="12"/>
        <v>339</v>
      </c>
      <c r="B365" s="60">
        <f t="shared" si="5"/>
        <v>0</v>
      </c>
      <c r="C365" s="60">
        <f t="shared" si="6"/>
        <v>0</v>
      </c>
      <c r="D365" s="60">
        <f t="shared" si="7"/>
        <v>0</v>
      </c>
      <c r="E365" s="60">
        <f t="shared" si="8"/>
        <v>0</v>
      </c>
      <c r="F365" s="60">
        <f t="shared" si="9"/>
        <v>0</v>
      </c>
      <c r="G365" s="60">
        <f t="shared" si="10"/>
        <v>0</v>
      </c>
      <c r="H365" s="60">
        <f t="shared" si="3"/>
        <v>0</v>
      </c>
      <c r="I365" s="60">
        <f t="shared" si="11"/>
        <v>262449.7185</v>
      </c>
      <c r="J365" s="60">
        <f t="shared" si="4"/>
        <v>262449.7185</v>
      </c>
    </row>
    <row r="366" ht="12.75" customHeight="1">
      <c r="A366" s="58">
        <f t="shared" si="12"/>
        <v>340</v>
      </c>
      <c r="B366" s="60">
        <f t="shared" si="5"/>
        <v>0</v>
      </c>
      <c r="C366" s="60">
        <f t="shared" si="6"/>
        <v>0</v>
      </c>
      <c r="D366" s="60">
        <f t="shared" si="7"/>
        <v>0</v>
      </c>
      <c r="E366" s="60">
        <f t="shared" si="8"/>
        <v>0</v>
      </c>
      <c r="F366" s="60">
        <f t="shared" si="9"/>
        <v>0</v>
      </c>
      <c r="G366" s="60">
        <f t="shared" si="10"/>
        <v>0</v>
      </c>
      <c r="H366" s="60">
        <f t="shared" si="3"/>
        <v>0</v>
      </c>
      <c r="I366" s="60">
        <f t="shared" si="11"/>
        <v>262883.1756</v>
      </c>
      <c r="J366" s="60">
        <f t="shared" si="4"/>
        <v>262883.1756</v>
      </c>
    </row>
    <row r="367" ht="12.75" customHeight="1">
      <c r="A367" s="58">
        <f t="shared" si="12"/>
        <v>341</v>
      </c>
      <c r="B367" s="60">
        <f t="shared" si="5"/>
        <v>0</v>
      </c>
      <c r="C367" s="60">
        <f t="shared" si="6"/>
        <v>0</v>
      </c>
      <c r="D367" s="60">
        <f t="shared" si="7"/>
        <v>0</v>
      </c>
      <c r="E367" s="60">
        <f t="shared" si="8"/>
        <v>0</v>
      </c>
      <c r="F367" s="60">
        <f t="shared" si="9"/>
        <v>0</v>
      </c>
      <c r="G367" s="60">
        <f t="shared" si="10"/>
        <v>0</v>
      </c>
      <c r="H367" s="60">
        <f t="shared" si="3"/>
        <v>0</v>
      </c>
      <c r="I367" s="60">
        <f t="shared" si="11"/>
        <v>263317.3485</v>
      </c>
      <c r="J367" s="60">
        <f t="shared" si="4"/>
        <v>263317.3485</v>
      </c>
    </row>
    <row r="368" ht="12.75" customHeight="1">
      <c r="A368" s="58">
        <f t="shared" si="12"/>
        <v>342</v>
      </c>
      <c r="B368" s="60">
        <f t="shared" si="5"/>
        <v>0</v>
      </c>
      <c r="C368" s="60">
        <f t="shared" si="6"/>
        <v>0</v>
      </c>
      <c r="D368" s="60">
        <f t="shared" si="7"/>
        <v>0</v>
      </c>
      <c r="E368" s="60">
        <f t="shared" si="8"/>
        <v>0</v>
      </c>
      <c r="F368" s="60">
        <f t="shared" si="9"/>
        <v>0</v>
      </c>
      <c r="G368" s="60">
        <f t="shared" si="10"/>
        <v>0</v>
      </c>
      <c r="H368" s="60">
        <f t="shared" si="3"/>
        <v>0</v>
      </c>
      <c r="I368" s="60">
        <f t="shared" si="11"/>
        <v>263752.2385</v>
      </c>
      <c r="J368" s="60">
        <f t="shared" si="4"/>
        <v>263752.2385</v>
      </c>
    </row>
    <row r="369" ht="12.75" customHeight="1">
      <c r="A369" s="58">
        <f t="shared" si="12"/>
        <v>343</v>
      </c>
      <c r="B369" s="60">
        <f t="shared" si="5"/>
        <v>0</v>
      </c>
      <c r="C369" s="60">
        <f t="shared" si="6"/>
        <v>0</v>
      </c>
      <c r="D369" s="60">
        <f t="shared" si="7"/>
        <v>0</v>
      </c>
      <c r="E369" s="60">
        <f t="shared" si="8"/>
        <v>0</v>
      </c>
      <c r="F369" s="60">
        <f t="shared" si="9"/>
        <v>0</v>
      </c>
      <c r="G369" s="60">
        <f t="shared" si="10"/>
        <v>0</v>
      </c>
      <c r="H369" s="60">
        <f t="shared" si="3"/>
        <v>0</v>
      </c>
      <c r="I369" s="60">
        <f t="shared" si="11"/>
        <v>264187.8468</v>
      </c>
      <c r="J369" s="60">
        <f t="shared" si="4"/>
        <v>264187.8468</v>
      </c>
    </row>
    <row r="370" ht="12.75" customHeight="1">
      <c r="A370" s="58">
        <f t="shared" si="12"/>
        <v>344</v>
      </c>
      <c r="B370" s="60">
        <f t="shared" si="5"/>
        <v>0</v>
      </c>
      <c r="C370" s="60">
        <f t="shared" si="6"/>
        <v>0</v>
      </c>
      <c r="D370" s="60">
        <f t="shared" si="7"/>
        <v>0</v>
      </c>
      <c r="E370" s="60">
        <f t="shared" si="8"/>
        <v>0</v>
      </c>
      <c r="F370" s="60">
        <f t="shared" si="9"/>
        <v>0</v>
      </c>
      <c r="G370" s="60">
        <f t="shared" si="10"/>
        <v>0</v>
      </c>
      <c r="H370" s="60">
        <f t="shared" si="3"/>
        <v>0</v>
      </c>
      <c r="I370" s="60">
        <f t="shared" si="11"/>
        <v>264624.1745</v>
      </c>
      <c r="J370" s="60">
        <f t="shared" si="4"/>
        <v>264624.1745</v>
      </c>
    </row>
    <row r="371" ht="12.75" customHeight="1">
      <c r="A371" s="58">
        <f t="shared" si="12"/>
        <v>345</v>
      </c>
      <c r="B371" s="60">
        <f t="shared" si="5"/>
        <v>0</v>
      </c>
      <c r="C371" s="60">
        <f t="shared" si="6"/>
        <v>0</v>
      </c>
      <c r="D371" s="60">
        <f t="shared" si="7"/>
        <v>0</v>
      </c>
      <c r="E371" s="60">
        <f t="shared" si="8"/>
        <v>0</v>
      </c>
      <c r="F371" s="60">
        <f t="shared" si="9"/>
        <v>0</v>
      </c>
      <c r="G371" s="60">
        <f t="shared" si="10"/>
        <v>0</v>
      </c>
      <c r="H371" s="60">
        <f t="shared" si="3"/>
        <v>0</v>
      </c>
      <c r="I371" s="60">
        <f t="shared" si="11"/>
        <v>265061.2228</v>
      </c>
      <c r="J371" s="60">
        <f t="shared" si="4"/>
        <v>265061.2228</v>
      </c>
    </row>
    <row r="372" ht="12.75" customHeight="1">
      <c r="A372" s="58">
        <f t="shared" si="12"/>
        <v>346</v>
      </c>
      <c r="B372" s="60">
        <f t="shared" si="5"/>
        <v>0</v>
      </c>
      <c r="C372" s="60">
        <f t="shared" si="6"/>
        <v>0</v>
      </c>
      <c r="D372" s="60">
        <f t="shared" si="7"/>
        <v>0</v>
      </c>
      <c r="E372" s="60">
        <f t="shared" si="8"/>
        <v>0</v>
      </c>
      <c r="F372" s="60">
        <f t="shared" si="9"/>
        <v>0</v>
      </c>
      <c r="G372" s="60">
        <f t="shared" si="10"/>
        <v>0</v>
      </c>
      <c r="H372" s="60">
        <f t="shared" si="3"/>
        <v>0</v>
      </c>
      <c r="I372" s="60">
        <f t="shared" si="11"/>
        <v>265498.993</v>
      </c>
      <c r="J372" s="60">
        <f t="shared" si="4"/>
        <v>265498.993</v>
      </c>
    </row>
    <row r="373" ht="12.75" customHeight="1">
      <c r="A373" s="58">
        <f t="shared" si="12"/>
        <v>347</v>
      </c>
      <c r="B373" s="60">
        <f t="shared" si="5"/>
        <v>0</v>
      </c>
      <c r="C373" s="60">
        <f t="shared" si="6"/>
        <v>0</v>
      </c>
      <c r="D373" s="60">
        <f t="shared" si="7"/>
        <v>0</v>
      </c>
      <c r="E373" s="60">
        <f t="shared" si="8"/>
        <v>0</v>
      </c>
      <c r="F373" s="60">
        <f t="shared" si="9"/>
        <v>0</v>
      </c>
      <c r="G373" s="60">
        <f t="shared" si="10"/>
        <v>0</v>
      </c>
      <c r="H373" s="60">
        <f t="shared" si="3"/>
        <v>0</v>
      </c>
      <c r="I373" s="60">
        <f t="shared" si="11"/>
        <v>265937.4862</v>
      </c>
      <c r="J373" s="60">
        <f t="shared" si="4"/>
        <v>265937.4862</v>
      </c>
    </row>
    <row r="374" ht="12.75" customHeight="1">
      <c r="A374" s="58">
        <f t="shared" si="12"/>
        <v>348</v>
      </c>
      <c r="B374" s="60">
        <f t="shared" si="5"/>
        <v>0</v>
      </c>
      <c r="C374" s="60">
        <f t="shared" si="6"/>
        <v>0</v>
      </c>
      <c r="D374" s="60">
        <f t="shared" si="7"/>
        <v>0</v>
      </c>
      <c r="E374" s="60">
        <f t="shared" si="8"/>
        <v>0</v>
      </c>
      <c r="F374" s="60">
        <f t="shared" si="9"/>
        <v>0</v>
      </c>
      <c r="G374" s="60">
        <f t="shared" si="10"/>
        <v>0</v>
      </c>
      <c r="H374" s="60">
        <f t="shared" si="3"/>
        <v>0</v>
      </c>
      <c r="I374" s="60">
        <f t="shared" si="11"/>
        <v>266376.7035</v>
      </c>
      <c r="J374" s="60">
        <f t="shared" si="4"/>
        <v>266376.7035</v>
      </c>
    </row>
    <row r="375" ht="12.75" customHeight="1">
      <c r="A375" s="58">
        <f t="shared" si="12"/>
        <v>349</v>
      </c>
      <c r="B375" s="60">
        <f t="shared" si="5"/>
        <v>0</v>
      </c>
      <c r="C375" s="60">
        <f t="shared" si="6"/>
        <v>0</v>
      </c>
      <c r="D375" s="60">
        <f t="shared" si="7"/>
        <v>0</v>
      </c>
      <c r="E375" s="60">
        <f t="shared" si="8"/>
        <v>0</v>
      </c>
      <c r="F375" s="60">
        <f t="shared" si="9"/>
        <v>0</v>
      </c>
      <c r="G375" s="60">
        <f t="shared" si="10"/>
        <v>0</v>
      </c>
      <c r="H375" s="60">
        <f t="shared" si="3"/>
        <v>0</v>
      </c>
      <c r="I375" s="60">
        <f t="shared" si="11"/>
        <v>266816.6463</v>
      </c>
      <c r="J375" s="60">
        <f t="shared" si="4"/>
        <v>266816.6463</v>
      </c>
    </row>
    <row r="376" ht="12.75" customHeight="1">
      <c r="A376" s="58">
        <f t="shared" si="12"/>
        <v>350</v>
      </c>
      <c r="B376" s="60">
        <f t="shared" si="5"/>
        <v>0</v>
      </c>
      <c r="C376" s="60">
        <f t="shared" si="6"/>
        <v>0</v>
      </c>
      <c r="D376" s="60">
        <f t="shared" si="7"/>
        <v>0</v>
      </c>
      <c r="E376" s="60">
        <f t="shared" si="8"/>
        <v>0</v>
      </c>
      <c r="F376" s="60">
        <f t="shared" si="9"/>
        <v>0</v>
      </c>
      <c r="G376" s="60">
        <f t="shared" si="10"/>
        <v>0</v>
      </c>
      <c r="H376" s="60">
        <f t="shared" si="3"/>
        <v>0</v>
      </c>
      <c r="I376" s="60">
        <f t="shared" si="11"/>
        <v>267257.3157</v>
      </c>
      <c r="J376" s="60">
        <f t="shared" si="4"/>
        <v>267257.3157</v>
      </c>
    </row>
    <row r="377" ht="12.75" customHeight="1">
      <c r="A377" s="58">
        <f t="shared" si="12"/>
        <v>351</v>
      </c>
      <c r="B377" s="60">
        <f t="shared" si="5"/>
        <v>0</v>
      </c>
      <c r="C377" s="60">
        <f t="shared" si="6"/>
        <v>0</v>
      </c>
      <c r="D377" s="60">
        <f t="shared" si="7"/>
        <v>0</v>
      </c>
      <c r="E377" s="60">
        <f t="shared" si="8"/>
        <v>0</v>
      </c>
      <c r="F377" s="60">
        <f t="shared" si="9"/>
        <v>0</v>
      </c>
      <c r="G377" s="60">
        <f t="shared" si="10"/>
        <v>0</v>
      </c>
      <c r="H377" s="60">
        <f t="shared" si="3"/>
        <v>0</v>
      </c>
      <c r="I377" s="60">
        <f t="shared" si="11"/>
        <v>267698.7129</v>
      </c>
      <c r="J377" s="60">
        <f t="shared" si="4"/>
        <v>267698.7129</v>
      </c>
    </row>
    <row r="378" ht="12.75" customHeight="1">
      <c r="A378" s="58">
        <f t="shared" si="12"/>
        <v>352</v>
      </c>
      <c r="B378" s="60">
        <f t="shared" si="5"/>
        <v>0</v>
      </c>
      <c r="C378" s="60">
        <f t="shared" si="6"/>
        <v>0</v>
      </c>
      <c r="D378" s="60">
        <f t="shared" si="7"/>
        <v>0</v>
      </c>
      <c r="E378" s="60">
        <f t="shared" si="8"/>
        <v>0</v>
      </c>
      <c r="F378" s="60">
        <f t="shared" si="9"/>
        <v>0</v>
      </c>
      <c r="G378" s="60">
        <f t="shared" si="10"/>
        <v>0</v>
      </c>
      <c r="H378" s="60">
        <f t="shared" si="3"/>
        <v>0</v>
      </c>
      <c r="I378" s="60">
        <f t="shared" si="11"/>
        <v>268140.8391</v>
      </c>
      <c r="J378" s="60">
        <f t="shared" si="4"/>
        <v>268140.8391</v>
      </c>
    </row>
    <row r="379" ht="12.75" customHeight="1">
      <c r="A379" s="58">
        <f t="shared" si="12"/>
        <v>353</v>
      </c>
      <c r="B379" s="60">
        <f t="shared" si="5"/>
        <v>0</v>
      </c>
      <c r="C379" s="60">
        <f t="shared" si="6"/>
        <v>0</v>
      </c>
      <c r="D379" s="60">
        <f t="shared" si="7"/>
        <v>0</v>
      </c>
      <c r="E379" s="60">
        <f t="shared" si="8"/>
        <v>0</v>
      </c>
      <c r="F379" s="60">
        <f t="shared" si="9"/>
        <v>0</v>
      </c>
      <c r="G379" s="60">
        <f t="shared" si="10"/>
        <v>0</v>
      </c>
      <c r="H379" s="60">
        <f t="shared" si="3"/>
        <v>0</v>
      </c>
      <c r="I379" s="60">
        <f t="shared" si="11"/>
        <v>268583.6955</v>
      </c>
      <c r="J379" s="60">
        <f t="shared" si="4"/>
        <v>268583.6955</v>
      </c>
    </row>
    <row r="380" ht="12.75" customHeight="1">
      <c r="A380" s="58">
        <f t="shared" si="12"/>
        <v>354</v>
      </c>
      <c r="B380" s="60">
        <f t="shared" si="5"/>
        <v>0</v>
      </c>
      <c r="C380" s="60">
        <f t="shared" si="6"/>
        <v>0</v>
      </c>
      <c r="D380" s="60">
        <f t="shared" si="7"/>
        <v>0</v>
      </c>
      <c r="E380" s="60">
        <f t="shared" si="8"/>
        <v>0</v>
      </c>
      <c r="F380" s="60">
        <f t="shared" si="9"/>
        <v>0</v>
      </c>
      <c r="G380" s="60">
        <f t="shared" si="10"/>
        <v>0</v>
      </c>
      <c r="H380" s="60">
        <f t="shared" si="3"/>
        <v>0</v>
      </c>
      <c r="I380" s="60">
        <f t="shared" si="11"/>
        <v>269027.2833</v>
      </c>
      <c r="J380" s="60">
        <f t="shared" si="4"/>
        <v>269027.2833</v>
      </c>
    </row>
    <row r="381" ht="12.75" customHeight="1">
      <c r="A381" s="58">
        <f t="shared" si="12"/>
        <v>355</v>
      </c>
      <c r="B381" s="60">
        <f t="shared" si="5"/>
        <v>0</v>
      </c>
      <c r="C381" s="60">
        <f t="shared" si="6"/>
        <v>0</v>
      </c>
      <c r="D381" s="60">
        <f t="shared" si="7"/>
        <v>0</v>
      </c>
      <c r="E381" s="60">
        <f t="shared" si="8"/>
        <v>0</v>
      </c>
      <c r="F381" s="60">
        <f t="shared" si="9"/>
        <v>0</v>
      </c>
      <c r="G381" s="60">
        <f t="shared" si="10"/>
        <v>0</v>
      </c>
      <c r="H381" s="60">
        <f t="shared" si="3"/>
        <v>0</v>
      </c>
      <c r="I381" s="60">
        <f t="shared" si="11"/>
        <v>269471.6037</v>
      </c>
      <c r="J381" s="60">
        <f t="shared" si="4"/>
        <v>269471.6037</v>
      </c>
    </row>
    <row r="382" ht="12.75" customHeight="1">
      <c r="A382" s="58">
        <f t="shared" si="12"/>
        <v>356</v>
      </c>
      <c r="B382" s="60">
        <f t="shared" si="5"/>
        <v>0</v>
      </c>
      <c r="C382" s="60">
        <f t="shared" si="6"/>
        <v>0</v>
      </c>
      <c r="D382" s="60">
        <f t="shared" si="7"/>
        <v>0</v>
      </c>
      <c r="E382" s="60">
        <f t="shared" si="8"/>
        <v>0</v>
      </c>
      <c r="F382" s="60">
        <f t="shared" si="9"/>
        <v>0</v>
      </c>
      <c r="G382" s="60">
        <f t="shared" si="10"/>
        <v>0</v>
      </c>
      <c r="H382" s="60">
        <f t="shared" si="3"/>
        <v>0</v>
      </c>
      <c r="I382" s="60">
        <f t="shared" si="11"/>
        <v>269916.658</v>
      </c>
      <c r="J382" s="60">
        <f t="shared" si="4"/>
        <v>269916.658</v>
      </c>
    </row>
    <row r="383" ht="12.75" customHeight="1">
      <c r="A383" s="58">
        <f t="shared" si="12"/>
        <v>357</v>
      </c>
      <c r="B383" s="60">
        <f t="shared" si="5"/>
        <v>0</v>
      </c>
      <c r="C383" s="60">
        <f t="shared" si="6"/>
        <v>0</v>
      </c>
      <c r="D383" s="60">
        <f t="shared" si="7"/>
        <v>0</v>
      </c>
      <c r="E383" s="60">
        <f t="shared" si="8"/>
        <v>0</v>
      </c>
      <c r="F383" s="60">
        <f t="shared" si="9"/>
        <v>0</v>
      </c>
      <c r="G383" s="60">
        <f t="shared" si="10"/>
        <v>0</v>
      </c>
      <c r="H383" s="60">
        <f t="shared" si="3"/>
        <v>0</v>
      </c>
      <c r="I383" s="60">
        <f t="shared" si="11"/>
        <v>270362.4473</v>
      </c>
      <c r="J383" s="60">
        <f t="shared" si="4"/>
        <v>270362.4473</v>
      </c>
    </row>
    <row r="384" ht="12.75" customHeight="1">
      <c r="A384" s="58">
        <f t="shared" si="12"/>
        <v>358</v>
      </c>
      <c r="B384" s="60">
        <f t="shared" si="5"/>
        <v>0</v>
      </c>
      <c r="C384" s="60">
        <f t="shared" si="6"/>
        <v>0</v>
      </c>
      <c r="D384" s="60">
        <f t="shared" si="7"/>
        <v>0</v>
      </c>
      <c r="E384" s="60">
        <f t="shared" si="8"/>
        <v>0</v>
      </c>
      <c r="F384" s="60">
        <f t="shared" si="9"/>
        <v>0</v>
      </c>
      <c r="G384" s="60">
        <f t="shared" si="10"/>
        <v>0</v>
      </c>
      <c r="H384" s="60">
        <f t="shared" si="3"/>
        <v>0</v>
      </c>
      <c r="I384" s="60">
        <f t="shared" si="11"/>
        <v>270808.9729</v>
      </c>
      <c r="J384" s="60">
        <f t="shared" si="4"/>
        <v>270808.9729</v>
      </c>
    </row>
    <row r="385" ht="12.75" customHeight="1">
      <c r="A385" s="58">
        <f t="shared" si="12"/>
        <v>359</v>
      </c>
      <c r="B385" s="60">
        <f t="shared" si="5"/>
        <v>0</v>
      </c>
      <c r="C385" s="60">
        <f t="shared" si="6"/>
        <v>0</v>
      </c>
      <c r="D385" s="60">
        <f t="shared" si="7"/>
        <v>0</v>
      </c>
      <c r="E385" s="60">
        <f t="shared" si="8"/>
        <v>0</v>
      </c>
      <c r="F385" s="60">
        <f t="shared" si="9"/>
        <v>0</v>
      </c>
      <c r="G385" s="60">
        <f t="shared" si="10"/>
        <v>0</v>
      </c>
      <c r="H385" s="60">
        <f t="shared" si="3"/>
        <v>0</v>
      </c>
      <c r="I385" s="60">
        <f t="shared" si="11"/>
        <v>271256.2359</v>
      </c>
      <c r="J385" s="60">
        <f t="shared" si="4"/>
        <v>271256.2359</v>
      </c>
    </row>
    <row r="386" ht="12.75" customHeight="1">
      <c r="A386" s="58">
        <f t="shared" si="12"/>
        <v>360</v>
      </c>
      <c r="B386" s="60">
        <f t="shared" si="5"/>
        <v>0</v>
      </c>
      <c r="C386" s="60">
        <f t="shared" si="6"/>
        <v>0</v>
      </c>
      <c r="D386" s="60">
        <f t="shared" si="7"/>
        <v>0</v>
      </c>
      <c r="E386" s="60">
        <f t="shared" si="8"/>
        <v>0</v>
      </c>
      <c r="F386" s="60">
        <f t="shared" si="9"/>
        <v>0</v>
      </c>
      <c r="G386" s="60">
        <f t="shared" si="10"/>
        <v>0</v>
      </c>
      <c r="H386" s="60">
        <f t="shared" si="3"/>
        <v>0</v>
      </c>
      <c r="I386" s="60">
        <f t="shared" si="11"/>
        <v>271704.2376</v>
      </c>
      <c r="J386" s="60">
        <f t="shared" si="4"/>
        <v>271704.2376</v>
      </c>
    </row>
    <row r="387" ht="12.75" customHeight="1">
      <c r="A387" s="63"/>
      <c r="B387" s="63"/>
      <c r="C387" s="63"/>
      <c r="D387" s="63"/>
      <c r="E387" s="63"/>
      <c r="F387" s="63"/>
      <c r="G387" s="63"/>
      <c r="H387" s="63"/>
      <c r="I387" s="63"/>
      <c r="J387" s="63"/>
    </row>
    <row r="388" ht="12.75" customHeight="1">
      <c r="A388" s="79" t="s">
        <v>22</v>
      </c>
    </row>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4">
    <mergeCell ref="F1:G1"/>
    <mergeCell ref="A2:B2"/>
    <mergeCell ref="L2:L10"/>
    <mergeCell ref="L12:L15"/>
  </mergeCells>
  <dataValidations>
    <dataValidation type="decimal" allowBlank="1" showInputMessage="1" showErrorMessage="1" prompt="Value out of Valid Range - Value must be between 0 and 30 years." sqref="E17">
      <formula1>0.0</formula1>
      <formula2>30.0</formula2>
    </dataValidation>
  </dataValidations>
  <printOptions horizontalCentered="1"/>
  <pageMargins bottom="0.5" footer="0.0" header="0.0" left="0.5" right="0.5" top="0.5"/>
  <pageSetup fitToHeight="0" orientation="portrait"/>
  <headerFooter>
    <oddFooter>&amp;Lhttp://www.vertex42.com/Calculators/home-equity-loan-calculator.html&amp;RPage &amp;P of </oddFooter>
  </headerFooter>
  <drawing r:id="rId2"/>
  <legacy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29"/>
    <col customWidth="1" min="2" max="2" width="78.57"/>
    <col customWidth="1" min="3" max="3" width="5.29"/>
    <col customWidth="1" min="4" max="4" width="10.29"/>
    <col customWidth="1" min="5" max="26" width="9.14"/>
  </cols>
  <sheetData>
    <row r="1" ht="30.0" customHeight="1">
      <c r="A1" s="106" t="s">
        <v>95</v>
      </c>
      <c r="B1" s="107"/>
      <c r="C1" s="108"/>
      <c r="D1" s="109"/>
      <c r="E1" s="109"/>
      <c r="F1" s="109"/>
      <c r="G1" s="109"/>
      <c r="H1" s="109"/>
      <c r="I1" s="109"/>
      <c r="J1" s="109"/>
      <c r="K1" s="109"/>
      <c r="L1" s="109"/>
      <c r="M1" s="109"/>
      <c r="N1" s="109"/>
      <c r="O1" s="109"/>
      <c r="P1" s="109"/>
      <c r="Q1" s="109"/>
      <c r="R1" s="109"/>
      <c r="S1" s="109"/>
      <c r="T1" s="109"/>
      <c r="U1" s="109"/>
      <c r="V1" s="109"/>
      <c r="W1" s="109"/>
      <c r="X1" s="109"/>
      <c r="Y1" s="109"/>
      <c r="Z1" s="109"/>
    </row>
    <row r="2" ht="12.75" customHeight="1">
      <c r="A2" s="110"/>
      <c r="B2" s="109"/>
      <c r="C2" s="111"/>
      <c r="D2" s="109"/>
      <c r="E2" s="109"/>
      <c r="F2" s="109"/>
      <c r="G2" s="109"/>
      <c r="H2" s="109"/>
      <c r="I2" s="109"/>
      <c r="J2" s="109"/>
      <c r="K2" s="109"/>
      <c r="L2" s="109"/>
      <c r="M2" s="109"/>
      <c r="N2" s="109"/>
      <c r="O2" s="109"/>
      <c r="P2" s="109"/>
      <c r="Q2" s="109"/>
      <c r="R2" s="109"/>
      <c r="S2" s="109"/>
      <c r="T2" s="109"/>
      <c r="U2" s="109"/>
      <c r="V2" s="109"/>
      <c r="W2" s="109"/>
      <c r="X2" s="109"/>
      <c r="Y2" s="109"/>
      <c r="Z2" s="109"/>
    </row>
    <row r="3" ht="12.75" customHeight="1">
      <c r="A3" s="109"/>
      <c r="B3" s="112"/>
      <c r="C3" s="109"/>
      <c r="D3" s="109"/>
      <c r="E3" s="109"/>
      <c r="F3" s="109"/>
      <c r="G3" s="109"/>
      <c r="H3" s="109"/>
      <c r="I3" s="109"/>
      <c r="J3" s="109"/>
      <c r="K3" s="109"/>
      <c r="L3" s="109"/>
      <c r="M3" s="109"/>
      <c r="N3" s="109"/>
      <c r="O3" s="109"/>
      <c r="P3" s="109"/>
      <c r="Q3" s="109"/>
      <c r="R3" s="109"/>
      <c r="S3" s="109"/>
      <c r="T3" s="109"/>
      <c r="U3" s="109"/>
      <c r="V3" s="109"/>
      <c r="W3" s="109"/>
      <c r="X3" s="109"/>
      <c r="Y3" s="109"/>
      <c r="Z3" s="109"/>
    </row>
    <row r="4" ht="12.75" customHeight="1">
      <c r="A4" s="113" t="s">
        <v>96</v>
      </c>
      <c r="B4" s="114"/>
      <c r="C4" s="115"/>
      <c r="D4" s="109"/>
      <c r="E4" s="109"/>
      <c r="F4" s="109"/>
      <c r="G4" s="109"/>
      <c r="H4" s="109"/>
      <c r="I4" s="109"/>
      <c r="J4" s="109"/>
      <c r="K4" s="109"/>
      <c r="L4" s="109"/>
      <c r="M4" s="109"/>
      <c r="N4" s="109"/>
      <c r="O4" s="109"/>
      <c r="P4" s="109"/>
      <c r="Q4" s="109"/>
      <c r="R4" s="109"/>
      <c r="S4" s="109"/>
      <c r="T4" s="109"/>
      <c r="U4" s="109"/>
      <c r="V4" s="109"/>
      <c r="W4" s="109"/>
      <c r="X4" s="109"/>
      <c r="Y4" s="109"/>
      <c r="Z4" s="109"/>
    </row>
    <row r="5" ht="12.75" customHeight="1">
      <c r="A5" s="109"/>
      <c r="B5" s="116" t="s">
        <v>97</v>
      </c>
      <c r="C5" s="109"/>
      <c r="D5" s="109"/>
      <c r="E5" s="109"/>
      <c r="F5" s="109"/>
      <c r="G5" s="109"/>
      <c r="H5" s="109"/>
      <c r="I5" s="109"/>
      <c r="J5" s="109"/>
      <c r="K5" s="109"/>
      <c r="L5" s="109"/>
      <c r="M5" s="109"/>
      <c r="N5" s="109"/>
      <c r="O5" s="109"/>
      <c r="P5" s="109"/>
      <c r="Q5" s="109"/>
      <c r="R5" s="109"/>
      <c r="S5" s="109"/>
      <c r="T5" s="109"/>
      <c r="U5" s="109"/>
      <c r="V5" s="109"/>
      <c r="W5" s="109"/>
      <c r="X5" s="109"/>
      <c r="Y5" s="109"/>
      <c r="Z5" s="109"/>
    </row>
    <row r="6" ht="12.75" customHeight="1">
      <c r="A6" s="117"/>
      <c r="B6" s="118"/>
      <c r="C6" s="109"/>
      <c r="D6" s="109"/>
      <c r="E6" s="109"/>
      <c r="F6" s="109"/>
      <c r="G6" s="109"/>
      <c r="H6" s="109"/>
      <c r="I6" s="109"/>
      <c r="J6" s="109"/>
      <c r="K6" s="109"/>
      <c r="L6" s="109"/>
      <c r="M6" s="109"/>
      <c r="N6" s="109"/>
      <c r="O6" s="109"/>
      <c r="P6" s="109"/>
      <c r="Q6" s="109"/>
      <c r="R6" s="109"/>
      <c r="S6" s="109"/>
      <c r="T6" s="109"/>
      <c r="U6" s="109"/>
      <c r="V6" s="109"/>
      <c r="W6" s="109"/>
      <c r="X6" s="109"/>
      <c r="Y6" s="109"/>
      <c r="Z6" s="109"/>
    </row>
    <row r="7" ht="12.75" customHeight="1">
      <c r="A7" s="113"/>
      <c r="B7" s="114"/>
      <c r="C7" s="115"/>
      <c r="D7" s="109"/>
      <c r="E7" s="119"/>
      <c r="F7" s="109"/>
      <c r="G7" s="109"/>
      <c r="H7" s="109"/>
      <c r="I7" s="109"/>
      <c r="J7" s="109"/>
      <c r="K7" s="109"/>
      <c r="L7" s="109"/>
      <c r="M7" s="109"/>
      <c r="N7" s="109"/>
      <c r="O7" s="109"/>
      <c r="P7" s="109"/>
      <c r="Q7" s="109"/>
      <c r="R7" s="109"/>
      <c r="S7" s="109"/>
      <c r="T7" s="109"/>
      <c r="U7" s="109"/>
      <c r="V7" s="109"/>
      <c r="W7" s="109"/>
      <c r="X7" s="109"/>
      <c r="Y7" s="109"/>
      <c r="Z7" s="109"/>
    </row>
    <row r="8" ht="12.75" customHeight="1">
      <c r="A8" s="109"/>
      <c r="B8" s="120"/>
      <c r="C8" s="109"/>
      <c r="D8" s="109"/>
      <c r="E8" s="119"/>
      <c r="F8" s="109"/>
      <c r="G8" s="109"/>
      <c r="H8" s="109"/>
      <c r="I8" s="109"/>
      <c r="J8" s="109"/>
      <c r="K8" s="109"/>
      <c r="L8" s="109"/>
      <c r="M8" s="109"/>
      <c r="N8" s="109"/>
      <c r="O8" s="109"/>
      <c r="P8" s="109"/>
      <c r="Q8" s="109"/>
      <c r="R8" s="109"/>
      <c r="S8" s="109"/>
      <c r="T8" s="109"/>
      <c r="U8" s="109"/>
      <c r="V8" s="109"/>
      <c r="W8" s="109"/>
      <c r="X8" s="109"/>
      <c r="Y8" s="109"/>
      <c r="Z8" s="109"/>
    </row>
    <row r="9" ht="12.75" customHeight="1">
      <c r="A9" s="109"/>
      <c r="B9" s="121"/>
      <c r="C9" s="109"/>
      <c r="D9" s="109"/>
      <c r="E9" s="119"/>
      <c r="F9" s="109"/>
      <c r="G9" s="109"/>
      <c r="H9" s="109"/>
      <c r="I9" s="109"/>
      <c r="J9" s="109"/>
      <c r="K9" s="109"/>
      <c r="L9" s="109"/>
      <c r="M9" s="109"/>
      <c r="N9" s="109"/>
      <c r="O9" s="109"/>
      <c r="P9" s="109"/>
      <c r="Q9" s="109"/>
      <c r="R9" s="109"/>
      <c r="S9" s="109"/>
      <c r="T9" s="109"/>
      <c r="U9" s="109"/>
      <c r="V9" s="109"/>
      <c r="W9" s="109"/>
      <c r="X9" s="109"/>
      <c r="Y9" s="109"/>
      <c r="Z9" s="109"/>
    </row>
    <row r="10" ht="12.75" customHeight="1">
      <c r="A10" s="122"/>
      <c r="B10" s="123"/>
      <c r="C10" s="124"/>
      <c r="D10" s="125"/>
      <c r="E10" s="126"/>
      <c r="F10" s="109"/>
      <c r="G10" s="109"/>
      <c r="H10" s="109"/>
      <c r="I10" s="109"/>
      <c r="J10" s="109"/>
      <c r="K10" s="109"/>
      <c r="L10" s="109"/>
      <c r="M10" s="109"/>
      <c r="N10" s="109"/>
      <c r="O10" s="109"/>
      <c r="P10" s="109"/>
      <c r="Q10" s="109"/>
      <c r="R10" s="109"/>
      <c r="S10" s="109"/>
      <c r="T10" s="109"/>
      <c r="U10" s="109"/>
      <c r="V10" s="109"/>
      <c r="W10" s="109"/>
      <c r="X10" s="109"/>
      <c r="Y10" s="109"/>
      <c r="Z10" s="109"/>
    </row>
    <row r="11" ht="12.75" customHeight="1">
      <c r="A11" s="125"/>
      <c r="B11" s="125"/>
      <c r="C11" s="125"/>
      <c r="D11" s="125"/>
      <c r="E11" s="125"/>
      <c r="F11" s="109"/>
      <c r="G11" s="109"/>
      <c r="H11" s="109"/>
      <c r="I11" s="109"/>
      <c r="J11" s="109"/>
      <c r="K11" s="109"/>
      <c r="L11" s="109"/>
      <c r="M11" s="109"/>
      <c r="N11" s="109"/>
      <c r="O11" s="109"/>
      <c r="P11" s="109"/>
      <c r="Q11" s="109"/>
      <c r="R11" s="109"/>
      <c r="S11" s="109"/>
      <c r="T11" s="109"/>
      <c r="U11" s="109"/>
      <c r="V11" s="109"/>
      <c r="W11" s="109"/>
      <c r="X11" s="109"/>
      <c r="Y11" s="109"/>
      <c r="Z11" s="109"/>
    </row>
    <row r="12" ht="12.75" customHeight="1">
      <c r="A12" s="127"/>
      <c r="B12" s="128"/>
      <c r="C12" s="125"/>
      <c r="D12" s="125"/>
      <c r="E12" s="125"/>
      <c r="F12" s="109"/>
      <c r="G12" s="109"/>
      <c r="H12" s="109"/>
      <c r="I12" s="109"/>
      <c r="J12" s="109"/>
      <c r="K12" s="109"/>
      <c r="L12" s="109"/>
      <c r="M12" s="109"/>
      <c r="N12" s="109"/>
      <c r="O12" s="109"/>
      <c r="P12" s="109"/>
      <c r="Q12" s="109"/>
      <c r="R12" s="109"/>
      <c r="S12" s="109"/>
      <c r="T12" s="109"/>
      <c r="U12" s="109"/>
      <c r="V12" s="109"/>
      <c r="W12" s="109"/>
      <c r="X12" s="109"/>
      <c r="Y12" s="109"/>
      <c r="Z12" s="109"/>
    </row>
    <row r="13" ht="12.75" customHeight="1">
      <c r="A13" s="129"/>
      <c r="B13" s="125"/>
      <c r="C13" s="125"/>
      <c r="D13" s="125"/>
      <c r="E13" s="130"/>
      <c r="F13" s="109"/>
      <c r="G13" s="109"/>
      <c r="H13" s="109"/>
      <c r="I13" s="109"/>
      <c r="J13" s="109"/>
      <c r="K13" s="109"/>
      <c r="L13" s="109"/>
      <c r="M13" s="109"/>
      <c r="N13" s="109"/>
      <c r="O13" s="109"/>
      <c r="P13" s="109"/>
      <c r="Q13" s="109"/>
      <c r="R13" s="109"/>
      <c r="S13" s="109"/>
      <c r="T13" s="109"/>
      <c r="U13" s="109"/>
      <c r="V13" s="109"/>
      <c r="W13" s="109"/>
      <c r="X13" s="109"/>
      <c r="Y13" s="109"/>
      <c r="Z13" s="109"/>
    </row>
    <row r="14" ht="12.75" customHeight="1">
      <c r="A14" s="127"/>
      <c r="B14" s="128"/>
      <c r="C14" s="125"/>
      <c r="D14" s="125"/>
      <c r="E14" s="130"/>
      <c r="F14" s="109"/>
      <c r="G14" s="109"/>
      <c r="H14" s="109"/>
      <c r="I14" s="109"/>
      <c r="J14" s="109"/>
      <c r="K14" s="109"/>
      <c r="L14" s="109"/>
      <c r="M14" s="109"/>
      <c r="N14" s="109"/>
      <c r="O14" s="109"/>
      <c r="P14" s="109"/>
      <c r="Q14" s="109"/>
      <c r="R14" s="109"/>
      <c r="S14" s="109"/>
      <c r="T14" s="109"/>
      <c r="U14" s="109"/>
      <c r="V14" s="109"/>
      <c r="W14" s="109"/>
      <c r="X14" s="109"/>
      <c r="Y14" s="109"/>
      <c r="Z14" s="109"/>
    </row>
    <row r="15" ht="12.75" customHeight="1">
      <c r="A15" s="129"/>
      <c r="B15" s="125"/>
      <c r="C15" s="125"/>
      <c r="D15" s="125"/>
      <c r="E15" s="130"/>
      <c r="F15" s="109"/>
      <c r="G15" s="109"/>
      <c r="H15" s="109"/>
      <c r="I15" s="109"/>
      <c r="J15" s="109"/>
      <c r="K15" s="109"/>
      <c r="L15" s="109"/>
      <c r="M15" s="109"/>
      <c r="N15" s="109"/>
      <c r="O15" s="109"/>
      <c r="P15" s="109"/>
      <c r="Q15" s="109"/>
      <c r="R15" s="109"/>
      <c r="S15" s="109"/>
      <c r="T15" s="109"/>
      <c r="U15" s="109"/>
      <c r="V15" s="109"/>
      <c r="W15" s="109"/>
      <c r="X15" s="109"/>
      <c r="Y15" s="109"/>
      <c r="Z15" s="109"/>
    </row>
    <row r="16" ht="12.75" customHeight="1">
      <c r="A16" s="127"/>
      <c r="B16" s="131"/>
      <c r="C16" s="125"/>
      <c r="D16" s="125"/>
      <c r="E16" s="130"/>
      <c r="F16" s="109"/>
      <c r="G16" s="109"/>
      <c r="H16" s="109"/>
      <c r="I16" s="109"/>
      <c r="J16" s="109"/>
      <c r="K16" s="109"/>
      <c r="L16" s="109"/>
      <c r="M16" s="109"/>
      <c r="N16" s="109"/>
      <c r="O16" s="109"/>
      <c r="P16" s="109"/>
      <c r="Q16" s="109"/>
      <c r="R16" s="109"/>
      <c r="S16" s="109"/>
      <c r="T16" s="109"/>
      <c r="U16" s="109"/>
      <c r="V16" s="109"/>
      <c r="W16" s="109"/>
      <c r="X16" s="109"/>
      <c r="Y16" s="109"/>
      <c r="Z16" s="109"/>
    </row>
    <row r="17" ht="12.75" customHeight="1">
      <c r="A17" s="125"/>
      <c r="B17" s="132"/>
      <c r="C17" s="125"/>
      <c r="D17" s="125"/>
      <c r="E17" s="130"/>
      <c r="F17" s="109"/>
      <c r="G17" s="109"/>
      <c r="H17" s="109"/>
      <c r="I17" s="109"/>
      <c r="J17" s="109"/>
      <c r="K17" s="109"/>
      <c r="L17" s="109"/>
      <c r="M17" s="109"/>
      <c r="N17" s="109"/>
      <c r="O17" s="109"/>
      <c r="P17" s="109"/>
      <c r="Q17" s="109"/>
      <c r="R17" s="109"/>
      <c r="S17" s="109"/>
      <c r="T17" s="109"/>
      <c r="U17" s="109"/>
      <c r="V17" s="109"/>
      <c r="W17" s="109"/>
      <c r="X17" s="109"/>
      <c r="Y17" s="109"/>
      <c r="Z17" s="109"/>
    </row>
    <row r="18" ht="12.75" customHeight="1">
      <c r="A18" s="125"/>
      <c r="B18" s="125"/>
      <c r="C18" s="125"/>
      <c r="D18" s="125"/>
      <c r="E18" s="133"/>
      <c r="F18" s="109"/>
      <c r="G18" s="109"/>
      <c r="H18" s="109"/>
      <c r="I18" s="109"/>
      <c r="J18" s="109"/>
      <c r="K18" s="109"/>
      <c r="L18" s="109"/>
      <c r="M18" s="109"/>
      <c r="N18" s="109"/>
      <c r="O18" s="109"/>
      <c r="P18" s="109"/>
      <c r="Q18" s="109"/>
      <c r="R18" s="109"/>
      <c r="S18" s="109"/>
      <c r="T18" s="109"/>
      <c r="U18" s="109"/>
      <c r="V18" s="109"/>
      <c r="W18" s="109"/>
      <c r="X18" s="109"/>
      <c r="Y18" s="109"/>
      <c r="Z18" s="109"/>
    </row>
    <row r="19" ht="12.75" customHeight="1">
      <c r="A19" s="125"/>
      <c r="B19" s="125"/>
      <c r="C19" s="125"/>
      <c r="D19" s="125"/>
      <c r="E19" s="130"/>
      <c r="F19" s="109"/>
      <c r="G19" s="109"/>
      <c r="H19" s="109"/>
      <c r="I19" s="109"/>
      <c r="J19" s="109"/>
      <c r="K19" s="109"/>
      <c r="L19" s="109"/>
      <c r="M19" s="109"/>
      <c r="N19" s="109"/>
      <c r="O19" s="109"/>
      <c r="P19" s="109"/>
      <c r="Q19" s="109"/>
      <c r="R19" s="109"/>
      <c r="S19" s="109"/>
      <c r="T19" s="109"/>
      <c r="U19" s="109"/>
      <c r="V19" s="109"/>
      <c r="W19" s="109"/>
      <c r="X19" s="109"/>
      <c r="Y19" s="109"/>
      <c r="Z19" s="109"/>
    </row>
    <row r="20" ht="12.75" customHeight="1">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row>
    <row r="21" ht="12.75" customHeight="1">
      <c r="A21" s="109"/>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row>
    <row r="22" ht="12.75" customHeight="1">
      <c r="A22" s="109"/>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row>
    <row r="23" ht="12.75" customHeight="1">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row>
    <row r="24" ht="12.75" customHeight="1">
      <c r="A24" s="109"/>
      <c r="B24" s="109"/>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row>
    <row r="25" ht="12.75" customHeight="1">
      <c r="A25" s="109"/>
      <c r="B25" s="109"/>
      <c r="C25" s="109"/>
      <c r="D25" s="109"/>
      <c r="E25" s="109"/>
      <c r="F25" s="109"/>
      <c r="G25" s="109"/>
      <c r="H25" s="109"/>
      <c r="I25" s="109"/>
      <c r="J25" s="109"/>
      <c r="K25" s="109"/>
      <c r="L25" s="109"/>
      <c r="M25" s="109"/>
      <c r="N25" s="109"/>
      <c r="O25" s="109"/>
      <c r="P25" s="109"/>
      <c r="Q25" s="109"/>
      <c r="R25" s="109"/>
      <c r="S25" s="109"/>
      <c r="T25" s="109"/>
      <c r="U25" s="109"/>
      <c r="V25" s="109"/>
      <c r="W25" s="109"/>
      <c r="X25" s="109"/>
      <c r="Y25" s="109"/>
      <c r="Z25" s="109"/>
    </row>
    <row r="26" ht="12.75" customHeight="1">
      <c r="A26" s="109"/>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row>
    <row r="27" ht="12.75" customHeight="1">
      <c r="A27" s="109"/>
      <c r="B27" s="109"/>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row>
    <row r="28" ht="12.75" customHeight="1">
      <c r="A28" s="109"/>
      <c r="B28" s="109"/>
      <c r="C28" s="109"/>
      <c r="D28" s="109"/>
      <c r="E28" s="109"/>
      <c r="F28" s="109"/>
      <c r="G28" s="109"/>
      <c r="H28" s="109"/>
      <c r="I28" s="109"/>
      <c r="J28" s="109"/>
      <c r="K28" s="109"/>
      <c r="L28" s="109"/>
      <c r="M28" s="109"/>
      <c r="N28" s="109"/>
      <c r="O28" s="109"/>
      <c r="P28" s="109"/>
      <c r="Q28" s="109"/>
      <c r="R28" s="109"/>
      <c r="S28" s="109"/>
      <c r="T28" s="109"/>
      <c r="U28" s="109"/>
      <c r="V28" s="109"/>
      <c r="W28" s="109"/>
      <c r="X28" s="109"/>
      <c r="Y28" s="109"/>
      <c r="Z28" s="109"/>
    </row>
    <row r="29" ht="12.75" customHeight="1">
      <c r="A29" s="109"/>
      <c r="B29" s="109"/>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row>
    <row r="30" ht="12.75" customHeight="1">
      <c r="A30" s="109"/>
      <c r="B30" s="109"/>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row>
    <row r="31" ht="12.75" customHeight="1">
      <c r="A31" s="109"/>
      <c r="B31" s="109"/>
      <c r="C31" s="109"/>
      <c r="D31" s="109"/>
      <c r="E31" s="109"/>
      <c r="F31" s="109"/>
      <c r="G31" s="109"/>
      <c r="H31" s="109"/>
      <c r="I31" s="109"/>
      <c r="J31" s="109"/>
      <c r="K31" s="109"/>
      <c r="L31" s="109"/>
      <c r="M31" s="109"/>
      <c r="N31" s="109"/>
      <c r="O31" s="109"/>
      <c r="P31" s="109"/>
      <c r="Q31" s="109"/>
      <c r="R31" s="109"/>
      <c r="S31" s="109"/>
      <c r="T31" s="109"/>
      <c r="U31" s="109"/>
      <c r="V31" s="109"/>
      <c r="W31" s="109"/>
      <c r="X31" s="109"/>
      <c r="Y31" s="109"/>
      <c r="Z31" s="109"/>
    </row>
    <row r="32" ht="12.75" customHeight="1">
      <c r="A32" s="109"/>
      <c r="B32" s="109"/>
      <c r="C32" s="109"/>
      <c r="D32" s="109"/>
      <c r="E32" s="109"/>
      <c r="F32" s="109"/>
      <c r="G32" s="109"/>
      <c r="H32" s="109"/>
      <c r="I32" s="109"/>
      <c r="J32" s="109"/>
      <c r="K32" s="109"/>
      <c r="L32" s="109"/>
      <c r="M32" s="109"/>
      <c r="N32" s="109"/>
      <c r="O32" s="109"/>
      <c r="P32" s="109"/>
      <c r="Q32" s="109"/>
      <c r="R32" s="109"/>
      <c r="S32" s="109"/>
      <c r="T32" s="109"/>
      <c r="U32" s="109"/>
      <c r="V32" s="109"/>
      <c r="W32" s="109"/>
      <c r="X32" s="109"/>
      <c r="Y32" s="109"/>
      <c r="Z32" s="109"/>
    </row>
    <row r="33" ht="12.75" customHeight="1">
      <c r="A33" s="109"/>
      <c r="B33" s="109"/>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row>
    <row r="34" ht="12.75" customHeight="1">
      <c r="A34" s="109"/>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row>
    <row r="35" ht="12.75" customHeight="1">
      <c r="A35" s="109"/>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row>
    <row r="36" ht="12.75" customHeight="1">
      <c r="A36" s="109"/>
      <c r="B36" s="109"/>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row>
    <row r="37" ht="12.75" customHeight="1">
      <c r="A37" s="109"/>
      <c r="B37" s="109"/>
      <c r="C37" s="109"/>
      <c r="D37" s="109"/>
      <c r="E37" s="109"/>
      <c r="F37" s="109"/>
      <c r="G37" s="109"/>
      <c r="H37" s="109"/>
      <c r="I37" s="109"/>
      <c r="J37" s="109"/>
      <c r="K37" s="109"/>
      <c r="L37" s="109"/>
      <c r="M37" s="109"/>
      <c r="N37" s="109"/>
      <c r="O37" s="109"/>
      <c r="P37" s="109"/>
      <c r="Q37" s="109"/>
      <c r="R37" s="109"/>
      <c r="S37" s="109"/>
      <c r="T37" s="109"/>
      <c r="U37" s="109"/>
      <c r="V37" s="109"/>
      <c r="W37" s="109"/>
      <c r="X37" s="109"/>
      <c r="Y37" s="109"/>
      <c r="Z37" s="109"/>
    </row>
    <row r="38" ht="12.75" customHeight="1">
      <c r="A38" s="109"/>
      <c r="B38" s="109"/>
      <c r="C38" s="109"/>
      <c r="D38" s="109"/>
      <c r="E38" s="109"/>
      <c r="F38" s="109"/>
      <c r="G38" s="109"/>
      <c r="H38" s="109"/>
      <c r="I38" s="109"/>
      <c r="J38" s="109"/>
      <c r="K38" s="109"/>
      <c r="L38" s="109"/>
      <c r="M38" s="109"/>
      <c r="N38" s="109"/>
      <c r="O38" s="109"/>
      <c r="P38" s="109"/>
      <c r="Q38" s="109"/>
      <c r="R38" s="109"/>
      <c r="S38" s="109"/>
      <c r="T38" s="109"/>
      <c r="U38" s="109"/>
      <c r="V38" s="109"/>
      <c r="W38" s="109"/>
      <c r="X38" s="109"/>
      <c r="Y38" s="109"/>
      <c r="Z38" s="109"/>
    </row>
    <row r="39" ht="12.75" customHeight="1">
      <c r="A39" s="109"/>
      <c r="B39" s="109"/>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row>
    <row r="40" ht="12.75" customHeight="1">
      <c r="A40" s="109"/>
      <c r="B40" s="109"/>
      <c r="C40" s="109"/>
      <c r="D40" s="109"/>
      <c r="E40" s="109"/>
      <c r="F40" s="109"/>
      <c r="G40" s="109"/>
      <c r="H40" s="109"/>
      <c r="I40" s="109"/>
      <c r="J40" s="109"/>
      <c r="K40" s="109"/>
      <c r="L40" s="109"/>
      <c r="M40" s="109"/>
      <c r="N40" s="109"/>
      <c r="O40" s="109"/>
      <c r="P40" s="109"/>
      <c r="Q40" s="109"/>
      <c r="R40" s="109"/>
      <c r="S40" s="109"/>
      <c r="T40" s="109"/>
      <c r="U40" s="109"/>
      <c r="V40" s="109"/>
      <c r="W40" s="109"/>
      <c r="X40" s="109"/>
      <c r="Y40" s="109"/>
      <c r="Z40" s="109"/>
    </row>
    <row r="41" ht="12.75" customHeight="1">
      <c r="A41" s="109"/>
      <c r="B41" s="109"/>
      <c r="C41" s="109"/>
      <c r="D41" s="109"/>
      <c r="E41" s="109"/>
      <c r="F41" s="109"/>
      <c r="G41" s="109"/>
      <c r="H41" s="109"/>
      <c r="I41" s="109"/>
      <c r="J41" s="109"/>
      <c r="K41" s="109"/>
      <c r="L41" s="109"/>
      <c r="M41" s="109"/>
      <c r="N41" s="109"/>
      <c r="O41" s="109"/>
      <c r="P41" s="109"/>
      <c r="Q41" s="109"/>
      <c r="R41" s="109"/>
      <c r="S41" s="109"/>
      <c r="T41" s="109"/>
      <c r="U41" s="109"/>
      <c r="V41" s="109"/>
      <c r="W41" s="109"/>
      <c r="X41" s="109"/>
      <c r="Y41" s="109"/>
      <c r="Z41" s="109"/>
    </row>
    <row r="42" ht="12.75" customHeight="1">
      <c r="A42" s="109"/>
      <c r="B42" s="109"/>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row>
    <row r="43" ht="12.75" customHeight="1">
      <c r="A43" s="109"/>
      <c r="B43" s="109"/>
      <c r="C43" s="109"/>
      <c r="D43" s="109"/>
      <c r="E43" s="109"/>
      <c r="F43" s="109"/>
      <c r="G43" s="109"/>
      <c r="H43" s="109"/>
      <c r="I43" s="109"/>
      <c r="J43" s="109"/>
      <c r="K43" s="109"/>
      <c r="L43" s="109"/>
      <c r="M43" s="109"/>
      <c r="N43" s="109"/>
      <c r="O43" s="109"/>
      <c r="P43" s="109"/>
      <c r="Q43" s="109"/>
      <c r="R43" s="109"/>
      <c r="S43" s="109"/>
      <c r="T43" s="109"/>
      <c r="U43" s="109"/>
      <c r="V43" s="109"/>
      <c r="W43" s="109"/>
      <c r="X43" s="109"/>
      <c r="Y43" s="109"/>
      <c r="Z43" s="109"/>
    </row>
    <row r="44" ht="12.75" customHeight="1">
      <c r="A44" s="109"/>
      <c r="B44" s="109"/>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row>
    <row r="45" ht="12.75" customHeight="1">
      <c r="A45" s="109"/>
      <c r="B45" s="109"/>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row>
    <row r="46" ht="12.75" customHeight="1">
      <c r="A46" s="109"/>
      <c r="B46" s="109"/>
      <c r="C46" s="109"/>
      <c r="D46" s="109"/>
      <c r="E46" s="109"/>
      <c r="F46" s="109"/>
      <c r="G46" s="109"/>
      <c r="H46" s="109"/>
      <c r="I46" s="109"/>
      <c r="J46" s="109"/>
      <c r="K46" s="109"/>
      <c r="L46" s="109"/>
      <c r="M46" s="109"/>
      <c r="N46" s="109"/>
      <c r="O46" s="109"/>
      <c r="P46" s="109"/>
      <c r="Q46" s="109"/>
      <c r="R46" s="109"/>
      <c r="S46" s="109"/>
      <c r="T46" s="109"/>
      <c r="U46" s="109"/>
      <c r="V46" s="109"/>
      <c r="W46" s="109"/>
      <c r="X46" s="109"/>
      <c r="Y46" s="109"/>
      <c r="Z46" s="109"/>
    </row>
    <row r="47" ht="12.75" customHeight="1">
      <c r="A47" s="109"/>
      <c r="B47" s="109"/>
      <c r="C47" s="109"/>
      <c r="D47" s="109"/>
      <c r="E47" s="109"/>
      <c r="F47" s="109"/>
      <c r="G47" s="109"/>
      <c r="H47" s="109"/>
      <c r="I47" s="109"/>
      <c r="J47" s="109"/>
      <c r="K47" s="109"/>
      <c r="L47" s="109"/>
      <c r="M47" s="109"/>
      <c r="N47" s="109"/>
      <c r="O47" s="109"/>
      <c r="P47" s="109"/>
      <c r="Q47" s="109"/>
      <c r="R47" s="109"/>
      <c r="S47" s="109"/>
      <c r="T47" s="109"/>
      <c r="U47" s="109"/>
      <c r="V47" s="109"/>
      <c r="W47" s="109"/>
      <c r="X47" s="109"/>
      <c r="Y47" s="109"/>
      <c r="Z47" s="109"/>
    </row>
    <row r="48" ht="12.75" customHeight="1">
      <c r="A48" s="109"/>
      <c r="B48" s="109"/>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row>
    <row r="49" ht="12.75" customHeight="1">
      <c r="A49" s="109"/>
      <c r="B49" s="109"/>
      <c r="C49" s="109"/>
      <c r="D49" s="109"/>
      <c r="E49" s="109"/>
      <c r="F49" s="109"/>
      <c r="G49" s="109"/>
      <c r="H49" s="109"/>
      <c r="I49" s="109"/>
      <c r="J49" s="109"/>
      <c r="K49" s="109"/>
      <c r="L49" s="109"/>
      <c r="M49" s="109"/>
      <c r="N49" s="109"/>
      <c r="O49" s="109"/>
      <c r="P49" s="109"/>
      <c r="Q49" s="109"/>
      <c r="R49" s="109"/>
      <c r="S49" s="109"/>
      <c r="T49" s="109"/>
      <c r="U49" s="109"/>
      <c r="V49" s="109"/>
      <c r="W49" s="109"/>
      <c r="X49" s="109"/>
      <c r="Y49" s="109"/>
      <c r="Z49" s="109"/>
    </row>
    <row r="50" ht="12.75" customHeight="1">
      <c r="A50" s="109"/>
      <c r="B50" s="109"/>
      <c r="C50" s="109"/>
      <c r="D50" s="109"/>
      <c r="E50" s="109"/>
      <c r="F50" s="109"/>
      <c r="G50" s="109"/>
      <c r="H50" s="109"/>
      <c r="I50" s="109"/>
      <c r="J50" s="109"/>
      <c r="K50" s="109"/>
      <c r="L50" s="109"/>
      <c r="M50" s="109"/>
      <c r="N50" s="109"/>
      <c r="O50" s="109"/>
      <c r="P50" s="109"/>
      <c r="Q50" s="109"/>
      <c r="R50" s="109"/>
      <c r="S50" s="109"/>
      <c r="T50" s="109"/>
      <c r="U50" s="109"/>
      <c r="V50" s="109"/>
      <c r="W50" s="109"/>
      <c r="X50" s="109"/>
      <c r="Y50" s="109"/>
      <c r="Z50" s="109"/>
    </row>
    <row r="51" ht="12.75" customHeight="1">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row>
    <row r="52" ht="12.75" customHeight="1">
      <c r="A52" s="109"/>
      <c r="B52" s="109"/>
      <c r="C52" s="109"/>
      <c r="D52" s="109"/>
      <c r="E52" s="109"/>
      <c r="F52" s="109"/>
      <c r="G52" s="109"/>
      <c r="H52" s="109"/>
      <c r="I52" s="109"/>
      <c r="J52" s="109"/>
      <c r="K52" s="109"/>
      <c r="L52" s="109"/>
      <c r="M52" s="109"/>
      <c r="N52" s="109"/>
      <c r="O52" s="109"/>
      <c r="P52" s="109"/>
      <c r="Q52" s="109"/>
      <c r="R52" s="109"/>
      <c r="S52" s="109"/>
      <c r="T52" s="109"/>
      <c r="U52" s="109"/>
      <c r="V52" s="109"/>
      <c r="W52" s="109"/>
      <c r="X52" s="109"/>
      <c r="Y52" s="109"/>
      <c r="Z52" s="109"/>
    </row>
    <row r="53" ht="12.75" customHeight="1">
      <c r="A53" s="109"/>
      <c r="B53" s="109"/>
      <c r="C53" s="109"/>
      <c r="D53" s="109"/>
      <c r="E53" s="109"/>
      <c r="F53" s="109"/>
      <c r="G53" s="109"/>
      <c r="H53" s="109"/>
      <c r="I53" s="109"/>
      <c r="J53" s="109"/>
      <c r="K53" s="109"/>
      <c r="L53" s="109"/>
      <c r="M53" s="109"/>
      <c r="N53" s="109"/>
      <c r="O53" s="109"/>
      <c r="P53" s="109"/>
      <c r="Q53" s="109"/>
      <c r="R53" s="109"/>
      <c r="S53" s="109"/>
      <c r="T53" s="109"/>
      <c r="U53" s="109"/>
      <c r="V53" s="109"/>
      <c r="W53" s="109"/>
      <c r="X53" s="109"/>
      <c r="Y53" s="109"/>
      <c r="Z53" s="109"/>
    </row>
    <row r="54" ht="12.75" customHeight="1">
      <c r="A54" s="109"/>
      <c r="B54" s="109"/>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row>
    <row r="55" ht="12.75" customHeight="1">
      <c r="A55" s="109"/>
      <c r="B55" s="109"/>
      <c r="C55" s="109"/>
      <c r="D55" s="109"/>
      <c r="E55" s="109"/>
      <c r="F55" s="109"/>
      <c r="G55" s="109"/>
      <c r="H55" s="109"/>
      <c r="I55" s="109"/>
      <c r="J55" s="109"/>
      <c r="K55" s="109"/>
      <c r="L55" s="109"/>
      <c r="M55" s="109"/>
      <c r="N55" s="109"/>
      <c r="O55" s="109"/>
      <c r="P55" s="109"/>
      <c r="Q55" s="109"/>
      <c r="R55" s="109"/>
      <c r="S55" s="109"/>
      <c r="T55" s="109"/>
      <c r="U55" s="109"/>
      <c r="V55" s="109"/>
      <c r="W55" s="109"/>
      <c r="X55" s="109"/>
      <c r="Y55" s="109"/>
      <c r="Z55" s="109"/>
    </row>
    <row r="56" ht="12.75" customHeight="1">
      <c r="A56" s="109"/>
      <c r="B56" s="109"/>
      <c r="C56" s="109"/>
      <c r="D56" s="109"/>
      <c r="E56" s="109"/>
      <c r="F56" s="109"/>
      <c r="G56" s="109"/>
      <c r="H56" s="109"/>
      <c r="I56" s="109"/>
      <c r="J56" s="109"/>
      <c r="K56" s="109"/>
      <c r="L56" s="109"/>
      <c r="M56" s="109"/>
      <c r="N56" s="109"/>
      <c r="O56" s="109"/>
      <c r="P56" s="109"/>
      <c r="Q56" s="109"/>
      <c r="R56" s="109"/>
      <c r="S56" s="109"/>
      <c r="T56" s="109"/>
      <c r="U56" s="109"/>
      <c r="V56" s="109"/>
      <c r="W56" s="109"/>
      <c r="X56" s="109"/>
      <c r="Y56" s="109"/>
      <c r="Z56" s="109"/>
    </row>
    <row r="57" ht="12.75" customHeigh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row>
    <row r="58" ht="12.75" customHeight="1">
      <c r="A58" s="109"/>
      <c r="B58" s="109"/>
      <c r="C58" s="109"/>
      <c r="D58" s="109"/>
      <c r="E58" s="109"/>
      <c r="F58" s="109"/>
      <c r="G58" s="109"/>
      <c r="H58" s="109"/>
      <c r="I58" s="109"/>
      <c r="J58" s="109"/>
      <c r="K58" s="109"/>
      <c r="L58" s="109"/>
      <c r="M58" s="109"/>
      <c r="N58" s="109"/>
      <c r="O58" s="109"/>
      <c r="P58" s="109"/>
      <c r="Q58" s="109"/>
      <c r="R58" s="109"/>
      <c r="S58" s="109"/>
      <c r="T58" s="109"/>
      <c r="U58" s="109"/>
      <c r="V58" s="109"/>
      <c r="W58" s="109"/>
      <c r="X58" s="109"/>
      <c r="Y58" s="109"/>
      <c r="Z58" s="109"/>
    </row>
    <row r="59" ht="12.75" customHeight="1">
      <c r="A59" s="109"/>
      <c r="B59" s="109"/>
      <c r="C59" s="109"/>
      <c r="D59" s="109"/>
      <c r="E59" s="109"/>
      <c r="F59" s="109"/>
      <c r="G59" s="109"/>
      <c r="H59" s="109"/>
      <c r="I59" s="109"/>
      <c r="J59" s="109"/>
      <c r="K59" s="109"/>
      <c r="L59" s="109"/>
      <c r="M59" s="109"/>
      <c r="N59" s="109"/>
      <c r="O59" s="109"/>
      <c r="P59" s="109"/>
      <c r="Q59" s="109"/>
      <c r="R59" s="109"/>
      <c r="S59" s="109"/>
      <c r="T59" s="109"/>
      <c r="U59" s="109"/>
      <c r="V59" s="109"/>
      <c r="W59" s="109"/>
      <c r="X59" s="109"/>
      <c r="Y59" s="109"/>
      <c r="Z59" s="109"/>
    </row>
    <row r="60" ht="12.75" customHeight="1">
      <c r="A60" s="109"/>
      <c r="B60" s="109"/>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row>
    <row r="61" ht="12.75" customHeight="1">
      <c r="A61" s="109"/>
      <c r="B61" s="109"/>
      <c r="C61" s="109"/>
      <c r="D61" s="109"/>
      <c r="E61" s="109"/>
      <c r="F61" s="109"/>
      <c r="G61" s="109"/>
      <c r="H61" s="109"/>
      <c r="I61" s="109"/>
      <c r="J61" s="109"/>
      <c r="K61" s="109"/>
      <c r="L61" s="109"/>
      <c r="M61" s="109"/>
      <c r="N61" s="109"/>
      <c r="O61" s="109"/>
      <c r="P61" s="109"/>
      <c r="Q61" s="109"/>
      <c r="R61" s="109"/>
      <c r="S61" s="109"/>
      <c r="T61" s="109"/>
      <c r="U61" s="109"/>
      <c r="V61" s="109"/>
      <c r="W61" s="109"/>
      <c r="X61" s="109"/>
      <c r="Y61" s="109"/>
      <c r="Z61" s="109"/>
    </row>
    <row r="62" ht="12.75" customHeight="1">
      <c r="A62" s="109"/>
      <c r="B62" s="109"/>
      <c r="C62" s="109"/>
      <c r="D62" s="109"/>
      <c r="E62" s="109"/>
      <c r="F62" s="109"/>
      <c r="G62" s="109"/>
      <c r="H62" s="109"/>
      <c r="I62" s="109"/>
      <c r="J62" s="109"/>
      <c r="K62" s="109"/>
      <c r="L62" s="109"/>
      <c r="M62" s="109"/>
      <c r="N62" s="109"/>
      <c r="O62" s="109"/>
      <c r="P62" s="109"/>
      <c r="Q62" s="109"/>
      <c r="R62" s="109"/>
      <c r="S62" s="109"/>
      <c r="T62" s="109"/>
      <c r="U62" s="109"/>
      <c r="V62" s="109"/>
      <c r="W62" s="109"/>
      <c r="X62" s="109"/>
      <c r="Y62" s="109"/>
      <c r="Z62" s="109"/>
    </row>
    <row r="63" ht="12.75" customHeight="1">
      <c r="A63" s="109"/>
      <c r="B63" s="109"/>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row>
    <row r="64" ht="12.75" customHeight="1">
      <c r="A64" s="109"/>
      <c r="B64" s="109"/>
      <c r="C64" s="109"/>
      <c r="D64" s="109"/>
      <c r="E64" s="109"/>
      <c r="F64" s="109"/>
      <c r="G64" s="109"/>
      <c r="H64" s="109"/>
      <c r="I64" s="109"/>
      <c r="J64" s="109"/>
      <c r="K64" s="109"/>
      <c r="L64" s="109"/>
      <c r="M64" s="109"/>
      <c r="N64" s="109"/>
      <c r="O64" s="109"/>
      <c r="P64" s="109"/>
      <c r="Q64" s="109"/>
      <c r="R64" s="109"/>
      <c r="S64" s="109"/>
      <c r="T64" s="109"/>
      <c r="U64" s="109"/>
      <c r="V64" s="109"/>
      <c r="W64" s="109"/>
      <c r="X64" s="109"/>
      <c r="Y64" s="109"/>
      <c r="Z64" s="109"/>
    </row>
    <row r="65" ht="12.75" customHeight="1">
      <c r="A65" s="109"/>
      <c r="B65" s="109"/>
      <c r="C65" s="109"/>
      <c r="D65" s="109"/>
      <c r="E65" s="109"/>
      <c r="F65" s="109"/>
      <c r="G65" s="109"/>
      <c r="H65" s="109"/>
      <c r="I65" s="109"/>
      <c r="J65" s="109"/>
      <c r="K65" s="109"/>
      <c r="L65" s="109"/>
      <c r="M65" s="109"/>
      <c r="N65" s="109"/>
      <c r="O65" s="109"/>
      <c r="P65" s="109"/>
      <c r="Q65" s="109"/>
      <c r="R65" s="109"/>
      <c r="S65" s="109"/>
      <c r="T65" s="109"/>
      <c r="U65" s="109"/>
      <c r="V65" s="109"/>
      <c r="W65" s="109"/>
      <c r="X65" s="109"/>
      <c r="Y65" s="109"/>
      <c r="Z65" s="109"/>
    </row>
    <row r="66" ht="12.75" customHeight="1">
      <c r="A66" s="109"/>
      <c r="B66" s="109"/>
      <c r="C66" s="109"/>
      <c r="D66" s="109"/>
      <c r="E66" s="109"/>
      <c r="F66" s="109"/>
      <c r="G66" s="109"/>
      <c r="H66" s="109"/>
      <c r="I66" s="109"/>
      <c r="J66" s="109"/>
      <c r="K66" s="109"/>
      <c r="L66" s="109"/>
      <c r="M66" s="109"/>
      <c r="N66" s="109"/>
      <c r="O66" s="109"/>
      <c r="P66" s="109"/>
      <c r="Q66" s="109"/>
      <c r="R66" s="109"/>
      <c r="S66" s="109"/>
      <c r="T66" s="109"/>
      <c r="U66" s="109"/>
      <c r="V66" s="109"/>
      <c r="W66" s="109"/>
      <c r="X66" s="109"/>
      <c r="Y66" s="109"/>
      <c r="Z66" s="109"/>
    </row>
    <row r="67" ht="12.75" customHeight="1">
      <c r="A67" s="109"/>
      <c r="B67" s="109"/>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row>
    <row r="68" ht="12.75" customHeight="1">
      <c r="A68" s="109"/>
      <c r="B68" s="109"/>
      <c r="C68" s="109"/>
      <c r="D68" s="109"/>
      <c r="E68" s="109"/>
      <c r="F68" s="109"/>
      <c r="G68" s="109"/>
      <c r="H68" s="109"/>
      <c r="I68" s="109"/>
      <c r="J68" s="109"/>
      <c r="K68" s="109"/>
      <c r="L68" s="109"/>
      <c r="M68" s="109"/>
      <c r="N68" s="109"/>
      <c r="O68" s="109"/>
      <c r="P68" s="109"/>
      <c r="Q68" s="109"/>
      <c r="R68" s="109"/>
      <c r="S68" s="109"/>
      <c r="T68" s="109"/>
      <c r="U68" s="109"/>
      <c r="V68" s="109"/>
      <c r="W68" s="109"/>
      <c r="X68" s="109"/>
      <c r="Y68" s="109"/>
      <c r="Z68" s="109"/>
    </row>
    <row r="69" ht="12.75" customHeight="1">
      <c r="A69" s="109"/>
      <c r="B69" s="109"/>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row>
    <row r="70" ht="12.75" customHeight="1">
      <c r="A70" s="109"/>
      <c r="B70" s="109"/>
      <c r="C70" s="109"/>
      <c r="D70" s="109"/>
      <c r="E70" s="109"/>
      <c r="F70" s="109"/>
      <c r="G70" s="109"/>
      <c r="H70" s="109"/>
      <c r="I70" s="109"/>
      <c r="J70" s="109"/>
      <c r="K70" s="109"/>
      <c r="L70" s="109"/>
      <c r="M70" s="109"/>
      <c r="N70" s="109"/>
      <c r="O70" s="109"/>
      <c r="P70" s="109"/>
      <c r="Q70" s="109"/>
      <c r="R70" s="109"/>
      <c r="S70" s="109"/>
      <c r="T70" s="109"/>
      <c r="U70" s="109"/>
      <c r="V70" s="109"/>
      <c r="W70" s="109"/>
      <c r="X70" s="109"/>
      <c r="Y70" s="109"/>
      <c r="Z70" s="109"/>
    </row>
    <row r="71" ht="12.75" customHeight="1">
      <c r="A71" s="109"/>
      <c r="B71" s="109"/>
      <c r="C71" s="109"/>
      <c r="D71" s="109"/>
      <c r="E71" s="109"/>
      <c r="F71" s="109"/>
      <c r="G71" s="109"/>
      <c r="H71" s="109"/>
      <c r="I71" s="109"/>
      <c r="J71" s="109"/>
      <c r="K71" s="109"/>
      <c r="L71" s="109"/>
      <c r="M71" s="109"/>
      <c r="N71" s="109"/>
      <c r="O71" s="109"/>
      <c r="P71" s="109"/>
      <c r="Q71" s="109"/>
      <c r="R71" s="109"/>
      <c r="S71" s="109"/>
      <c r="T71" s="109"/>
      <c r="U71" s="109"/>
      <c r="V71" s="109"/>
      <c r="W71" s="109"/>
      <c r="X71" s="109"/>
      <c r="Y71" s="109"/>
      <c r="Z71" s="109"/>
    </row>
    <row r="72" ht="12.75" customHeight="1">
      <c r="A72" s="109"/>
      <c r="B72" s="109"/>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row>
    <row r="73" ht="12.75" customHeigh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row>
    <row r="74" ht="12.75" customHeight="1">
      <c r="A74" s="109"/>
      <c r="B74" s="109"/>
      <c r="C74" s="109"/>
      <c r="D74" s="109"/>
      <c r="E74" s="109"/>
      <c r="F74" s="109"/>
      <c r="G74" s="109"/>
      <c r="H74" s="109"/>
      <c r="I74" s="109"/>
      <c r="J74" s="109"/>
      <c r="K74" s="109"/>
      <c r="L74" s="109"/>
      <c r="M74" s="109"/>
      <c r="N74" s="109"/>
      <c r="O74" s="109"/>
      <c r="P74" s="109"/>
      <c r="Q74" s="109"/>
      <c r="R74" s="109"/>
      <c r="S74" s="109"/>
      <c r="T74" s="109"/>
      <c r="U74" s="109"/>
      <c r="V74" s="109"/>
      <c r="W74" s="109"/>
      <c r="X74" s="109"/>
      <c r="Y74" s="109"/>
      <c r="Z74" s="109"/>
    </row>
    <row r="75" ht="12.75" customHeight="1">
      <c r="A75" s="109"/>
      <c r="B75" s="109"/>
      <c r="C75" s="109"/>
      <c r="D75" s="109"/>
      <c r="E75" s="109"/>
      <c r="F75" s="109"/>
      <c r="G75" s="109"/>
      <c r="H75" s="109"/>
      <c r="I75" s="109"/>
      <c r="J75" s="109"/>
      <c r="K75" s="109"/>
      <c r="L75" s="109"/>
      <c r="M75" s="109"/>
      <c r="N75" s="109"/>
      <c r="O75" s="109"/>
      <c r="P75" s="109"/>
      <c r="Q75" s="109"/>
      <c r="R75" s="109"/>
      <c r="S75" s="109"/>
      <c r="T75" s="109"/>
      <c r="U75" s="109"/>
      <c r="V75" s="109"/>
      <c r="W75" s="109"/>
      <c r="X75" s="109"/>
      <c r="Y75" s="109"/>
      <c r="Z75" s="109"/>
    </row>
    <row r="76" ht="12.75" customHeight="1">
      <c r="A76" s="109"/>
      <c r="B76" s="109"/>
      <c r="C76" s="109"/>
      <c r="D76" s="109"/>
      <c r="E76" s="109"/>
      <c r="F76" s="109"/>
      <c r="G76" s="109"/>
      <c r="H76" s="109"/>
      <c r="I76" s="109"/>
      <c r="J76" s="109"/>
      <c r="K76" s="109"/>
      <c r="L76" s="109"/>
      <c r="M76" s="109"/>
      <c r="N76" s="109"/>
      <c r="O76" s="109"/>
      <c r="P76" s="109"/>
      <c r="Q76" s="109"/>
      <c r="R76" s="109"/>
      <c r="S76" s="109"/>
      <c r="T76" s="109"/>
      <c r="U76" s="109"/>
      <c r="V76" s="109"/>
      <c r="W76" s="109"/>
      <c r="X76" s="109"/>
      <c r="Y76" s="109"/>
      <c r="Z76" s="109"/>
    </row>
    <row r="77" ht="12.75" customHeight="1">
      <c r="A77" s="109"/>
      <c r="B77" s="109"/>
      <c r="C77" s="109"/>
      <c r="D77" s="109"/>
      <c r="E77" s="109"/>
      <c r="F77" s="109"/>
      <c r="G77" s="109"/>
      <c r="H77" s="109"/>
      <c r="I77" s="109"/>
      <c r="J77" s="109"/>
      <c r="K77" s="109"/>
      <c r="L77" s="109"/>
      <c r="M77" s="109"/>
      <c r="N77" s="109"/>
      <c r="O77" s="109"/>
      <c r="P77" s="109"/>
      <c r="Q77" s="109"/>
      <c r="R77" s="109"/>
      <c r="S77" s="109"/>
      <c r="T77" s="109"/>
      <c r="U77" s="109"/>
      <c r="V77" s="109"/>
      <c r="W77" s="109"/>
      <c r="X77" s="109"/>
      <c r="Y77" s="109"/>
      <c r="Z77" s="109"/>
    </row>
    <row r="78" ht="12.75" customHeight="1">
      <c r="A78" s="109"/>
      <c r="B78" s="109"/>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row>
    <row r="79" ht="12.75" customHeight="1">
      <c r="A79" s="109"/>
      <c r="B79" s="109"/>
      <c r="C79" s="109"/>
      <c r="D79" s="109"/>
      <c r="E79" s="109"/>
      <c r="F79" s="109"/>
      <c r="G79" s="109"/>
      <c r="H79" s="109"/>
      <c r="I79" s="109"/>
      <c r="J79" s="109"/>
      <c r="K79" s="109"/>
      <c r="L79" s="109"/>
      <c r="M79" s="109"/>
      <c r="N79" s="109"/>
      <c r="O79" s="109"/>
      <c r="P79" s="109"/>
      <c r="Q79" s="109"/>
      <c r="R79" s="109"/>
      <c r="S79" s="109"/>
      <c r="T79" s="109"/>
      <c r="U79" s="109"/>
      <c r="V79" s="109"/>
      <c r="W79" s="109"/>
      <c r="X79" s="109"/>
      <c r="Y79" s="109"/>
      <c r="Z79" s="109"/>
    </row>
    <row r="80" ht="12.75" customHeight="1">
      <c r="A80" s="109"/>
      <c r="B80" s="109"/>
      <c r="C80" s="109"/>
      <c r="D80" s="109"/>
      <c r="E80" s="109"/>
      <c r="F80" s="109"/>
      <c r="G80" s="109"/>
      <c r="H80" s="109"/>
      <c r="I80" s="109"/>
      <c r="J80" s="109"/>
      <c r="K80" s="109"/>
      <c r="L80" s="109"/>
      <c r="M80" s="109"/>
      <c r="N80" s="109"/>
      <c r="O80" s="109"/>
      <c r="P80" s="109"/>
      <c r="Q80" s="109"/>
      <c r="R80" s="109"/>
      <c r="S80" s="109"/>
      <c r="T80" s="109"/>
      <c r="U80" s="109"/>
      <c r="V80" s="109"/>
      <c r="W80" s="109"/>
      <c r="X80" s="109"/>
      <c r="Y80" s="109"/>
      <c r="Z80" s="109"/>
    </row>
    <row r="81" ht="12.75" customHeight="1">
      <c r="A81" s="109"/>
      <c r="B81" s="109"/>
      <c r="C81" s="109"/>
      <c r="D81" s="109"/>
      <c r="E81" s="109"/>
      <c r="F81" s="109"/>
      <c r="G81" s="109"/>
      <c r="H81" s="109"/>
      <c r="I81" s="109"/>
      <c r="J81" s="109"/>
      <c r="K81" s="109"/>
      <c r="L81" s="109"/>
      <c r="M81" s="109"/>
      <c r="N81" s="109"/>
      <c r="O81" s="109"/>
      <c r="P81" s="109"/>
      <c r="Q81" s="109"/>
      <c r="R81" s="109"/>
      <c r="S81" s="109"/>
      <c r="T81" s="109"/>
      <c r="U81" s="109"/>
      <c r="V81" s="109"/>
      <c r="W81" s="109"/>
      <c r="X81" s="109"/>
      <c r="Y81" s="109"/>
      <c r="Z81" s="109"/>
    </row>
    <row r="82" ht="12.75" customHeight="1">
      <c r="A82" s="109"/>
      <c r="B82" s="109"/>
      <c r="C82" s="109"/>
      <c r="D82" s="109"/>
      <c r="E82" s="109"/>
      <c r="F82" s="109"/>
      <c r="G82" s="109"/>
      <c r="H82" s="109"/>
      <c r="I82" s="109"/>
      <c r="J82" s="109"/>
      <c r="K82" s="109"/>
      <c r="L82" s="109"/>
      <c r="M82" s="109"/>
      <c r="N82" s="109"/>
      <c r="O82" s="109"/>
      <c r="P82" s="109"/>
      <c r="Q82" s="109"/>
      <c r="R82" s="109"/>
      <c r="S82" s="109"/>
      <c r="T82" s="109"/>
      <c r="U82" s="109"/>
      <c r="V82" s="109"/>
      <c r="W82" s="109"/>
      <c r="X82" s="109"/>
      <c r="Y82" s="109"/>
      <c r="Z82" s="109"/>
    </row>
    <row r="83" ht="12.75" customHeight="1">
      <c r="A83" s="109"/>
      <c r="B83" s="109"/>
      <c r="C83" s="109"/>
      <c r="D83" s="109"/>
      <c r="E83" s="109"/>
      <c r="F83" s="109"/>
      <c r="G83" s="109"/>
      <c r="H83" s="109"/>
      <c r="I83" s="109"/>
      <c r="J83" s="109"/>
      <c r="K83" s="109"/>
      <c r="L83" s="109"/>
      <c r="M83" s="109"/>
      <c r="N83" s="109"/>
      <c r="O83" s="109"/>
      <c r="P83" s="109"/>
      <c r="Q83" s="109"/>
      <c r="R83" s="109"/>
      <c r="S83" s="109"/>
      <c r="T83" s="109"/>
      <c r="U83" s="109"/>
      <c r="V83" s="109"/>
      <c r="W83" s="109"/>
      <c r="X83" s="109"/>
      <c r="Y83" s="109"/>
      <c r="Z83" s="109"/>
    </row>
    <row r="84" ht="12.75" customHeight="1">
      <c r="A84" s="109"/>
      <c r="B84" s="109"/>
      <c r="C84" s="109"/>
      <c r="D84" s="109"/>
      <c r="E84" s="109"/>
      <c r="F84" s="109"/>
      <c r="G84" s="109"/>
      <c r="H84" s="109"/>
      <c r="I84" s="109"/>
      <c r="J84" s="109"/>
      <c r="K84" s="109"/>
      <c r="L84" s="109"/>
      <c r="M84" s="109"/>
      <c r="N84" s="109"/>
      <c r="O84" s="109"/>
      <c r="P84" s="109"/>
      <c r="Q84" s="109"/>
      <c r="R84" s="109"/>
      <c r="S84" s="109"/>
      <c r="T84" s="109"/>
      <c r="U84" s="109"/>
      <c r="V84" s="109"/>
      <c r="W84" s="109"/>
      <c r="X84" s="109"/>
      <c r="Y84" s="109"/>
      <c r="Z84" s="109"/>
    </row>
    <row r="85" ht="12.75" customHeight="1">
      <c r="A85" s="109"/>
      <c r="B85" s="109"/>
      <c r="C85" s="109"/>
      <c r="D85" s="109"/>
      <c r="E85" s="109"/>
      <c r="F85" s="109"/>
      <c r="G85" s="109"/>
      <c r="H85" s="109"/>
      <c r="I85" s="109"/>
      <c r="J85" s="109"/>
      <c r="K85" s="109"/>
      <c r="L85" s="109"/>
      <c r="M85" s="109"/>
      <c r="N85" s="109"/>
      <c r="O85" s="109"/>
      <c r="P85" s="109"/>
      <c r="Q85" s="109"/>
      <c r="R85" s="109"/>
      <c r="S85" s="109"/>
      <c r="T85" s="109"/>
      <c r="U85" s="109"/>
      <c r="V85" s="109"/>
      <c r="W85" s="109"/>
      <c r="X85" s="109"/>
      <c r="Y85" s="109"/>
      <c r="Z85" s="109"/>
    </row>
    <row r="86" ht="12.75" customHeight="1">
      <c r="A86" s="109"/>
      <c r="B86" s="109"/>
      <c r="C86" s="109"/>
      <c r="D86" s="109"/>
      <c r="E86" s="109"/>
      <c r="F86" s="109"/>
      <c r="G86" s="109"/>
      <c r="H86" s="109"/>
      <c r="I86" s="109"/>
      <c r="J86" s="109"/>
      <c r="K86" s="109"/>
      <c r="L86" s="109"/>
      <c r="M86" s="109"/>
      <c r="N86" s="109"/>
      <c r="O86" s="109"/>
      <c r="P86" s="109"/>
      <c r="Q86" s="109"/>
      <c r="R86" s="109"/>
      <c r="S86" s="109"/>
      <c r="T86" s="109"/>
      <c r="U86" s="109"/>
      <c r="V86" s="109"/>
      <c r="W86" s="109"/>
      <c r="X86" s="109"/>
      <c r="Y86" s="109"/>
      <c r="Z86" s="109"/>
    </row>
    <row r="87" ht="12.75" customHeight="1">
      <c r="A87" s="109"/>
      <c r="B87" s="109"/>
      <c r="C87" s="109"/>
      <c r="D87" s="109"/>
      <c r="E87" s="109"/>
      <c r="F87" s="109"/>
      <c r="G87" s="109"/>
      <c r="H87" s="109"/>
      <c r="I87" s="109"/>
      <c r="J87" s="109"/>
      <c r="K87" s="109"/>
      <c r="L87" s="109"/>
      <c r="M87" s="109"/>
      <c r="N87" s="109"/>
      <c r="O87" s="109"/>
      <c r="P87" s="109"/>
      <c r="Q87" s="109"/>
      <c r="R87" s="109"/>
      <c r="S87" s="109"/>
      <c r="T87" s="109"/>
      <c r="U87" s="109"/>
      <c r="V87" s="109"/>
      <c r="W87" s="109"/>
      <c r="X87" s="109"/>
      <c r="Y87" s="109"/>
      <c r="Z87" s="109"/>
    </row>
    <row r="88" ht="12.75" customHeight="1">
      <c r="A88" s="109"/>
      <c r="B88" s="109"/>
      <c r="C88" s="109"/>
      <c r="D88" s="109"/>
      <c r="E88" s="109"/>
      <c r="F88" s="109"/>
      <c r="G88" s="109"/>
      <c r="H88" s="109"/>
      <c r="I88" s="109"/>
      <c r="J88" s="109"/>
      <c r="K88" s="109"/>
      <c r="L88" s="109"/>
      <c r="M88" s="109"/>
      <c r="N88" s="109"/>
      <c r="O88" s="109"/>
      <c r="P88" s="109"/>
      <c r="Q88" s="109"/>
      <c r="R88" s="109"/>
      <c r="S88" s="109"/>
      <c r="T88" s="109"/>
      <c r="U88" s="109"/>
      <c r="V88" s="109"/>
      <c r="W88" s="109"/>
      <c r="X88" s="109"/>
      <c r="Y88" s="109"/>
      <c r="Z88" s="109"/>
    </row>
    <row r="89" ht="12.75" customHeight="1">
      <c r="A89" s="109"/>
      <c r="B89" s="109"/>
      <c r="C89" s="109"/>
      <c r="D89" s="109"/>
      <c r="E89" s="109"/>
      <c r="F89" s="109"/>
      <c r="G89" s="109"/>
      <c r="H89" s="109"/>
      <c r="I89" s="109"/>
      <c r="J89" s="109"/>
      <c r="K89" s="109"/>
      <c r="L89" s="109"/>
      <c r="M89" s="109"/>
      <c r="N89" s="109"/>
      <c r="O89" s="109"/>
      <c r="P89" s="109"/>
      <c r="Q89" s="109"/>
      <c r="R89" s="109"/>
      <c r="S89" s="109"/>
      <c r="T89" s="109"/>
      <c r="U89" s="109"/>
      <c r="V89" s="109"/>
      <c r="W89" s="109"/>
      <c r="X89" s="109"/>
      <c r="Y89" s="109"/>
      <c r="Z89" s="109"/>
    </row>
    <row r="90" ht="12.75" customHeight="1">
      <c r="A90" s="109"/>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row>
    <row r="91" ht="12.75" customHeight="1">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row>
    <row r="92" ht="12.75" customHeight="1">
      <c r="A92" s="109"/>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row>
    <row r="93" ht="12.75" customHeight="1">
      <c r="A93" s="109"/>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row>
    <row r="94" ht="12.75" customHeight="1">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row>
    <row r="95" ht="12.75" customHeight="1">
      <c r="A95" s="109"/>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row>
    <row r="96" ht="12.75" customHeight="1">
      <c r="A96" s="109"/>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row>
    <row r="97" ht="12.75" customHeight="1">
      <c r="A97" s="109"/>
      <c r="B97" s="109"/>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row>
    <row r="98" ht="12.75" customHeight="1">
      <c r="A98" s="109"/>
      <c r="B98" s="109"/>
      <c r="C98" s="109"/>
      <c r="D98" s="109"/>
      <c r="E98" s="109"/>
      <c r="F98" s="109"/>
      <c r="G98" s="109"/>
      <c r="H98" s="109"/>
      <c r="I98" s="109"/>
      <c r="J98" s="109"/>
      <c r="K98" s="109"/>
      <c r="L98" s="109"/>
      <c r="M98" s="109"/>
      <c r="N98" s="109"/>
      <c r="O98" s="109"/>
      <c r="P98" s="109"/>
      <c r="Q98" s="109"/>
      <c r="R98" s="109"/>
      <c r="S98" s="109"/>
      <c r="T98" s="109"/>
      <c r="U98" s="109"/>
      <c r="V98" s="109"/>
      <c r="W98" s="109"/>
      <c r="X98" s="109"/>
      <c r="Y98" s="109"/>
      <c r="Z98" s="109"/>
    </row>
    <row r="99" ht="12.75" customHeight="1">
      <c r="A99" s="109"/>
      <c r="B99" s="109"/>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row>
    <row r="100" ht="12.75" customHeight="1">
      <c r="A100" s="109"/>
      <c r="B100" s="109"/>
      <c r="C100" s="109"/>
      <c r="D100" s="109"/>
      <c r="E100" s="109"/>
      <c r="F100" s="109"/>
      <c r="G100" s="109"/>
      <c r="H100" s="109"/>
      <c r="I100" s="109"/>
      <c r="J100" s="109"/>
      <c r="K100" s="109"/>
      <c r="L100" s="109"/>
      <c r="M100" s="109"/>
      <c r="N100" s="109"/>
      <c r="O100" s="109"/>
      <c r="P100" s="109"/>
      <c r="Q100" s="109"/>
      <c r="R100" s="109"/>
      <c r="S100" s="109"/>
      <c r="T100" s="109"/>
      <c r="U100" s="109"/>
      <c r="V100" s="109"/>
      <c r="W100" s="109"/>
      <c r="X100" s="109"/>
      <c r="Y100" s="109"/>
      <c r="Z100" s="109"/>
    </row>
    <row r="101" ht="12.75" customHeight="1">
      <c r="A101" s="109"/>
      <c r="B101" s="109"/>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row>
    <row r="102" ht="12.75" customHeight="1">
      <c r="A102" s="109"/>
      <c r="B102" s="109"/>
      <c r="C102" s="109"/>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row>
    <row r="103" ht="12.75" customHeight="1">
      <c r="A103" s="109"/>
      <c r="B103" s="109"/>
      <c r="C103" s="109"/>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row>
    <row r="104" ht="12.75" customHeight="1">
      <c r="A104" s="109"/>
      <c r="B104" s="109"/>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row>
    <row r="105" ht="12.75" customHeight="1">
      <c r="A105" s="109"/>
      <c r="B105" s="109"/>
      <c r="C105" s="109"/>
      <c r="D105" s="109"/>
      <c r="E105" s="109"/>
      <c r="F105" s="109"/>
      <c r="G105" s="109"/>
      <c r="H105" s="109"/>
      <c r="I105" s="109"/>
      <c r="J105" s="109"/>
      <c r="K105" s="109"/>
      <c r="L105" s="109"/>
      <c r="M105" s="109"/>
      <c r="N105" s="109"/>
      <c r="O105" s="109"/>
      <c r="P105" s="109"/>
      <c r="Q105" s="109"/>
      <c r="R105" s="109"/>
      <c r="S105" s="109"/>
      <c r="T105" s="109"/>
      <c r="U105" s="109"/>
      <c r="V105" s="109"/>
      <c r="W105" s="109"/>
      <c r="X105" s="109"/>
      <c r="Y105" s="109"/>
      <c r="Z105" s="109"/>
    </row>
    <row r="106" ht="12.75" customHeight="1">
      <c r="A106" s="109"/>
      <c r="B106" s="109"/>
      <c r="C106" s="109"/>
      <c r="D106" s="109"/>
      <c r="E106" s="109"/>
      <c r="F106" s="109"/>
      <c r="G106" s="109"/>
      <c r="H106" s="109"/>
      <c r="I106" s="109"/>
      <c r="J106" s="109"/>
      <c r="K106" s="109"/>
      <c r="L106" s="109"/>
      <c r="M106" s="109"/>
      <c r="N106" s="109"/>
      <c r="O106" s="109"/>
      <c r="P106" s="109"/>
      <c r="Q106" s="109"/>
      <c r="R106" s="109"/>
      <c r="S106" s="109"/>
      <c r="T106" s="109"/>
      <c r="U106" s="109"/>
      <c r="V106" s="109"/>
      <c r="W106" s="109"/>
      <c r="X106" s="109"/>
      <c r="Y106" s="109"/>
      <c r="Z106" s="109"/>
    </row>
    <row r="107" ht="12.75" customHeight="1">
      <c r="A107" s="109"/>
      <c r="B107" s="109"/>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row>
    <row r="108" ht="12.75" customHeight="1">
      <c r="A108" s="109"/>
      <c r="B108" s="109"/>
      <c r="C108" s="109"/>
      <c r="D108" s="109"/>
      <c r="E108" s="109"/>
      <c r="F108" s="109"/>
      <c r="G108" s="109"/>
      <c r="H108" s="109"/>
      <c r="I108" s="109"/>
      <c r="J108" s="109"/>
      <c r="K108" s="109"/>
      <c r="L108" s="109"/>
      <c r="M108" s="109"/>
      <c r="N108" s="109"/>
      <c r="O108" s="109"/>
      <c r="P108" s="109"/>
      <c r="Q108" s="109"/>
      <c r="R108" s="109"/>
      <c r="S108" s="109"/>
      <c r="T108" s="109"/>
      <c r="U108" s="109"/>
      <c r="V108" s="109"/>
      <c r="W108" s="109"/>
      <c r="X108" s="109"/>
      <c r="Y108" s="109"/>
      <c r="Z108" s="109"/>
    </row>
    <row r="109" ht="12.75" customHeight="1">
      <c r="A109" s="109"/>
      <c r="B109" s="109"/>
      <c r="C109" s="109"/>
      <c r="D109" s="109"/>
      <c r="E109" s="109"/>
      <c r="F109" s="109"/>
      <c r="G109" s="109"/>
      <c r="H109" s="109"/>
      <c r="I109" s="109"/>
      <c r="J109" s="109"/>
      <c r="K109" s="109"/>
      <c r="L109" s="109"/>
      <c r="M109" s="109"/>
      <c r="N109" s="109"/>
      <c r="O109" s="109"/>
      <c r="P109" s="109"/>
      <c r="Q109" s="109"/>
      <c r="R109" s="109"/>
      <c r="S109" s="109"/>
      <c r="T109" s="109"/>
      <c r="U109" s="109"/>
      <c r="V109" s="109"/>
      <c r="W109" s="109"/>
      <c r="X109" s="109"/>
      <c r="Y109" s="109"/>
      <c r="Z109" s="109"/>
    </row>
    <row r="110" ht="12.75" customHeight="1">
      <c r="A110" s="109"/>
      <c r="B110" s="109"/>
      <c r="C110" s="109"/>
      <c r="D110" s="109"/>
      <c r="E110" s="109"/>
      <c r="F110" s="109"/>
      <c r="G110" s="109"/>
      <c r="H110" s="109"/>
      <c r="I110" s="109"/>
      <c r="J110" s="109"/>
      <c r="K110" s="109"/>
      <c r="L110" s="109"/>
      <c r="M110" s="109"/>
      <c r="N110" s="109"/>
      <c r="O110" s="109"/>
      <c r="P110" s="109"/>
      <c r="Q110" s="109"/>
      <c r="R110" s="109"/>
      <c r="S110" s="109"/>
      <c r="T110" s="109"/>
      <c r="U110" s="109"/>
      <c r="V110" s="109"/>
      <c r="W110" s="109"/>
      <c r="X110" s="109"/>
      <c r="Y110" s="109"/>
      <c r="Z110" s="109"/>
    </row>
    <row r="111" ht="12.75" customHeight="1">
      <c r="A111" s="109"/>
      <c r="B111" s="109"/>
      <c r="C111" s="109"/>
      <c r="D111" s="109"/>
      <c r="E111" s="109"/>
      <c r="F111" s="109"/>
      <c r="G111" s="109"/>
      <c r="H111" s="109"/>
      <c r="I111" s="109"/>
      <c r="J111" s="109"/>
      <c r="K111" s="109"/>
      <c r="L111" s="109"/>
      <c r="M111" s="109"/>
      <c r="N111" s="109"/>
      <c r="O111" s="109"/>
      <c r="P111" s="109"/>
      <c r="Q111" s="109"/>
      <c r="R111" s="109"/>
      <c r="S111" s="109"/>
      <c r="T111" s="109"/>
      <c r="U111" s="109"/>
      <c r="V111" s="109"/>
      <c r="W111" s="109"/>
      <c r="X111" s="109"/>
      <c r="Y111" s="109"/>
      <c r="Z111" s="109"/>
    </row>
    <row r="112" ht="12.75" customHeight="1">
      <c r="A112" s="109"/>
      <c r="B112" s="109"/>
      <c r="C112" s="109"/>
      <c r="D112" s="109"/>
      <c r="E112" s="109"/>
      <c r="F112" s="109"/>
      <c r="G112" s="109"/>
      <c r="H112" s="109"/>
      <c r="I112" s="109"/>
      <c r="J112" s="109"/>
      <c r="K112" s="109"/>
      <c r="L112" s="109"/>
      <c r="M112" s="109"/>
      <c r="N112" s="109"/>
      <c r="O112" s="109"/>
      <c r="P112" s="109"/>
      <c r="Q112" s="109"/>
      <c r="R112" s="109"/>
      <c r="S112" s="109"/>
      <c r="T112" s="109"/>
      <c r="U112" s="109"/>
      <c r="V112" s="109"/>
      <c r="W112" s="109"/>
      <c r="X112" s="109"/>
      <c r="Y112" s="109"/>
      <c r="Z112" s="109"/>
    </row>
    <row r="113" ht="12.75" customHeight="1">
      <c r="A113" s="109"/>
      <c r="B113" s="109"/>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row>
    <row r="114" ht="12.75" customHeight="1">
      <c r="A114" s="109"/>
      <c r="B114" s="109"/>
      <c r="C114" s="109"/>
      <c r="D114" s="109"/>
      <c r="E114" s="109"/>
      <c r="F114" s="109"/>
      <c r="G114" s="109"/>
      <c r="H114" s="109"/>
      <c r="I114" s="109"/>
      <c r="J114" s="109"/>
      <c r="K114" s="109"/>
      <c r="L114" s="109"/>
      <c r="M114" s="109"/>
      <c r="N114" s="109"/>
      <c r="O114" s="109"/>
      <c r="P114" s="109"/>
      <c r="Q114" s="109"/>
      <c r="R114" s="109"/>
      <c r="S114" s="109"/>
      <c r="T114" s="109"/>
      <c r="U114" s="109"/>
      <c r="V114" s="109"/>
      <c r="W114" s="109"/>
      <c r="X114" s="109"/>
      <c r="Y114" s="109"/>
      <c r="Z114" s="109"/>
    </row>
    <row r="115" ht="12.75" customHeight="1">
      <c r="A115" s="109"/>
      <c r="B115" s="109"/>
      <c r="C115" s="109"/>
      <c r="D115" s="109"/>
      <c r="E115" s="109"/>
      <c r="F115" s="109"/>
      <c r="G115" s="109"/>
      <c r="H115" s="109"/>
      <c r="I115" s="109"/>
      <c r="J115" s="109"/>
      <c r="K115" s="109"/>
      <c r="L115" s="109"/>
      <c r="M115" s="109"/>
      <c r="N115" s="109"/>
      <c r="O115" s="109"/>
      <c r="P115" s="109"/>
      <c r="Q115" s="109"/>
      <c r="R115" s="109"/>
      <c r="S115" s="109"/>
      <c r="T115" s="109"/>
      <c r="U115" s="109"/>
      <c r="V115" s="109"/>
      <c r="W115" s="109"/>
      <c r="X115" s="109"/>
      <c r="Y115" s="109"/>
      <c r="Z115" s="109"/>
    </row>
    <row r="116" ht="12.75" customHeight="1">
      <c r="A116" s="109"/>
      <c r="B116" s="109"/>
      <c r="C116" s="109"/>
      <c r="D116" s="109"/>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row>
    <row r="117" ht="12.75" customHeight="1">
      <c r="A117" s="109"/>
      <c r="B117" s="109"/>
      <c r="C117" s="109"/>
      <c r="D117" s="109"/>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row>
    <row r="118" ht="12.75" customHeight="1">
      <c r="A118" s="109"/>
      <c r="B118" s="109"/>
      <c r="C118" s="109"/>
      <c r="D118" s="109"/>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row>
    <row r="119" ht="12.75" customHeight="1">
      <c r="A119" s="109"/>
      <c r="B119" s="109"/>
      <c r="C119" s="109"/>
      <c r="D119" s="109"/>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row>
    <row r="120" ht="12.75" customHeight="1">
      <c r="A120" s="109"/>
      <c r="B120" s="109"/>
      <c r="C120" s="109"/>
      <c r="D120" s="109"/>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row>
    <row r="121" ht="12.75" customHeight="1">
      <c r="A121" s="109"/>
      <c r="B121" s="109"/>
      <c r="C121" s="109"/>
      <c r="D121" s="109"/>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row>
    <row r="122" ht="12.75" customHeight="1">
      <c r="A122" s="109"/>
      <c r="B122" s="109"/>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row>
    <row r="123" ht="12.75" customHeight="1">
      <c r="A123" s="109"/>
      <c r="B123" s="109"/>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row>
    <row r="124" ht="12.75" customHeight="1">
      <c r="A124" s="109"/>
      <c r="B124" s="109"/>
      <c r="C124" s="109"/>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row>
    <row r="125" ht="12.75" customHeight="1">
      <c r="A125" s="109"/>
      <c r="B125" s="109"/>
      <c r="C125" s="109"/>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row>
    <row r="126" ht="12.75" customHeight="1">
      <c r="A126" s="109"/>
      <c r="B126" s="109"/>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row>
    <row r="127" ht="12.75" customHeight="1">
      <c r="A127" s="109"/>
      <c r="B127" s="109"/>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row>
    <row r="128" ht="12.75" customHeight="1">
      <c r="A128" s="109"/>
      <c r="B128" s="109"/>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c r="Y128" s="109"/>
      <c r="Z128" s="109"/>
    </row>
    <row r="129" ht="12.75" customHeight="1">
      <c r="A129" s="109"/>
      <c r="B129" s="109"/>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row>
    <row r="130" ht="12.75" customHeight="1">
      <c r="A130" s="109"/>
      <c r="B130" s="109"/>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row>
    <row r="131" ht="12.75" customHeight="1">
      <c r="A131" s="109"/>
      <c r="B131" s="109"/>
      <c r="C131" s="109"/>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row>
    <row r="132" ht="12.75" customHeight="1">
      <c r="A132" s="109"/>
      <c r="B132" s="109"/>
      <c r="C132" s="109"/>
      <c r="D132" s="109"/>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row>
    <row r="133" ht="12.75" customHeight="1">
      <c r="A133" s="109"/>
      <c r="B133" s="109"/>
      <c r="C133" s="109"/>
      <c r="D133" s="109"/>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row>
    <row r="134" ht="12.75" customHeight="1">
      <c r="A134" s="109"/>
      <c r="B134" s="109"/>
      <c r="C134" s="109"/>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row>
    <row r="135" ht="12.75" customHeight="1">
      <c r="A135" s="109"/>
      <c r="B135" s="109"/>
      <c r="C135" s="109"/>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09"/>
      <c r="Z135" s="109"/>
    </row>
    <row r="136" ht="12.75" customHeight="1">
      <c r="A136" s="109"/>
      <c r="B136" s="109"/>
      <c r="C136" s="109"/>
      <c r="D136" s="109"/>
      <c r="E136" s="109"/>
      <c r="F136" s="109"/>
      <c r="G136" s="109"/>
      <c r="H136" s="109"/>
      <c r="I136" s="109"/>
      <c r="J136" s="109"/>
      <c r="K136" s="109"/>
      <c r="L136" s="109"/>
      <c r="M136" s="109"/>
      <c r="N136" s="109"/>
      <c r="O136" s="109"/>
      <c r="P136" s="109"/>
      <c r="Q136" s="109"/>
      <c r="R136" s="109"/>
      <c r="S136" s="109"/>
      <c r="T136" s="109"/>
      <c r="U136" s="109"/>
      <c r="V136" s="109"/>
      <c r="W136" s="109"/>
      <c r="X136" s="109"/>
      <c r="Y136" s="109"/>
      <c r="Z136" s="109"/>
    </row>
    <row r="137" ht="12.75" customHeight="1">
      <c r="A137" s="109"/>
      <c r="B137" s="109"/>
      <c r="C137" s="109"/>
      <c r="D137" s="109"/>
      <c r="E137" s="109"/>
      <c r="F137" s="109"/>
      <c r="G137" s="109"/>
      <c r="H137" s="109"/>
      <c r="I137" s="109"/>
      <c r="J137" s="109"/>
      <c r="K137" s="109"/>
      <c r="L137" s="109"/>
      <c r="M137" s="109"/>
      <c r="N137" s="109"/>
      <c r="O137" s="109"/>
      <c r="P137" s="109"/>
      <c r="Q137" s="109"/>
      <c r="R137" s="109"/>
      <c r="S137" s="109"/>
      <c r="T137" s="109"/>
      <c r="U137" s="109"/>
      <c r="V137" s="109"/>
      <c r="W137" s="109"/>
      <c r="X137" s="109"/>
      <c r="Y137" s="109"/>
      <c r="Z137" s="109"/>
    </row>
    <row r="138" ht="12.75" customHeight="1">
      <c r="A138" s="109"/>
      <c r="B138" s="109"/>
      <c r="C138" s="109"/>
      <c r="D138" s="109"/>
      <c r="E138" s="109"/>
      <c r="F138" s="109"/>
      <c r="G138" s="109"/>
      <c r="H138" s="109"/>
      <c r="I138" s="109"/>
      <c r="J138" s="109"/>
      <c r="K138" s="109"/>
      <c r="L138" s="109"/>
      <c r="M138" s="109"/>
      <c r="N138" s="109"/>
      <c r="O138" s="109"/>
      <c r="P138" s="109"/>
      <c r="Q138" s="109"/>
      <c r="R138" s="109"/>
      <c r="S138" s="109"/>
      <c r="T138" s="109"/>
      <c r="U138" s="109"/>
      <c r="V138" s="109"/>
      <c r="W138" s="109"/>
      <c r="X138" s="109"/>
      <c r="Y138" s="109"/>
      <c r="Z138" s="109"/>
    </row>
    <row r="139" ht="12.75" customHeight="1">
      <c r="A139" s="109"/>
      <c r="B139" s="109"/>
      <c r="C139" s="109"/>
      <c r="D139" s="109"/>
      <c r="E139" s="109"/>
      <c r="F139" s="109"/>
      <c r="G139" s="109"/>
      <c r="H139" s="109"/>
      <c r="I139" s="109"/>
      <c r="J139" s="109"/>
      <c r="K139" s="109"/>
      <c r="L139" s="109"/>
      <c r="M139" s="109"/>
      <c r="N139" s="109"/>
      <c r="O139" s="109"/>
      <c r="P139" s="109"/>
      <c r="Q139" s="109"/>
      <c r="R139" s="109"/>
      <c r="S139" s="109"/>
      <c r="T139" s="109"/>
      <c r="U139" s="109"/>
      <c r="V139" s="109"/>
      <c r="W139" s="109"/>
      <c r="X139" s="109"/>
      <c r="Y139" s="109"/>
      <c r="Z139" s="109"/>
    </row>
    <row r="140" ht="12.75" customHeight="1">
      <c r="A140" s="109"/>
      <c r="B140" s="109"/>
      <c r="C140" s="109"/>
      <c r="D140" s="109"/>
      <c r="E140" s="109"/>
      <c r="F140" s="109"/>
      <c r="G140" s="109"/>
      <c r="H140" s="109"/>
      <c r="I140" s="109"/>
      <c r="J140" s="109"/>
      <c r="K140" s="109"/>
      <c r="L140" s="109"/>
      <c r="M140" s="109"/>
      <c r="N140" s="109"/>
      <c r="O140" s="109"/>
      <c r="P140" s="109"/>
      <c r="Q140" s="109"/>
      <c r="R140" s="109"/>
      <c r="S140" s="109"/>
      <c r="T140" s="109"/>
      <c r="U140" s="109"/>
      <c r="V140" s="109"/>
      <c r="W140" s="109"/>
      <c r="X140" s="109"/>
      <c r="Y140" s="109"/>
      <c r="Z140" s="109"/>
    </row>
    <row r="141" ht="12.75" customHeight="1">
      <c r="A141" s="109"/>
      <c r="B141" s="109"/>
      <c r="C141" s="109"/>
      <c r="D141" s="109"/>
      <c r="E141" s="109"/>
      <c r="F141" s="109"/>
      <c r="G141" s="109"/>
      <c r="H141" s="109"/>
      <c r="I141" s="109"/>
      <c r="J141" s="109"/>
      <c r="K141" s="109"/>
      <c r="L141" s="109"/>
      <c r="M141" s="109"/>
      <c r="N141" s="109"/>
      <c r="O141" s="109"/>
      <c r="P141" s="109"/>
      <c r="Q141" s="109"/>
      <c r="R141" s="109"/>
      <c r="S141" s="109"/>
      <c r="T141" s="109"/>
      <c r="U141" s="109"/>
      <c r="V141" s="109"/>
      <c r="W141" s="109"/>
      <c r="X141" s="109"/>
      <c r="Y141" s="109"/>
      <c r="Z141" s="109"/>
    </row>
    <row r="142" ht="12.75" customHeight="1">
      <c r="A142" s="109"/>
      <c r="B142" s="109"/>
      <c r="C142" s="109"/>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09"/>
      <c r="Z142" s="109"/>
    </row>
    <row r="143" ht="12.75" customHeight="1">
      <c r="A143" s="109"/>
      <c r="B143" s="109"/>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09"/>
      <c r="Z143" s="109"/>
    </row>
    <row r="144" ht="12.75" customHeight="1">
      <c r="A144" s="109"/>
      <c r="B144" s="109"/>
      <c r="C144" s="109"/>
      <c r="D144" s="109"/>
      <c r="E144" s="109"/>
      <c r="F144" s="109"/>
      <c r="G144" s="109"/>
      <c r="H144" s="109"/>
      <c r="I144" s="109"/>
      <c r="J144" s="109"/>
      <c r="K144" s="109"/>
      <c r="L144" s="109"/>
      <c r="M144" s="109"/>
      <c r="N144" s="109"/>
      <c r="O144" s="109"/>
      <c r="P144" s="109"/>
      <c r="Q144" s="109"/>
      <c r="R144" s="109"/>
      <c r="S144" s="109"/>
      <c r="T144" s="109"/>
      <c r="U144" s="109"/>
      <c r="V144" s="109"/>
      <c r="W144" s="109"/>
      <c r="X144" s="109"/>
      <c r="Y144" s="109"/>
      <c r="Z144" s="109"/>
    </row>
    <row r="145" ht="12.75" customHeight="1">
      <c r="A145" s="109"/>
      <c r="B145" s="109"/>
      <c r="C145" s="109"/>
      <c r="D145" s="109"/>
      <c r="E145" s="109"/>
      <c r="F145" s="109"/>
      <c r="G145" s="109"/>
      <c r="H145" s="109"/>
      <c r="I145" s="109"/>
      <c r="J145" s="109"/>
      <c r="K145" s="109"/>
      <c r="L145" s="109"/>
      <c r="M145" s="109"/>
      <c r="N145" s="109"/>
      <c r="O145" s="109"/>
      <c r="P145" s="109"/>
      <c r="Q145" s="109"/>
      <c r="R145" s="109"/>
      <c r="S145" s="109"/>
      <c r="T145" s="109"/>
      <c r="U145" s="109"/>
      <c r="V145" s="109"/>
      <c r="W145" s="109"/>
      <c r="X145" s="109"/>
      <c r="Y145" s="109"/>
      <c r="Z145" s="109"/>
    </row>
    <row r="146" ht="12.75" customHeight="1">
      <c r="A146" s="109"/>
      <c r="B146" s="109"/>
      <c r="C146" s="109"/>
      <c r="D146" s="109"/>
      <c r="E146" s="109"/>
      <c r="F146" s="109"/>
      <c r="G146" s="109"/>
      <c r="H146" s="109"/>
      <c r="I146" s="109"/>
      <c r="J146" s="109"/>
      <c r="K146" s="109"/>
      <c r="L146" s="109"/>
      <c r="M146" s="109"/>
      <c r="N146" s="109"/>
      <c r="O146" s="109"/>
      <c r="P146" s="109"/>
      <c r="Q146" s="109"/>
      <c r="R146" s="109"/>
      <c r="S146" s="109"/>
      <c r="T146" s="109"/>
      <c r="U146" s="109"/>
      <c r="V146" s="109"/>
      <c r="W146" s="109"/>
      <c r="X146" s="109"/>
      <c r="Y146" s="109"/>
      <c r="Z146" s="109"/>
    </row>
    <row r="147" ht="12.75" customHeight="1">
      <c r="A147" s="109"/>
      <c r="B147" s="109"/>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row>
    <row r="148" ht="12.75" customHeight="1">
      <c r="A148" s="109"/>
      <c r="B148" s="109"/>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09"/>
      <c r="Z148" s="109"/>
    </row>
    <row r="149" ht="12.75" customHeight="1">
      <c r="A149" s="109"/>
      <c r="B149" s="109"/>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09"/>
      <c r="Z149" s="109"/>
    </row>
    <row r="150" ht="12.75" customHeight="1">
      <c r="A150" s="109"/>
      <c r="B150" s="109"/>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row>
    <row r="151" ht="12.75" customHeight="1">
      <c r="A151" s="109"/>
      <c r="B151" s="109"/>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09"/>
      <c r="Z151" s="109"/>
    </row>
    <row r="152" ht="12.75" customHeight="1">
      <c r="A152" s="109"/>
      <c r="B152" s="109"/>
      <c r="C152" s="109"/>
      <c r="D152" s="109"/>
      <c r="E152" s="109"/>
      <c r="F152" s="109"/>
      <c r="G152" s="109"/>
      <c r="H152" s="109"/>
      <c r="I152" s="109"/>
      <c r="J152" s="109"/>
      <c r="K152" s="109"/>
      <c r="L152" s="109"/>
      <c r="M152" s="109"/>
      <c r="N152" s="109"/>
      <c r="O152" s="109"/>
      <c r="P152" s="109"/>
      <c r="Q152" s="109"/>
      <c r="R152" s="109"/>
      <c r="S152" s="109"/>
      <c r="T152" s="109"/>
      <c r="U152" s="109"/>
      <c r="V152" s="109"/>
      <c r="W152" s="109"/>
      <c r="X152" s="109"/>
      <c r="Y152" s="109"/>
      <c r="Z152" s="109"/>
    </row>
    <row r="153" ht="12.75" customHeight="1">
      <c r="A153" s="109"/>
      <c r="B153" s="109"/>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row>
    <row r="154" ht="12.75" customHeight="1">
      <c r="A154" s="109"/>
      <c r="B154" s="109"/>
      <c r="C154" s="109"/>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row>
    <row r="155" ht="12.75" customHeight="1">
      <c r="A155" s="109"/>
      <c r="B155" s="109"/>
      <c r="C155" s="109"/>
      <c r="D155" s="109"/>
      <c r="E155" s="109"/>
      <c r="F155" s="109"/>
      <c r="G155" s="109"/>
      <c r="H155" s="109"/>
      <c r="I155" s="109"/>
      <c r="J155" s="109"/>
      <c r="K155" s="109"/>
      <c r="L155" s="109"/>
      <c r="M155" s="109"/>
      <c r="N155" s="109"/>
      <c r="O155" s="109"/>
      <c r="P155" s="109"/>
      <c r="Q155" s="109"/>
      <c r="R155" s="109"/>
      <c r="S155" s="109"/>
      <c r="T155" s="109"/>
      <c r="U155" s="109"/>
      <c r="V155" s="109"/>
      <c r="W155" s="109"/>
      <c r="X155" s="109"/>
      <c r="Y155" s="109"/>
      <c r="Z155" s="109"/>
    </row>
    <row r="156" ht="12.75" customHeight="1">
      <c r="A156" s="109"/>
      <c r="B156" s="109"/>
      <c r="C156" s="109"/>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09"/>
      <c r="Z156" s="109"/>
    </row>
    <row r="157" ht="12.75" customHeight="1">
      <c r="A157" s="109"/>
      <c r="B157" s="109"/>
      <c r="C157" s="109"/>
      <c r="D157" s="109"/>
      <c r="E157" s="109"/>
      <c r="F157" s="109"/>
      <c r="G157" s="109"/>
      <c r="H157" s="109"/>
      <c r="I157" s="109"/>
      <c r="J157" s="109"/>
      <c r="K157" s="109"/>
      <c r="L157" s="109"/>
      <c r="M157" s="109"/>
      <c r="N157" s="109"/>
      <c r="O157" s="109"/>
      <c r="P157" s="109"/>
      <c r="Q157" s="109"/>
      <c r="R157" s="109"/>
      <c r="S157" s="109"/>
      <c r="T157" s="109"/>
      <c r="U157" s="109"/>
      <c r="V157" s="109"/>
      <c r="W157" s="109"/>
      <c r="X157" s="109"/>
      <c r="Y157" s="109"/>
      <c r="Z157" s="109"/>
    </row>
    <row r="158" ht="12.75" customHeight="1">
      <c r="A158" s="109"/>
      <c r="B158" s="109"/>
      <c r="C158" s="109"/>
      <c r="D158" s="109"/>
      <c r="E158" s="109"/>
      <c r="F158" s="109"/>
      <c r="G158" s="109"/>
      <c r="H158" s="109"/>
      <c r="I158" s="109"/>
      <c r="J158" s="109"/>
      <c r="K158" s="109"/>
      <c r="L158" s="109"/>
      <c r="M158" s="109"/>
      <c r="N158" s="109"/>
      <c r="O158" s="109"/>
      <c r="P158" s="109"/>
      <c r="Q158" s="109"/>
      <c r="R158" s="109"/>
      <c r="S158" s="109"/>
      <c r="T158" s="109"/>
      <c r="U158" s="109"/>
      <c r="V158" s="109"/>
      <c r="W158" s="109"/>
      <c r="X158" s="109"/>
      <c r="Y158" s="109"/>
      <c r="Z158" s="109"/>
    </row>
    <row r="159" ht="12.75" customHeight="1">
      <c r="A159" s="109"/>
      <c r="B159" s="109"/>
      <c r="C159" s="109"/>
      <c r="D159" s="109"/>
      <c r="E159" s="109"/>
      <c r="F159" s="109"/>
      <c r="G159" s="109"/>
      <c r="H159" s="109"/>
      <c r="I159" s="109"/>
      <c r="J159" s="109"/>
      <c r="K159" s="109"/>
      <c r="L159" s="109"/>
      <c r="M159" s="109"/>
      <c r="N159" s="109"/>
      <c r="O159" s="109"/>
      <c r="P159" s="109"/>
      <c r="Q159" s="109"/>
      <c r="R159" s="109"/>
      <c r="S159" s="109"/>
      <c r="T159" s="109"/>
      <c r="U159" s="109"/>
      <c r="V159" s="109"/>
      <c r="W159" s="109"/>
      <c r="X159" s="109"/>
      <c r="Y159" s="109"/>
      <c r="Z159" s="109"/>
    </row>
    <row r="160" ht="12.75" customHeight="1">
      <c r="A160" s="109"/>
      <c r="B160" s="109"/>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09"/>
      <c r="Z160" s="109"/>
    </row>
    <row r="161" ht="12.75" customHeight="1">
      <c r="A161" s="109"/>
      <c r="B161" s="109"/>
      <c r="C161" s="109"/>
      <c r="D161" s="109"/>
      <c r="E161" s="109"/>
      <c r="F161" s="109"/>
      <c r="G161" s="109"/>
      <c r="H161" s="109"/>
      <c r="I161" s="109"/>
      <c r="J161" s="109"/>
      <c r="K161" s="109"/>
      <c r="L161" s="109"/>
      <c r="M161" s="109"/>
      <c r="N161" s="109"/>
      <c r="O161" s="109"/>
      <c r="P161" s="109"/>
      <c r="Q161" s="109"/>
      <c r="R161" s="109"/>
      <c r="S161" s="109"/>
      <c r="T161" s="109"/>
      <c r="U161" s="109"/>
      <c r="V161" s="109"/>
      <c r="W161" s="109"/>
      <c r="X161" s="109"/>
      <c r="Y161" s="109"/>
      <c r="Z161" s="109"/>
    </row>
    <row r="162" ht="12.75" customHeight="1">
      <c r="A162" s="109"/>
      <c r="B162" s="109"/>
      <c r="C162" s="109"/>
      <c r="D162" s="109"/>
      <c r="E162" s="109"/>
      <c r="F162" s="109"/>
      <c r="G162" s="109"/>
      <c r="H162" s="109"/>
      <c r="I162" s="109"/>
      <c r="J162" s="109"/>
      <c r="K162" s="109"/>
      <c r="L162" s="109"/>
      <c r="M162" s="109"/>
      <c r="N162" s="109"/>
      <c r="O162" s="109"/>
      <c r="P162" s="109"/>
      <c r="Q162" s="109"/>
      <c r="R162" s="109"/>
      <c r="S162" s="109"/>
      <c r="T162" s="109"/>
      <c r="U162" s="109"/>
      <c r="V162" s="109"/>
      <c r="W162" s="109"/>
      <c r="X162" s="109"/>
      <c r="Y162" s="109"/>
      <c r="Z162" s="109"/>
    </row>
    <row r="163" ht="12.75" customHeight="1">
      <c r="A163" s="109"/>
      <c r="B163" s="109"/>
      <c r="C163" s="109"/>
      <c r="D163" s="109"/>
      <c r="E163" s="109"/>
      <c r="F163" s="109"/>
      <c r="G163" s="109"/>
      <c r="H163" s="109"/>
      <c r="I163" s="109"/>
      <c r="J163" s="109"/>
      <c r="K163" s="109"/>
      <c r="L163" s="109"/>
      <c r="M163" s="109"/>
      <c r="N163" s="109"/>
      <c r="O163" s="109"/>
      <c r="P163" s="109"/>
      <c r="Q163" s="109"/>
      <c r="R163" s="109"/>
      <c r="S163" s="109"/>
      <c r="T163" s="109"/>
      <c r="U163" s="109"/>
      <c r="V163" s="109"/>
      <c r="W163" s="109"/>
      <c r="X163" s="109"/>
      <c r="Y163" s="109"/>
      <c r="Z163" s="109"/>
    </row>
    <row r="164" ht="12.75" customHeight="1">
      <c r="A164" s="109"/>
      <c r="B164" s="109"/>
      <c r="C164" s="109"/>
      <c r="D164" s="109"/>
      <c r="E164" s="109"/>
      <c r="F164" s="109"/>
      <c r="G164" s="109"/>
      <c r="H164" s="109"/>
      <c r="I164" s="109"/>
      <c r="J164" s="109"/>
      <c r="K164" s="109"/>
      <c r="L164" s="109"/>
      <c r="M164" s="109"/>
      <c r="N164" s="109"/>
      <c r="O164" s="109"/>
      <c r="P164" s="109"/>
      <c r="Q164" s="109"/>
      <c r="R164" s="109"/>
      <c r="S164" s="109"/>
      <c r="T164" s="109"/>
      <c r="U164" s="109"/>
      <c r="V164" s="109"/>
      <c r="W164" s="109"/>
      <c r="X164" s="109"/>
      <c r="Y164" s="109"/>
      <c r="Z164" s="109"/>
    </row>
    <row r="165" ht="12.75" customHeight="1">
      <c r="A165" s="109"/>
      <c r="B165" s="109"/>
      <c r="C165" s="109"/>
      <c r="D165" s="109"/>
      <c r="E165" s="109"/>
      <c r="F165" s="109"/>
      <c r="G165" s="109"/>
      <c r="H165" s="109"/>
      <c r="I165" s="109"/>
      <c r="J165" s="109"/>
      <c r="K165" s="109"/>
      <c r="L165" s="109"/>
      <c r="M165" s="109"/>
      <c r="N165" s="109"/>
      <c r="O165" s="109"/>
      <c r="P165" s="109"/>
      <c r="Q165" s="109"/>
      <c r="R165" s="109"/>
      <c r="S165" s="109"/>
      <c r="T165" s="109"/>
      <c r="U165" s="109"/>
      <c r="V165" s="109"/>
      <c r="W165" s="109"/>
      <c r="X165" s="109"/>
      <c r="Y165" s="109"/>
      <c r="Z165" s="109"/>
    </row>
    <row r="166" ht="12.75" customHeight="1">
      <c r="A166" s="109"/>
      <c r="B166" s="109"/>
      <c r="C166" s="109"/>
      <c r="D166" s="109"/>
      <c r="E166" s="109"/>
      <c r="F166" s="109"/>
      <c r="G166" s="109"/>
      <c r="H166" s="109"/>
      <c r="I166" s="109"/>
      <c r="J166" s="109"/>
      <c r="K166" s="109"/>
      <c r="L166" s="109"/>
      <c r="M166" s="109"/>
      <c r="N166" s="109"/>
      <c r="O166" s="109"/>
      <c r="P166" s="109"/>
      <c r="Q166" s="109"/>
      <c r="R166" s="109"/>
      <c r="S166" s="109"/>
      <c r="T166" s="109"/>
      <c r="U166" s="109"/>
      <c r="V166" s="109"/>
      <c r="W166" s="109"/>
      <c r="X166" s="109"/>
      <c r="Y166" s="109"/>
      <c r="Z166" s="109"/>
    </row>
    <row r="167" ht="12.75" customHeight="1">
      <c r="A167" s="109"/>
      <c r="B167" s="109"/>
      <c r="C167" s="109"/>
      <c r="D167" s="109"/>
      <c r="E167" s="109"/>
      <c r="F167" s="109"/>
      <c r="G167" s="109"/>
      <c r="H167" s="109"/>
      <c r="I167" s="109"/>
      <c r="J167" s="109"/>
      <c r="K167" s="109"/>
      <c r="L167" s="109"/>
      <c r="M167" s="109"/>
      <c r="N167" s="109"/>
      <c r="O167" s="109"/>
      <c r="P167" s="109"/>
      <c r="Q167" s="109"/>
      <c r="R167" s="109"/>
      <c r="S167" s="109"/>
      <c r="T167" s="109"/>
      <c r="U167" s="109"/>
      <c r="V167" s="109"/>
      <c r="W167" s="109"/>
      <c r="X167" s="109"/>
      <c r="Y167" s="109"/>
      <c r="Z167" s="109"/>
    </row>
    <row r="168" ht="12.75" customHeight="1">
      <c r="A168" s="109"/>
      <c r="B168" s="109"/>
      <c r="C168" s="109"/>
      <c r="D168" s="109"/>
      <c r="E168" s="109"/>
      <c r="F168" s="109"/>
      <c r="G168" s="109"/>
      <c r="H168" s="109"/>
      <c r="I168" s="109"/>
      <c r="J168" s="109"/>
      <c r="K168" s="109"/>
      <c r="L168" s="109"/>
      <c r="M168" s="109"/>
      <c r="N168" s="109"/>
      <c r="O168" s="109"/>
      <c r="P168" s="109"/>
      <c r="Q168" s="109"/>
      <c r="R168" s="109"/>
      <c r="S168" s="109"/>
      <c r="T168" s="109"/>
      <c r="U168" s="109"/>
      <c r="V168" s="109"/>
      <c r="W168" s="109"/>
      <c r="X168" s="109"/>
      <c r="Y168" s="109"/>
      <c r="Z168" s="109"/>
    </row>
    <row r="169" ht="12.75" customHeight="1">
      <c r="A169" s="109"/>
      <c r="B169" s="109"/>
      <c r="C169" s="109"/>
      <c r="D169" s="109"/>
      <c r="E169" s="109"/>
      <c r="F169" s="109"/>
      <c r="G169" s="109"/>
      <c r="H169" s="109"/>
      <c r="I169" s="109"/>
      <c r="J169" s="109"/>
      <c r="K169" s="109"/>
      <c r="L169" s="109"/>
      <c r="M169" s="109"/>
      <c r="N169" s="109"/>
      <c r="O169" s="109"/>
      <c r="P169" s="109"/>
      <c r="Q169" s="109"/>
      <c r="R169" s="109"/>
      <c r="S169" s="109"/>
      <c r="T169" s="109"/>
      <c r="U169" s="109"/>
      <c r="V169" s="109"/>
      <c r="W169" s="109"/>
      <c r="X169" s="109"/>
      <c r="Y169" s="109"/>
      <c r="Z169" s="109"/>
    </row>
    <row r="170" ht="12.75" customHeight="1">
      <c r="A170" s="109"/>
      <c r="B170" s="109"/>
      <c r="C170" s="109"/>
      <c r="D170" s="109"/>
      <c r="E170" s="109"/>
      <c r="F170" s="109"/>
      <c r="G170" s="109"/>
      <c r="H170" s="109"/>
      <c r="I170" s="109"/>
      <c r="J170" s="109"/>
      <c r="K170" s="109"/>
      <c r="L170" s="109"/>
      <c r="M170" s="109"/>
      <c r="N170" s="109"/>
      <c r="O170" s="109"/>
      <c r="P170" s="109"/>
      <c r="Q170" s="109"/>
      <c r="R170" s="109"/>
      <c r="S170" s="109"/>
      <c r="T170" s="109"/>
      <c r="U170" s="109"/>
      <c r="V170" s="109"/>
      <c r="W170" s="109"/>
      <c r="X170" s="109"/>
      <c r="Y170" s="109"/>
      <c r="Z170" s="109"/>
    </row>
    <row r="171" ht="12.75" customHeight="1">
      <c r="A171" s="109"/>
      <c r="B171" s="109"/>
      <c r="C171" s="109"/>
      <c r="D171" s="109"/>
      <c r="E171" s="109"/>
      <c r="F171" s="109"/>
      <c r="G171" s="109"/>
      <c r="H171" s="109"/>
      <c r="I171" s="109"/>
      <c r="J171" s="109"/>
      <c r="K171" s="109"/>
      <c r="L171" s="109"/>
      <c r="M171" s="109"/>
      <c r="N171" s="109"/>
      <c r="O171" s="109"/>
      <c r="P171" s="109"/>
      <c r="Q171" s="109"/>
      <c r="R171" s="109"/>
      <c r="S171" s="109"/>
      <c r="T171" s="109"/>
      <c r="U171" s="109"/>
      <c r="V171" s="109"/>
      <c r="W171" s="109"/>
      <c r="X171" s="109"/>
      <c r="Y171" s="109"/>
      <c r="Z171" s="109"/>
    </row>
    <row r="172" ht="12.75" customHeight="1">
      <c r="A172" s="109"/>
      <c r="B172" s="109"/>
      <c r="C172" s="109"/>
      <c r="D172" s="109"/>
      <c r="E172" s="109"/>
      <c r="F172" s="109"/>
      <c r="G172" s="109"/>
      <c r="H172" s="109"/>
      <c r="I172" s="109"/>
      <c r="J172" s="109"/>
      <c r="K172" s="109"/>
      <c r="L172" s="109"/>
      <c r="M172" s="109"/>
      <c r="N172" s="109"/>
      <c r="O172" s="109"/>
      <c r="P172" s="109"/>
      <c r="Q172" s="109"/>
      <c r="R172" s="109"/>
      <c r="S172" s="109"/>
      <c r="T172" s="109"/>
      <c r="U172" s="109"/>
      <c r="V172" s="109"/>
      <c r="W172" s="109"/>
      <c r="X172" s="109"/>
      <c r="Y172" s="109"/>
      <c r="Z172" s="109"/>
    </row>
    <row r="173" ht="12.75" customHeight="1">
      <c r="A173" s="109"/>
      <c r="B173" s="109"/>
      <c r="C173" s="109"/>
      <c r="D173" s="109"/>
      <c r="E173" s="109"/>
      <c r="F173" s="109"/>
      <c r="G173" s="109"/>
      <c r="H173" s="109"/>
      <c r="I173" s="109"/>
      <c r="J173" s="109"/>
      <c r="K173" s="109"/>
      <c r="L173" s="109"/>
      <c r="M173" s="109"/>
      <c r="N173" s="109"/>
      <c r="O173" s="109"/>
      <c r="P173" s="109"/>
      <c r="Q173" s="109"/>
      <c r="R173" s="109"/>
      <c r="S173" s="109"/>
      <c r="T173" s="109"/>
      <c r="U173" s="109"/>
      <c r="V173" s="109"/>
      <c r="W173" s="109"/>
      <c r="X173" s="109"/>
      <c r="Y173" s="109"/>
      <c r="Z173" s="109"/>
    </row>
    <row r="174" ht="12.75" customHeight="1">
      <c r="A174" s="109"/>
      <c r="B174" s="109"/>
      <c r="C174" s="109"/>
      <c r="D174" s="109"/>
      <c r="E174" s="109"/>
      <c r="F174" s="109"/>
      <c r="G174" s="109"/>
      <c r="H174" s="109"/>
      <c r="I174" s="109"/>
      <c r="J174" s="109"/>
      <c r="K174" s="109"/>
      <c r="L174" s="109"/>
      <c r="M174" s="109"/>
      <c r="N174" s="109"/>
      <c r="O174" s="109"/>
      <c r="P174" s="109"/>
      <c r="Q174" s="109"/>
      <c r="R174" s="109"/>
      <c r="S174" s="109"/>
      <c r="T174" s="109"/>
      <c r="U174" s="109"/>
      <c r="V174" s="109"/>
      <c r="W174" s="109"/>
      <c r="X174" s="109"/>
      <c r="Y174" s="109"/>
      <c r="Z174" s="109"/>
    </row>
    <row r="175" ht="12.75" customHeight="1">
      <c r="A175" s="109"/>
      <c r="B175" s="109"/>
      <c r="C175" s="109"/>
      <c r="D175" s="109"/>
      <c r="E175" s="109"/>
      <c r="F175" s="109"/>
      <c r="G175" s="109"/>
      <c r="H175" s="109"/>
      <c r="I175" s="109"/>
      <c r="J175" s="109"/>
      <c r="K175" s="109"/>
      <c r="L175" s="109"/>
      <c r="M175" s="109"/>
      <c r="N175" s="109"/>
      <c r="O175" s="109"/>
      <c r="P175" s="109"/>
      <c r="Q175" s="109"/>
      <c r="R175" s="109"/>
      <c r="S175" s="109"/>
      <c r="T175" s="109"/>
      <c r="U175" s="109"/>
      <c r="V175" s="109"/>
      <c r="W175" s="109"/>
      <c r="X175" s="109"/>
      <c r="Y175" s="109"/>
      <c r="Z175" s="109"/>
    </row>
    <row r="176" ht="12.75" customHeight="1">
      <c r="A176" s="109"/>
      <c r="B176" s="109"/>
      <c r="C176" s="109"/>
      <c r="D176" s="109"/>
      <c r="E176" s="109"/>
      <c r="F176" s="109"/>
      <c r="G176" s="109"/>
      <c r="H176" s="109"/>
      <c r="I176" s="109"/>
      <c r="J176" s="109"/>
      <c r="K176" s="109"/>
      <c r="L176" s="109"/>
      <c r="M176" s="109"/>
      <c r="N176" s="109"/>
      <c r="O176" s="109"/>
      <c r="P176" s="109"/>
      <c r="Q176" s="109"/>
      <c r="R176" s="109"/>
      <c r="S176" s="109"/>
      <c r="T176" s="109"/>
      <c r="U176" s="109"/>
      <c r="V176" s="109"/>
      <c r="W176" s="109"/>
      <c r="X176" s="109"/>
      <c r="Y176" s="109"/>
      <c r="Z176" s="109"/>
    </row>
    <row r="177" ht="12.75" customHeight="1">
      <c r="A177" s="109"/>
      <c r="B177" s="109"/>
      <c r="C177" s="109"/>
      <c r="D177" s="109"/>
      <c r="E177" s="109"/>
      <c r="F177" s="109"/>
      <c r="G177" s="109"/>
      <c r="H177" s="109"/>
      <c r="I177" s="109"/>
      <c r="J177" s="109"/>
      <c r="K177" s="109"/>
      <c r="L177" s="109"/>
      <c r="M177" s="109"/>
      <c r="N177" s="109"/>
      <c r="O177" s="109"/>
      <c r="P177" s="109"/>
      <c r="Q177" s="109"/>
      <c r="R177" s="109"/>
      <c r="S177" s="109"/>
      <c r="T177" s="109"/>
      <c r="U177" s="109"/>
      <c r="V177" s="109"/>
      <c r="W177" s="109"/>
      <c r="X177" s="109"/>
      <c r="Y177" s="109"/>
      <c r="Z177" s="109"/>
    </row>
    <row r="178" ht="12.75" customHeight="1">
      <c r="A178" s="109"/>
      <c r="B178" s="109"/>
      <c r="C178" s="109"/>
      <c r="D178" s="109"/>
      <c r="E178" s="109"/>
      <c r="F178" s="109"/>
      <c r="G178" s="109"/>
      <c r="H178" s="109"/>
      <c r="I178" s="109"/>
      <c r="J178" s="109"/>
      <c r="K178" s="109"/>
      <c r="L178" s="109"/>
      <c r="M178" s="109"/>
      <c r="N178" s="109"/>
      <c r="O178" s="109"/>
      <c r="P178" s="109"/>
      <c r="Q178" s="109"/>
      <c r="R178" s="109"/>
      <c r="S178" s="109"/>
      <c r="T178" s="109"/>
      <c r="U178" s="109"/>
      <c r="V178" s="109"/>
      <c r="W178" s="109"/>
      <c r="X178" s="109"/>
      <c r="Y178" s="109"/>
      <c r="Z178" s="109"/>
    </row>
    <row r="179" ht="12.75" customHeight="1">
      <c r="A179" s="109"/>
      <c r="B179" s="109"/>
      <c r="C179" s="109"/>
      <c r="D179" s="109"/>
      <c r="E179" s="109"/>
      <c r="F179" s="109"/>
      <c r="G179" s="109"/>
      <c r="H179" s="109"/>
      <c r="I179" s="109"/>
      <c r="J179" s="109"/>
      <c r="K179" s="109"/>
      <c r="L179" s="109"/>
      <c r="M179" s="109"/>
      <c r="N179" s="109"/>
      <c r="O179" s="109"/>
      <c r="P179" s="109"/>
      <c r="Q179" s="109"/>
      <c r="R179" s="109"/>
      <c r="S179" s="109"/>
      <c r="T179" s="109"/>
      <c r="U179" s="109"/>
      <c r="V179" s="109"/>
      <c r="W179" s="109"/>
      <c r="X179" s="109"/>
      <c r="Y179" s="109"/>
      <c r="Z179" s="109"/>
    </row>
    <row r="180" ht="12.75" customHeight="1">
      <c r="A180" s="109"/>
      <c r="B180" s="109"/>
      <c r="C180" s="109"/>
      <c r="D180" s="109"/>
      <c r="E180" s="109"/>
      <c r="F180" s="109"/>
      <c r="G180" s="109"/>
      <c r="H180" s="109"/>
      <c r="I180" s="109"/>
      <c r="J180" s="109"/>
      <c r="K180" s="109"/>
      <c r="L180" s="109"/>
      <c r="M180" s="109"/>
      <c r="N180" s="109"/>
      <c r="O180" s="109"/>
      <c r="P180" s="109"/>
      <c r="Q180" s="109"/>
      <c r="R180" s="109"/>
      <c r="S180" s="109"/>
      <c r="T180" s="109"/>
      <c r="U180" s="109"/>
      <c r="V180" s="109"/>
      <c r="W180" s="109"/>
      <c r="X180" s="109"/>
      <c r="Y180" s="109"/>
      <c r="Z180" s="109"/>
    </row>
    <row r="181" ht="12.75" customHeight="1">
      <c r="A181" s="109"/>
      <c r="B181" s="109"/>
      <c r="C181" s="109"/>
      <c r="D181" s="109"/>
      <c r="E181" s="109"/>
      <c r="F181" s="109"/>
      <c r="G181" s="109"/>
      <c r="H181" s="109"/>
      <c r="I181" s="109"/>
      <c r="J181" s="109"/>
      <c r="K181" s="109"/>
      <c r="L181" s="109"/>
      <c r="M181" s="109"/>
      <c r="N181" s="109"/>
      <c r="O181" s="109"/>
      <c r="P181" s="109"/>
      <c r="Q181" s="109"/>
      <c r="R181" s="109"/>
      <c r="S181" s="109"/>
      <c r="T181" s="109"/>
      <c r="U181" s="109"/>
      <c r="V181" s="109"/>
      <c r="W181" s="109"/>
      <c r="X181" s="109"/>
      <c r="Y181" s="109"/>
      <c r="Z181" s="109"/>
    </row>
    <row r="182" ht="12.75" customHeight="1">
      <c r="A182" s="109"/>
      <c r="B182" s="109"/>
      <c r="C182" s="109"/>
      <c r="D182" s="109"/>
      <c r="E182" s="109"/>
      <c r="F182" s="109"/>
      <c r="G182" s="109"/>
      <c r="H182" s="109"/>
      <c r="I182" s="109"/>
      <c r="J182" s="109"/>
      <c r="K182" s="109"/>
      <c r="L182" s="109"/>
      <c r="M182" s="109"/>
      <c r="N182" s="109"/>
      <c r="O182" s="109"/>
      <c r="P182" s="109"/>
      <c r="Q182" s="109"/>
      <c r="R182" s="109"/>
      <c r="S182" s="109"/>
      <c r="T182" s="109"/>
      <c r="U182" s="109"/>
      <c r="V182" s="109"/>
      <c r="W182" s="109"/>
      <c r="X182" s="109"/>
      <c r="Y182" s="109"/>
      <c r="Z182" s="109"/>
    </row>
    <row r="183" ht="12.75" customHeight="1">
      <c r="A183" s="109"/>
      <c r="B183" s="109"/>
      <c r="C183" s="109"/>
      <c r="D183" s="109"/>
      <c r="E183" s="109"/>
      <c r="F183" s="109"/>
      <c r="G183" s="109"/>
      <c r="H183" s="109"/>
      <c r="I183" s="109"/>
      <c r="J183" s="109"/>
      <c r="K183" s="109"/>
      <c r="L183" s="109"/>
      <c r="M183" s="109"/>
      <c r="N183" s="109"/>
      <c r="O183" s="109"/>
      <c r="P183" s="109"/>
      <c r="Q183" s="109"/>
      <c r="R183" s="109"/>
      <c r="S183" s="109"/>
      <c r="T183" s="109"/>
      <c r="U183" s="109"/>
      <c r="V183" s="109"/>
      <c r="W183" s="109"/>
      <c r="X183" s="109"/>
      <c r="Y183" s="109"/>
      <c r="Z183" s="109"/>
    </row>
    <row r="184" ht="12.75" customHeight="1">
      <c r="A184" s="109"/>
      <c r="B184" s="109"/>
      <c r="C184" s="109"/>
      <c r="D184" s="109"/>
      <c r="E184" s="109"/>
      <c r="F184" s="109"/>
      <c r="G184" s="109"/>
      <c r="H184" s="109"/>
      <c r="I184" s="109"/>
      <c r="J184" s="109"/>
      <c r="K184" s="109"/>
      <c r="L184" s="109"/>
      <c r="M184" s="109"/>
      <c r="N184" s="109"/>
      <c r="O184" s="109"/>
      <c r="P184" s="109"/>
      <c r="Q184" s="109"/>
      <c r="R184" s="109"/>
      <c r="S184" s="109"/>
      <c r="T184" s="109"/>
      <c r="U184" s="109"/>
      <c r="V184" s="109"/>
      <c r="W184" s="109"/>
      <c r="X184" s="109"/>
      <c r="Y184" s="109"/>
      <c r="Z184" s="109"/>
    </row>
    <row r="185" ht="12.75" customHeight="1">
      <c r="A185" s="109"/>
      <c r="B185" s="109"/>
      <c r="C185" s="109"/>
      <c r="D185" s="109"/>
      <c r="E185" s="109"/>
      <c r="F185" s="109"/>
      <c r="G185" s="109"/>
      <c r="H185" s="109"/>
      <c r="I185" s="109"/>
      <c r="J185" s="109"/>
      <c r="K185" s="109"/>
      <c r="L185" s="109"/>
      <c r="M185" s="109"/>
      <c r="N185" s="109"/>
      <c r="O185" s="109"/>
      <c r="P185" s="109"/>
      <c r="Q185" s="109"/>
      <c r="R185" s="109"/>
      <c r="S185" s="109"/>
      <c r="T185" s="109"/>
      <c r="U185" s="109"/>
      <c r="V185" s="109"/>
      <c r="W185" s="109"/>
      <c r="X185" s="109"/>
      <c r="Y185" s="109"/>
      <c r="Z185" s="109"/>
    </row>
    <row r="186" ht="12.75" customHeight="1">
      <c r="A186" s="109"/>
      <c r="B186" s="109"/>
      <c r="C186" s="109"/>
      <c r="D186" s="109"/>
      <c r="E186" s="109"/>
      <c r="F186" s="109"/>
      <c r="G186" s="109"/>
      <c r="H186" s="109"/>
      <c r="I186" s="109"/>
      <c r="J186" s="109"/>
      <c r="K186" s="109"/>
      <c r="L186" s="109"/>
      <c r="M186" s="109"/>
      <c r="N186" s="109"/>
      <c r="O186" s="109"/>
      <c r="P186" s="109"/>
      <c r="Q186" s="109"/>
      <c r="R186" s="109"/>
      <c r="S186" s="109"/>
      <c r="T186" s="109"/>
      <c r="U186" s="109"/>
      <c r="V186" s="109"/>
      <c r="W186" s="109"/>
      <c r="X186" s="109"/>
      <c r="Y186" s="109"/>
      <c r="Z186" s="109"/>
    </row>
    <row r="187" ht="12.75" customHeight="1">
      <c r="A187" s="109"/>
      <c r="B187" s="109"/>
      <c r="C187" s="109"/>
      <c r="D187" s="109"/>
      <c r="E187" s="109"/>
      <c r="F187" s="109"/>
      <c r="G187" s="109"/>
      <c r="H187" s="109"/>
      <c r="I187" s="109"/>
      <c r="J187" s="109"/>
      <c r="K187" s="109"/>
      <c r="L187" s="109"/>
      <c r="M187" s="109"/>
      <c r="N187" s="109"/>
      <c r="O187" s="109"/>
      <c r="P187" s="109"/>
      <c r="Q187" s="109"/>
      <c r="R187" s="109"/>
      <c r="S187" s="109"/>
      <c r="T187" s="109"/>
      <c r="U187" s="109"/>
      <c r="V187" s="109"/>
      <c r="W187" s="109"/>
      <c r="X187" s="109"/>
      <c r="Y187" s="109"/>
      <c r="Z187" s="109"/>
    </row>
    <row r="188" ht="12.75" customHeight="1">
      <c r="A188" s="109"/>
      <c r="B188" s="109"/>
      <c r="C188" s="109"/>
      <c r="D188" s="109"/>
      <c r="E188" s="109"/>
      <c r="F188" s="109"/>
      <c r="G188" s="109"/>
      <c r="H188" s="109"/>
      <c r="I188" s="109"/>
      <c r="J188" s="109"/>
      <c r="K188" s="109"/>
      <c r="L188" s="109"/>
      <c r="M188" s="109"/>
      <c r="N188" s="109"/>
      <c r="O188" s="109"/>
      <c r="P188" s="109"/>
      <c r="Q188" s="109"/>
      <c r="R188" s="109"/>
      <c r="S188" s="109"/>
      <c r="T188" s="109"/>
      <c r="U188" s="109"/>
      <c r="V188" s="109"/>
      <c r="W188" s="109"/>
      <c r="X188" s="109"/>
      <c r="Y188" s="109"/>
      <c r="Z188" s="109"/>
    </row>
    <row r="189" ht="12.75" customHeight="1">
      <c r="A189" s="109"/>
      <c r="B189" s="109"/>
      <c r="C189" s="109"/>
      <c r="D189" s="109"/>
      <c r="E189" s="109"/>
      <c r="F189" s="109"/>
      <c r="G189" s="109"/>
      <c r="H189" s="109"/>
      <c r="I189" s="109"/>
      <c r="J189" s="109"/>
      <c r="K189" s="109"/>
      <c r="L189" s="109"/>
      <c r="M189" s="109"/>
      <c r="N189" s="109"/>
      <c r="O189" s="109"/>
      <c r="P189" s="109"/>
      <c r="Q189" s="109"/>
      <c r="R189" s="109"/>
      <c r="S189" s="109"/>
      <c r="T189" s="109"/>
      <c r="U189" s="109"/>
      <c r="V189" s="109"/>
      <c r="W189" s="109"/>
      <c r="X189" s="109"/>
      <c r="Y189" s="109"/>
      <c r="Z189" s="109"/>
    </row>
    <row r="190" ht="12.75" customHeight="1">
      <c r="A190" s="109"/>
      <c r="B190" s="109"/>
      <c r="C190" s="109"/>
      <c r="D190" s="109"/>
      <c r="E190" s="109"/>
      <c r="F190" s="109"/>
      <c r="G190" s="109"/>
      <c r="H190" s="109"/>
      <c r="I190" s="109"/>
      <c r="J190" s="109"/>
      <c r="K190" s="109"/>
      <c r="L190" s="109"/>
      <c r="M190" s="109"/>
      <c r="N190" s="109"/>
      <c r="O190" s="109"/>
      <c r="P190" s="109"/>
      <c r="Q190" s="109"/>
      <c r="R190" s="109"/>
      <c r="S190" s="109"/>
      <c r="T190" s="109"/>
      <c r="U190" s="109"/>
      <c r="V190" s="109"/>
      <c r="W190" s="109"/>
      <c r="X190" s="109"/>
      <c r="Y190" s="109"/>
      <c r="Z190" s="109"/>
    </row>
    <row r="191" ht="12.75" customHeight="1">
      <c r="A191" s="109"/>
      <c r="B191" s="109"/>
      <c r="C191" s="109"/>
      <c r="D191" s="109"/>
      <c r="E191" s="109"/>
      <c r="F191" s="109"/>
      <c r="G191" s="109"/>
      <c r="H191" s="109"/>
      <c r="I191" s="109"/>
      <c r="J191" s="109"/>
      <c r="K191" s="109"/>
      <c r="L191" s="109"/>
      <c r="M191" s="109"/>
      <c r="N191" s="109"/>
      <c r="O191" s="109"/>
      <c r="P191" s="109"/>
      <c r="Q191" s="109"/>
      <c r="R191" s="109"/>
      <c r="S191" s="109"/>
      <c r="T191" s="109"/>
      <c r="U191" s="109"/>
      <c r="V191" s="109"/>
      <c r="W191" s="109"/>
      <c r="X191" s="109"/>
      <c r="Y191" s="109"/>
      <c r="Z191" s="109"/>
    </row>
    <row r="192" ht="12.75" customHeight="1">
      <c r="A192" s="109"/>
      <c r="B192" s="109"/>
      <c r="C192" s="109"/>
      <c r="D192" s="109"/>
      <c r="E192" s="109"/>
      <c r="F192" s="109"/>
      <c r="G192" s="109"/>
      <c r="H192" s="109"/>
      <c r="I192" s="109"/>
      <c r="J192" s="109"/>
      <c r="K192" s="109"/>
      <c r="L192" s="109"/>
      <c r="M192" s="109"/>
      <c r="N192" s="109"/>
      <c r="O192" s="109"/>
      <c r="P192" s="109"/>
      <c r="Q192" s="109"/>
      <c r="R192" s="109"/>
      <c r="S192" s="109"/>
      <c r="T192" s="109"/>
      <c r="U192" s="109"/>
      <c r="V192" s="109"/>
      <c r="W192" s="109"/>
      <c r="X192" s="109"/>
      <c r="Y192" s="109"/>
      <c r="Z192" s="109"/>
    </row>
    <row r="193" ht="12.75" customHeight="1">
      <c r="A193" s="109"/>
      <c r="B193" s="109"/>
      <c r="C193" s="109"/>
      <c r="D193" s="109"/>
      <c r="E193" s="109"/>
      <c r="F193" s="109"/>
      <c r="G193" s="109"/>
      <c r="H193" s="109"/>
      <c r="I193" s="109"/>
      <c r="J193" s="109"/>
      <c r="K193" s="109"/>
      <c r="L193" s="109"/>
      <c r="M193" s="109"/>
      <c r="N193" s="109"/>
      <c r="O193" s="109"/>
      <c r="P193" s="109"/>
      <c r="Q193" s="109"/>
      <c r="R193" s="109"/>
      <c r="S193" s="109"/>
      <c r="T193" s="109"/>
      <c r="U193" s="109"/>
      <c r="V193" s="109"/>
      <c r="W193" s="109"/>
      <c r="X193" s="109"/>
      <c r="Y193" s="109"/>
      <c r="Z193" s="109"/>
    </row>
    <row r="194" ht="12.75" customHeight="1">
      <c r="A194" s="109"/>
      <c r="B194" s="109"/>
      <c r="C194" s="109"/>
      <c r="D194" s="109"/>
      <c r="E194" s="109"/>
      <c r="F194" s="109"/>
      <c r="G194" s="109"/>
      <c r="H194" s="109"/>
      <c r="I194" s="109"/>
      <c r="J194" s="109"/>
      <c r="K194" s="109"/>
      <c r="L194" s="109"/>
      <c r="M194" s="109"/>
      <c r="N194" s="109"/>
      <c r="O194" s="109"/>
      <c r="P194" s="109"/>
      <c r="Q194" s="109"/>
      <c r="R194" s="109"/>
      <c r="S194" s="109"/>
      <c r="T194" s="109"/>
      <c r="U194" s="109"/>
      <c r="V194" s="109"/>
      <c r="W194" s="109"/>
      <c r="X194" s="109"/>
      <c r="Y194" s="109"/>
      <c r="Z194" s="109"/>
    </row>
    <row r="195" ht="12.75" customHeight="1">
      <c r="A195" s="109"/>
      <c r="B195" s="109"/>
      <c r="C195" s="109"/>
      <c r="D195" s="109"/>
      <c r="E195" s="109"/>
      <c r="F195" s="109"/>
      <c r="G195" s="109"/>
      <c r="H195" s="109"/>
      <c r="I195" s="109"/>
      <c r="J195" s="109"/>
      <c r="K195" s="109"/>
      <c r="L195" s="109"/>
      <c r="M195" s="109"/>
      <c r="N195" s="109"/>
      <c r="O195" s="109"/>
      <c r="P195" s="109"/>
      <c r="Q195" s="109"/>
      <c r="R195" s="109"/>
      <c r="S195" s="109"/>
      <c r="T195" s="109"/>
      <c r="U195" s="109"/>
      <c r="V195" s="109"/>
      <c r="W195" s="109"/>
      <c r="X195" s="109"/>
      <c r="Y195" s="109"/>
      <c r="Z195" s="109"/>
    </row>
    <row r="196" ht="12.75" customHeight="1">
      <c r="A196" s="109"/>
      <c r="B196" s="109"/>
      <c r="C196" s="109"/>
      <c r="D196" s="109"/>
      <c r="E196" s="109"/>
      <c r="F196" s="109"/>
      <c r="G196" s="109"/>
      <c r="H196" s="109"/>
      <c r="I196" s="109"/>
      <c r="J196" s="109"/>
      <c r="K196" s="109"/>
      <c r="L196" s="109"/>
      <c r="M196" s="109"/>
      <c r="N196" s="109"/>
      <c r="O196" s="109"/>
      <c r="P196" s="109"/>
      <c r="Q196" s="109"/>
      <c r="R196" s="109"/>
      <c r="S196" s="109"/>
      <c r="T196" s="109"/>
      <c r="U196" s="109"/>
      <c r="V196" s="109"/>
      <c r="W196" s="109"/>
      <c r="X196" s="109"/>
      <c r="Y196" s="109"/>
      <c r="Z196" s="109"/>
    </row>
    <row r="197" ht="12.75" customHeight="1">
      <c r="A197" s="109"/>
      <c r="B197" s="109"/>
      <c r="C197" s="109"/>
      <c r="D197" s="109"/>
      <c r="E197" s="109"/>
      <c r="F197" s="109"/>
      <c r="G197" s="109"/>
      <c r="H197" s="109"/>
      <c r="I197" s="109"/>
      <c r="J197" s="109"/>
      <c r="K197" s="109"/>
      <c r="L197" s="109"/>
      <c r="M197" s="109"/>
      <c r="N197" s="109"/>
      <c r="O197" s="109"/>
      <c r="P197" s="109"/>
      <c r="Q197" s="109"/>
      <c r="R197" s="109"/>
      <c r="S197" s="109"/>
      <c r="T197" s="109"/>
      <c r="U197" s="109"/>
      <c r="V197" s="109"/>
      <c r="W197" s="109"/>
      <c r="X197" s="109"/>
      <c r="Y197" s="109"/>
      <c r="Z197" s="109"/>
    </row>
    <row r="198" ht="12.75" customHeight="1">
      <c r="A198" s="109"/>
      <c r="B198" s="109"/>
      <c r="C198" s="109"/>
      <c r="D198" s="109"/>
      <c r="E198" s="109"/>
      <c r="F198" s="109"/>
      <c r="G198" s="109"/>
      <c r="H198" s="109"/>
      <c r="I198" s="109"/>
      <c r="J198" s="109"/>
      <c r="K198" s="109"/>
      <c r="L198" s="109"/>
      <c r="M198" s="109"/>
      <c r="N198" s="109"/>
      <c r="O198" s="109"/>
      <c r="P198" s="109"/>
      <c r="Q198" s="109"/>
      <c r="R198" s="109"/>
      <c r="S198" s="109"/>
      <c r="T198" s="109"/>
      <c r="U198" s="109"/>
      <c r="V198" s="109"/>
      <c r="W198" s="109"/>
      <c r="X198" s="109"/>
      <c r="Y198" s="109"/>
      <c r="Z198" s="109"/>
    </row>
    <row r="199" ht="12.75" customHeight="1">
      <c r="A199" s="109"/>
      <c r="B199" s="109"/>
      <c r="C199" s="109"/>
      <c r="D199" s="109"/>
      <c r="E199" s="109"/>
      <c r="F199" s="109"/>
      <c r="G199" s="109"/>
      <c r="H199" s="109"/>
      <c r="I199" s="109"/>
      <c r="J199" s="109"/>
      <c r="K199" s="109"/>
      <c r="L199" s="109"/>
      <c r="M199" s="109"/>
      <c r="N199" s="109"/>
      <c r="O199" s="109"/>
      <c r="P199" s="109"/>
      <c r="Q199" s="109"/>
      <c r="R199" s="109"/>
      <c r="S199" s="109"/>
      <c r="T199" s="109"/>
      <c r="U199" s="109"/>
      <c r="V199" s="109"/>
      <c r="W199" s="109"/>
      <c r="X199" s="109"/>
      <c r="Y199" s="109"/>
      <c r="Z199" s="109"/>
    </row>
    <row r="200" ht="12.75" customHeight="1">
      <c r="A200" s="109"/>
      <c r="B200" s="109"/>
      <c r="C200" s="109"/>
      <c r="D200" s="109"/>
      <c r="E200" s="109"/>
      <c r="F200" s="109"/>
      <c r="G200" s="109"/>
      <c r="H200" s="109"/>
      <c r="I200" s="109"/>
      <c r="J200" s="109"/>
      <c r="K200" s="109"/>
      <c r="L200" s="109"/>
      <c r="M200" s="109"/>
      <c r="N200" s="109"/>
      <c r="O200" s="109"/>
      <c r="P200" s="109"/>
      <c r="Q200" s="109"/>
      <c r="R200" s="109"/>
      <c r="S200" s="109"/>
      <c r="T200" s="109"/>
      <c r="U200" s="109"/>
      <c r="V200" s="109"/>
      <c r="W200" s="109"/>
      <c r="X200" s="109"/>
      <c r="Y200" s="109"/>
      <c r="Z200" s="109"/>
    </row>
    <row r="201" ht="12.75" customHeight="1">
      <c r="A201" s="109"/>
      <c r="B201" s="109"/>
      <c r="C201" s="109"/>
      <c r="D201" s="109"/>
      <c r="E201" s="109"/>
      <c r="F201" s="109"/>
      <c r="G201" s="109"/>
      <c r="H201" s="109"/>
      <c r="I201" s="109"/>
      <c r="J201" s="109"/>
      <c r="K201" s="109"/>
      <c r="L201" s="109"/>
      <c r="M201" s="109"/>
      <c r="N201" s="109"/>
      <c r="O201" s="109"/>
      <c r="P201" s="109"/>
      <c r="Q201" s="109"/>
      <c r="R201" s="109"/>
      <c r="S201" s="109"/>
      <c r="T201" s="109"/>
      <c r="U201" s="109"/>
      <c r="V201" s="109"/>
      <c r="W201" s="109"/>
      <c r="X201" s="109"/>
      <c r="Y201" s="109"/>
      <c r="Z201" s="109"/>
    </row>
    <row r="202" ht="12.75" customHeight="1">
      <c r="A202" s="109"/>
      <c r="B202" s="109"/>
      <c r="C202" s="109"/>
      <c r="D202" s="109"/>
      <c r="E202" s="109"/>
      <c r="F202" s="109"/>
      <c r="G202" s="109"/>
      <c r="H202" s="109"/>
      <c r="I202" s="109"/>
      <c r="J202" s="109"/>
      <c r="K202" s="109"/>
      <c r="L202" s="109"/>
      <c r="M202" s="109"/>
      <c r="N202" s="109"/>
      <c r="O202" s="109"/>
      <c r="P202" s="109"/>
      <c r="Q202" s="109"/>
      <c r="R202" s="109"/>
      <c r="S202" s="109"/>
      <c r="T202" s="109"/>
      <c r="U202" s="109"/>
      <c r="V202" s="109"/>
      <c r="W202" s="109"/>
      <c r="X202" s="109"/>
      <c r="Y202" s="109"/>
      <c r="Z202" s="109"/>
    </row>
    <row r="203" ht="12.75" customHeight="1">
      <c r="A203" s="109"/>
      <c r="B203" s="109"/>
      <c r="C203" s="109"/>
      <c r="D203" s="109"/>
      <c r="E203" s="109"/>
      <c r="F203" s="109"/>
      <c r="G203" s="109"/>
      <c r="H203" s="109"/>
      <c r="I203" s="109"/>
      <c r="J203" s="109"/>
      <c r="K203" s="109"/>
      <c r="L203" s="109"/>
      <c r="M203" s="109"/>
      <c r="N203" s="109"/>
      <c r="O203" s="109"/>
      <c r="P203" s="109"/>
      <c r="Q203" s="109"/>
      <c r="R203" s="109"/>
      <c r="S203" s="109"/>
      <c r="T203" s="109"/>
      <c r="U203" s="109"/>
      <c r="V203" s="109"/>
      <c r="W203" s="109"/>
      <c r="X203" s="109"/>
      <c r="Y203" s="109"/>
      <c r="Z203" s="109"/>
    </row>
    <row r="204" ht="12.75" customHeight="1">
      <c r="A204" s="109"/>
      <c r="B204" s="109"/>
      <c r="C204" s="109"/>
      <c r="D204" s="109"/>
      <c r="E204" s="109"/>
      <c r="F204" s="109"/>
      <c r="G204" s="109"/>
      <c r="H204" s="109"/>
      <c r="I204" s="109"/>
      <c r="J204" s="109"/>
      <c r="K204" s="109"/>
      <c r="L204" s="109"/>
      <c r="M204" s="109"/>
      <c r="N204" s="109"/>
      <c r="O204" s="109"/>
      <c r="P204" s="109"/>
      <c r="Q204" s="109"/>
      <c r="R204" s="109"/>
      <c r="S204" s="109"/>
      <c r="T204" s="109"/>
      <c r="U204" s="109"/>
      <c r="V204" s="109"/>
      <c r="W204" s="109"/>
      <c r="X204" s="109"/>
      <c r="Y204" s="109"/>
      <c r="Z204" s="109"/>
    </row>
    <row r="205" ht="12.75" customHeight="1">
      <c r="A205" s="109"/>
      <c r="B205" s="109"/>
      <c r="C205" s="109"/>
      <c r="D205" s="109"/>
      <c r="E205" s="109"/>
      <c r="F205" s="109"/>
      <c r="G205" s="109"/>
      <c r="H205" s="109"/>
      <c r="I205" s="109"/>
      <c r="J205" s="109"/>
      <c r="K205" s="109"/>
      <c r="L205" s="109"/>
      <c r="M205" s="109"/>
      <c r="N205" s="109"/>
      <c r="O205" s="109"/>
      <c r="P205" s="109"/>
      <c r="Q205" s="109"/>
      <c r="R205" s="109"/>
      <c r="S205" s="109"/>
      <c r="T205" s="109"/>
      <c r="U205" s="109"/>
      <c r="V205" s="109"/>
      <c r="W205" s="109"/>
      <c r="X205" s="109"/>
      <c r="Y205" s="109"/>
      <c r="Z205" s="109"/>
    </row>
    <row r="206" ht="12.75" customHeight="1">
      <c r="A206" s="109"/>
      <c r="B206" s="109"/>
      <c r="C206" s="109"/>
      <c r="D206" s="109"/>
      <c r="E206" s="109"/>
      <c r="F206" s="109"/>
      <c r="G206" s="109"/>
      <c r="H206" s="109"/>
      <c r="I206" s="109"/>
      <c r="J206" s="109"/>
      <c r="K206" s="109"/>
      <c r="L206" s="109"/>
      <c r="M206" s="109"/>
      <c r="N206" s="109"/>
      <c r="O206" s="109"/>
      <c r="P206" s="109"/>
      <c r="Q206" s="109"/>
      <c r="R206" s="109"/>
      <c r="S206" s="109"/>
      <c r="T206" s="109"/>
      <c r="U206" s="109"/>
      <c r="V206" s="109"/>
      <c r="W206" s="109"/>
      <c r="X206" s="109"/>
      <c r="Y206" s="109"/>
      <c r="Z206" s="109"/>
    </row>
    <row r="207" ht="12.75" customHeight="1">
      <c r="A207" s="109"/>
      <c r="B207" s="109"/>
      <c r="C207" s="109"/>
      <c r="D207" s="109"/>
      <c r="E207" s="109"/>
      <c r="F207" s="109"/>
      <c r="G207" s="109"/>
      <c r="H207" s="109"/>
      <c r="I207" s="109"/>
      <c r="J207" s="109"/>
      <c r="K207" s="109"/>
      <c r="L207" s="109"/>
      <c r="M207" s="109"/>
      <c r="N207" s="109"/>
      <c r="O207" s="109"/>
      <c r="P207" s="109"/>
      <c r="Q207" s="109"/>
      <c r="R207" s="109"/>
      <c r="S207" s="109"/>
      <c r="T207" s="109"/>
      <c r="U207" s="109"/>
      <c r="V207" s="109"/>
      <c r="W207" s="109"/>
      <c r="X207" s="109"/>
      <c r="Y207" s="109"/>
      <c r="Z207" s="109"/>
    </row>
    <row r="208" ht="12.75" customHeight="1">
      <c r="A208" s="109"/>
      <c r="B208" s="109"/>
      <c r="C208" s="109"/>
      <c r="D208" s="109"/>
      <c r="E208" s="109"/>
      <c r="F208" s="109"/>
      <c r="G208" s="109"/>
      <c r="H208" s="109"/>
      <c r="I208" s="109"/>
      <c r="J208" s="109"/>
      <c r="K208" s="109"/>
      <c r="L208" s="109"/>
      <c r="M208" s="109"/>
      <c r="N208" s="109"/>
      <c r="O208" s="109"/>
      <c r="P208" s="109"/>
      <c r="Q208" s="109"/>
      <c r="R208" s="109"/>
      <c r="S208" s="109"/>
      <c r="T208" s="109"/>
      <c r="U208" s="109"/>
      <c r="V208" s="109"/>
      <c r="W208" s="109"/>
      <c r="X208" s="109"/>
      <c r="Y208" s="109"/>
      <c r="Z208" s="109"/>
    </row>
    <row r="209" ht="12.75" customHeight="1">
      <c r="A209" s="109"/>
      <c r="B209" s="109"/>
      <c r="C209" s="109"/>
      <c r="D209" s="109"/>
      <c r="E209" s="109"/>
      <c r="F209" s="109"/>
      <c r="G209" s="109"/>
      <c r="H209" s="109"/>
      <c r="I209" s="109"/>
      <c r="J209" s="109"/>
      <c r="K209" s="109"/>
      <c r="L209" s="109"/>
      <c r="M209" s="109"/>
      <c r="N209" s="109"/>
      <c r="O209" s="109"/>
      <c r="P209" s="109"/>
      <c r="Q209" s="109"/>
      <c r="R209" s="109"/>
      <c r="S209" s="109"/>
      <c r="T209" s="109"/>
      <c r="U209" s="109"/>
      <c r="V209" s="109"/>
      <c r="W209" s="109"/>
      <c r="X209" s="109"/>
      <c r="Y209" s="109"/>
      <c r="Z209" s="109"/>
    </row>
    <row r="210" ht="12.75" customHeight="1">
      <c r="A210" s="109"/>
      <c r="B210" s="109"/>
      <c r="C210" s="109"/>
      <c r="D210" s="109"/>
      <c r="E210" s="109"/>
      <c r="F210" s="109"/>
      <c r="G210" s="109"/>
      <c r="H210" s="109"/>
      <c r="I210" s="109"/>
      <c r="J210" s="109"/>
      <c r="K210" s="109"/>
      <c r="L210" s="109"/>
      <c r="M210" s="109"/>
      <c r="N210" s="109"/>
      <c r="O210" s="109"/>
      <c r="P210" s="109"/>
      <c r="Q210" s="109"/>
      <c r="R210" s="109"/>
      <c r="S210" s="109"/>
      <c r="T210" s="109"/>
      <c r="U210" s="109"/>
      <c r="V210" s="109"/>
      <c r="W210" s="109"/>
      <c r="X210" s="109"/>
      <c r="Y210" s="109"/>
      <c r="Z210" s="109"/>
    </row>
    <row r="211" ht="12.75" customHeight="1">
      <c r="A211" s="109"/>
      <c r="B211" s="109"/>
      <c r="C211" s="109"/>
      <c r="D211" s="109"/>
      <c r="E211" s="109"/>
      <c r="F211" s="109"/>
      <c r="G211" s="109"/>
      <c r="H211" s="109"/>
      <c r="I211" s="109"/>
      <c r="J211" s="109"/>
      <c r="K211" s="109"/>
      <c r="L211" s="109"/>
      <c r="M211" s="109"/>
      <c r="N211" s="109"/>
      <c r="O211" s="109"/>
      <c r="P211" s="109"/>
      <c r="Q211" s="109"/>
      <c r="R211" s="109"/>
      <c r="S211" s="109"/>
      <c r="T211" s="109"/>
      <c r="U211" s="109"/>
      <c r="V211" s="109"/>
      <c r="W211" s="109"/>
      <c r="X211" s="109"/>
      <c r="Y211" s="109"/>
      <c r="Z211" s="109"/>
    </row>
    <row r="212" ht="12.75" customHeight="1">
      <c r="A212" s="109"/>
      <c r="B212" s="109"/>
      <c r="C212" s="109"/>
      <c r="D212" s="109"/>
      <c r="E212" s="109"/>
      <c r="F212" s="109"/>
      <c r="G212" s="109"/>
      <c r="H212" s="109"/>
      <c r="I212" s="109"/>
      <c r="J212" s="109"/>
      <c r="K212" s="109"/>
      <c r="L212" s="109"/>
      <c r="M212" s="109"/>
      <c r="N212" s="109"/>
      <c r="O212" s="109"/>
      <c r="P212" s="109"/>
      <c r="Q212" s="109"/>
      <c r="R212" s="109"/>
      <c r="S212" s="109"/>
      <c r="T212" s="109"/>
      <c r="U212" s="109"/>
      <c r="V212" s="109"/>
      <c r="W212" s="109"/>
      <c r="X212" s="109"/>
      <c r="Y212" s="109"/>
      <c r="Z212" s="109"/>
    </row>
    <row r="213" ht="12.75" customHeight="1">
      <c r="A213" s="109"/>
      <c r="B213" s="109"/>
      <c r="C213" s="109"/>
      <c r="D213" s="109"/>
      <c r="E213" s="109"/>
      <c r="F213" s="109"/>
      <c r="G213" s="109"/>
      <c r="H213" s="109"/>
      <c r="I213" s="109"/>
      <c r="J213" s="109"/>
      <c r="K213" s="109"/>
      <c r="L213" s="109"/>
      <c r="M213" s="109"/>
      <c r="N213" s="109"/>
      <c r="O213" s="109"/>
      <c r="P213" s="109"/>
      <c r="Q213" s="109"/>
      <c r="R213" s="109"/>
      <c r="S213" s="109"/>
      <c r="T213" s="109"/>
      <c r="U213" s="109"/>
      <c r="V213" s="109"/>
      <c r="W213" s="109"/>
      <c r="X213" s="109"/>
      <c r="Y213" s="109"/>
      <c r="Z213" s="109"/>
    </row>
    <row r="214" ht="12.75" customHeight="1">
      <c r="A214" s="109"/>
      <c r="B214" s="109"/>
      <c r="C214" s="109"/>
      <c r="D214" s="109"/>
      <c r="E214" s="109"/>
      <c r="F214" s="109"/>
      <c r="G214" s="109"/>
      <c r="H214" s="109"/>
      <c r="I214" s="109"/>
      <c r="J214" s="109"/>
      <c r="K214" s="109"/>
      <c r="L214" s="109"/>
      <c r="M214" s="109"/>
      <c r="N214" s="109"/>
      <c r="O214" s="109"/>
      <c r="P214" s="109"/>
      <c r="Q214" s="109"/>
      <c r="R214" s="109"/>
      <c r="S214" s="109"/>
      <c r="T214" s="109"/>
      <c r="U214" s="109"/>
      <c r="V214" s="109"/>
      <c r="W214" s="109"/>
      <c r="X214" s="109"/>
      <c r="Y214" s="109"/>
      <c r="Z214" s="109"/>
    </row>
    <row r="215" ht="12.75" customHeight="1">
      <c r="A215" s="109"/>
      <c r="B215" s="109"/>
      <c r="C215" s="109"/>
      <c r="D215" s="109"/>
      <c r="E215" s="109"/>
      <c r="F215" s="109"/>
      <c r="G215" s="109"/>
      <c r="H215" s="109"/>
      <c r="I215" s="109"/>
      <c r="J215" s="109"/>
      <c r="K215" s="109"/>
      <c r="L215" s="109"/>
      <c r="M215" s="109"/>
      <c r="N215" s="109"/>
      <c r="O215" s="109"/>
      <c r="P215" s="109"/>
      <c r="Q215" s="109"/>
      <c r="R215" s="109"/>
      <c r="S215" s="109"/>
      <c r="T215" s="109"/>
      <c r="U215" s="109"/>
      <c r="V215" s="109"/>
      <c r="W215" s="109"/>
      <c r="X215" s="109"/>
      <c r="Y215" s="109"/>
      <c r="Z215" s="109"/>
    </row>
    <row r="216" ht="12.75" customHeight="1">
      <c r="A216" s="109"/>
      <c r="B216" s="109"/>
      <c r="C216" s="109"/>
      <c r="D216" s="109"/>
      <c r="E216" s="109"/>
      <c r="F216" s="109"/>
      <c r="G216" s="109"/>
      <c r="H216" s="109"/>
      <c r="I216" s="109"/>
      <c r="J216" s="109"/>
      <c r="K216" s="109"/>
      <c r="L216" s="109"/>
      <c r="M216" s="109"/>
      <c r="N216" s="109"/>
      <c r="O216" s="109"/>
      <c r="P216" s="109"/>
      <c r="Q216" s="109"/>
      <c r="R216" s="109"/>
      <c r="S216" s="109"/>
      <c r="T216" s="109"/>
      <c r="U216" s="109"/>
      <c r="V216" s="109"/>
      <c r="W216" s="109"/>
      <c r="X216" s="109"/>
      <c r="Y216" s="109"/>
      <c r="Z216" s="109"/>
    </row>
    <row r="217" ht="12.75" customHeight="1">
      <c r="A217" s="109"/>
      <c r="B217" s="109"/>
      <c r="C217" s="109"/>
      <c r="D217" s="109"/>
      <c r="E217" s="109"/>
      <c r="F217" s="109"/>
      <c r="G217" s="109"/>
      <c r="H217" s="109"/>
      <c r="I217" s="109"/>
      <c r="J217" s="109"/>
      <c r="K217" s="109"/>
      <c r="L217" s="109"/>
      <c r="M217" s="109"/>
      <c r="N217" s="109"/>
      <c r="O217" s="109"/>
      <c r="P217" s="109"/>
      <c r="Q217" s="109"/>
      <c r="R217" s="109"/>
      <c r="S217" s="109"/>
      <c r="T217" s="109"/>
      <c r="U217" s="109"/>
      <c r="V217" s="109"/>
      <c r="W217" s="109"/>
      <c r="X217" s="109"/>
      <c r="Y217" s="109"/>
      <c r="Z217" s="109"/>
    </row>
    <row r="218" ht="12.75" customHeight="1">
      <c r="A218" s="109"/>
      <c r="B218" s="109"/>
      <c r="C218" s="109"/>
      <c r="D218" s="109"/>
      <c r="E218" s="109"/>
      <c r="F218" s="109"/>
      <c r="G218" s="109"/>
      <c r="H218" s="109"/>
      <c r="I218" s="109"/>
      <c r="J218" s="109"/>
      <c r="K218" s="109"/>
      <c r="L218" s="109"/>
      <c r="M218" s="109"/>
      <c r="N218" s="109"/>
      <c r="O218" s="109"/>
      <c r="P218" s="109"/>
      <c r="Q218" s="109"/>
      <c r="R218" s="109"/>
      <c r="S218" s="109"/>
      <c r="T218" s="109"/>
      <c r="U218" s="109"/>
      <c r="V218" s="109"/>
      <c r="W218" s="109"/>
      <c r="X218" s="109"/>
      <c r="Y218" s="109"/>
      <c r="Z218" s="109"/>
    </row>
    <row r="219" ht="12.75" customHeight="1">
      <c r="A219" s="109"/>
      <c r="B219" s="109"/>
      <c r="C219" s="109"/>
      <c r="D219" s="109"/>
      <c r="E219" s="109"/>
      <c r="F219" s="109"/>
      <c r="G219" s="109"/>
      <c r="H219" s="109"/>
      <c r="I219" s="109"/>
      <c r="J219" s="109"/>
      <c r="K219" s="109"/>
      <c r="L219" s="109"/>
      <c r="M219" s="109"/>
      <c r="N219" s="109"/>
      <c r="O219" s="109"/>
      <c r="P219" s="109"/>
      <c r="Q219" s="109"/>
      <c r="R219" s="109"/>
      <c r="S219" s="109"/>
      <c r="T219" s="109"/>
      <c r="U219" s="109"/>
      <c r="V219" s="109"/>
      <c r="W219" s="109"/>
      <c r="X219" s="109"/>
      <c r="Y219" s="109"/>
      <c r="Z219" s="109"/>
    </row>
    <row r="220" ht="12.75" customHeight="1">
      <c r="A220" s="109"/>
      <c r="B220" s="109"/>
      <c r="C220" s="109"/>
      <c r="D220" s="109"/>
      <c r="E220" s="109"/>
      <c r="F220" s="109"/>
      <c r="G220" s="109"/>
      <c r="H220" s="109"/>
      <c r="I220" s="109"/>
      <c r="J220" s="109"/>
      <c r="K220" s="109"/>
      <c r="L220" s="109"/>
      <c r="M220" s="109"/>
      <c r="N220" s="109"/>
      <c r="O220" s="109"/>
      <c r="P220" s="109"/>
      <c r="Q220" s="109"/>
      <c r="R220" s="109"/>
      <c r="S220" s="109"/>
      <c r="T220" s="109"/>
      <c r="U220" s="109"/>
      <c r="V220" s="109"/>
      <c r="W220" s="109"/>
      <c r="X220" s="109"/>
      <c r="Y220" s="109"/>
      <c r="Z220" s="109"/>
    </row>
    <row r="221" ht="12.75" customHeight="1">
      <c r="A221" s="109"/>
      <c r="B221" s="109"/>
      <c r="C221" s="109"/>
      <c r="D221" s="109"/>
      <c r="E221" s="109"/>
      <c r="F221" s="109"/>
      <c r="G221" s="109"/>
      <c r="H221" s="109"/>
      <c r="I221" s="109"/>
      <c r="J221" s="109"/>
      <c r="K221" s="109"/>
      <c r="L221" s="109"/>
      <c r="M221" s="109"/>
      <c r="N221" s="109"/>
      <c r="O221" s="109"/>
      <c r="P221" s="109"/>
      <c r="Q221" s="109"/>
      <c r="R221" s="109"/>
      <c r="S221" s="109"/>
      <c r="T221" s="109"/>
      <c r="U221" s="109"/>
      <c r="V221" s="109"/>
      <c r="W221" s="109"/>
      <c r="X221" s="109"/>
      <c r="Y221" s="109"/>
      <c r="Z221" s="109"/>
    </row>
    <row r="222" ht="12.75" customHeight="1">
      <c r="A222" s="109"/>
      <c r="B222" s="109"/>
      <c r="C222" s="109"/>
      <c r="D222" s="109"/>
      <c r="E222" s="109"/>
      <c r="F222" s="109"/>
      <c r="G222" s="109"/>
      <c r="H222" s="109"/>
      <c r="I222" s="109"/>
      <c r="J222" s="109"/>
      <c r="K222" s="109"/>
      <c r="L222" s="109"/>
      <c r="M222" s="109"/>
      <c r="N222" s="109"/>
      <c r="O222" s="109"/>
      <c r="P222" s="109"/>
      <c r="Q222" s="109"/>
      <c r="R222" s="109"/>
      <c r="S222" s="109"/>
      <c r="T222" s="109"/>
      <c r="U222" s="109"/>
      <c r="V222" s="109"/>
      <c r="W222" s="109"/>
      <c r="X222" s="109"/>
      <c r="Y222" s="109"/>
      <c r="Z222" s="109"/>
    </row>
    <row r="223" ht="12.75" customHeight="1">
      <c r="A223" s="109"/>
      <c r="B223" s="109"/>
      <c r="C223" s="109"/>
      <c r="D223" s="109"/>
      <c r="E223" s="109"/>
      <c r="F223" s="109"/>
      <c r="G223" s="109"/>
      <c r="H223" s="109"/>
      <c r="I223" s="109"/>
      <c r="J223" s="109"/>
      <c r="K223" s="109"/>
      <c r="L223" s="109"/>
      <c r="M223" s="109"/>
      <c r="N223" s="109"/>
      <c r="O223" s="109"/>
      <c r="P223" s="109"/>
      <c r="Q223" s="109"/>
      <c r="R223" s="109"/>
      <c r="S223" s="109"/>
      <c r="T223" s="109"/>
      <c r="U223" s="109"/>
      <c r="V223" s="109"/>
      <c r="W223" s="109"/>
      <c r="X223" s="109"/>
      <c r="Y223" s="109"/>
      <c r="Z223" s="109"/>
    </row>
    <row r="224" ht="12.75" customHeight="1">
      <c r="A224" s="109"/>
      <c r="B224" s="109"/>
      <c r="C224" s="109"/>
      <c r="D224" s="109"/>
      <c r="E224" s="109"/>
      <c r="F224" s="109"/>
      <c r="G224" s="109"/>
      <c r="H224" s="109"/>
      <c r="I224" s="109"/>
      <c r="J224" s="109"/>
      <c r="K224" s="109"/>
      <c r="L224" s="109"/>
      <c r="M224" s="109"/>
      <c r="N224" s="109"/>
      <c r="O224" s="109"/>
      <c r="P224" s="109"/>
      <c r="Q224" s="109"/>
      <c r="R224" s="109"/>
      <c r="S224" s="109"/>
      <c r="T224" s="109"/>
      <c r="U224" s="109"/>
      <c r="V224" s="109"/>
      <c r="W224" s="109"/>
      <c r="X224" s="109"/>
      <c r="Y224" s="109"/>
      <c r="Z224" s="109"/>
    </row>
    <row r="225" ht="12.75" customHeight="1">
      <c r="A225" s="109"/>
      <c r="B225" s="109"/>
      <c r="C225" s="109"/>
      <c r="D225" s="109"/>
      <c r="E225" s="109"/>
      <c r="F225" s="109"/>
      <c r="G225" s="109"/>
      <c r="H225" s="109"/>
      <c r="I225" s="109"/>
      <c r="J225" s="109"/>
      <c r="K225" s="109"/>
      <c r="L225" s="109"/>
      <c r="M225" s="109"/>
      <c r="N225" s="109"/>
      <c r="O225" s="109"/>
      <c r="P225" s="109"/>
      <c r="Q225" s="109"/>
      <c r="R225" s="109"/>
      <c r="S225" s="109"/>
      <c r="T225" s="109"/>
      <c r="U225" s="109"/>
      <c r="V225" s="109"/>
      <c r="W225" s="109"/>
      <c r="X225" s="109"/>
      <c r="Y225" s="109"/>
      <c r="Z225" s="109"/>
    </row>
    <row r="226" ht="12.75" customHeight="1">
      <c r="A226" s="109"/>
      <c r="B226" s="109"/>
      <c r="C226" s="109"/>
      <c r="D226" s="109"/>
      <c r="E226" s="109"/>
      <c r="F226" s="109"/>
      <c r="G226" s="109"/>
      <c r="H226" s="109"/>
      <c r="I226" s="109"/>
      <c r="J226" s="109"/>
      <c r="K226" s="109"/>
      <c r="L226" s="109"/>
      <c r="M226" s="109"/>
      <c r="N226" s="109"/>
      <c r="O226" s="109"/>
      <c r="P226" s="109"/>
      <c r="Q226" s="109"/>
      <c r="R226" s="109"/>
      <c r="S226" s="109"/>
      <c r="T226" s="109"/>
      <c r="U226" s="109"/>
      <c r="V226" s="109"/>
      <c r="W226" s="109"/>
      <c r="X226" s="109"/>
      <c r="Y226" s="109"/>
      <c r="Z226" s="109"/>
    </row>
    <row r="227" ht="12.75" customHeight="1">
      <c r="A227" s="109"/>
      <c r="B227" s="109"/>
      <c r="C227" s="109"/>
      <c r="D227" s="109"/>
      <c r="E227" s="109"/>
      <c r="F227" s="109"/>
      <c r="G227" s="109"/>
      <c r="H227" s="109"/>
      <c r="I227" s="109"/>
      <c r="J227" s="109"/>
      <c r="K227" s="109"/>
      <c r="L227" s="109"/>
      <c r="M227" s="109"/>
      <c r="N227" s="109"/>
      <c r="O227" s="109"/>
      <c r="P227" s="109"/>
      <c r="Q227" s="109"/>
      <c r="R227" s="109"/>
      <c r="S227" s="109"/>
      <c r="T227" s="109"/>
      <c r="U227" s="109"/>
      <c r="V227" s="109"/>
      <c r="W227" s="109"/>
      <c r="X227" s="109"/>
      <c r="Y227" s="109"/>
      <c r="Z227" s="109"/>
    </row>
    <row r="228" ht="12.75" customHeight="1">
      <c r="A228" s="109"/>
      <c r="B228" s="109"/>
      <c r="C228" s="109"/>
      <c r="D228" s="109"/>
      <c r="E228" s="109"/>
      <c r="F228" s="109"/>
      <c r="G228" s="109"/>
      <c r="H228" s="109"/>
      <c r="I228" s="109"/>
      <c r="J228" s="109"/>
      <c r="K228" s="109"/>
      <c r="L228" s="109"/>
      <c r="M228" s="109"/>
      <c r="N228" s="109"/>
      <c r="O228" s="109"/>
      <c r="P228" s="109"/>
      <c r="Q228" s="109"/>
      <c r="R228" s="109"/>
      <c r="S228" s="109"/>
      <c r="T228" s="109"/>
      <c r="U228" s="109"/>
      <c r="V228" s="109"/>
      <c r="W228" s="109"/>
      <c r="X228" s="109"/>
      <c r="Y228" s="109"/>
      <c r="Z228" s="109"/>
    </row>
    <row r="229" ht="12.75" customHeight="1">
      <c r="A229" s="109"/>
      <c r="B229" s="109"/>
      <c r="C229" s="109"/>
      <c r="D229" s="109"/>
      <c r="E229" s="109"/>
      <c r="F229" s="109"/>
      <c r="G229" s="109"/>
      <c r="H229" s="109"/>
      <c r="I229" s="109"/>
      <c r="J229" s="109"/>
      <c r="K229" s="109"/>
      <c r="L229" s="109"/>
      <c r="M229" s="109"/>
      <c r="N229" s="109"/>
      <c r="O229" s="109"/>
      <c r="P229" s="109"/>
      <c r="Q229" s="109"/>
      <c r="R229" s="109"/>
      <c r="S229" s="109"/>
      <c r="T229" s="109"/>
      <c r="U229" s="109"/>
      <c r="V229" s="109"/>
      <c r="W229" s="109"/>
      <c r="X229" s="109"/>
      <c r="Y229" s="109"/>
      <c r="Z229" s="109"/>
    </row>
    <row r="230" ht="12.75" customHeight="1">
      <c r="A230" s="109"/>
      <c r="B230" s="109"/>
      <c r="C230" s="109"/>
      <c r="D230" s="109"/>
      <c r="E230" s="109"/>
      <c r="F230" s="109"/>
      <c r="G230" s="109"/>
      <c r="H230" s="109"/>
      <c r="I230" s="109"/>
      <c r="J230" s="109"/>
      <c r="K230" s="109"/>
      <c r="L230" s="109"/>
      <c r="M230" s="109"/>
      <c r="N230" s="109"/>
      <c r="O230" s="109"/>
      <c r="P230" s="109"/>
      <c r="Q230" s="109"/>
      <c r="R230" s="109"/>
      <c r="S230" s="109"/>
      <c r="T230" s="109"/>
      <c r="U230" s="109"/>
      <c r="V230" s="109"/>
      <c r="W230" s="109"/>
      <c r="X230" s="109"/>
      <c r="Y230" s="109"/>
      <c r="Z230" s="109"/>
    </row>
    <row r="231" ht="12.75" customHeight="1">
      <c r="A231" s="109"/>
      <c r="B231" s="109"/>
      <c r="C231" s="109"/>
      <c r="D231" s="109"/>
      <c r="E231" s="109"/>
      <c r="F231" s="109"/>
      <c r="G231" s="109"/>
      <c r="H231" s="109"/>
      <c r="I231" s="109"/>
      <c r="J231" s="109"/>
      <c r="K231" s="109"/>
      <c r="L231" s="109"/>
      <c r="M231" s="109"/>
      <c r="N231" s="109"/>
      <c r="O231" s="109"/>
      <c r="P231" s="109"/>
      <c r="Q231" s="109"/>
      <c r="R231" s="109"/>
      <c r="S231" s="109"/>
      <c r="T231" s="109"/>
      <c r="U231" s="109"/>
      <c r="V231" s="109"/>
      <c r="W231" s="109"/>
      <c r="X231" s="109"/>
      <c r="Y231" s="109"/>
      <c r="Z231" s="109"/>
    </row>
    <row r="232" ht="12.75" customHeight="1">
      <c r="A232" s="109"/>
      <c r="B232" s="109"/>
      <c r="C232" s="109"/>
      <c r="D232" s="109"/>
      <c r="E232" s="109"/>
      <c r="F232" s="109"/>
      <c r="G232" s="109"/>
      <c r="H232" s="109"/>
      <c r="I232" s="109"/>
      <c r="J232" s="109"/>
      <c r="K232" s="109"/>
      <c r="L232" s="109"/>
      <c r="M232" s="109"/>
      <c r="N232" s="109"/>
      <c r="O232" s="109"/>
      <c r="P232" s="109"/>
      <c r="Q232" s="109"/>
      <c r="R232" s="109"/>
      <c r="S232" s="109"/>
      <c r="T232" s="109"/>
      <c r="U232" s="109"/>
      <c r="V232" s="109"/>
      <c r="W232" s="109"/>
      <c r="X232" s="109"/>
      <c r="Y232" s="109"/>
      <c r="Z232" s="109"/>
    </row>
    <row r="233" ht="12.75" customHeight="1">
      <c r="A233" s="109"/>
      <c r="B233" s="109"/>
      <c r="C233" s="109"/>
      <c r="D233" s="109"/>
      <c r="E233" s="109"/>
      <c r="F233" s="109"/>
      <c r="G233" s="109"/>
      <c r="H233" s="109"/>
      <c r="I233" s="109"/>
      <c r="J233" s="109"/>
      <c r="K233" s="109"/>
      <c r="L233" s="109"/>
      <c r="M233" s="109"/>
      <c r="N233" s="109"/>
      <c r="O233" s="109"/>
      <c r="P233" s="109"/>
      <c r="Q233" s="109"/>
      <c r="R233" s="109"/>
      <c r="S233" s="109"/>
      <c r="T233" s="109"/>
      <c r="U233" s="109"/>
      <c r="V233" s="109"/>
      <c r="W233" s="109"/>
      <c r="X233" s="109"/>
      <c r="Y233" s="109"/>
      <c r="Z233" s="109"/>
    </row>
    <row r="234" ht="12.75" customHeight="1">
      <c r="A234" s="109"/>
      <c r="B234" s="109"/>
      <c r="C234" s="109"/>
      <c r="D234" s="109"/>
      <c r="E234" s="109"/>
      <c r="F234" s="109"/>
      <c r="G234" s="109"/>
      <c r="H234" s="109"/>
      <c r="I234" s="109"/>
      <c r="J234" s="109"/>
      <c r="K234" s="109"/>
      <c r="L234" s="109"/>
      <c r="M234" s="109"/>
      <c r="N234" s="109"/>
      <c r="O234" s="109"/>
      <c r="P234" s="109"/>
      <c r="Q234" s="109"/>
      <c r="R234" s="109"/>
      <c r="S234" s="109"/>
      <c r="T234" s="109"/>
      <c r="U234" s="109"/>
      <c r="V234" s="109"/>
      <c r="W234" s="109"/>
      <c r="X234" s="109"/>
      <c r="Y234" s="109"/>
      <c r="Z234" s="109"/>
    </row>
    <row r="235" ht="12.75" customHeight="1">
      <c r="A235" s="109"/>
      <c r="B235" s="109"/>
      <c r="C235" s="109"/>
      <c r="D235" s="109"/>
      <c r="E235" s="109"/>
      <c r="F235" s="109"/>
      <c r="G235" s="109"/>
      <c r="H235" s="109"/>
      <c r="I235" s="109"/>
      <c r="J235" s="109"/>
      <c r="K235" s="109"/>
      <c r="L235" s="109"/>
      <c r="M235" s="109"/>
      <c r="N235" s="109"/>
      <c r="O235" s="109"/>
      <c r="P235" s="109"/>
      <c r="Q235" s="109"/>
      <c r="R235" s="109"/>
      <c r="S235" s="109"/>
      <c r="T235" s="109"/>
      <c r="U235" s="109"/>
      <c r="V235" s="109"/>
      <c r="W235" s="109"/>
      <c r="X235" s="109"/>
      <c r="Y235" s="109"/>
      <c r="Z235" s="109"/>
    </row>
    <row r="236" ht="12.75" customHeight="1">
      <c r="A236" s="109"/>
      <c r="B236" s="109"/>
      <c r="C236" s="109"/>
      <c r="D236" s="109"/>
      <c r="E236" s="109"/>
      <c r="F236" s="109"/>
      <c r="G236" s="109"/>
      <c r="H236" s="109"/>
      <c r="I236" s="109"/>
      <c r="J236" s="109"/>
      <c r="K236" s="109"/>
      <c r="L236" s="109"/>
      <c r="M236" s="109"/>
      <c r="N236" s="109"/>
      <c r="O236" s="109"/>
      <c r="P236" s="109"/>
      <c r="Q236" s="109"/>
      <c r="R236" s="109"/>
      <c r="S236" s="109"/>
      <c r="T236" s="109"/>
      <c r="U236" s="109"/>
      <c r="V236" s="109"/>
      <c r="W236" s="109"/>
      <c r="X236" s="109"/>
      <c r="Y236" s="109"/>
      <c r="Z236" s="109"/>
    </row>
    <row r="237" ht="12.75" customHeight="1">
      <c r="A237" s="109"/>
      <c r="B237" s="109"/>
      <c r="C237" s="109"/>
      <c r="D237" s="109"/>
      <c r="E237" s="109"/>
      <c r="F237" s="109"/>
      <c r="G237" s="109"/>
      <c r="H237" s="109"/>
      <c r="I237" s="109"/>
      <c r="J237" s="109"/>
      <c r="K237" s="109"/>
      <c r="L237" s="109"/>
      <c r="M237" s="109"/>
      <c r="N237" s="109"/>
      <c r="O237" s="109"/>
      <c r="P237" s="109"/>
      <c r="Q237" s="109"/>
      <c r="R237" s="109"/>
      <c r="S237" s="109"/>
      <c r="T237" s="109"/>
      <c r="U237" s="109"/>
      <c r="V237" s="109"/>
      <c r="W237" s="109"/>
      <c r="X237" s="109"/>
      <c r="Y237" s="109"/>
      <c r="Z237" s="109"/>
    </row>
    <row r="238" ht="12.75" customHeight="1">
      <c r="A238" s="109"/>
      <c r="B238" s="109"/>
      <c r="C238" s="109"/>
      <c r="D238" s="109"/>
      <c r="E238" s="109"/>
      <c r="F238" s="109"/>
      <c r="G238" s="109"/>
      <c r="H238" s="109"/>
      <c r="I238" s="109"/>
      <c r="J238" s="109"/>
      <c r="K238" s="109"/>
      <c r="L238" s="109"/>
      <c r="M238" s="109"/>
      <c r="N238" s="109"/>
      <c r="O238" s="109"/>
      <c r="P238" s="109"/>
      <c r="Q238" s="109"/>
      <c r="R238" s="109"/>
      <c r="S238" s="109"/>
      <c r="T238" s="109"/>
      <c r="U238" s="109"/>
      <c r="V238" s="109"/>
      <c r="W238" s="109"/>
      <c r="X238" s="109"/>
      <c r="Y238" s="109"/>
      <c r="Z238" s="109"/>
    </row>
    <row r="239" ht="12.75" customHeight="1">
      <c r="A239" s="109"/>
      <c r="B239" s="109"/>
      <c r="C239" s="109"/>
      <c r="D239" s="109"/>
      <c r="E239" s="109"/>
      <c r="F239" s="109"/>
      <c r="G239" s="109"/>
      <c r="H239" s="109"/>
      <c r="I239" s="109"/>
      <c r="J239" s="109"/>
      <c r="K239" s="109"/>
      <c r="L239" s="109"/>
      <c r="M239" s="109"/>
      <c r="N239" s="109"/>
      <c r="O239" s="109"/>
      <c r="P239" s="109"/>
      <c r="Q239" s="109"/>
      <c r="R239" s="109"/>
      <c r="S239" s="109"/>
      <c r="T239" s="109"/>
      <c r="U239" s="109"/>
      <c r="V239" s="109"/>
      <c r="W239" s="109"/>
      <c r="X239" s="109"/>
      <c r="Y239" s="109"/>
      <c r="Z239" s="109"/>
    </row>
    <row r="240" ht="12.75" customHeight="1">
      <c r="A240" s="109"/>
      <c r="B240" s="109"/>
      <c r="C240" s="109"/>
      <c r="D240" s="109"/>
      <c r="E240" s="109"/>
      <c r="F240" s="109"/>
      <c r="G240" s="109"/>
      <c r="H240" s="109"/>
      <c r="I240" s="109"/>
      <c r="J240" s="109"/>
      <c r="K240" s="109"/>
      <c r="L240" s="109"/>
      <c r="M240" s="109"/>
      <c r="N240" s="109"/>
      <c r="O240" s="109"/>
      <c r="P240" s="109"/>
      <c r="Q240" s="109"/>
      <c r="R240" s="109"/>
      <c r="S240" s="109"/>
      <c r="T240" s="109"/>
      <c r="U240" s="109"/>
      <c r="V240" s="109"/>
      <c r="W240" s="109"/>
      <c r="X240" s="109"/>
      <c r="Y240" s="109"/>
      <c r="Z240" s="109"/>
    </row>
    <row r="241" ht="12.75" customHeight="1">
      <c r="A241" s="109"/>
      <c r="B241" s="109"/>
      <c r="C241" s="109"/>
      <c r="D241" s="109"/>
      <c r="E241" s="109"/>
      <c r="F241" s="109"/>
      <c r="G241" s="109"/>
      <c r="H241" s="109"/>
      <c r="I241" s="109"/>
      <c r="J241" s="109"/>
      <c r="K241" s="109"/>
      <c r="L241" s="109"/>
      <c r="M241" s="109"/>
      <c r="N241" s="109"/>
      <c r="O241" s="109"/>
      <c r="P241" s="109"/>
      <c r="Q241" s="109"/>
      <c r="R241" s="109"/>
      <c r="S241" s="109"/>
      <c r="T241" s="109"/>
      <c r="U241" s="109"/>
      <c r="V241" s="109"/>
      <c r="W241" s="109"/>
      <c r="X241" s="109"/>
      <c r="Y241" s="109"/>
      <c r="Z241" s="109"/>
    </row>
    <row r="242" ht="12.75" customHeight="1">
      <c r="A242" s="109"/>
      <c r="B242" s="109"/>
      <c r="C242" s="109"/>
      <c r="D242" s="109"/>
      <c r="E242" s="109"/>
      <c r="F242" s="109"/>
      <c r="G242" s="109"/>
      <c r="H242" s="109"/>
      <c r="I242" s="109"/>
      <c r="J242" s="109"/>
      <c r="K242" s="109"/>
      <c r="L242" s="109"/>
      <c r="M242" s="109"/>
      <c r="N242" s="109"/>
      <c r="O242" s="109"/>
      <c r="P242" s="109"/>
      <c r="Q242" s="109"/>
      <c r="R242" s="109"/>
      <c r="S242" s="109"/>
      <c r="T242" s="109"/>
      <c r="U242" s="109"/>
      <c r="V242" s="109"/>
      <c r="W242" s="109"/>
      <c r="X242" s="109"/>
      <c r="Y242" s="109"/>
      <c r="Z242" s="109"/>
    </row>
    <row r="243" ht="12.75" customHeight="1">
      <c r="A243" s="109"/>
      <c r="B243" s="109"/>
      <c r="C243" s="109"/>
      <c r="D243" s="109"/>
      <c r="E243" s="109"/>
      <c r="F243" s="109"/>
      <c r="G243" s="109"/>
      <c r="H243" s="109"/>
      <c r="I243" s="109"/>
      <c r="J243" s="109"/>
      <c r="K243" s="109"/>
      <c r="L243" s="109"/>
      <c r="M243" s="109"/>
      <c r="N243" s="109"/>
      <c r="O243" s="109"/>
      <c r="P243" s="109"/>
      <c r="Q243" s="109"/>
      <c r="R243" s="109"/>
      <c r="S243" s="109"/>
      <c r="T243" s="109"/>
      <c r="U243" s="109"/>
      <c r="V243" s="109"/>
      <c r="W243" s="109"/>
      <c r="X243" s="109"/>
      <c r="Y243" s="109"/>
      <c r="Z243" s="109"/>
    </row>
    <row r="244" ht="12.75" customHeight="1">
      <c r="A244" s="109"/>
      <c r="B244" s="109"/>
      <c r="C244" s="109"/>
      <c r="D244" s="109"/>
      <c r="E244" s="109"/>
      <c r="F244" s="109"/>
      <c r="G244" s="109"/>
      <c r="H244" s="109"/>
      <c r="I244" s="109"/>
      <c r="J244" s="109"/>
      <c r="K244" s="109"/>
      <c r="L244" s="109"/>
      <c r="M244" s="109"/>
      <c r="N244" s="109"/>
      <c r="O244" s="109"/>
      <c r="P244" s="109"/>
      <c r="Q244" s="109"/>
      <c r="R244" s="109"/>
      <c r="S244" s="109"/>
      <c r="T244" s="109"/>
      <c r="U244" s="109"/>
      <c r="V244" s="109"/>
      <c r="W244" s="109"/>
      <c r="X244" s="109"/>
      <c r="Y244" s="109"/>
      <c r="Z244" s="109"/>
    </row>
    <row r="245" ht="12.75" customHeight="1">
      <c r="A245" s="109"/>
      <c r="B245" s="109"/>
      <c r="C245" s="109"/>
      <c r="D245" s="109"/>
      <c r="E245" s="109"/>
      <c r="F245" s="109"/>
      <c r="G245" s="109"/>
      <c r="H245" s="109"/>
      <c r="I245" s="109"/>
      <c r="J245" s="109"/>
      <c r="K245" s="109"/>
      <c r="L245" s="109"/>
      <c r="M245" s="109"/>
      <c r="N245" s="109"/>
      <c r="O245" s="109"/>
      <c r="P245" s="109"/>
      <c r="Q245" s="109"/>
      <c r="R245" s="109"/>
      <c r="S245" s="109"/>
      <c r="T245" s="109"/>
      <c r="U245" s="109"/>
      <c r="V245" s="109"/>
      <c r="W245" s="109"/>
      <c r="X245" s="109"/>
      <c r="Y245" s="109"/>
      <c r="Z245" s="109"/>
    </row>
    <row r="246" ht="12.75" customHeight="1">
      <c r="A246" s="109"/>
      <c r="B246" s="109"/>
      <c r="C246" s="109"/>
      <c r="D246" s="109"/>
      <c r="E246" s="109"/>
      <c r="F246" s="109"/>
      <c r="G246" s="109"/>
      <c r="H246" s="109"/>
      <c r="I246" s="109"/>
      <c r="J246" s="109"/>
      <c r="K246" s="109"/>
      <c r="L246" s="109"/>
      <c r="M246" s="109"/>
      <c r="N246" s="109"/>
      <c r="O246" s="109"/>
      <c r="P246" s="109"/>
      <c r="Q246" s="109"/>
      <c r="R246" s="109"/>
      <c r="S246" s="109"/>
      <c r="T246" s="109"/>
      <c r="U246" s="109"/>
      <c r="V246" s="109"/>
      <c r="W246" s="109"/>
      <c r="X246" s="109"/>
      <c r="Y246" s="109"/>
      <c r="Z246" s="109"/>
    </row>
    <row r="247" ht="12.75" customHeight="1">
      <c r="A247" s="109"/>
      <c r="B247" s="109"/>
      <c r="C247" s="109"/>
      <c r="D247" s="109"/>
      <c r="E247" s="109"/>
      <c r="F247" s="109"/>
      <c r="G247" s="109"/>
      <c r="H247" s="109"/>
      <c r="I247" s="109"/>
      <c r="J247" s="109"/>
      <c r="K247" s="109"/>
      <c r="L247" s="109"/>
      <c r="M247" s="109"/>
      <c r="N247" s="109"/>
      <c r="O247" s="109"/>
      <c r="P247" s="109"/>
      <c r="Q247" s="109"/>
      <c r="R247" s="109"/>
      <c r="S247" s="109"/>
      <c r="T247" s="109"/>
      <c r="U247" s="109"/>
      <c r="V247" s="109"/>
      <c r="W247" s="109"/>
      <c r="X247" s="109"/>
      <c r="Y247" s="109"/>
      <c r="Z247" s="109"/>
    </row>
    <row r="248" ht="12.75" customHeight="1">
      <c r="A248" s="109"/>
      <c r="B248" s="109"/>
      <c r="C248" s="109"/>
      <c r="D248" s="109"/>
      <c r="E248" s="109"/>
      <c r="F248" s="109"/>
      <c r="G248" s="109"/>
      <c r="H248" s="109"/>
      <c r="I248" s="109"/>
      <c r="J248" s="109"/>
      <c r="K248" s="109"/>
      <c r="L248" s="109"/>
      <c r="M248" s="109"/>
      <c r="N248" s="109"/>
      <c r="O248" s="109"/>
      <c r="P248" s="109"/>
      <c r="Q248" s="109"/>
      <c r="R248" s="109"/>
      <c r="S248" s="109"/>
      <c r="T248" s="109"/>
      <c r="U248" s="109"/>
      <c r="V248" s="109"/>
      <c r="W248" s="109"/>
      <c r="X248" s="109"/>
      <c r="Y248" s="109"/>
      <c r="Z248" s="109"/>
    </row>
    <row r="249" ht="12.75" customHeight="1">
      <c r="A249" s="109"/>
      <c r="B249" s="109"/>
      <c r="C249" s="109"/>
      <c r="D249" s="109"/>
      <c r="E249" s="109"/>
      <c r="F249" s="109"/>
      <c r="G249" s="109"/>
      <c r="H249" s="109"/>
      <c r="I249" s="109"/>
      <c r="J249" s="109"/>
      <c r="K249" s="109"/>
      <c r="L249" s="109"/>
      <c r="M249" s="109"/>
      <c r="N249" s="109"/>
      <c r="O249" s="109"/>
      <c r="P249" s="109"/>
      <c r="Q249" s="109"/>
      <c r="R249" s="109"/>
      <c r="S249" s="109"/>
      <c r="T249" s="109"/>
      <c r="U249" s="109"/>
      <c r="V249" s="109"/>
      <c r="W249" s="109"/>
      <c r="X249" s="109"/>
      <c r="Y249" s="109"/>
      <c r="Z249" s="109"/>
    </row>
    <row r="250" ht="12.75" customHeight="1">
      <c r="A250" s="109"/>
      <c r="B250" s="109"/>
      <c r="C250" s="109"/>
      <c r="D250" s="109"/>
      <c r="E250" s="109"/>
      <c r="F250" s="109"/>
      <c r="G250" s="109"/>
      <c r="H250" s="109"/>
      <c r="I250" s="109"/>
      <c r="J250" s="109"/>
      <c r="K250" s="109"/>
      <c r="L250" s="109"/>
      <c r="M250" s="109"/>
      <c r="N250" s="109"/>
      <c r="O250" s="109"/>
      <c r="P250" s="109"/>
      <c r="Q250" s="109"/>
      <c r="R250" s="109"/>
      <c r="S250" s="109"/>
      <c r="T250" s="109"/>
      <c r="U250" s="109"/>
      <c r="V250" s="109"/>
      <c r="W250" s="109"/>
      <c r="X250" s="109"/>
      <c r="Y250" s="109"/>
      <c r="Z250" s="109"/>
    </row>
    <row r="251" ht="12.75" customHeight="1">
      <c r="A251" s="109"/>
      <c r="B251" s="109"/>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c r="Z251" s="109"/>
    </row>
    <row r="252" ht="12.75" customHeight="1">
      <c r="A252" s="109"/>
      <c r="B252" s="109"/>
      <c r="C252" s="109"/>
      <c r="D252" s="109"/>
      <c r="E252" s="109"/>
      <c r="F252" s="109"/>
      <c r="G252" s="109"/>
      <c r="H252" s="109"/>
      <c r="I252" s="109"/>
      <c r="J252" s="109"/>
      <c r="K252" s="109"/>
      <c r="L252" s="109"/>
      <c r="M252" s="109"/>
      <c r="N252" s="109"/>
      <c r="O252" s="109"/>
      <c r="P252" s="109"/>
      <c r="Q252" s="109"/>
      <c r="R252" s="109"/>
      <c r="S252" s="109"/>
      <c r="T252" s="109"/>
      <c r="U252" s="109"/>
      <c r="V252" s="109"/>
      <c r="W252" s="109"/>
      <c r="X252" s="109"/>
      <c r="Y252" s="109"/>
      <c r="Z252" s="109"/>
    </row>
    <row r="253" ht="12.75" customHeight="1">
      <c r="A253" s="109"/>
      <c r="B253" s="109"/>
      <c r="C253" s="109"/>
      <c r="D253" s="109"/>
      <c r="E253" s="109"/>
      <c r="F253" s="109"/>
      <c r="G253" s="109"/>
      <c r="H253" s="109"/>
      <c r="I253" s="109"/>
      <c r="J253" s="109"/>
      <c r="K253" s="109"/>
      <c r="L253" s="109"/>
      <c r="M253" s="109"/>
      <c r="N253" s="109"/>
      <c r="O253" s="109"/>
      <c r="P253" s="109"/>
      <c r="Q253" s="109"/>
      <c r="R253" s="109"/>
      <c r="S253" s="109"/>
      <c r="T253" s="109"/>
      <c r="U253" s="109"/>
      <c r="V253" s="109"/>
      <c r="W253" s="109"/>
      <c r="X253" s="109"/>
      <c r="Y253" s="109"/>
      <c r="Z253" s="109"/>
    </row>
    <row r="254" ht="12.75" customHeight="1">
      <c r="A254" s="109"/>
      <c r="B254" s="109"/>
      <c r="C254" s="109"/>
      <c r="D254" s="109"/>
      <c r="E254" s="109"/>
      <c r="F254" s="109"/>
      <c r="G254" s="109"/>
      <c r="H254" s="109"/>
      <c r="I254" s="109"/>
      <c r="J254" s="109"/>
      <c r="K254" s="109"/>
      <c r="L254" s="109"/>
      <c r="M254" s="109"/>
      <c r="N254" s="109"/>
      <c r="O254" s="109"/>
      <c r="P254" s="109"/>
      <c r="Q254" s="109"/>
      <c r="R254" s="109"/>
      <c r="S254" s="109"/>
      <c r="T254" s="109"/>
      <c r="U254" s="109"/>
      <c r="V254" s="109"/>
      <c r="W254" s="109"/>
      <c r="X254" s="109"/>
      <c r="Y254" s="109"/>
      <c r="Z254" s="109"/>
    </row>
    <row r="255" ht="12.75" customHeight="1">
      <c r="A255" s="109"/>
      <c r="B255" s="109"/>
      <c r="C255" s="109"/>
      <c r="D255" s="109"/>
      <c r="E255" s="109"/>
      <c r="F255" s="109"/>
      <c r="G255" s="109"/>
      <c r="H255" s="109"/>
      <c r="I255" s="109"/>
      <c r="J255" s="109"/>
      <c r="K255" s="109"/>
      <c r="L255" s="109"/>
      <c r="M255" s="109"/>
      <c r="N255" s="109"/>
      <c r="O255" s="109"/>
      <c r="P255" s="109"/>
      <c r="Q255" s="109"/>
      <c r="R255" s="109"/>
      <c r="S255" s="109"/>
      <c r="T255" s="109"/>
      <c r="U255" s="109"/>
      <c r="V255" s="109"/>
      <c r="W255" s="109"/>
      <c r="X255" s="109"/>
      <c r="Y255" s="109"/>
      <c r="Z255" s="109"/>
    </row>
    <row r="256" ht="12.75" customHeight="1">
      <c r="A256" s="109"/>
      <c r="B256" s="109"/>
      <c r="C256" s="109"/>
      <c r="D256" s="109"/>
      <c r="E256" s="109"/>
      <c r="F256" s="109"/>
      <c r="G256" s="109"/>
      <c r="H256" s="109"/>
      <c r="I256" s="109"/>
      <c r="J256" s="109"/>
      <c r="K256" s="109"/>
      <c r="L256" s="109"/>
      <c r="M256" s="109"/>
      <c r="N256" s="109"/>
      <c r="O256" s="109"/>
      <c r="P256" s="109"/>
      <c r="Q256" s="109"/>
      <c r="R256" s="109"/>
      <c r="S256" s="109"/>
      <c r="T256" s="109"/>
      <c r="U256" s="109"/>
      <c r="V256" s="109"/>
      <c r="W256" s="109"/>
      <c r="X256" s="109"/>
      <c r="Y256" s="109"/>
      <c r="Z256" s="109"/>
    </row>
    <row r="257" ht="12.75" customHeight="1">
      <c r="A257" s="109"/>
      <c r="B257" s="109"/>
      <c r="C257" s="109"/>
      <c r="D257" s="109"/>
      <c r="E257" s="109"/>
      <c r="F257" s="109"/>
      <c r="G257" s="109"/>
      <c r="H257" s="109"/>
      <c r="I257" s="109"/>
      <c r="J257" s="109"/>
      <c r="K257" s="109"/>
      <c r="L257" s="109"/>
      <c r="M257" s="109"/>
      <c r="N257" s="109"/>
      <c r="O257" s="109"/>
      <c r="P257" s="109"/>
      <c r="Q257" s="109"/>
      <c r="R257" s="109"/>
      <c r="S257" s="109"/>
      <c r="T257" s="109"/>
      <c r="U257" s="109"/>
      <c r="V257" s="109"/>
      <c r="W257" s="109"/>
      <c r="X257" s="109"/>
      <c r="Y257" s="109"/>
      <c r="Z257" s="109"/>
    </row>
    <row r="258" ht="12.75" customHeight="1">
      <c r="A258" s="109"/>
      <c r="B258" s="109"/>
      <c r="C258" s="109"/>
      <c r="D258" s="109"/>
      <c r="E258" s="109"/>
      <c r="F258" s="109"/>
      <c r="G258" s="109"/>
      <c r="H258" s="109"/>
      <c r="I258" s="109"/>
      <c r="J258" s="109"/>
      <c r="K258" s="109"/>
      <c r="L258" s="109"/>
      <c r="M258" s="109"/>
      <c r="N258" s="109"/>
      <c r="O258" s="109"/>
      <c r="P258" s="109"/>
      <c r="Q258" s="109"/>
      <c r="R258" s="109"/>
      <c r="S258" s="109"/>
      <c r="T258" s="109"/>
      <c r="U258" s="109"/>
      <c r="V258" s="109"/>
      <c r="W258" s="109"/>
      <c r="X258" s="109"/>
      <c r="Y258" s="109"/>
      <c r="Z258" s="109"/>
    </row>
    <row r="259" ht="12.75" customHeight="1">
      <c r="A259" s="109"/>
      <c r="B259" s="109"/>
      <c r="C259" s="109"/>
      <c r="D259" s="109"/>
      <c r="E259" s="109"/>
      <c r="F259" s="109"/>
      <c r="G259" s="109"/>
      <c r="H259" s="109"/>
      <c r="I259" s="109"/>
      <c r="J259" s="109"/>
      <c r="K259" s="109"/>
      <c r="L259" s="109"/>
      <c r="M259" s="109"/>
      <c r="N259" s="109"/>
      <c r="O259" s="109"/>
      <c r="P259" s="109"/>
      <c r="Q259" s="109"/>
      <c r="R259" s="109"/>
      <c r="S259" s="109"/>
      <c r="T259" s="109"/>
      <c r="U259" s="109"/>
      <c r="V259" s="109"/>
      <c r="W259" s="109"/>
      <c r="X259" s="109"/>
      <c r="Y259" s="109"/>
      <c r="Z259" s="109"/>
    </row>
    <row r="260" ht="12.75" customHeight="1">
      <c r="A260" s="109"/>
      <c r="B260" s="109"/>
      <c r="C260" s="109"/>
      <c r="D260" s="109"/>
      <c r="E260" s="109"/>
      <c r="F260" s="109"/>
      <c r="G260" s="109"/>
      <c r="H260" s="109"/>
      <c r="I260" s="109"/>
      <c r="J260" s="109"/>
      <c r="K260" s="109"/>
      <c r="L260" s="109"/>
      <c r="M260" s="109"/>
      <c r="N260" s="109"/>
      <c r="O260" s="109"/>
      <c r="P260" s="109"/>
      <c r="Q260" s="109"/>
      <c r="R260" s="109"/>
      <c r="S260" s="109"/>
      <c r="T260" s="109"/>
      <c r="U260" s="109"/>
      <c r="V260" s="109"/>
      <c r="W260" s="109"/>
      <c r="X260" s="109"/>
      <c r="Y260" s="109"/>
      <c r="Z260" s="109"/>
    </row>
    <row r="261" ht="12.75" customHeight="1">
      <c r="A261" s="109"/>
      <c r="B261" s="109"/>
      <c r="C261" s="109"/>
      <c r="D261" s="109"/>
      <c r="E261" s="109"/>
      <c r="F261" s="109"/>
      <c r="G261" s="109"/>
      <c r="H261" s="109"/>
      <c r="I261" s="109"/>
      <c r="J261" s="109"/>
      <c r="K261" s="109"/>
      <c r="L261" s="109"/>
      <c r="M261" s="109"/>
      <c r="N261" s="109"/>
      <c r="O261" s="109"/>
      <c r="P261" s="109"/>
      <c r="Q261" s="109"/>
      <c r="R261" s="109"/>
      <c r="S261" s="109"/>
      <c r="T261" s="109"/>
      <c r="U261" s="109"/>
      <c r="V261" s="109"/>
      <c r="W261" s="109"/>
      <c r="X261" s="109"/>
      <c r="Y261" s="109"/>
      <c r="Z261" s="109"/>
    </row>
    <row r="262" ht="12.75" customHeight="1">
      <c r="A262" s="109"/>
      <c r="B262" s="109"/>
      <c r="C262" s="109"/>
      <c r="D262" s="109"/>
      <c r="E262" s="109"/>
      <c r="F262" s="109"/>
      <c r="G262" s="109"/>
      <c r="H262" s="109"/>
      <c r="I262" s="109"/>
      <c r="J262" s="109"/>
      <c r="K262" s="109"/>
      <c r="L262" s="109"/>
      <c r="M262" s="109"/>
      <c r="N262" s="109"/>
      <c r="O262" s="109"/>
      <c r="P262" s="109"/>
      <c r="Q262" s="109"/>
      <c r="R262" s="109"/>
      <c r="S262" s="109"/>
      <c r="T262" s="109"/>
      <c r="U262" s="109"/>
      <c r="V262" s="109"/>
      <c r="W262" s="109"/>
      <c r="X262" s="109"/>
      <c r="Y262" s="109"/>
      <c r="Z262" s="109"/>
    </row>
    <row r="263" ht="12.75" customHeight="1">
      <c r="A263" s="109"/>
      <c r="B263" s="109"/>
      <c r="C263" s="109"/>
      <c r="D263" s="109"/>
      <c r="E263" s="109"/>
      <c r="F263" s="109"/>
      <c r="G263" s="109"/>
      <c r="H263" s="109"/>
      <c r="I263" s="109"/>
      <c r="J263" s="109"/>
      <c r="K263" s="109"/>
      <c r="L263" s="109"/>
      <c r="M263" s="109"/>
      <c r="N263" s="109"/>
      <c r="O263" s="109"/>
      <c r="P263" s="109"/>
      <c r="Q263" s="109"/>
      <c r="R263" s="109"/>
      <c r="S263" s="109"/>
      <c r="T263" s="109"/>
      <c r="U263" s="109"/>
      <c r="V263" s="109"/>
      <c r="W263" s="109"/>
      <c r="X263" s="109"/>
      <c r="Y263" s="109"/>
      <c r="Z263" s="109"/>
    </row>
    <row r="264" ht="12.75" customHeight="1">
      <c r="A264" s="109"/>
      <c r="B264" s="109"/>
      <c r="C264" s="109"/>
      <c r="D264" s="109"/>
      <c r="E264" s="109"/>
      <c r="F264" s="109"/>
      <c r="G264" s="109"/>
      <c r="H264" s="109"/>
      <c r="I264" s="109"/>
      <c r="J264" s="109"/>
      <c r="K264" s="109"/>
      <c r="L264" s="109"/>
      <c r="M264" s="109"/>
      <c r="N264" s="109"/>
      <c r="O264" s="109"/>
      <c r="P264" s="109"/>
      <c r="Q264" s="109"/>
      <c r="R264" s="109"/>
      <c r="S264" s="109"/>
      <c r="T264" s="109"/>
      <c r="U264" s="109"/>
      <c r="V264" s="109"/>
      <c r="W264" s="109"/>
      <c r="X264" s="109"/>
      <c r="Y264" s="109"/>
      <c r="Z264" s="109"/>
    </row>
    <row r="265" ht="12.75" customHeight="1">
      <c r="A265" s="109"/>
      <c r="B265" s="109"/>
      <c r="C265" s="109"/>
      <c r="D265" s="109"/>
      <c r="E265" s="109"/>
      <c r="F265" s="109"/>
      <c r="G265" s="109"/>
      <c r="H265" s="109"/>
      <c r="I265" s="109"/>
      <c r="J265" s="109"/>
      <c r="K265" s="109"/>
      <c r="L265" s="109"/>
      <c r="M265" s="109"/>
      <c r="N265" s="109"/>
      <c r="O265" s="109"/>
      <c r="P265" s="109"/>
      <c r="Q265" s="109"/>
      <c r="R265" s="109"/>
      <c r="S265" s="109"/>
      <c r="T265" s="109"/>
      <c r="U265" s="109"/>
      <c r="V265" s="109"/>
      <c r="W265" s="109"/>
      <c r="X265" s="109"/>
      <c r="Y265" s="109"/>
      <c r="Z265" s="109"/>
    </row>
    <row r="266" ht="12.75" customHeight="1">
      <c r="A266" s="109"/>
      <c r="B266" s="109"/>
      <c r="C266" s="109"/>
      <c r="D266" s="109"/>
      <c r="E266" s="109"/>
      <c r="F266" s="109"/>
      <c r="G266" s="109"/>
      <c r="H266" s="109"/>
      <c r="I266" s="109"/>
      <c r="J266" s="109"/>
      <c r="K266" s="109"/>
      <c r="L266" s="109"/>
      <c r="M266" s="109"/>
      <c r="N266" s="109"/>
      <c r="O266" s="109"/>
      <c r="P266" s="109"/>
      <c r="Q266" s="109"/>
      <c r="R266" s="109"/>
      <c r="S266" s="109"/>
      <c r="T266" s="109"/>
      <c r="U266" s="109"/>
      <c r="V266" s="109"/>
      <c r="W266" s="109"/>
      <c r="X266" s="109"/>
      <c r="Y266" s="109"/>
      <c r="Z266" s="109"/>
    </row>
    <row r="267" ht="12.75" customHeight="1">
      <c r="A267" s="109"/>
      <c r="B267" s="109"/>
      <c r="C267" s="109"/>
      <c r="D267" s="109"/>
      <c r="E267" s="109"/>
      <c r="F267" s="109"/>
      <c r="G267" s="109"/>
      <c r="H267" s="109"/>
      <c r="I267" s="109"/>
      <c r="J267" s="109"/>
      <c r="K267" s="109"/>
      <c r="L267" s="109"/>
      <c r="M267" s="109"/>
      <c r="N267" s="109"/>
      <c r="O267" s="109"/>
      <c r="P267" s="109"/>
      <c r="Q267" s="109"/>
      <c r="R267" s="109"/>
      <c r="S267" s="109"/>
      <c r="T267" s="109"/>
      <c r="U267" s="109"/>
      <c r="V267" s="109"/>
      <c r="W267" s="109"/>
      <c r="X267" s="109"/>
      <c r="Y267" s="109"/>
      <c r="Z267" s="109"/>
    </row>
    <row r="268" ht="12.75" customHeight="1">
      <c r="A268" s="109"/>
      <c r="B268" s="109"/>
      <c r="C268" s="109"/>
      <c r="D268" s="109"/>
      <c r="E268" s="109"/>
      <c r="F268" s="109"/>
      <c r="G268" s="109"/>
      <c r="H268" s="109"/>
      <c r="I268" s="109"/>
      <c r="J268" s="109"/>
      <c r="K268" s="109"/>
      <c r="L268" s="109"/>
      <c r="M268" s="109"/>
      <c r="N268" s="109"/>
      <c r="O268" s="109"/>
      <c r="P268" s="109"/>
      <c r="Q268" s="109"/>
      <c r="R268" s="109"/>
      <c r="S268" s="109"/>
      <c r="T268" s="109"/>
      <c r="U268" s="109"/>
      <c r="V268" s="109"/>
      <c r="W268" s="109"/>
      <c r="X268" s="109"/>
      <c r="Y268" s="109"/>
      <c r="Z268" s="109"/>
    </row>
    <row r="269" ht="12.75" customHeight="1">
      <c r="A269" s="109"/>
      <c r="B269" s="109"/>
      <c r="C269" s="109"/>
      <c r="D269" s="109"/>
      <c r="E269" s="109"/>
      <c r="F269" s="109"/>
      <c r="G269" s="109"/>
      <c r="H269" s="109"/>
      <c r="I269" s="109"/>
      <c r="J269" s="109"/>
      <c r="K269" s="109"/>
      <c r="L269" s="109"/>
      <c r="M269" s="109"/>
      <c r="N269" s="109"/>
      <c r="O269" s="109"/>
      <c r="P269" s="109"/>
      <c r="Q269" s="109"/>
      <c r="R269" s="109"/>
      <c r="S269" s="109"/>
      <c r="T269" s="109"/>
      <c r="U269" s="109"/>
      <c r="V269" s="109"/>
      <c r="W269" s="109"/>
      <c r="X269" s="109"/>
      <c r="Y269" s="109"/>
      <c r="Z269" s="109"/>
    </row>
    <row r="270" ht="12.75" customHeight="1">
      <c r="A270" s="109"/>
      <c r="B270" s="109"/>
      <c r="C270" s="109"/>
      <c r="D270" s="109"/>
      <c r="E270" s="109"/>
      <c r="F270" s="109"/>
      <c r="G270" s="109"/>
      <c r="H270" s="109"/>
      <c r="I270" s="109"/>
      <c r="J270" s="109"/>
      <c r="K270" s="109"/>
      <c r="L270" s="109"/>
      <c r="M270" s="109"/>
      <c r="N270" s="109"/>
      <c r="O270" s="109"/>
      <c r="P270" s="109"/>
      <c r="Q270" s="109"/>
      <c r="R270" s="109"/>
      <c r="S270" s="109"/>
      <c r="T270" s="109"/>
      <c r="U270" s="109"/>
      <c r="V270" s="109"/>
      <c r="W270" s="109"/>
      <c r="X270" s="109"/>
      <c r="Y270" s="109"/>
      <c r="Z270" s="109"/>
    </row>
    <row r="271" ht="12.75" customHeight="1">
      <c r="A271" s="109"/>
      <c r="B271" s="109"/>
      <c r="C271" s="109"/>
      <c r="D271" s="109"/>
      <c r="E271" s="109"/>
      <c r="F271" s="109"/>
      <c r="G271" s="109"/>
      <c r="H271" s="109"/>
      <c r="I271" s="109"/>
      <c r="J271" s="109"/>
      <c r="K271" s="109"/>
      <c r="L271" s="109"/>
      <c r="M271" s="109"/>
      <c r="N271" s="109"/>
      <c r="O271" s="109"/>
      <c r="P271" s="109"/>
      <c r="Q271" s="109"/>
      <c r="R271" s="109"/>
      <c r="S271" s="109"/>
      <c r="T271" s="109"/>
      <c r="U271" s="109"/>
      <c r="V271" s="109"/>
      <c r="W271" s="109"/>
      <c r="X271" s="109"/>
      <c r="Y271" s="109"/>
      <c r="Z271" s="109"/>
    </row>
    <row r="272" ht="12.75" customHeight="1">
      <c r="A272" s="109"/>
      <c r="B272" s="109"/>
      <c r="C272" s="109"/>
      <c r="D272" s="109"/>
      <c r="E272" s="109"/>
      <c r="F272" s="109"/>
      <c r="G272" s="109"/>
      <c r="H272" s="109"/>
      <c r="I272" s="109"/>
      <c r="J272" s="109"/>
      <c r="K272" s="109"/>
      <c r="L272" s="109"/>
      <c r="M272" s="109"/>
      <c r="N272" s="109"/>
      <c r="O272" s="109"/>
      <c r="P272" s="109"/>
      <c r="Q272" s="109"/>
      <c r="R272" s="109"/>
      <c r="S272" s="109"/>
      <c r="T272" s="109"/>
      <c r="U272" s="109"/>
      <c r="V272" s="109"/>
      <c r="W272" s="109"/>
      <c r="X272" s="109"/>
      <c r="Y272" s="109"/>
      <c r="Z272" s="109"/>
    </row>
    <row r="273" ht="12.75" customHeight="1">
      <c r="A273" s="109"/>
      <c r="B273" s="109"/>
      <c r="C273" s="109"/>
      <c r="D273" s="109"/>
      <c r="E273" s="109"/>
      <c r="F273" s="109"/>
      <c r="G273" s="109"/>
      <c r="H273" s="109"/>
      <c r="I273" s="109"/>
      <c r="J273" s="109"/>
      <c r="K273" s="109"/>
      <c r="L273" s="109"/>
      <c r="M273" s="109"/>
      <c r="N273" s="109"/>
      <c r="O273" s="109"/>
      <c r="P273" s="109"/>
      <c r="Q273" s="109"/>
      <c r="R273" s="109"/>
      <c r="S273" s="109"/>
      <c r="T273" s="109"/>
      <c r="U273" s="109"/>
      <c r="V273" s="109"/>
      <c r="W273" s="109"/>
      <c r="X273" s="109"/>
      <c r="Y273" s="109"/>
      <c r="Z273" s="109"/>
    </row>
    <row r="274" ht="12.75" customHeight="1">
      <c r="A274" s="109"/>
      <c r="B274" s="109"/>
      <c r="C274" s="109"/>
      <c r="D274" s="109"/>
      <c r="E274" s="109"/>
      <c r="F274" s="109"/>
      <c r="G274" s="109"/>
      <c r="H274" s="109"/>
      <c r="I274" s="109"/>
      <c r="J274" s="109"/>
      <c r="K274" s="109"/>
      <c r="L274" s="109"/>
      <c r="M274" s="109"/>
      <c r="N274" s="109"/>
      <c r="O274" s="109"/>
      <c r="P274" s="109"/>
      <c r="Q274" s="109"/>
      <c r="R274" s="109"/>
      <c r="S274" s="109"/>
      <c r="T274" s="109"/>
      <c r="U274" s="109"/>
      <c r="V274" s="109"/>
      <c r="W274" s="109"/>
      <c r="X274" s="109"/>
      <c r="Y274" s="109"/>
      <c r="Z274" s="109"/>
    </row>
    <row r="275" ht="12.75" customHeight="1">
      <c r="A275" s="109"/>
      <c r="B275" s="109"/>
      <c r="C275" s="109"/>
      <c r="D275" s="109"/>
      <c r="E275" s="109"/>
      <c r="F275" s="109"/>
      <c r="G275" s="109"/>
      <c r="H275" s="109"/>
      <c r="I275" s="109"/>
      <c r="J275" s="109"/>
      <c r="K275" s="109"/>
      <c r="L275" s="109"/>
      <c r="M275" s="109"/>
      <c r="N275" s="109"/>
      <c r="O275" s="109"/>
      <c r="P275" s="109"/>
      <c r="Q275" s="109"/>
      <c r="R275" s="109"/>
      <c r="S275" s="109"/>
      <c r="T275" s="109"/>
      <c r="U275" s="109"/>
      <c r="V275" s="109"/>
      <c r="W275" s="109"/>
      <c r="X275" s="109"/>
      <c r="Y275" s="109"/>
      <c r="Z275" s="109"/>
    </row>
    <row r="276" ht="12.75" customHeight="1">
      <c r="A276" s="109"/>
      <c r="B276" s="109"/>
      <c r="C276" s="109"/>
      <c r="D276" s="109"/>
      <c r="E276" s="109"/>
      <c r="F276" s="109"/>
      <c r="G276" s="109"/>
      <c r="H276" s="109"/>
      <c r="I276" s="109"/>
      <c r="J276" s="109"/>
      <c r="K276" s="109"/>
      <c r="L276" s="109"/>
      <c r="M276" s="109"/>
      <c r="N276" s="109"/>
      <c r="O276" s="109"/>
      <c r="P276" s="109"/>
      <c r="Q276" s="109"/>
      <c r="R276" s="109"/>
      <c r="S276" s="109"/>
      <c r="T276" s="109"/>
      <c r="U276" s="109"/>
      <c r="V276" s="109"/>
      <c r="W276" s="109"/>
      <c r="X276" s="109"/>
      <c r="Y276" s="109"/>
      <c r="Z276" s="109"/>
    </row>
    <row r="277" ht="12.75" customHeight="1">
      <c r="A277" s="109"/>
      <c r="B277" s="109"/>
      <c r="C277" s="109"/>
      <c r="D277" s="109"/>
      <c r="E277" s="109"/>
      <c r="F277" s="109"/>
      <c r="G277" s="109"/>
      <c r="H277" s="109"/>
      <c r="I277" s="109"/>
      <c r="J277" s="109"/>
      <c r="K277" s="109"/>
      <c r="L277" s="109"/>
      <c r="M277" s="109"/>
      <c r="N277" s="109"/>
      <c r="O277" s="109"/>
      <c r="P277" s="109"/>
      <c r="Q277" s="109"/>
      <c r="R277" s="109"/>
      <c r="S277" s="109"/>
      <c r="T277" s="109"/>
      <c r="U277" s="109"/>
      <c r="V277" s="109"/>
      <c r="W277" s="109"/>
      <c r="X277" s="109"/>
      <c r="Y277" s="109"/>
      <c r="Z277" s="109"/>
    </row>
    <row r="278" ht="12.75" customHeight="1">
      <c r="A278" s="109"/>
      <c r="B278" s="109"/>
      <c r="C278" s="109"/>
      <c r="D278" s="109"/>
      <c r="E278" s="109"/>
      <c r="F278" s="109"/>
      <c r="G278" s="109"/>
      <c r="H278" s="109"/>
      <c r="I278" s="109"/>
      <c r="J278" s="109"/>
      <c r="K278" s="109"/>
      <c r="L278" s="109"/>
      <c r="M278" s="109"/>
      <c r="N278" s="109"/>
      <c r="O278" s="109"/>
      <c r="P278" s="109"/>
      <c r="Q278" s="109"/>
      <c r="R278" s="109"/>
      <c r="S278" s="109"/>
      <c r="T278" s="109"/>
      <c r="U278" s="109"/>
      <c r="V278" s="109"/>
      <c r="W278" s="109"/>
      <c r="X278" s="109"/>
      <c r="Y278" s="109"/>
      <c r="Z278" s="109"/>
    </row>
    <row r="279" ht="12.75" customHeight="1">
      <c r="A279" s="109"/>
      <c r="B279" s="109"/>
      <c r="C279" s="109"/>
      <c r="D279" s="109"/>
      <c r="E279" s="109"/>
      <c r="F279" s="109"/>
      <c r="G279" s="109"/>
      <c r="H279" s="109"/>
      <c r="I279" s="109"/>
      <c r="J279" s="109"/>
      <c r="K279" s="109"/>
      <c r="L279" s="109"/>
      <c r="M279" s="109"/>
      <c r="N279" s="109"/>
      <c r="O279" s="109"/>
      <c r="P279" s="109"/>
      <c r="Q279" s="109"/>
      <c r="R279" s="109"/>
      <c r="S279" s="109"/>
      <c r="T279" s="109"/>
      <c r="U279" s="109"/>
      <c r="V279" s="109"/>
      <c r="W279" s="109"/>
      <c r="X279" s="109"/>
      <c r="Y279" s="109"/>
      <c r="Z279" s="109"/>
    </row>
    <row r="280" ht="12.75" customHeight="1">
      <c r="A280" s="109"/>
      <c r="B280" s="109"/>
      <c r="C280" s="109"/>
      <c r="D280" s="109"/>
      <c r="E280" s="109"/>
      <c r="F280" s="109"/>
      <c r="G280" s="109"/>
      <c r="H280" s="109"/>
      <c r="I280" s="109"/>
      <c r="J280" s="109"/>
      <c r="K280" s="109"/>
      <c r="L280" s="109"/>
      <c r="M280" s="109"/>
      <c r="N280" s="109"/>
      <c r="O280" s="109"/>
      <c r="P280" s="109"/>
      <c r="Q280" s="109"/>
      <c r="R280" s="109"/>
      <c r="S280" s="109"/>
      <c r="T280" s="109"/>
      <c r="U280" s="109"/>
      <c r="V280" s="109"/>
      <c r="W280" s="109"/>
      <c r="X280" s="109"/>
      <c r="Y280" s="109"/>
      <c r="Z280" s="109"/>
    </row>
    <row r="281" ht="12.75" customHeight="1">
      <c r="A281" s="109"/>
      <c r="B281" s="109"/>
      <c r="C281" s="109"/>
      <c r="D281" s="109"/>
      <c r="E281" s="109"/>
      <c r="F281" s="109"/>
      <c r="G281" s="109"/>
      <c r="H281" s="109"/>
      <c r="I281" s="109"/>
      <c r="J281" s="109"/>
      <c r="K281" s="109"/>
      <c r="L281" s="109"/>
      <c r="M281" s="109"/>
      <c r="N281" s="109"/>
      <c r="O281" s="109"/>
      <c r="P281" s="109"/>
      <c r="Q281" s="109"/>
      <c r="R281" s="109"/>
      <c r="S281" s="109"/>
      <c r="T281" s="109"/>
      <c r="U281" s="109"/>
      <c r="V281" s="109"/>
      <c r="W281" s="109"/>
      <c r="X281" s="109"/>
      <c r="Y281" s="109"/>
      <c r="Z281" s="109"/>
    </row>
    <row r="282" ht="12.75" customHeight="1">
      <c r="A282" s="109"/>
      <c r="B282" s="109"/>
      <c r="C282" s="109"/>
      <c r="D282" s="109"/>
      <c r="E282" s="109"/>
      <c r="F282" s="109"/>
      <c r="G282" s="109"/>
      <c r="H282" s="109"/>
      <c r="I282" s="109"/>
      <c r="J282" s="109"/>
      <c r="K282" s="109"/>
      <c r="L282" s="109"/>
      <c r="M282" s="109"/>
      <c r="N282" s="109"/>
      <c r="O282" s="109"/>
      <c r="P282" s="109"/>
      <c r="Q282" s="109"/>
      <c r="R282" s="109"/>
      <c r="S282" s="109"/>
      <c r="T282" s="109"/>
      <c r="U282" s="109"/>
      <c r="V282" s="109"/>
      <c r="W282" s="109"/>
      <c r="X282" s="109"/>
      <c r="Y282" s="109"/>
      <c r="Z282" s="109"/>
    </row>
    <row r="283" ht="12.75" customHeight="1">
      <c r="A283" s="109"/>
      <c r="B283" s="109"/>
      <c r="C283" s="109"/>
      <c r="D283" s="109"/>
      <c r="E283" s="109"/>
      <c r="F283" s="109"/>
      <c r="G283" s="109"/>
      <c r="H283" s="109"/>
      <c r="I283" s="109"/>
      <c r="J283" s="109"/>
      <c r="K283" s="109"/>
      <c r="L283" s="109"/>
      <c r="M283" s="109"/>
      <c r="N283" s="109"/>
      <c r="O283" s="109"/>
      <c r="P283" s="109"/>
      <c r="Q283" s="109"/>
      <c r="R283" s="109"/>
      <c r="S283" s="109"/>
      <c r="T283" s="109"/>
      <c r="U283" s="109"/>
      <c r="V283" s="109"/>
      <c r="W283" s="109"/>
      <c r="X283" s="109"/>
      <c r="Y283" s="109"/>
      <c r="Z283" s="109"/>
    </row>
    <row r="284" ht="12.75" customHeight="1">
      <c r="A284" s="109"/>
      <c r="B284" s="109"/>
      <c r="C284" s="109"/>
      <c r="D284" s="109"/>
      <c r="E284" s="109"/>
      <c r="F284" s="109"/>
      <c r="G284" s="109"/>
      <c r="H284" s="109"/>
      <c r="I284" s="109"/>
      <c r="J284" s="109"/>
      <c r="K284" s="109"/>
      <c r="L284" s="109"/>
      <c r="M284" s="109"/>
      <c r="N284" s="109"/>
      <c r="O284" s="109"/>
      <c r="P284" s="109"/>
      <c r="Q284" s="109"/>
      <c r="R284" s="109"/>
      <c r="S284" s="109"/>
      <c r="T284" s="109"/>
      <c r="U284" s="109"/>
      <c r="V284" s="109"/>
      <c r="W284" s="109"/>
      <c r="X284" s="109"/>
      <c r="Y284" s="109"/>
      <c r="Z284" s="109"/>
    </row>
    <row r="285" ht="12.75" customHeight="1">
      <c r="A285" s="109"/>
      <c r="B285" s="109"/>
      <c r="C285" s="109"/>
      <c r="D285" s="109"/>
      <c r="E285" s="109"/>
      <c r="F285" s="109"/>
      <c r="G285" s="109"/>
      <c r="H285" s="109"/>
      <c r="I285" s="109"/>
      <c r="J285" s="109"/>
      <c r="K285" s="109"/>
      <c r="L285" s="109"/>
      <c r="M285" s="109"/>
      <c r="N285" s="109"/>
      <c r="O285" s="109"/>
      <c r="P285" s="109"/>
      <c r="Q285" s="109"/>
      <c r="R285" s="109"/>
      <c r="S285" s="109"/>
      <c r="T285" s="109"/>
      <c r="U285" s="109"/>
      <c r="V285" s="109"/>
      <c r="W285" s="109"/>
      <c r="X285" s="109"/>
      <c r="Y285" s="109"/>
      <c r="Z285" s="109"/>
    </row>
    <row r="286" ht="12.75" customHeight="1">
      <c r="A286" s="109"/>
      <c r="B286" s="109"/>
      <c r="C286" s="109"/>
      <c r="D286" s="109"/>
      <c r="E286" s="109"/>
      <c r="F286" s="109"/>
      <c r="G286" s="109"/>
      <c r="H286" s="109"/>
      <c r="I286" s="109"/>
      <c r="J286" s="109"/>
      <c r="K286" s="109"/>
      <c r="L286" s="109"/>
      <c r="M286" s="109"/>
      <c r="N286" s="109"/>
      <c r="O286" s="109"/>
      <c r="P286" s="109"/>
      <c r="Q286" s="109"/>
      <c r="R286" s="109"/>
      <c r="S286" s="109"/>
      <c r="T286" s="109"/>
      <c r="U286" s="109"/>
      <c r="V286" s="109"/>
      <c r="W286" s="109"/>
      <c r="X286" s="109"/>
      <c r="Y286" s="109"/>
      <c r="Z286" s="109"/>
    </row>
    <row r="287" ht="12.75" customHeight="1">
      <c r="A287" s="109"/>
      <c r="B287" s="109"/>
      <c r="C287" s="109"/>
      <c r="D287" s="109"/>
      <c r="E287" s="109"/>
      <c r="F287" s="109"/>
      <c r="G287" s="109"/>
      <c r="H287" s="109"/>
      <c r="I287" s="109"/>
      <c r="J287" s="109"/>
      <c r="K287" s="109"/>
      <c r="L287" s="109"/>
      <c r="M287" s="109"/>
      <c r="N287" s="109"/>
      <c r="O287" s="109"/>
      <c r="P287" s="109"/>
      <c r="Q287" s="109"/>
      <c r="R287" s="109"/>
      <c r="S287" s="109"/>
      <c r="T287" s="109"/>
      <c r="U287" s="109"/>
      <c r="V287" s="109"/>
      <c r="W287" s="109"/>
      <c r="X287" s="109"/>
      <c r="Y287" s="109"/>
      <c r="Z287" s="109"/>
    </row>
    <row r="288" ht="12.75" customHeight="1">
      <c r="A288" s="109"/>
      <c r="B288" s="109"/>
      <c r="C288" s="109"/>
      <c r="D288" s="109"/>
      <c r="E288" s="109"/>
      <c r="F288" s="109"/>
      <c r="G288" s="109"/>
      <c r="H288" s="109"/>
      <c r="I288" s="109"/>
      <c r="J288" s="109"/>
      <c r="K288" s="109"/>
      <c r="L288" s="109"/>
      <c r="M288" s="109"/>
      <c r="N288" s="109"/>
      <c r="O288" s="109"/>
      <c r="P288" s="109"/>
      <c r="Q288" s="109"/>
      <c r="R288" s="109"/>
      <c r="S288" s="109"/>
      <c r="T288" s="109"/>
      <c r="U288" s="109"/>
      <c r="V288" s="109"/>
      <c r="W288" s="109"/>
      <c r="X288" s="109"/>
      <c r="Y288" s="109"/>
      <c r="Z288" s="109"/>
    </row>
    <row r="289" ht="12.75" customHeight="1">
      <c r="A289" s="109"/>
      <c r="B289" s="109"/>
      <c r="C289" s="109"/>
      <c r="D289" s="109"/>
      <c r="E289" s="109"/>
      <c r="F289" s="109"/>
      <c r="G289" s="109"/>
      <c r="H289" s="109"/>
      <c r="I289" s="109"/>
      <c r="J289" s="109"/>
      <c r="K289" s="109"/>
      <c r="L289" s="109"/>
      <c r="M289" s="109"/>
      <c r="N289" s="109"/>
      <c r="O289" s="109"/>
      <c r="P289" s="109"/>
      <c r="Q289" s="109"/>
      <c r="R289" s="109"/>
      <c r="S289" s="109"/>
      <c r="T289" s="109"/>
      <c r="U289" s="109"/>
      <c r="V289" s="109"/>
      <c r="W289" s="109"/>
      <c r="X289" s="109"/>
      <c r="Y289" s="109"/>
      <c r="Z289" s="109"/>
    </row>
    <row r="290" ht="12.75" customHeight="1">
      <c r="A290" s="109"/>
      <c r="B290" s="109"/>
      <c r="C290" s="109"/>
      <c r="D290" s="109"/>
      <c r="E290" s="109"/>
      <c r="F290" s="109"/>
      <c r="G290" s="109"/>
      <c r="H290" s="109"/>
      <c r="I290" s="109"/>
      <c r="J290" s="109"/>
      <c r="K290" s="109"/>
      <c r="L290" s="109"/>
      <c r="M290" s="109"/>
      <c r="N290" s="109"/>
      <c r="O290" s="109"/>
      <c r="P290" s="109"/>
      <c r="Q290" s="109"/>
      <c r="R290" s="109"/>
      <c r="S290" s="109"/>
      <c r="T290" s="109"/>
      <c r="U290" s="109"/>
      <c r="V290" s="109"/>
      <c r="W290" s="109"/>
      <c r="X290" s="109"/>
      <c r="Y290" s="109"/>
      <c r="Z290" s="109"/>
    </row>
    <row r="291" ht="12.75" customHeight="1">
      <c r="A291" s="109"/>
      <c r="B291" s="109"/>
      <c r="C291" s="109"/>
      <c r="D291" s="109"/>
      <c r="E291" s="109"/>
      <c r="F291" s="109"/>
      <c r="G291" s="109"/>
      <c r="H291" s="109"/>
      <c r="I291" s="109"/>
      <c r="J291" s="109"/>
      <c r="K291" s="109"/>
      <c r="L291" s="109"/>
      <c r="M291" s="109"/>
      <c r="N291" s="109"/>
      <c r="O291" s="109"/>
      <c r="P291" s="109"/>
      <c r="Q291" s="109"/>
      <c r="R291" s="109"/>
      <c r="S291" s="109"/>
      <c r="T291" s="109"/>
      <c r="U291" s="109"/>
      <c r="V291" s="109"/>
      <c r="W291" s="109"/>
      <c r="X291" s="109"/>
      <c r="Y291" s="109"/>
      <c r="Z291" s="109"/>
    </row>
    <row r="292" ht="12.75" customHeight="1">
      <c r="A292" s="109"/>
      <c r="B292" s="109"/>
      <c r="C292" s="109"/>
      <c r="D292" s="109"/>
      <c r="E292" s="109"/>
      <c r="F292" s="109"/>
      <c r="G292" s="109"/>
      <c r="H292" s="109"/>
      <c r="I292" s="109"/>
      <c r="J292" s="109"/>
      <c r="K292" s="109"/>
      <c r="L292" s="109"/>
      <c r="M292" s="109"/>
      <c r="N292" s="109"/>
      <c r="O292" s="109"/>
      <c r="P292" s="109"/>
      <c r="Q292" s="109"/>
      <c r="R292" s="109"/>
      <c r="S292" s="109"/>
      <c r="T292" s="109"/>
      <c r="U292" s="109"/>
      <c r="V292" s="109"/>
      <c r="W292" s="109"/>
      <c r="X292" s="109"/>
      <c r="Y292" s="109"/>
      <c r="Z292" s="109"/>
    </row>
    <row r="293" ht="12.75" customHeight="1">
      <c r="A293" s="109"/>
      <c r="B293" s="109"/>
      <c r="C293" s="109"/>
      <c r="D293" s="109"/>
      <c r="E293" s="109"/>
      <c r="F293" s="109"/>
      <c r="G293" s="109"/>
      <c r="H293" s="109"/>
      <c r="I293" s="109"/>
      <c r="J293" s="109"/>
      <c r="K293" s="109"/>
      <c r="L293" s="109"/>
      <c r="M293" s="109"/>
      <c r="N293" s="109"/>
      <c r="O293" s="109"/>
      <c r="P293" s="109"/>
      <c r="Q293" s="109"/>
      <c r="R293" s="109"/>
      <c r="S293" s="109"/>
      <c r="T293" s="109"/>
      <c r="U293" s="109"/>
      <c r="V293" s="109"/>
      <c r="W293" s="109"/>
      <c r="X293" s="109"/>
      <c r="Y293" s="109"/>
      <c r="Z293" s="109"/>
    </row>
    <row r="294" ht="12.75" customHeight="1">
      <c r="A294" s="109"/>
      <c r="B294" s="109"/>
      <c r="C294" s="109"/>
      <c r="D294" s="109"/>
      <c r="E294" s="109"/>
      <c r="F294" s="109"/>
      <c r="G294" s="109"/>
      <c r="H294" s="109"/>
      <c r="I294" s="109"/>
      <c r="J294" s="109"/>
      <c r="K294" s="109"/>
      <c r="L294" s="109"/>
      <c r="M294" s="109"/>
      <c r="N294" s="109"/>
      <c r="O294" s="109"/>
      <c r="P294" s="109"/>
      <c r="Q294" s="109"/>
      <c r="R294" s="109"/>
      <c r="S294" s="109"/>
      <c r="T294" s="109"/>
      <c r="U294" s="109"/>
      <c r="V294" s="109"/>
      <c r="W294" s="109"/>
      <c r="X294" s="109"/>
      <c r="Y294" s="109"/>
      <c r="Z294" s="109"/>
    </row>
    <row r="295" ht="12.75" customHeight="1">
      <c r="A295" s="109"/>
      <c r="B295" s="109"/>
      <c r="C295" s="109"/>
      <c r="D295" s="109"/>
      <c r="E295" s="109"/>
      <c r="F295" s="109"/>
      <c r="G295" s="109"/>
      <c r="H295" s="109"/>
      <c r="I295" s="109"/>
      <c r="J295" s="109"/>
      <c r="K295" s="109"/>
      <c r="L295" s="109"/>
      <c r="M295" s="109"/>
      <c r="N295" s="109"/>
      <c r="O295" s="109"/>
      <c r="P295" s="109"/>
      <c r="Q295" s="109"/>
      <c r="R295" s="109"/>
      <c r="S295" s="109"/>
      <c r="T295" s="109"/>
      <c r="U295" s="109"/>
      <c r="V295" s="109"/>
      <c r="W295" s="109"/>
      <c r="X295" s="109"/>
      <c r="Y295" s="109"/>
      <c r="Z295" s="109"/>
    </row>
    <row r="296" ht="12.75" customHeight="1">
      <c r="A296" s="109"/>
      <c r="B296" s="109"/>
      <c r="C296" s="109"/>
      <c r="D296" s="109"/>
      <c r="E296" s="109"/>
      <c r="F296" s="109"/>
      <c r="G296" s="109"/>
      <c r="H296" s="109"/>
      <c r="I296" s="109"/>
      <c r="J296" s="109"/>
      <c r="K296" s="109"/>
      <c r="L296" s="109"/>
      <c r="M296" s="109"/>
      <c r="N296" s="109"/>
      <c r="O296" s="109"/>
      <c r="P296" s="109"/>
      <c r="Q296" s="109"/>
      <c r="R296" s="109"/>
      <c r="S296" s="109"/>
      <c r="T296" s="109"/>
      <c r="U296" s="109"/>
      <c r="V296" s="109"/>
      <c r="W296" s="109"/>
      <c r="X296" s="109"/>
      <c r="Y296" s="109"/>
      <c r="Z296" s="109"/>
    </row>
    <row r="297" ht="12.75" customHeight="1">
      <c r="A297" s="109"/>
      <c r="B297" s="109"/>
      <c r="C297" s="109"/>
      <c r="D297" s="109"/>
      <c r="E297" s="109"/>
      <c r="F297" s="109"/>
      <c r="G297" s="109"/>
      <c r="H297" s="109"/>
      <c r="I297" s="109"/>
      <c r="J297" s="109"/>
      <c r="K297" s="109"/>
      <c r="L297" s="109"/>
      <c r="M297" s="109"/>
      <c r="N297" s="109"/>
      <c r="O297" s="109"/>
      <c r="P297" s="109"/>
      <c r="Q297" s="109"/>
      <c r="R297" s="109"/>
      <c r="S297" s="109"/>
      <c r="T297" s="109"/>
      <c r="U297" s="109"/>
      <c r="V297" s="109"/>
      <c r="W297" s="109"/>
      <c r="X297" s="109"/>
      <c r="Y297" s="109"/>
      <c r="Z297" s="109"/>
    </row>
    <row r="298" ht="12.75" customHeight="1">
      <c r="A298" s="109"/>
      <c r="B298" s="109"/>
      <c r="C298" s="109"/>
      <c r="D298" s="109"/>
      <c r="E298" s="109"/>
      <c r="F298" s="109"/>
      <c r="G298" s="109"/>
      <c r="H298" s="109"/>
      <c r="I298" s="109"/>
      <c r="J298" s="109"/>
      <c r="K298" s="109"/>
      <c r="L298" s="109"/>
      <c r="M298" s="109"/>
      <c r="N298" s="109"/>
      <c r="O298" s="109"/>
      <c r="P298" s="109"/>
      <c r="Q298" s="109"/>
      <c r="R298" s="109"/>
      <c r="S298" s="109"/>
      <c r="T298" s="109"/>
      <c r="U298" s="109"/>
      <c r="V298" s="109"/>
      <c r="W298" s="109"/>
      <c r="X298" s="109"/>
      <c r="Y298" s="109"/>
      <c r="Z298" s="109"/>
    </row>
    <row r="299" ht="12.75" customHeight="1">
      <c r="A299" s="109"/>
      <c r="B299" s="109"/>
      <c r="C299" s="109"/>
      <c r="D299" s="109"/>
      <c r="E299" s="109"/>
      <c r="F299" s="109"/>
      <c r="G299" s="109"/>
      <c r="H299" s="109"/>
      <c r="I299" s="109"/>
      <c r="J299" s="109"/>
      <c r="K299" s="109"/>
      <c r="L299" s="109"/>
      <c r="M299" s="109"/>
      <c r="N299" s="109"/>
      <c r="O299" s="109"/>
      <c r="P299" s="109"/>
      <c r="Q299" s="109"/>
      <c r="R299" s="109"/>
      <c r="S299" s="109"/>
      <c r="T299" s="109"/>
      <c r="U299" s="109"/>
      <c r="V299" s="109"/>
      <c r="W299" s="109"/>
      <c r="X299" s="109"/>
      <c r="Y299" s="109"/>
      <c r="Z299" s="109"/>
    </row>
    <row r="300" ht="12.75" customHeight="1">
      <c r="A300" s="109"/>
      <c r="B300" s="109"/>
      <c r="C300" s="109"/>
      <c r="D300" s="109"/>
      <c r="E300" s="109"/>
      <c r="F300" s="109"/>
      <c r="G300" s="109"/>
      <c r="H300" s="109"/>
      <c r="I300" s="109"/>
      <c r="J300" s="109"/>
      <c r="K300" s="109"/>
      <c r="L300" s="109"/>
      <c r="M300" s="109"/>
      <c r="N300" s="109"/>
      <c r="O300" s="109"/>
      <c r="P300" s="109"/>
      <c r="Q300" s="109"/>
      <c r="R300" s="109"/>
      <c r="S300" s="109"/>
      <c r="T300" s="109"/>
      <c r="U300" s="109"/>
      <c r="V300" s="109"/>
      <c r="W300" s="109"/>
      <c r="X300" s="109"/>
      <c r="Y300" s="109"/>
      <c r="Z300" s="109"/>
    </row>
    <row r="301" ht="12.75" customHeight="1">
      <c r="A301" s="109"/>
      <c r="B301" s="109"/>
      <c r="C301" s="109"/>
      <c r="D301" s="109"/>
      <c r="E301" s="109"/>
      <c r="F301" s="109"/>
      <c r="G301" s="109"/>
      <c r="H301" s="109"/>
      <c r="I301" s="109"/>
      <c r="J301" s="109"/>
      <c r="K301" s="109"/>
      <c r="L301" s="109"/>
      <c r="M301" s="109"/>
      <c r="N301" s="109"/>
      <c r="O301" s="109"/>
      <c r="P301" s="109"/>
      <c r="Q301" s="109"/>
      <c r="R301" s="109"/>
      <c r="S301" s="109"/>
      <c r="T301" s="109"/>
      <c r="U301" s="109"/>
      <c r="V301" s="109"/>
      <c r="W301" s="109"/>
      <c r="X301" s="109"/>
      <c r="Y301" s="109"/>
      <c r="Z301" s="109"/>
    </row>
    <row r="302" ht="12.75" customHeight="1">
      <c r="A302" s="109"/>
      <c r="B302" s="109"/>
      <c r="C302" s="109"/>
      <c r="D302" s="109"/>
      <c r="E302" s="109"/>
      <c r="F302" s="109"/>
      <c r="G302" s="109"/>
      <c r="H302" s="109"/>
      <c r="I302" s="109"/>
      <c r="J302" s="109"/>
      <c r="K302" s="109"/>
      <c r="L302" s="109"/>
      <c r="M302" s="109"/>
      <c r="N302" s="109"/>
      <c r="O302" s="109"/>
      <c r="P302" s="109"/>
      <c r="Q302" s="109"/>
      <c r="R302" s="109"/>
      <c r="S302" s="109"/>
      <c r="T302" s="109"/>
      <c r="U302" s="109"/>
      <c r="V302" s="109"/>
      <c r="W302" s="109"/>
      <c r="X302" s="109"/>
      <c r="Y302" s="109"/>
      <c r="Z302" s="109"/>
    </row>
    <row r="303" ht="12.75" customHeight="1">
      <c r="A303" s="109"/>
      <c r="B303" s="109"/>
      <c r="C303" s="109"/>
      <c r="D303" s="109"/>
      <c r="E303" s="109"/>
      <c r="F303" s="109"/>
      <c r="G303" s="109"/>
      <c r="H303" s="109"/>
      <c r="I303" s="109"/>
      <c r="J303" s="109"/>
      <c r="K303" s="109"/>
      <c r="L303" s="109"/>
      <c r="M303" s="109"/>
      <c r="N303" s="109"/>
      <c r="O303" s="109"/>
      <c r="P303" s="109"/>
      <c r="Q303" s="109"/>
      <c r="R303" s="109"/>
      <c r="S303" s="109"/>
      <c r="T303" s="109"/>
      <c r="U303" s="109"/>
      <c r="V303" s="109"/>
      <c r="W303" s="109"/>
      <c r="X303" s="109"/>
      <c r="Y303" s="109"/>
      <c r="Z303" s="109"/>
    </row>
    <row r="304" ht="12.75" customHeight="1">
      <c r="A304" s="109"/>
      <c r="B304" s="109"/>
      <c r="C304" s="109"/>
      <c r="D304" s="109"/>
      <c r="E304" s="109"/>
      <c r="F304" s="109"/>
      <c r="G304" s="109"/>
      <c r="H304" s="109"/>
      <c r="I304" s="109"/>
      <c r="J304" s="109"/>
      <c r="K304" s="109"/>
      <c r="L304" s="109"/>
      <c r="M304" s="109"/>
      <c r="N304" s="109"/>
      <c r="O304" s="109"/>
      <c r="P304" s="109"/>
      <c r="Q304" s="109"/>
      <c r="R304" s="109"/>
      <c r="S304" s="109"/>
      <c r="T304" s="109"/>
      <c r="U304" s="109"/>
      <c r="V304" s="109"/>
      <c r="W304" s="109"/>
      <c r="X304" s="109"/>
      <c r="Y304" s="109"/>
      <c r="Z304" s="109"/>
    </row>
    <row r="305" ht="12.75" customHeight="1">
      <c r="A305" s="109"/>
      <c r="B305" s="109"/>
      <c r="C305" s="109"/>
      <c r="D305" s="109"/>
      <c r="E305" s="109"/>
      <c r="F305" s="109"/>
      <c r="G305" s="109"/>
      <c r="H305" s="109"/>
      <c r="I305" s="109"/>
      <c r="J305" s="109"/>
      <c r="K305" s="109"/>
      <c r="L305" s="109"/>
      <c r="M305" s="109"/>
      <c r="N305" s="109"/>
      <c r="O305" s="109"/>
      <c r="P305" s="109"/>
      <c r="Q305" s="109"/>
      <c r="R305" s="109"/>
      <c r="S305" s="109"/>
      <c r="T305" s="109"/>
      <c r="U305" s="109"/>
      <c r="V305" s="109"/>
      <c r="W305" s="109"/>
      <c r="X305" s="109"/>
      <c r="Y305" s="109"/>
      <c r="Z305" s="109"/>
    </row>
    <row r="306" ht="12.75" customHeight="1">
      <c r="A306" s="109"/>
      <c r="B306" s="109"/>
      <c r="C306" s="109"/>
      <c r="D306" s="109"/>
      <c r="E306" s="109"/>
      <c r="F306" s="109"/>
      <c r="G306" s="109"/>
      <c r="H306" s="109"/>
      <c r="I306" s="109"/>
      <c r="J306" s="109"/>
      <c r="K306" s="109"/>
      <c r="L306" s="109"/>
      <c r="M306" s="109"/>
      <c r="N306" s="109"/>
      <c r="O306" s="109"/>
      <c r="P306" s="109"/>
      <c r="Q306" s="109"/>
      <c r="R306" s="109"/>
      <c r="S306" s="109"/>
      <c r="T306" s="109"/>
      <c r="U306" s="109"/>
      <c r="V306" s="109"/>
      <c r="W306" s="109"/>
      <c r="X306" s="109"/>
      <c r="Y306" s="109"/>
      <c r="Z306" s="109"/>
    </row>
    <row r="307" ht="12.75" customHeight="1">
      <c r="A307" s="109"/>
      <c r="B307" s="109"/>
      <c r="C307" s="109"/>
      <c r="D307" s="109"/>
      <c r="E307" s="109"/>
      <c r="F307" s="109"/>
      <c r="G307" s="109"/>
      <c r="H307" s="109"/>
      <c r="I307" s="109"/>
      <c r="J307" s="109"/>
      <c r="K307" s="109"/>
      <c r="L307" s="109"/>
      <c r="M307" s="109"/>
      <c r="N307" s="109"/>
      <c r="O307" s="109"/>
      <c r="P307" s="109"/>
      <c r="Q307" s="109"/>
      <c r="R307" s="109"/>
      <c r="S307" s="109"/>
      <c r="T307" s="109"/>
      <c r="U307" s="109"/>
      <c r="V307" s="109"/>
      <c r="W307" s="109"/>
      <c r="X307" s="109"/>
      <c r="Y307" s="109"/>
      <c r="Z307" s="109"/>
    </row>
    <row r="308" ht="12.75" customHeight="1">
      <c r="A308" s="109"/>
      <c r="B308" s="109"/>
      <c r="C308" s="109"/>
      <c r="D308" s="109"/>
      <c r="E308" s="109"/>
      <c r="F308" s="109"/>
      <c r="G308" s="109"/>
      <c r="H308" s="109"/>
      <c r="I308" s="109"/>
      <c r="J308" s="109"/>
      <c r="K308" s="109"/>
      <c r="L308" s="109"/>
      <c r="M308" s="109"/>
      <c r="N308" s="109"/>
      <c r="O308" s="109"/>
      <c r="P308" s="109"/>
      <c r="Q308" s="109"/>
      <c r="R308" s="109"/>
      <c r="S308" s="109"/>
      <c r="T308" s="109"/>
      <c r="U308" s="109"/>
      <c r="V308" s="109"/>
      <c r="W308" s="109"/>
      <c r="X308" s="109"/>
      <c r="Y308" s="109"/>
      <c r="Z308" s="109"/>
    </row>
    <row r="309" ht="12.75" customHeight="1">
      <c r="A309" s="109"/>
      <c r="B309" s="109"/>
      <c r="C309" s="109"/>
      <c r="D309" s="109"/>
      <c r="E309" s="109"/>
      <c r="F309" s="109"/>
      <c r="G309" s="109"/>
      <c r="H309" s="109"/>
      <c r="I309" s="109"/>
      <c r="J309" s="109"/>
      <c r="K309" s="109"/>
      <c r="L309" s="109"/>
      <c r="M309" s="109"/>
      <c r="N309" s="109"/>
      <c r="O309" s="109"/>
      <c r="P309" s="109"/>
      <c r="Q309" s="109"/>
      <c r="R309" s="109"/>
      <c r="S309" s="109"/>
      <c r="T309" s="109"/>
      <c r="U309" s="109"/>
      <c r="V309" s="109"/>
      <c r="W309" s="109"/>
      <c r="X309" s="109"/>
      <c r="Y309" s="109"/>
      <c r="Z309" s="109"/>
    </row>
    <row r="310" ht="12.75" customHeight="1">
      <c r="A310" s="109"/>
      <c r="B310" s="109"/>
      <c r="C310" s="109"/>
      <c r="D310" s="109"/>
      <c r="E310" s="109"/>
      <c r="F310" s="109"/>
      <c r="G310" s="109"/>
      <c r="H310" s="109"/>
      <c r="I310" s="109"/>
      <c r="J310" s="109"/>
      <c r="K310" s="109"/>
      <c r="L310" s="109"/>
      <c r="M310" s="109"/>
      <c r="N310" s="109"/>
      <c r="O310" s="109"/>
      <c r="P310" s="109"/>
      <c r="Q310" s="109"/>
      <c r="R310" s="109"/>
      <c r="S310" s="109"/>
      <c r="T310" s="109"/>
      <c r="U310" s="109"/>
      <c r="V310" s="109"/>
      <c r="W310" s="109"/>
      <c r="X310" s="109"/>
      <c r="Y310" s="109"/>
      <c r="Z310" s="109"/>
    </row>
    <row r="311" ht="12.75" customHeight="1">
      <c r="A311" s="109"/>
      <c r="B311" s="109"/>
      <c r="C311" s="109"/>
      <c r="D311" s="109"/>
      <c r="E311" s="109"/>
      <c r="F311" s="109"/>
      <c r="G311" s="109"/>
      <c r="H311" s="109"/>
      <c r="I311" s="109"/>
      <c r="J311" s="109"/>
      <c r="K311" s="109"/>
      <c r="L311" s="109"/>
      <c r="M311" s="109"/>
      <c r="N311" s="109"/>
      <c r="O311" s="109"/>
      <c r="P311" s="109"/>
      <c r="Q311" s="109"/>
      <c r="R311" s="109"/>
      <c r="S311" s="109"/>
      <c r="T311" s="109"/>
      <c r="U311" s="109"/>
      <c r="V311" s="109"/>
      <c r="W311" s="109"/>
      <c r="X311" s="109"/>
      <c r="Y311" s="109"/>
      <c r="Z311" s="109"/>
    </row>
    <row r="312" ht="12.75" customHeight="1">
      <c r="A312" s="109"/>
      <c r="B312" s="109"/>
      <c r="C312" s="109"/>
      <c r="D312" s="109"/>
      <c r="E312" s="109"/>
      <c r="F312" s="109"/>
      <c r="G312" s="109"/>
      <c r="H312" s="109"/>
      <c r="I312" s="109"/>
      <c r="J312" s="109"/>
      <c r="K312" s="109"/>
      <c r="L312" s="109"/>
      <c r="M312" s="109"/>
      <c r="N312" s="109"/>
      <c r="O312" s="109"/>
      <c r="P312" s="109"/>
      <c r="Q312" s="109"/>
      <c r="R312" s="109"/>
      <c r="S312" s="109"/>
      <c r="T312" s="109"/>
      <c r="U312" s="109"/>
      <c r="V312" s="109"/>
      <c r="W312" s="109"/>
      <c r="X312" s="109"/>
      <c r="Y312" s="109"/>
      <c r="Z312" s="109"/>
    </row>
    <row r="313" ht="12.75" customHeight="1">
      <c r="A313" s="109"/>
      <c r="B313" s="109"/>
      <c r="C313" s="109"/>
      <c r="D313" s="109"/>
      <c r="E313" s="109"/>
      <c r="F313" s="109"/>
      <c r="G313" s="109"/>
      <c r="H313" s="109"/>
      <c r="I313" s="109"/>
      <c r="J313" s="109"/>
      <c r="K313" s="109"/>
      <c r="L313" s="109"/>
      <c r="M313" s="109"/>
      <c r="N313" s="109"/>
      <c r="O313" s="109"/>
      <c r="P313" s="109"/>
      <c r="Q313" s="109"/>
      <c r="R313" s="109"/>
      <c r="S313" s="109"/>
      <c r="T313" s="109"/>
      <c r="U313" s="109"/>
      <c r="V313" s="109"/>
      <c r="W313" s="109"/>
      <c r="X313" s="109"/>
      <c r="Y313" s="109"/>
      <c r="Z313" s="109"/>
    </row>
    <row r="314" ht="12.75" customHeight="1">
      <c r="A314" s="109"/>
      <c r="B314" s="109"/>
      <c r="C314" s="109"/>
      <c r="D314" s="109"/>
      <c r="E314" s="109"/>
      <c r="F314" s="109"/>
      <c r="G314" s="109"/>
      <c r="H314" s="109"/>
      <c r="I314" s="109"/>
      <c r="J314" s="109"/>
      <c r="K314" s="109"/>
      <c r="L314" s="109"/>
      <c r="M314" s="109"/>
      <c r="N314" s="109"/>
      <c r="O314" s="109"/>
      <c r="P314" s="109"/>
      <c r="Q314" s="109"/>
      <c r="R314" s="109"/>
      <c r="S314" s="109"/>
      <c r="T314" s="109"/>
      <c r="U314" s="109"/>
      <c r="V314" s="109"/>
      <c r="W314" s="109"/>
      <c r="X314" s="109"/>
      <c r="Y314" s="109"/>
      <c r="Z314" s="109"/>
    </row>
    <row r="315" ht="12.75" customHeight="1">
      <c r="A315" s="109"/>
      <c r="B315" s="109"/>
      <c r="C315" s="109"/>
      <c r="D315" s="109"/>
      <c r="E315" s="109"/>
      <c r="F315" s="109"/>
      <c r="G315" s="109"/>
      <c r="H315" s="109"/>
      <c r="I315" s="109"/>
      <c r="J315" s="109"/>
      <c r="K315" s="109"/>
      <c r="L315" s="109"/>
      <c r="M315" s="109"/>
      <c r="N315" s="109"/>
      <c r="O315" s="109"/>
      <c r="P315" s="109"/>
      <c r="Q315" s="109"/>
      <c r="R315" s="109"/>
      <c r="S315" s="109"/>
      <c r="T315" s="109"/>
      <c r="U315" s="109"/>
      <c r="V315" s="109"/>
      <c r="W315" s="109"/>
      <c r="X315" s="109"/>
      <c r="Y315" s="109"/>
      <c r="Z315" s="109"/>
    </row>
    <row r="316" ht="12.75" customHeight="1">
      <c r="A316" s="109"/>
      <c r="B316" s="109"/>
      <c r="C316" s="109"/>
      <c r="D316" s="109"/>
      <c r="E316" s="109"/>
      <c r="F316" s="109"/>
      <c r="G316" s="109"/>
      <c r="H316" s="109"/>
      <c r="I316" s="109"/>
      <c r="J316" s="109"/>
      <c r="K316" s="109"/>
      <c r="L316" s="109"/>
      <c r="M316" s="109"/>
      <c r="N316" s="109"/>
      <c r="O316" s="109"/>
      <c r="P316" s="109"/>
      <c r="Q316" s="109"/>
      <c r="R316" s="109"/>
      <c r="S316" s="109"/>
      <c r="T316" s="109"/>
      <c r="U316" s="109"/>
      <c r="V316" s="109"/>
      <c r="W316" s="109"/>
      <c r="X316" s="109"/>
      <c r="Y316" s="109"/>
      <c r="Z316" s="109"/>
    </row>
    <row r="317" ht="12.75" customHeight="1">
      <c r="A317" s="109"/>
      <c r="B317" s="109"/>
      <c r="C317" s="109"/>
      <c r="D317" s="109"/>
      <c r="E317" s="109"/>
      <c r="F317" s="109"/>
      <c r="G317" s="109"/>
      <c r="H317" s="109"/>
      <c r="I317" s="109"/>
      <c r="J317" s="109"/>
      <c r="K317" s="109"/>
      <c r="L317" s="109"/>
      <c r="M317" s="109"/>
      <c r="N317" s="109"/>
      <c r="O317" s="109"/>
      <c r="P317" s="109"/>
      <c r="Q317" s="109"/>
      <c r="R317" s="109"/>
      <c r="S317" s="109"/>
      <c r="T317" s="109"/>
      <c r="U317" s="109"/>
      <c r="V317" s="109"/>
      <c r="W317" s="109"/>
      <c r="X317" s="109"/>
      <c r="Y317" s="109"/>
      <c r="Z317" s="109"/>
    </row>
    <row r="318" ht="12.75" customHeight="1">
      <c r="A318" s="109"/>
      <c r="B318" s="109"/>
      <c r="C318" s="109"/>
      <c r="D318" s="109"/>
      <c r="E318" s="109"/>
      <c r="F318" s="109"/>
      <c r="G318" s="109"/>
      <c r="H318" s="109"/>
      <c r="I318" s="109"/>
      <c r="J318" s="109"/>
      <c r="K318" s="109"/>
      <c r="L318" s="109"/>
      <c r="M318" s="109"/>
      <c r="N318" s="109"/>
      <c r="O318" s="109"/>
      <c r="P318" s="109"/>
      <c r="Q318" s="109"/>
      <c r="R318" s="109"/>
      <c r="S318" s="109"/>
      <c r="T318" s="109"/>
      <c r="U318" s="109"/>
      <c r="V318" s="109"/>
      <c r="W318" s="109"/>
      <c r="X318" s="109"/>
      <c r="Y318" s="109"/>
      <c r="Z318" s="109"/>
    </row>
    <row r="319" ht="12.75" customHeight="1">
      <c r="A319" s="109"/>
      <c r="B319" s="109"/>
      <c r="C319" s="109"/>
      <c r="D319" s="109"/>
      <c r="E319" s="109"/>
      <c r="F319" s="109"/>
      <c r="G319" s="109"/>
      <c r="H319" s="109"/>
      <c r="I319" s="109"/>
      <c r="J319" s="109"/>
      <c r="K319" s="109"/>
      <c r="L319" s="109"/>
      <c r="M319" s="109"/>
      <c r="N319" s="109"/>
      <c r="O319" s="109"/>
      <c r="P319" s="109"/>
      <c r="Q319" s="109"/>
      <c r="R319" s="109"/>
      <c r="S319" s="109"/>
      <c r="T319" s="109"/>
      <c r="U319" s="109"/>
      <c r="V319" s="109"/>
      <c r="W319" s="109"/>
      <c r="X319" s="109"/>
      <c r="Y319" s="109"/>
      <c r="Z319" s="109"/>
    </row>
    <row r="320" ht="12.75" customHeight="1">
      <c r="A320" s="109"/>
      <c r="B320" s="109"/>
      <c r="C320" s="109"/>
      <c r="D320" s="109"/>
      <c r="E320" s="109"/>
      <c r="F320" s="109"/>
      <c r="G320" s="109"/>
      <c r="H320" s="109"/>
      <c r="I320" s="109"/>
      <c r="J320" s="109"/>
      <c r="K320" s="109"/>
      <c r="L320" s="109"/>
      <c r="M320" s="109"/>
      <c r="N320" s="109"/>
      <c r="O320" s="109"/>
      <c r="P320" s="109"/>
      <c r="Q320" s="109"/>
      <c r="R320" s="109"/>
      <c r="S320" s="109"/>
      <c r="T320" s="109"/>
      <c r="U320" s="109"/>
      <c r="V320" s="109"/>
      <c r="W320" s="109"/>
      <c r="X320" s="109"/>
      <c r="Y320" s="109"/>
      <c r="Z320" s="109"/>
    </row>
    <row r="321" ht="12.75" customHeight="1">
      <c r="A321" s="109"/>
      <c r="B321" s="109"/>
      <c r="C321" s="109"/>
      <c r="D321" s="109"/>
      <c r="E321" s="109"/>
      <c r="F321" s="109"/>
      <c r="G321" s="109"/>
      <c r="H321" s="109"/>
      <c r="I321" s="109"/>
      <c r="J321" s="109"/>
      <c r="K321" s="109"/>
      <c r="L321" s="109"/>
      <c r="M321" s="109"/>
      <c r="N321" s="109"/>
      <c r="O321" s="109"/>
      <c r="P321" s="109"/>
      <c r="Q321" s="109"/>
      <c r="R321" s="109"/>
      <c r="S321" s="109"/>
      <c r="T321" s="109"/>
      <c r="U321" s="109"/>
      <c r="V321" s="109"/>
      <c r="W321" s="109"/>
      <c r="X321" s="109"/>
      <c r="Y321" s="109"/>
      <c r="Z321" s="109"/>
    </row>
    <row r="322" ht="12.75" customHeight="1">
      <c r="A322" s="109"/>
      <c r="B322" s="109"/>
      <c r="C322" s="109"/>
      <c r="D322" s="109"/>
      <c r="E322" s="109"/>
      <c r="F322" s="109"/>
      <c r="G322" s="109"/>
      <c r="H322" s="109"/>
      <c r="I322" s="109"/>
      <c r="J322" s="109"/>
      <c r="K322" s="109"/>
      <c r="L322" s="109"/>
      <c r="M322" s="109"/>
      <c r="N322" s="109"/>
      <c r="O322" s="109"/>
      <c r="P322" s="109"/>
      <c r="Q322" s="109"/>
      <c r="R322" s="109"/>
      <c r="S322" s="109"/>
      <c r="T322" s="109"/>
      <c r="U322" s="109"/>
      <c r="V322" s="109"/>
      <c r="W322" s="109"/>
      <c r="X322" s="109"/>
      <c r="Y322" s="109"/>
      <c r="Z322" s="109"/>
    </row>
    <row r="323" ht="12.75" customHeight="1">
      <c r="A323" s="109"/>
      <c r="B323" s="109"/>
      <c r="C323" s="109"/>
      <c r="D323" s="109"/>
      <c r="E323" s="109"/>
      <c r="F323" s="109"/>
      <c r="G323" s="109"/>
      <c r="H323" s="109"/>
      <c r="I323" s="109"/>
      <c r="J323" s="109"/>
      <c r="K323" s="109"/>
      <c r="L323" s="109"/>
      <c r="M323" s="109"/>
      <c r="N323" s="109"/>
      <c r="O323" s="109"/>
      <c r="P323" s="109"/>
      <c r="Q323" s="109"/>
      <c r="R323" s="109"/>
      <c r="S323" s="109"/>
      <c r="T323" s="109"/>
      <c r="U323" s="109"/>
      <c r="V323" s="109"/>
      <c r="W323" s="109"/>
      <c r="X323" s="109"/>
      <c r="Y323" s="109"/>
      <c r="Z323" s="109"/>
    </row>
    <row r="324" ht="12.75" customHeight="1">
      <c r="A324" s="109"/>
      <c r="B324" s="109"/>
      <c r="C324" s="109"/>
      <c r="D324" s="109"/>
      <c r="E324" s="109"/>
      <c r="F324" s="109"/>
      <c r="G324" s="109"/>
      <c r="H324" s="109"/>
      <c r="I324" s="109"/>
      <c r="J324" s="109"/>
      <c r="K324" s="109"/>
      <c r="L324" s="109"/>
      <c r="M324" s="109"/>
      <c r="N324" s="109"/>
      <c r="O324" s="109"/>
      <c r="P324" s="109"/>
      <c r="Q324" s="109"/>
      <c r="R324" s="109"/>
      <c r="S324" s="109"/>
      <c r="T324" s="109"/>
      <c r="U324" s="109"/>
      <c r="V324" s="109"/>
      <c r="W324" s="109"/>
      <c r="X324" s="109"/>
      <c r="Y324" s="109"/>
      <c r="Z324" s="109"/>
    </row>
    <row r="325" ht="12.75" customHeight="1">
      <c r="A325" s="109"/>
      <c r="B325" s="109"/>
      <c r="C325" s="109"/>
      <c r="D325" s="109"/>
      <c r="E325" s="109"/>
      <c r="F325" s="109"/>
      <c r="G325" s="109"/>
      <c r="H325" s="109"/>
      <c r="I325" s="109"/>
      <c r="J325" s="109"/>
      <c r="K325" s="109"/>
      <c r="L325" s="109"/>
      <c r="M325" s="109"/>
      <c r="N325" s="109"/>
      <c r="O325" s="109"/>
      <c r="P325" s="109"/>
      <c r="Q325" s="109"/>
      <c r="R325" s="109"/>
      <c r="S325" s="109"/>
      <c r="T325" s="109"/>
      <c r="U325" s="109"/>
      <c r="V325" s="109"/>
      <c r="W325" s="109"/>
      <c r="X325" s="109"/>
      <c r="Y325" s="109"/>
      <c r="Z325" s="109"/>
    </row>
    <row r="326" ht="12.75" customHeight="1">
      <c r="A326" s="109"/>
      <c r="B326" s="109"/>
      <c r="C326" s="109"/>
      <c r="D326" s="109"/>
      <c r="E326" s="109"/>
      <c r="F326" s="109"/>
      <c r="G326" s="109"/>
      <c r="H326" s="109"/>
      <c r="I326" s="109"/>
      <c r="J326" s="109"/>
      <c r="K326" s="109"/>
      <c r="L326" s="109"/>
      <c r="M326" s="109"/>
      <c r="N326" s="109"/>
      <c r="O326" s="109"/>
      <c r="P326" s="109"/>
      <c r="Q326" s="109"/>
      <c r="R326" s="109"/>
      <c r="S326" s="109"/>
      <c r="T326" s="109"/>
      <c r="U326" s="109"/>
      <c r="V326" s="109"/>
      <c r="W326" s="109"/>
      <c r="X326" s="109"/>
      <c r="Y326" s="109"/>
      <c r="Z326" s="109"/>
    </row>
    <row r="327" ht="12.75" customHeight="1">
      <c r="A327" s="109"/>
      <c r="B327" s="109"/>
      <c r="C327" s="109"/>
      <c r="D327" s="109"/>
      <c r="E327" s="109"/>
      <c r="F327" s="109"/>
      <c r="G327" s="109"/>
      <c r="H327" s="109"/>
      <c r="I327" s="109"/>
      <c r="J327" s="109"/>
      <c r="K327" s="109"/>
      <c r="L327" s="109"/>
      <c r="M327" s="109"/>
      <c r="N327" s="109"/>
      <c r="O327" s="109"/>
      <c r="P327" s="109"/>
      <c r="Q327" s="109"/>
      <c r="R327" s="109"/>
      <c r="S327" s="109"/>
      <c r="T327" s="109"/>
      <c r="U327" s="109"/>
      <c r="V327" s="109"/>
      <c r="W327" s="109"/>
      <c r="X327" s="109"/>
      <c r="Y327" s="109"/>
      <c r="Z327" s="109"/>
    </row>
    <row r="328" ht="12.75" customHeight="1">
      <c r="A328" s="109"/>
      <c r="B328" s="109"/>
      <c r="C328" s="109"/>
      <c r="D328" s="109"/>
      <c r="E328" s="109"/>
      <c r="F328" s="109"/>
      <c r="G328" s="109"/>
      <c r="H328" s="109"/>
      <c r="I328" s="109"/>
      <c r="J328" s="109"/>
      <c r="K328" s="109"/>
      <c r="L328" s="109"/>
      <c r="M328" s="109"/>
      <c r="N328" s="109"/>
      <c r="O328" s="109"/>
      <c r="P328" s="109"/>
      <c r="Q328" s="109"/>
      <c r="R328" s="109"/>
      <c r="S328" s="109"/>
      <c r="T328" s="109"/>
      <c r="U328" s="109"/>
      <c r="V328" s="109"/>
      <c r="W328" s="109"/>
      <c r="X328" s="109"/>
      <c r="Y328" s="109"/>
      <c r="Z328" s="109"/>
    </row>
    <row r="329" ht="12.75" customHeight="1">
      <c r="A329" s="109"/>
      <c r="B329" s="109"/>
      <c r="C329" s="109"/>
      <c r="D329" s="109"/>
      <c r="E329" s="109"/>
      <c r="F329" s="109"/>
      <c r="G329" s="109"/>
      <c r="H329" s="109"/>
      <c r="I329" s="109"/>
      <c r="J329" s="109"/>
      <c r="K329" s="109"/>
      <c r="L329" s="109"/>
      <c r="M329" s="109"/>
      <c r="N329" s="109"/>
      <c r="O329" s="109"/>
      <c r="P329" s="109"/>
      <c r="Q329" s="109"/>
      <c r="R329" s="109"/>
      <c r="S329" s="109"/>
      <c r="T329" s="109"/>
      <c r="U329" s="109"/>
      <c r="V329" s="109"/>
      <c r="W329" s="109"/>
      <c r="X329" s="109"/>
      <c r="Y329" s="109"/>
      <c r="Z329" s="109"/>
    </row>
    <row r="330" ht="12.75" customHeight="1">
      <c r="A330" s="109"/>
      <c r="B330" s="109"/>
      <c r="C330" s="109"/>
      <c r="D330" s="109"/>
      <c r="E330" s="109"/>
      <c r="F330" s="109"/>
      <c r="G330" s="109"/>
      <c r="H330" s="109"/>
      <c r="I330" s="109"/>
      <c r="J330" s="109"/>
      <c r="K330" s="109"/>
      <c r="L330" s="109"/>
      <c r="M330" s="109"/>
      <c r="N330" s="109"/>
      <c r="O330" s="109"/>
      <c r="P330" s="109"/>
      <c r="Q330" s="109"/>
      <c r="R330" s="109"/>
      <c r="S330" s="109"/>
      <c r="T330" s="109"/>
      <c r="U330" s="109"/>
      <c r="V330" s="109"/>
      <c r="W330" s="109"/>
      <c r="X330" s="109"/>
      <c r="Y330" s="109"/>
      <c r="Z330" s="109"/>
    </row>
    <row r="331" ht="12.75" customHeight="1">
      <c r="A331" s="109"/>
      <c r="B331" s="109"/>
      <c r="C331" s="109"/>
      <c r="D331" s="109"/>
      <c r="E331" s="109"/>
      <c r="F331" s="109"/>
      <c r="G331" s="109"/>
      <c r="H331" s="109"/>
      <c r="I331" s="109"/>
      <c r="J331" s="109"/>
      <c r="K331" s="109"/>
      <c r="L331" s="109"/>
      <c r="M331" s="109"/>
      <c r="N331" s="109"/>
      <c r="O331" s="109"/>
      <c r="P331" s="109"/>
      <c r="Q331" s="109"/>
      <c r="R331" s="109"/>
      <c r="S331" s="109"/>
      <c r="T331" s="109"/>
      <c r="U331" s="109"/>
      <c r="V331" s="109"/>
      <c r="W331" s="109"/>
      <c r="X331" s="109"/>
      <c r="Y331" s="109"/>
      <c r="Z331" s="109"/>
    </row>
    <row r="332" ht="12.75" customHeight="1">
      <c r="A332" s="109"/>
      <c r="B332" s="109"/>
      <c r="C332" s="109"/>
      <c r="D332" s="109"/>
      <c r="E332" s="109"/>
      <c r="F332" s="109"/>
      <c r="G332" s="109"/>
      <c r="H332" s="109"/>
      <c r="I332" s="109"/>
      <c r="J332" s="109"/>
      <c r="K332" s="109"/>
      <c r="L332" s="109"/>
      <c r="M332" s="109"/>
      <c r="N332" s="109"/>
      <c r="O332" s="109"/>
      <c r="P332" s="109"/>
      <c r="Q332" s="109"/>
      <c r="R332" s="109"/>
      <c r="S332" s="109"/>
      <c r="T332" s="109"/>
      <c r="U332" s="109"/>
      <c r="V332" s="109"/>
      <c r="W332" s="109"/>
      <c r="X332" s="109"/>
      <c r="Y332" s="109"/>
      <c r="Z332" s="109"/>
    </row>
    <row r="333" ht="12.75" customHeight="1">
      <c r="A333" s="109"/>
      <c r="B333" s="109"/>
      <c r="C333" s="109"/>
      <c r="D333" s="109"/>
      <c r="E333" s="109"/>
      <c r="F333" s="109"/>
      <c r="G333" s="109"/>
      <c r="H333" s="109"/>
      <c r="I333" s="109"/>
      <c r="J333" s="109"/>
      <c r="K333" s="109"/>
      <c r="L333" s="109"/>
      <c r="M333" s="109"/>
      <c r="N333" s="109"/>
      <c r="O333" s="109"/>
      <c r="P333" s="109"/>
      <c r="Q333" s="109"/>
      <c r="R333" s="109"/>
      <c r="S333" s="109"/>
      <c r="T333" s="109"/>
      <c r="U333" s="109"/>
      <c r="V333" s="109"/>
      <c r="W333" s="109"/>
      <c r="X333" s="109"/>
      <c r="Y333" s="109"/>
      <c r="Z333" s="109"/>
    </row>
    <row r="334" ht="12.75" customHeight="1">
      <c r="A334" s="109"/>
      <c r="B334" s="109"/>
      <c r="C334" s="109"/>
      <c r="D334" s="109"/>
      <c r="E334" s="109"/>
      <c r="F334" s="109"/>
      <c r="G334" s="109"/>
      <c r="H334" s="109"/>
      <c r="I334" s="109"/>
      <c r="J334" s="109"/>
      <c r="K334" s="109"/>
      <c r="L334" s="109"/>
      <c r="M334" s="109"/>
      <c r="N334" s="109"/>
      <c r="O334" s="109"/>
      <c r="P334" s="109"/>
      <c r="Q334" s="109"/>
      <c r="R334" s="109"/>
      <c r="S334" s="109"/>
      <c r="T334" s="109"/>
      <c r="U334" s="109"/>
      <c r="V334" s="109"/>
      <c r="W334" s="109"/>
      <c r="X334" s="109"/>
      <c r="Y334" s="109"/>
      <c r="Z334" s="109"/>
    </row>
    <row r="335" ht="12.75" customHeight="1">
      <c r="A335" s="109"/>
      <c r="B335" s="109"/>
      <c r="C335" s="109"/>
      <c r="D335" s="109"/>
      <c r="E335" s="109"/>
      <c r="F335" s="109"/>
      <c r="G335" s="109"/>
      <c r="H335" s="109"/>
      <c r="I335" s="109"/>
      <c r="J335" s="109"/>
      <c r="K335" s="109"/>
      <c r="L335" s="109"/>
      <c r="M335" s="109"/>
      <c r="N335" s="109"/>
      <c r="O335" s="109"/>
      <c r="P335" s="109"/>
      <c r="Q335" s="109"/>
      <c r="R335" s="109"/>
      <c r="S335" s="109"/>
      <c r="T335" s="109"/>
      <c r="U335" s="109"/>
      <c r="V335" s="109"/>
      <c r="W335" s="109"/>
      <c r="X335" s="109"/>
      <c r="Y335" s="109"/>
      <c r="Z335" s="109"/>
    </row>
    <row r="336" ht="12.75" customHeight="1">
      <c r="A336" s="109"/>
      <c r="B336" s="109"/>
      <c r="C336" s="109"/>
      <c r="D336" s="109"/>
      <c r="E336" s="109"/>
      <c r="F336" s="109"/>
      <c r="G336" s="109"/>
      <c r="H336" s="109"/>
      <c r="I336" s="109"/>
      <c r="J336" s="109"/>
      <c r="K336" s="109"/>
      <c r="L336" s="109"/>
      <c r="M336" s="109"/>
      <c r="N336" s="109"/>
      <c r="O336" s="109"/>
      <c r="P336" s="109"/>
      <c r="Q336" s="109"/>
      <c r="R336" s="109"/>
      <c r="S336" s="109"/>
      <c r="T336" s="109"/>
      <c r="U336" s="109"/>
      <c r="V336" s="109"/>
      <c r="W336" s="109"/>
      <c r="X336" s="109"/>
      <c r="Y336" s="109"/>
      <c r="Z336" s="109"/>
    </row>
    <row r="337" ht="12.75" customHeight="1">
      <c r="A337" s="109"/>
      <c r="B337" s="109"/>
      <c r="C337" s="109"/>
      <c r="D337" s="109"/>
      <c r="E337" s="109"/>
      <c r="F337" s="109"/>
      <c r="G337" s="109"/>
      <c r="H337" s="109"/>
      <c r="I337" s="109"/>
      <c r="J337" s="109"/>
      <c r="K337" s="109"/>
      <c r="L337" s="109"/>
      <c r="M337" s="109"/>
      <c r="N337" s="109"/>
      <c r="O337" s="109"/>
      <c r="P337" s="109"/>
      <c r="Q337" s="109"/>
      <c r="R337" s="109"/>
      <c r="S337" s="109"/>
      <c r="T337" s="109"/>
      <c r="U337" s="109"/>
      <c r="V337" s="109"/>
      <c r="W337" s="109"/>
      <c r="X337" s="109"/>
      <c r="Y337" s="109"/>
      <c r="Z337" s="109"/>
    </row>
    <row r="338" ht="12.75" customHeight="1">
      <c r="A338" s="109"/>
      <c r="B338" s="109"/>
      <c r="C338" s="109"/>
      <c r="D338" s="109"/>
      <c r="E338" s="109"/>
      <c r="F338" s="109"/>
      <c r="G338" s="109"/>
      <c r="H338" s="109"/>
      <c r="I338" s="109"/>
      <c r="J338" s="109"/>
      <c r="K338" s="109"/>
      <c r="L338" s="109"/>
      <c r="M338" s="109"/>
      <c r="N338" s="109"/>
      <c r="O338" s="109"/>
      <c r="P338" s="109"/>
      <c r="Q338" s="109"/>
      <c r="R338" s="109"/>
      <c r="S338" s="109"/>
      <c r="T338" s="109"/>
      <c r="U338" s="109"/>
      <c r="V338" s="109"/>
      <c r="W338" s="109"/>
      <c r="X338" s="109"/>
      <c r="Y338" s="109"/>
      <c r="Z338" s="109"/>
    </row>
    <row r="339" ht="12.75" customHeight="1">
      <c r="A339" s="109"/>
      <c r="B339" s="109"/>
      <c r="C339" s="109"/>
      <c r="D339" s="109"/>
      <c r="E339" s="109"/>
      <c r="F339" s="109"/>
      <c r="G339" s="109"/>
      <c r="H339" s="109"/>
      <c r="I339" s="109"/>
      <c r="J339" s="109"/>
      <c r="K339" s="109"/>
      <c r="L339" s="109"/>
      <c r="M339" s="109"/>
      <c r="N339" s="109"/>
      <c r="O339" s="109"/>
      <c r="P339" s="109"/>
      <c r="Q339" s="109"/>
      <c r="R339" s="109"/>
      <c r="S339" s="109"/>
      <c r="T339" s="109"/>
      <c r="U339" s="109"/>
      <c r="V339" s="109"/>
      <c r="W339" s="109"/>
      <c r="X339" s="109"/>
      <c r="Y339" s="109"/>
      <c r="Z339" s="109"/>
    </row>
    <row r="340" ht="12.75" customHeight="1">
      <c r="A340" s="109"/>
      <c r="B340" s="109"/>
      <c r="C340" s="109"/>
      <c r="D340" s="109"/>
      <c r="E340" s="109"/>
      <c r="F340" s="109"/>
      <c r="G340" s="109"/>
      <c r="H340" s="109"/>
      <c r="I340" s="109"/>
      <c r="J340" s="109"/>
      <c r="K340" s="109"/>
      <c r="L340" s="109"/>
      <c r="M340" s="109"/>
      <c r="N340" s="109"/>
      <c r="O340" s="109"/>
      <c r="P340" s="109"/>
      <c r="Q340" s="109"/>
      <c r="R340" s="109"/>
      <c r="S340" s="109"/>
      <c r="T340" s="109"/>
      <c r="U340" s="109"/>
      <c r="V340" s="109"/>
      <c r="W340" s="109"/>
      <c r="X340" s="109"/>
      <c r="Y340" s="109"/>
      <c r="Z340" s="109"/>
    </row>
    <row r="341" ht="12.75" customHeight="1">
      <c r="A341" s="109"/>
      <c r="B341" s="109"/>
      <c r="C341" s="109"/>
      <c r="D341" s="109"/>
      <c r="E341" s="109"/>
      <c r="F341" s="109"/>
      <c r="G341" s="109"/>
      <c r="H341" s="109"/>
      <c r="I341" s="109"/>
      <c r="J341" s="109"/>
      <c r="K341" s="109"/>
      <c r="L341" s="109"/>
      <c r="M341" s="109"/>
      <c r="N341" s="109"/>
      <c r="O341" s="109"/>
      <c r="P341" s="109"/>
      <c r="Q341" s="109"/>
      <c r="R341" s="109"/>
      <c r="S341" s="109"/>
      <c r="T341" s="109"/>
      <c r="U341" s="109"/>
      <c r="V341" s="109"/>
      <c r="W341" s="109"/>
      <c r="X341" s="109"/>
      <c r="Y341" s="109"/>
      <c r="Z341" s="109"/>
    </row>
    <row r="342" ht="12.75" customHeight="1">
      <c r="A342" s="109"/>
      <c r="B342" s="109"/>
      <c r="C342" s="109"/>
      <c r="D342" s="109"/>
      <c r="E342" s="109"/>
      <c r="F342" s="109"/>
      <c r="G342" s="109"/>
      <c r="H342" s="109"/>
      <c r="I342" s="109"/>
      <c r="J342" s="109"/>
      <c r="K342" s="109"/>
      <c r="L342" s="109"/>
      <c r="M342" s="109"/>
      <c r="N342" s="109"/>
      <c r="O342" s="109"/>
      <c r="P342" s="109"/>
      <c r="Q342" s="109"/>
      <c r="R342" s="109"/>
      <c r="S342" s="109"/>
      <c r="T342" s="109"/>
      <c r="U342" s="109"/>
      <c r="V342" s="109"/>
      <c r="W342" s="109"/>
      <c r="X342" s="109"/>
      <c r="Y342" s="109"/>
      <c r="Z342" s="109"/>
    </row>
    <row r="343" ht="12.75" customHeight="1">
      <c r="A343" s="109"/>
      <c r="B343" s="109"/>
      <c r="C343" s="109"/>
      <c r="D343" s="109"/>
      <c r="E343" s="109"/>
      <c r="F343" s="109"/>
      <c r="G343" s="109"/>
      <c r="H343" s="109"/>
      <c r="I343" s="109"/>
      <c r="J343" s="109"/>
      <c r="K343" s="109"/>
      <c r="L343" s="109"/>
      <c r="M343" s="109"/>
      <c r="N343" s="109"/>
      <c r="O343" s="109"/>
      <c r="P343" s="109"/>
      <c r="Q343" s="109"/>
      <c r="R343" s="109"/>
      <c r="S343" s="109"/>
      <c r="T343" s="109"/>
      <c r="U343" s="109"/>
      <c r="V343" s="109"/>
      <c r="W343" s="109"/>
      <c r="X343" s="109"/>
      <c r="Y343" s="109"/>
      <c r="Z343" s="109"/>
    </row>
    <row r="344" ht="12.75" customHeight="1">
      <c r="A344" s="109"/>
      <c r="B344" s="109"/>
      <c r="C344" s="109"/>
      <c r="D344" s="109"/>
      <c r="E344" s="109"/>
      <c r="F344" s="109"/>
      <c r="G344" s="109"/>
      <c r="H344" s="109"/>
      <c r="I344" s="109"/>
      <c r="J344" s="109"/>
      <c r="K344" s="109"/>
      <c r="L344" s="109"/>
      <c r="M344" s="109"/>
      <c r="N344" s="109"/>
      <c r="O344" s="109"/>
      <c r="P344" s="109"/>
      <c r="Q344" s="109"/>
      <c r="R344" s="109"/>
      <c r="S344" s="109"/>
      <c r="T344" s="109"/>
      <c r="U344" s="109"/>
      <c r="V344" s="109"/>
      <c r="W344" s="109"/>
      <c r="X344" s="109"/>
      <c r="Y344" s="109"/>
      <c r="Z344" s="109"/>
    </row>
    <row r="345" ht="12.75" customHeight="1">
      <c r="A345" s="109"/>
      <c r="B345" s="109"/>
      <c r="C345" s="109"/>
      <c r="D345" s="109"/>
      <c r="E345" s="109"/>
      <c r="F345" s="109"/>
      <c r="G345" s="109"/>
      <c r="H345" s="109"/>
      <c r="I345" s="109"/>
      <c r="J345" s="109"/>
      <c r="K345" s="109"/>
      <c r="L345" s="109"/>
      <c r="M345" s="109"/>
      <c r="N345" s="109"/>
      <c r="O345" s="109"/>
      <c r="P345" s="109"/>
      <c r="Q345" s="109"/>
      <c r="R345" s="109"/>
      <c r="S345" s="109"/>
      <c r="T345" s="109"/>
      <c r="U345" s="109"/>
      <c r="V345" s="109"/>
      <c r="W345" s="109"/>
      <c r="X345" s="109"/>
      <c r="Y345" s="109"/>
      <c r="Z345" s="109"/>
    </row>
    <row r="346" ht="12.75" customHeight="1">
      <c r="A346" s="109"/>
      <c r="B346" s="109"/>
      <c r="C346" s="109"/>
      <c r="D346" s="109"/>
      <c r="E346" s="109"/>
      <c r="F346" s="109"/>
      <c r="G346" s="109"/>
      <c r="H346" s="109"/>
      <c r="I346" s="109"/>
      <c r="J346" s="109"/>
      <c r="K346" s="109"/>
      <c r="L346" s="109"/>
      <c r="M346" s="109"/>
      <c r="N346" s="109"/>
      <c r="O346" s="109"/>
      <c r="P346" s="109"/>
      <c r="Q346" s="109"/>
      <c r="R346" s="109"/>
      <c r="S346" s="109"/>
      <c r="T346" s="109"/>
      <c r="U346" s="109"/>
      <c r="V346" s="109"/>
      <c r="W346" s="109"/>
      <c r="X346" s="109"/>
      <c r="Y346" s="109"/>
      <c r="Z346" s="109"/>
    </row>
    <row r="347" ht="12.75" customHeight="1">
      <c r="A347" s="109"/>
      <c r="B347" s="109"/>
      <c r="C347" s="109"/>
      <c r="D347" s="109"/>
      <c r="E347" s="109"/>
      <c r="F347" s="109"/>
      <c r="G347" s="109"/>
      <c r="H347" s="109"/>
      <c r="I347" s="109"/>
      <c r="J347" s="109"/>
      <c r="K347" s="109"/>
      <c r="L347" s="109"/>
      <c r="M347" s="109"/>
      <c r="N347" s="109"/>
      <c r="O347" s="109"/>
      <c r="P347" s="109"/>
      <c r="Q347" s="109"/>
      <c r="R347" s="109"/>
      <c r="S347" s="109"/>
      <c r="T347" s="109"/>
      <c r="U347" s="109"/>
      <c r="V347" s="109"/>
      <c r="W347" s="109"/>
      <c r="X347" s="109"/>
      <c r="Y347" s="109"/>
      <c r="Z347" s="109"/>
    </row>
    <row r="348" ht="12.75" customHeight="1">
      <c r="A348" s="109"/>
      <c r="B348" s="109"/>
      <c r="C348" s="109"/>
      <c r="D348" s="109"/>
      <c r="E348" s="109"/>
      <c r="F348" s="109"/>
      <c r="G348" s="109"/>
      <c r="H348" s="109"/>
      <c r="I348" s="109"/>
      <c r="J348" s="109"/>
      <c r="K348" s="109"/>
      <c r="L348" s="109"/>
      <c r="M348" s="109"/>
      <c r="N348" s="109"/>
      <c r="O348" s="109"/>
      <c r="P348" s="109"/>
      <c r="Q348" s="109"/>
      <c r="R348" s="109"/>
      <c r="S348" s="109"/>
      <c r="T348" s="109"/>
      <c r="U348" s="109"/>
      <c r="V348" s="109"/>
      <c r="W348" s="109"/>
      <c r="X348" s="109"/>
      <c r="Y348" s="109"/>
      <c r="Z348" s="109"/>
    </row>
    <row r="349" ht="12.75" customHeight="1">
      <c r="A349" s="109"/>
      <c r="B349" s="109"/>
      <c r="C349" s="109"/>
      <c r="D349" s="109"/>
      <c r="E349" s="109"/>
      <c r="F349" s="109"/>
      <c r="G349" s="109"/>
      <c r="H349" s="109"/>
      <c r="I349" s="109"/>
      <c r="J349" s="109"/>
      <c r="K349" s="109"/>
      <c r="L349" s="109"/>
      <c r="M349" s="109"/>
      <c r="N349" s="109"/>
      <c r="O349" s="109"/>
      <c r="P349" s="109"/>
      <c r="Q349" s="109"/>
      <c r="R349" s="109"/>
      <c r="S349" s="109"/>
      <c r="T349" s="109"/>
      <c r="U349" s="109"/>
      <c r="V349" s="109"/>
      <c r="W349" s="109"/>
      <c r="X349" s="109"/>
      <c r="Y349" s="109"/>
      <c r="Z349" s="109"/>
    </row>
    <row r="350" ht="12.75" customHeight="1">
      <c r="A350" s="109"/>
      <c r="B350" s="109"/>
      <c r="C350" s="109"/>
      <c r="D350" s="109"/>
      <c r="E350" s="109"/>
      <c r="F350" s="109"/>
      <c r="G350" s="109"/>
      <c r="H350" s="109"/>
      <c r="I350" s="109"/>
      <c r="J350" s="109"/>
      <c r="K350" s="109"/>
      <c r="L350" s="109"/>
      <c r="M350" s="109"/>
      <c r="N350" s="109"/>
      <c r="O350" s="109"/>
      <c r="P350" s="109"/>
      <c r="Q350" s="109"/>
      <c r="R350" s="109"/>
      <c r="S350" s="109"/>
      <c r="T350" s="109"/>
      <c r="U350" s="109"/>
      <c r="V350" s="109"/>
      <c r="W350" s="109"/>
      <c r="X350" s="109"/>
      <c r="Y350" s="109"/>
      <c r="Z350" s="109"/>
    </row>
    <row r="351" ht="12.75" customHeight="1">
      <c r="A351" s="109"/>
      <c r="B351" s="109"/>
      <c r="C351" s="109"/>
      <c r="D351" s="109"/>
      <c r="E351" s="109"/>
      <c r="F351" s="109"/>
      <c r="G351" s="109"/>
      <c r="H351" s="109"/>
      <c r="I351" s="109"/>
      <c r="J351" s="109"/>
      <c r="K351" s="109"/>
      <c r="L351" s="109"/>
      <c r="M351" s="109"/>
      <c r="N351" s="109"/>
      <c r="O351" s="109"/>
      <c r="P351" s="109"/>
      <c r="Q351" s="109"/>
      <c r="R351" s="109"/>
      <c r="S351" s="109"/>
      <c r="T351" s="109"/>
      <c r="U351" s="109"/>
      <c r="V351" s="109"/>
      <c r="W351" s="109"/>
      <c r="X351" s="109"/>
      <c r="Y351" s="109"/>
      <c r="Z351" s="109"/>
    </row>
    <row r="352" ht="12.75" customHeight="1">
      <c r="A352" s="109"/>
      <c r="B352" s="109"/>
      <c r="C352" s="109"/>
      <c r="D352" s="109"/>
      <c r="E352" s="109"/>
      <c r="F352" s="109"/>
      <c r="G352" s="109"/>
      <c r="H352" s="109"/>
      <c r="I352" s="109"/>
      <c r="J352" s="109"/>
      <c r="K352" s="109"/>
      <c r="L352" s="109"/>
      <c r="M352" s="109"/>
      <c r="N352" s="109"/>
      <c r="O352" s="109"/>
      <c r="P352" s="109"/>
      <c r="Q352" s="109"/>
      <c r="R352" s="109"/>
      <c r="S352" s="109"/>
      <c r="T352" s="109"/>
      <c r="U352" s="109"/>
      <c r="V352" s="109"/>
      <c r="W352" s="109"/>
      <c r="X352" s="109"/>
      <c r="Y352" s="109"/>
      <c r="Z352" s="109"/>
    </row>
    <row r="353" ht="12.75" customHeight="1">
      <c r="A353" s="109"/>
      <c r="B353" s="109"/>
      <c r="C353" s="109"/>
      <c r="D353" s="109"/>
      <c r="E353" s="109"/>
      <c r="F353" s="109"/>
      <c r="G353" s="109"/>
      <c r="H353" s="109"/>
      <c r="I353" s="109"/>
      <c r="J353" s="109"/>
      <c r="K353" s="109"/>
      <c r="L353" s="109"/>
      <c r="M353" s="109"/>
      <c r="N353" s="109"/>
      <c r="O353" s="109"/>
      <c r="P353" s="109"/>
      <c r="Q353" s="109"/>
      <c r="R353" s="109"/>
      <c r="S353" s="109"/>
      <c r="T353" s="109"/>
      <c r="U353" s="109"/>
      <c r="V353" s="109"/>
      <c r="W353" s="109"/>
      <c r="X353" s="109"/>
      <c r="Y353" s="109"/>
      <c r="Z353" s="109"/>
    </row>
    <row r="354" ht="12.75" customHeight="1">
      <c r="A354" s="109"/>
      <c r="B354" s="109"/>
      <c r="C354" s="109"/>
      <c r="D354" s="109"/>
      <c r="E354" s="109"/>
      <c r="F354" s="109"/>
      <c r="G354" s="109"/>
      <c r="H354" s="109"/>
      <c r="I354" s="109"/>
      <c r="J354" s="109"/>
      <c r="K354" s="109"/>
      <c r="L354" s="109"/>
      <c r="M354" s="109"/>
      <c r="N354" s="109"/>
      <c r="O354" s="109"/>
      <c r="P354" s="109"/>
      <c r="Q354" s="109"/>
      <c r="R354" s="109"/>
      <c r="S354" s="109"/>
      <c r="T354" s="109"/>
      <c r="U354" s="109"/>
      <c r="V354" s="109"/>
      <c r="W354" s="109"/>
      <c r="X354" s="109"/>
      <c r="Y354" s="109"/>
      <c r="Z354" s="109"/>
    </row>
    <row r="355" ht="12.75" customHeight="1">
      <c r="A355" s="109"/>
      <c r="B355" s="109"/>
      <c r="C355" s="109"/>
      <c r="D355" s="109"/>
      <c r="E355" s="109"/>
      <c r="F355" s="109"/>
      <c r="G355" s="109"/>
      <c r="H355" s="109"/>
      <c r="I355" s="109"/>
      <c r="J355" s="109"/>
      <c r="K355" s="109"/>
      <c r="L355" s="109"/>
      <c r="M355" s="109"/>
      <c r="N355" s="109"/>
      <c r="O355" s="109"/>
      <c r="P355" s="109"/>
      <c r="Q355" s="109"/>
      <c r="R355" s="109"/>
      <c r="S355" s="109"/>
      <c r="T355" s="109"/>
      <c r="U355" s="109"/>
      <c r="V355" s="109"/>
      <c r="W355" s="109"/>
      <c r="X355" s="109"/>
      <c r="Y355" s="109"/>
      <c r="Z355" s="109"/>
    </row>
    <row r="356" ht="12.75" customHeight="1">
      <c r="A356" s="109"/>
      <c r="B356" s="109"/>
      <c r="C356" s="109"/>
      <c r="D356" s="109"/>
      <c r="E356" s="109"/>
      <c r="F356" s="109"/>
      <c r="G356" s="109"/>
      <c r="H356" s="109"/>
      <c r="I356" s="109"/>
      <c r="J356" s="109"/>
      <c r="K356" s="109"/>
      <c r="L356" s="109"/>
      <c r="M356" s="109"/>
      <c r="N356" s="109"/>
      <c r="O356" s="109"/>
      <c r="P356" s="109"/>
      <c r="Q356" s="109"/>
      <c r="R356" s="109"/>
      <c r="S356" s="109"/>
      <c r="T356" s="109"/>
      <c r="U356" s="109"/>
      <c r="V356" s="109"/>
      <c r="W356" s="109"/>
      <c r="X356" s="109"/>
      <c r="Y356" s="109"/>
      <c r="Z356" s="109"/>
    </row>
    <row r="357" ht="12.75" customHeight="1">
      <c r="A357" s="109"/>
      <c r="B357" s="109"/>
      <c r="C357" s="109"/>
      <c r="D357" s="109"/>
      <c r="E357" s="109"/>
      <c r="F357" s="109"/>
      <c r="G357" s="109"/>
      <c r="H357" s="109"/>
      <c r="I357" s="109"/>
      <c r="J357" s="109"/>
      <c r="K357" s="109"/>
      <c r="L357" s="109"/>
      <c r="M357" s="109"/>
      <c r="N357" s="109"/>
      <c r="O357" s="109"/>
      <c r="P357" s="109"/>
      <c r="Q357" s="109"/>
      <c r="R357" s="109"/>
      <c r="S357" s="109"/>
      <c r="T357" s="109"/>
      <c r="U357" s="109"/>
      <c r="V357" s="109"/>
      <c r="W357" s="109"/>
      <c r="X357" s="109"/>
      <c r="Y357" s="109"/>
      <c r="Z357" s="109"/>
    </row>
    <row r="358" ht="12.75" customHeight="1">
      <c r="A358" s="109"/>
      <c r="B358" s="109"/>
      <c r="C358" s="109"/>
      <c r="D358" s="109"/>
      <c r="E358" s="109"/>
      <c r="F358" s="109"/>
      <c r="G358" s="109"/>
      <c r="H358" s="109"/>
      <c r="I358" s="109"/>
      <c r="J358" s="109"/>
      <c r="K358" s="109"/>
      <c r="L358" s="109"/>
      <c r="M358" s="109"/>
      <c r="N358" s="109"/>
      <c r="O358" s="109"/>
      <c r="P358" s="109"/>
      <c r="Q358" s="109"/>
      <c r="R358" s="109"/>
      <c r="S358" s="109"/>
      <c r="T358" s="109"/>
      <c r="U358" s="109"/>
      <c r="V358" s="109"/>
      <c r="W358" s="109"/>
      <c r="X358" s="109"/>
      <c r="Y358" s="109"/>
      <c r="Z358" s="109"/>
    </row>
    <row r="359" ht="12.75" customHeight="1">
      <c r="A359" s="109"/>
      <c r="B359" s="109"/>
      <c r="C359" s="109"/>
      <c r="D359" s="109"/>
      <c r="E359" s="109"/>
      <c r="F359" s="109"/>
      <c r="G359" s="109"/>
      <c r="H359" s="109"/>
      <c r="I359" s="109"/>
      <c r="J359" s="109"/>
      <c r="K359" s="109"/>
      <c r="L359" s="109"/>
      <c r="M359" s="109"/>
      <c r="N359" s="109"/>
      <c r="O359" s="109"/>
      <c r="P359" s="109"/>
      <c r="Q359" s="109"/>
      <c r="R359" s="109"/>
      <c r="S359" s="109"/>
      <c r="T359" s="109"/>
      <c r="U359" s="109"/>
      <c r="V359" s="109"/>
      <c r="W359" s="109"/>
      <c r="X359" s="109"/>
      <c r="Y359" s="109"/>
      <c r="Z359" s="109"/>
    </row>
    <row r="360" ht="12.75" customHeight="1">
      <c r="A360" s="109"/>
      <c r="B360" s="109"/>
      <c r="C360" s="109"/>
      <c r="D360" s="109"/>
      <c r="E360" s="109"/>
      <c r="F360" s="109"/>
      <c r="G360" s="109"/>
      <c r="H360" s="109"/>
      <c r="I360" s="109"/>
      <c r="J360" s="109"/>
      <c r="K360" s="109"/>
      <c r="L360" s="109"/>
      <c r="M360" s="109"/>
      <c r="N360" s="109"/>
      <c r="O360" s="109"/>
      <c r="P360" s="109"/>
      <c r="Q360" s="109"/>
      <c r="R360" s="109"/>
      <c r="S360" s="109"/>
      <c r="T360" s="109"/>
      <c r="U360" s="109"/>
      <c r="V360" s="109"/>
      <c r="W360" s="109"/>
      <c r="X360" s="109"/>
      <c r="Y360" s="109"/>
      <c r="Z360" s="109"/>
    </row>
    <row r="361" ht="12.75" customHeight="1">
      <c r="A361" s="109"/>
      <c r="B361" s="109"/>
      <c r="C361" s="109"/>
      <c r="D361" s="109"/>
      <c r="E361" s="109"/>
      <c r="F361" s="109"/>
      <c r="G361" s="109"/>
      <c r="H361" s="109"/>
      <c r="I361" s="109"/>
      <c r="J361" s="109"/>
      <c r="K361" s="109"/>
      <c r="L361" s="109"/>
      <c r="M361" s="109"/>
      <c r="N361" s="109"/>
      <c r="O361" s="109"/>
      <c r="P361" s="109"/>
      <c r="Q361" s="109"/>
      <c r="R361" s="109"/>
      <c r="S361" s="109"/>
      <c r="T361" s="109"/>
      <c r="U361" s="109"/>
      <c r="V361" s="109"/>
      <c r="W361" s="109"/>
      <c r="X361" s="109"/>
      <c r="Y361" s="109"/>
      <c r="Z361" s="109"/>
    </row>
    <row r="362" ht="12.75" customHeight="1">
      <c r="A362" s="109"/>
      <c r="B362" s="109"/>
      <c r="C362" s="109"/>
      <c r="D362" s="109"/>
      <c r="E362" s="109"/>
      <c r="F362" s="109"/>
      <c r="G362" s="109"/>
      <c r="H362" s="109"/>
      <c r="I362" s="109"/>
      <c r="J362" s="109"/>
      <c r="K362" s="109"/>
      <c r="L362" s="109"/>
      <c r="M362" s="109"/>
      <c r="N362" s="109"/>
      <c r="O362" s="109"/>
      <c r="P362" s="109"/>
      <c r="Q362" s="109"/>
      <c r="R362" s="109"/>
      <c r="S362" s="109"/>
      <c r="T362" s="109"/>
      <c r="U362" s="109"/>
      <c r="V362" s="109"/>
      <c r="W362" s="109"/>
      <c r="X362" s="109"/>
      <c r="Y362" s="109"/>
      <c r="Z362" s="109"/>
    </row>
    <row r="363" ht="12.75" customHeight="1">
      <c r="A363" s="109"/>
      <c r="B363" s="109"/>
      <c r="C363" s="109"/>
      <c r="D363" s="109"/>
      <c r="E363" s="109"/>
      <c r="F363" s="109"/>
      <c r="G363" s="109"/>
      <c r="H363" s="109"/>
      <c r="I363" s="109"/>
      <c r="J363" s="109"/>
      <c r="K363" s="109"/>
      <c r="L363" s="109"/>
      <c r="M363" s="109"/>
      <c r="N363" s="109"/>
      <c r="O363" s="109"/>
      <c r="P363" s="109"/>
      <c r="Q363" s="109"/>
      <c r="R363" s="109"/>
      <c r="S363" s="109"/>
      <c r="T363" s="109"/>
      <c r="U363" s="109"/>
      <c r="V363" s="109"/>
      <c r="W363" s="109"/>
      <c r="X363" s="109"/>
      <c r="Y363" s="109"/>
      <c r="Z363" s="109"/>
    </row>
    <row r="364" ht="12.75" customHeight="1">
      <c r="A364" s="109"/>
      <c r="B364" s="109"/>
      <c r="C364" s="109"/>
      <c r="D364" s="109"/>
      <c r="E364" s="109"/>
      <c r="F364" s="109"/>
      <c r="G364" s="109"/>
      <c r="H364" s="109"/>
      <c r="I364" s="109"/>
      <c r="J364" s="109"/>
      <c r="K364" s="109"/>
      <c r="L364" s="109"/>
      <c r="M364" s="109"/>
      <c r="N364" s="109"/>
      <c r="O364" s="109"/>
      <c r="P364" s="109"/>
      <c r="Q364" s="109"/>
      <c r="R364" s="109"/>
      <c r="S364" s="109"/>
      <c r="T364" s="109"/>
      <c r="U364" s="109"/>
      <c r="V364" s="109"/>
      <c r="W364" s="109"/>
      <c r="X364" s="109"/>
      <c r="Y364" s="109"/>
      <c r="Z364" s="109"/>
    </row>
    <row r="365" ht="12.75" customHeight="1">
      <c r="A365" s="109"/>
      <c r="B365" s="109"/>
      <c r="C365" s="109"/>
      <c r="D365" s="109"/>
      <c r="E365" s="109"/>
      <c r="F365" s="109"/>
      <c r="G365" s="109"/>
      <c r="H365" s="109"/>
      <c r="I365" s="109"/>
      <c r="J365" s="109"/>
      <c r="K365" s="109"/>
      <c r="L365" s="109"/>
      <c r="M365" s="109"/>
      <c r="N365" s="109"/>
      <c r="O365" s="109"/>
      <c r="P365" s="109"/>
      <c r="Q365" s="109"/>
      <c r="R365" s="109"/>
      <c r="S365" s="109"/>
      <c r="T365" s="109"/>
      <c r="U365" s="109"/>
      <c r="V365" s="109"/>
      <c r="W365" s="109"/>
      <c r="X365" s="109"/>
      <c r="Y365" s="109"/>
      <c r="Z365" s="109"/>
    </row>
    <row r="366" ht="12.75" customHeight="1">
      <c r="A366" s="109"/>
      <c r="B366" s="109"/>
      <c r="C366" s="109"/>
      <c r="D366" s="109"/>
      <c r="E366" s="109"/>
      <c r="F366" s="109"/>
      <c r="G366" s="109"/>
      <c r="H366" s="109"/>
      <c r="I366" s="109"/>
      <c r="J366" s="109"/>
      <c r="K366" s="109"/>
      <c r="L366" s="109"/>
      <c r="M366" s="109"/>
      <c r="N366" s="109"/>
      <c r="O366" s="109"/>
      <c r="P366" s="109"/>
      <c r="Q366" s="109"/>
      <c r="R366" s="109"/>
      <c r="S366" s="109"/>
      <c r="T366" s="109"/>
      <c r="U366" s="109"/>
      <c r="V366" s="109"/>
      <c r="W366" s="109"/>
      <c r="X366" s="109"/>
      <c r="Y366" s="109"/>
      <c r="Z366" s="109"/>
    </row>
    <row r="367" ht="12.75" customHeight="1">
      <c r="A367" s="109"/>
      <c r="B367" s="109"/>
      <c r="C367" s="109"/>
      <c r="D367" s="109"/>
      <c r="E367" s="109"/>
      <c r="F367" s="109"/>
      <c r="G367" s="109"/>
      <c r="H367" s="109"/>
      <c r="I367" s="109"/>
      <c r="J367" s="109"/>
      <c r="K367" s="109"/>
      <c r="L367" s="109"/>
      <c r="M367" s="109"/>
      <c r="N367" s="109"/>
      <c r="O367" s="109"/>
      <c r="P367" s="109"/>
      <c r="Q367" s="109"/>
      <c r="R367" s="109"/>
      <c r="S367" s="109"/>
      <c r="T367" s="109"/>
      <c r="U367" s="109"/>
      <c r="V367" s="109"/>
      <c r="W367" s="109"/>
      <c r="X367" s="109"/>
      <c r="Y367" s="109"/>
      <c r="Z367" s="109"/>
    </row>
    <row r="368" ht="12.75" customHeight="1">
      <c r="A368" s="109"/>
      <c r="B368" s="109"/>
      <c r="C368" s="109"/>
      <c r="D368" s="109"/>
      <c r="E368" s="109"/>
      <c r="F368" s="109"/>
      <c r="G368" s="109"/>
      <c r="H368" s="109"/>
      <c r="I368" s="109"/>
      <c r="J368" s="109"/>
      <c r="K368" s="109"/>
      <c r="L368" s="109"/>
      <c r="M368" s="109"/>
      <c r="N368" s="109"/>
      <c r="O368" s="109"/>
      <c r="P368" s="109"/>
      <c r="Q368" s="109"/>
      <c r="R368" s="109"/>
      <c r="S368" s="109"/>
      <c r="T368" s="109"/>
      <c r="U368" s="109"/>
      <c r="V368" s="109"/>
      <c r="W368" s="109"/>
      <c r="X368" s="109"/>
      <c r="Y368" s="109"/>
      <c r="Z368" s="109"/>
    </row>
    <row r="369" ht="12.75" customHeight="1">
      <c r="A369" s="109"/>
      <c r="B369" s="109"/>
      <c r="C369" s="109"/>
      <c r="D369" s="109"/>
      <c r="E369" s="109"/>
      <c r="F369" s="109"/>
      <c r="G369" s="109"/>
      <c r="H369" s="109"/>
      <c r="I369" s="109"/>
      <c r="J369" s="109"/>
      <c r="K369" s="109"/>
      <c r="L369" s="109"/>
      <c r="M369" s="109"/>
      <c r="N369" s="109"/>
      <c r="O369" s="109"/>
      <c r="P369" s="109"/>
      <c r="Q369" s="109"/>
      <c r="R369" s="109"/>
      <c r="S369" s="109"/>
      <c r="T369" s="109"/>
      <c r="U369" s="109"/>
      <c r="V369" s="109"/>
      <c r="W369" s="109"/>
      <c r="X369" s="109"/>
      <c r="Y369" s="109"/>
      <c r="Z369" s="109"/>
    </row>
    <row r="370" ht="12.75" customHeight="1">
      <c r="A370" s="109"/>
      <c r="B370" s="109"/>
      <c r="C370" s="109"/>
      <c r="D370" s="109"/>
      <c r="E370" s="109"/>
      <c r="F370" s="109"/>
      <c r="G370" s="109"/>
      <c r="H370" s="109"/>
      <c r="I370" s="109"/>
      <c r="J370" s="109"/>
      <c r="K370" s="109"/>
      <c r="L370" s="109"/>
      <c r="M370" s="109"/>
      <c r="N370" s="109"/>
      <c r="O370" s="109"/>
      <c r="P370" s="109"/>
      <c r="Q370" s="109"/>
      <c r="R370" s="109"/>
      <c r="S370" s="109"/>
      <c r="T370" s="109"/>
      <c r="U370" s="109"/>
      <c r="V370" s="109"/>
      <c r="W370" s="109"/>
      <c r="X370" s="109"/>
      <c r="Y370" s="109"/>
      <c r="Z370" s="109"/>
    </row>
    <row r="371" ht="12.75" customHeight="1">
      <c r="A371" s="109"/>
      <c r="B371" s="109"/>
      <c r="C371" s="109"/>
      <c r="D371" s="109"/>
      <c r="E371" s="109"/>
      <c r="F371" s="109"/>
      <c r="G371" s="109"/>
      <c r="H371" s="109"/>
      <c r="I371" s="109"/>
      <c r="J371" s="109"/>
      <c r="K371" s="109"/>
      <c r="L371" s="109"/>
      <c r="M371" s="109"/>
      <c r="N371" s="109"/>
      <c r="O371" s="109"/>
      <c r="P371" s="109"/>
      <c r="Q371" s="109"/>
      <c r="R371" s="109"/>
      <c r="S371" s="109"/>
      <c r="T371" s="109"/>
      <c r="U371" s="109"/>
      <c r="V371" s="109"/>
      <c r="W371" s="109"/>
      <c r="X371" s="109"/>
      <c r="Y371" s="109"/>
      <c r="Z371" s="109"/>
    </row>
    <row r="372" ht="12.75" customHeight="1">
      <c r="A372" s="109"/>
      <c r="B372" s="109"/>
      <c r="C372" s="109"/>
      <c r="D372" s="109"/>
      <c r="E372" s="109"/>
      <c r="F372" s="109"/>
      <c r="G372" s="109"/>
      <c r="H372" s="109"/>
      <c r="I372" s="109"/>
      <c r="J372" s="109"/>
      <c r="K372" s="109"/>
      <c r="L372" s="109"/>
      <c r="M372" s="109"/>
      <c r="N372" s="109"/>
      <c r="O372" s="109"/>
      <c r="P372" s="109"/>
      <c r="Q372" s="109"/>
      <c r="R372" s="109"/>
      <c r="S372" s="109"/>
      <c r="T372" s="109"/>
      <c r="U372" s="109"/>
      <c r="V372" s="109"/>
      <c r="W372" s="109"/>
      <c r="X372" s="109"/>
      <c r="Y372" s="109"/>
      <c r="Z372" s="109"/>
    </row>
    <row r="373" ht="12.75" customHeight="1">
      <c r="A373" s="109"/>
      <c r="B373" s="109"/>
      <c r="C373" s="109"/>
      <c r="D373" s="109"/>
      <c r="E373" s="109"/>
      <c r="F373" s="109"/>
      <c r="G373" s="109"/>
      <c r="H373" s="109"/>
      <c r="I373" s="109"/>
      <c r="J373" s="109"/>
      <c r="K373" s="109"/>
      <c r="L373" s="109"/>
      <c r="M373" s="109"/>
      <c r="N373" s="109"/>
      <c r="O373" s="109"/>
      <c r="P373" s="109"/>
      <c r="Q373" s="109"/>
      <c r="R373" s="109"/>
      <c r="S373" s="109"/>
      <c r="T373" s="109"/>
      <c r="U373" s="109"/>
      <c r="V373" s="109"/>
      <c r="W373" s="109"/>
      <c r="X373" s="109"/>
      <c r="Y373" s="109"/>
      <c r="Z373" s="109"/>
    </row>
    <row r="374" ht="12.75" customHeight="1">
      <c r="A374" s="109"/>
      <c r="B374" s="109"/>
      <c r="C374" s="109"/>
      <c r="D374" s="109"/>
      <c r="E374" s="109"/>
      <c r="F374" s="109"/>
      <c r="G374" s="109"/>
      <c r="H374" s="109"/>
      <c r="I374" s="109"/>
      <c r="J374" s="109"/>
      <c r="K374" s="109"/>
      <c r="L374" s="109"/>
      <c r="M374" s="109"/>
      <c r="N374" s="109"/>
      <c r="O374" s="109"/>
      <c r="P374" s="109"/>
      <c r="Q374" s="109"/>
      <c r="R374" s="109"/>
      <c r="S374" s="109"/>
      <c r="T374" s="109"/>
      <c r="U374" s="109"/>
      <c r="V374" s="109"/>
      <c r="W374" s="109"/>
      <c r="X374" s="109"/>
      <c r="Y374" s="109"/>
      <c r="Z374" s="109"/>
    </row>
    <row r="375" ht="12.75" customHeight="1">
      <c r="A375" s="109"/>
      <c r="B375" s="109"/>
      <c r="C375" s="109"/>
      <c r="D375" s="109"/>
      <c r="E375" s="109"/>
      <c r="F375" s="109"/>
      <c r="G375" s="109"/>
      <c r="H375" s="109"/>
      <c r="I375" s="109"/>
      <c r="J375" s="109"/>
      <c r="K375" s="109"/>
      <c r="L375" s="109"/>
      <c r="M375" s="109"/>
      <c r="N375" s="109"/>
      <c r="O375" s="109"/>
      <c r="P375" s="109"/>
      <c r="Q375" s="109"/>
      <c r="R375" s="109"/>
      <c r="S375" s="109"/>
      <c r="T375" s="109"/>
      <c r="U375" s="109"/>
      <c r="V375" s="109"/>
      <c r="W375" s="109"/>
      <c r="X375" s="109"/>
      <c r="Y375" s="109"/>
      <c r="Z375" s="109"/>
    </row>
    <row r="376" ht="12.75" customHeight="1">
      <c r="A376" s="109"/>
      <c r="B376" s="109"/>
      <c r="C376" s="109"/>
      <c r="D376" s="109"/>
      <c r="E376" s="109"/>
      <c r="F376" s="109"/>
      <c r="G376" s="109"/>
      <c r="H376" s="109"/>
      <c r="I376" s="109"/>
      <c r="J376" s="109"/>
      <c r="K376" s="109"/>
      <c r="L376" s="109"/>
      <c r="M376" s="109"/>
      <c r="N376" s="109"/>
      <c r="O376" s="109"/>
      <c r="P376" s="109"/>
      <c r="Q376" s="109"/>
      <c r="R376" s="109"/>
      <c r="S376" s="109"/>
      <c r="T376" s="109"/>
      <c r="U376" s="109"/>
      <c r="V376" s="109"/>
      <c r="W376" s="109"/>
      <c r="X376" s="109"/>
      <c r="Y376" s="109"/>
      <c r="Z376" s="109"/>
    </row>
    <row r="377" ht="12.75" customHeight="1">
      <c r="A377" s="109"/>
      <c r="B377" s="109"/>
      <c r="C377" s="109"/>
      <c r="D377" s="109"/>
      <c r="E377" s="109"/>
      <c r="F377" s="109"/>
      <c r="G377" s="109"/>
      <c r="H377" s="109"/>
      <c r="I377" s="109"/>
      <c r="J377" s="109"/>
      <c r="K377" s="109"/>
      <c r="L377" s="109"/>
      <c r="M377" s="109"/>
      <c r="N377" s="109"/>
      <c r="O377" s="109"/>
      <c r="P377" s="109"/>
      <c r="Q377" s="109"/>
      <c r="R377" s="109"/>
      <c r="S377" s="109"/>
      <c r="T377" s="109"/>
      <c r="U377" s="109"/>
      <c r="V377" s="109"/>
      <c r="W377" s="109"/>
      <c r="X377" s="109"/>
      <c r="Y377" s="109"/>
      <c r="Z377" s="109"/>
    </row>
    <row r="378" ht="12.75" customHeight="1">
      <c r="A378" s="109"/>
      <c r="B378" s="109"/>
      <c r="C378" s="109"/>
      <c r="D378" s="109"/>
      <c r="E378" s="109"/>
      <c r="F378" s="109"/>
      <c r="G378" s="109"/>
      <c r="H378" s="109"/>
      <c r="I378" s="109"/>
      <c r="J378" s="109"/>
      <c r="K378" s="109"/>
      <c r="L378" s="109"/>
      <c r="M378" s="109"/>
      <c r="N378" s="109"/>
      <c r="O378" s="109"/>
      <c r="P378" s="109"/>
      <c r="Q378" s="109"/>
      <c r="R378" s="109"/>
      <c r="S378" s="109"/>
      <c r="T378" s="109"/>
      <c r="U378" s="109"/>
      <c r="V378" s="109"/>
      <c r="W378" s="109"/>
      <c r="X378" s="109"/>
      <c r="Y378" s="109"/>
      <c r="Z378" s="109"/>
    </row>
    <row r="379" ht="12.75" customHeight="1">
      <c r="A379" s="109"/>
      <c r="B379" s="109"/>
      <c r="C379" s="109"/>
      <c r="D379" s="109"/>
      <c r="E379" s="109"/>
      <c r="F379" s="109"/>
      <c r="G379" s="109"/>
      <c r="H379" s="109"/>
      <c r="I379" s="109"/>
      <c r="J379" s="109"/>
      <c r="K379" s="109"/>
      <c r="L379" s="109"/>
      <c r="M379" s="109"/>
      <c r="N379" s="109"/>
      <c r="O379" s="109"/>
      <c r="P379" s="109"/>
      <c r="Q379" s="109"/>
      <c r="R379" s="109"/>
      <c r="S379" s="109"/>
      <c r="T379" s="109"/>
      <c r="U379" s="109"/>
      <c r="V379" s="109"/>
      <c r="W379" s="109"/>
      <c r="X379" s="109"/>
      <c r="Y379" s="109"/>
      <c r="Z379" s="109"/>
    </row>
    <row r="380" ht="12.75" customHeight="1">
      <c r="A380" s="109"/>
      <c r="B380" s="109"/>
      <c r="C380" s="109"/>
      <c r="D380" s="109"/>
      <c r="E380" s="109"/>
      <c r="F380" s="109"/>
      <c r="G380" s="109"/>
      <c r="H380" s="109"/>
      <c r="I380" s="109"/>
      <c r="J380" s="109"/>
      <c r="K380" s="109"/>
      <c r="L380" s="109"/>
      <c r="M380" s="109"/>
      <c r="N380" s="109"/>
      <c r="O380" s="109"/>
      <c r="P380" s="109"/>
      <c r="Q380" s="109"/>
      <c r="R380" s="109"/>
      <c r="S380" s="109"/>
      <c r="T380" s="109"/>
      <c r="U380" s="109"/>
      <c r="V380" s="109"/>
      <c r="W380" s="109"/>
      <c r="X380" s="109"/>
      <c r="Y380" s="109"/>
      <c r="Z380" s="109"/>
    </row>
    <row r="381" ht="12.75" customHeight="1">
      <c r="A381" s="109"/>
      <c r="B381" s="109"/>
      <c r="C381" s="109"/>
      <c r="D381" s="109"/>
      <c r="E381" s="109"/>
      <c r="F381" s="109"/>
      <c r="G381" s="109"/>
      <c r="H381" s="109"/>
      <c r="I381" s="109"/>
      <c r="J381" s="109"/>
      <c r="K381" s="109"/>
      <c r="L381" s="109"/>
      <c r="M381" s="109"/>
      <c r="N381" s="109"/>
      <c r="O381" s="109"/>
      <c r="P381" s="109"/>
      <c r="Q381" s="109"/>
      <c r="R381" s="109"/>
      <c r="S381" s="109"/>
      <c r="T381" s="109"/>
      <c r="U381" s="109"/>
      <c r="V381" s="109"/>
      <c r="W381" s="109"/>
      <c r="X381" s="109"/>
      <c r="Y381" s="109"/>
      <c r="Z381" s="109"/>
    </row>
    <row r="382" ht="12.75" customHeight="1">
      <c r="A382" s="109"/>
      <c r="B382" s="109"/>
      <c r="C382" s="109"/>
      <c r="D382" s="109"/>
      <c r="E382" s="109"/>
      <c r="F382" s="109"/>
      <c r="G382" s="109"/>
      <c r="H382" s="109"/>
      <c r="I382" s="109"/>
      <c r="J382" s="109"/>
      <c r="K382" s="109"/>
      <c r="L382" s="109"/>
      <c r="M382" s="109"/>
      <c r="N382" s="109"/>
      <c r="O382" s="109"/>
      <c r="P382" s="109"/>
      <c r="Q382" s="109"/>
      <c r="R382" s="109"/>
      <c r="S382" s="109"/>
      <c r="T382" s="109"/>
      <c r="U382" s="109"/>
      <c r="V382" s="109"/>
      <c r="W382" s="109"/>
      <c r="X382" s="109"/>
      <c r="Y382" s="109"/>
      <c r="Z382" s="109"/>
    </row>
    <row r="383" ht="12.75" customHeight="1">
      <c r="A383" s="109"/>
      <c r="B383" s="109"/>
      <c r="C383" s="109"/>
      <c r="D383" s="109"/>
      <c r="E383" s="109"/>
      <c r="F383" s="109"/>
      <c r="G383" s="109"/>
      <c r="H383" s="109"/>
      <c r="I383" s="109"/>
      <c r="J383" s="109"/>
      <c r="K383" s="109"/>
      <c r="L383" s="109"/>
      <c r="M383" s="109"/>
      <c r="N383" s="109"/>
      <c r="O383" s="109"/>
      <c r="P383" s="109"/>
      <c r="Q383" s="109"/>
      <c r="R383" s="109"/>
      <c r="S383" s="109"/>
      <c r="T383" s="109"/>
      <c r="U383" s="109"/>
      <c r="V383" s="109"/>
      <c r="W383" s="109"/>
      <c r="X383" s="109"/>
      <c r="Y383" s="109"/>
      <c r="Z383" s="109"/>
    </row>
    <row r="384" ht="12.75" customHeight="1">
      <c r="A384" s="109"/>
      <c r="B384" s="109"/>
      <c r="C384" s="109"/>
      <c r="D384" s="109"/>
      <c r="E384" s="109"/>
      <c r="F384" s="109"/>
      <c r="G384" s="109"/>
      <c r="H384" s="109"/>
      <c r="I384" s="109"/>
      <c r="J384" s="109"/>
      <c r="K384" s="109"/>
      <c r="L384" s="109"/>
      <c r="M384" s="109"/>
      <c r="N384" s="109"/>
      <c r="O384" s="109"/>
      <c r="P384" s="109"/>
      <c r="Q384" s="109"/>
      <c r="R384" s="109"/>
      <c r="S384" s="109"/>
      <c r="T384" s="109"/>
      <c r="U384" s="109"/>
      <c r="V384" s="109"/>
      <c r="W384" s="109"/>
      <c r="X384" s="109"/>
      <c r="Y384" s="109"/>
      <c r="Z384" s="109"/>
    </row>
    <row r="385" ht="12.75" customHeight="1">
      <c r="A385" s="109"/>
      <c r="B385" s="109"/>
      <c r="C385" s="109"/>
      <c r="D385" s="109"/>
      <c r="E385" s="109"/>
      <c r="F385" s="109"/>
      <c r="G385" s="109"/>
      <c r="H385" s="109"/>
      <c r="I385" s="109"/>
      <c r="J385" s="109"/>
      <c r="K385" s="109"/>
      <c r="L385" s="109"/>
      <c r="M385" s="109"/>
      <c r="N385" s="109"/>
      <c r="O385" s="109"/>
      <c r="P385" s="109"/>
      <c r="Q385" s="109"/>
      <c r="R385" s="109"/>
      <c r="S385" s="109"/>
      <c r="T385" s="109"/>
      <c r="U385" s="109"/>
      <c r="V385" s="109"/>
      <c r="W385" s="109"/>
      <c r="X385" s="109"/>
      <c r="Y385" s="109"/>
      <c r="Z385" s="109"/>
    </row>
    <row r="386" ht="12.75" customHeight="1">
      <c r="A386" s="109"/>
      <c r="B386" s="109"/>
      <c r="C386" s="109"/>
      <c r="D386" s="109"/>
      <c r="E386" s="109"/>
      <c r="F386" s="109"/>
      <c r="G386" s="109"/>
      <c r="H386" s="109"/>
      <c r="I386" s="109"/>
      <c r="J386" s="109"/>
      <c r="K386" s="109"/>
      <c r="L386" s="109"/>
      <c r="M386" s="109"/>
      <c r="N386" s="109"/>
      <c r="O386" s="109"/>
      <c r="P386" s="109"/>
      <c r="Q386" s="109"/>
      <c r="R386" s="109"/>
      <c r="S386" s="109"/>
      <c r="T386" s="109"/>
      <c r="U386" s="109"/>
      <c r="V386" s="109"/>
      <c r="W386" s="109"/>
      <c r="X386" s="109"/>
      <c r="Y386" s="109"/>
      <c r="Z386" s="109"/>
    </row>
    <row r="387" ht="12.75" customHeight="1">
      <c r="A387" s="109"/>
      <c r="B387" s="109"/>
      <c r="C387" s="109"/>
      <c r="D387" s="109"/>
      <c r="E387" s="109"/>
      <c r="F387" s="109"/>
      <c r="G387" s="109"/>
      <c r="H387" s="109"/>
      <c r="I387" s="109"/>
      <c r="J387" s="109"/>
      <c r="K387" s="109"/>
      <c r="L387" s="109"/>
      <c r="M387" s="109"/>
      <c r="N387" s="109"/>
      <c r="O387" s="109"/>
      <c r="P387" s="109"/>
      <c r="Q387" s="109"/>
      <c r="R387" s="109"/>
      <c r="S387" s="109"/>
      <c r="T387" s="109"/>
      <c r="U387" s="109"/>
      <c r="V387" s="109"/>
      <c r="W387" s="109"/>
      <c r="X387" s="109"/>
      <c r="Y387" s="109"/>
      <c r="Z387" s="109"/>
    </row>
    <row r="388" ht="12.75" customHeight="1">
      <c r="A388" s="109"/>
      <c r="B388" s="109"/>
      <c r="C388" s="109"/>
      <c r="D388" s="109"/>
      <c r="E388" s="109"/>
      <c r="F388" s="109"/>
      <c r="G388" s="109"/>
      <c r="H388" s="109"/>
      <c r="I388" s="109"/>
      <c r="J388" s="109"/>
      <c r="K388" s="109"/>
      <c r="L388" s="109"/>
      <c r="M388" s="109"/>
      <c r="N388" s="109"/>
      <c r="O388" s="109"/>
      <c r="P388" s="109"/>
      <c r="Q388" s="109"/>
      <c r="R388" s="109"/>
      <c r="S388" s="109"/>
      <c r="T388" s="109"/>
      <c r="U388" s="109"/>
      <c r="V388" s="109"/>
      <c r="W388" s="109"/>
      <c r="X388" s="109"/>
      <c r="Y388" s="109"/>
      <c r="Z388" s="109"/>
    </row>
    <row r="389" ht="12.75" customHeight="1">
      <c r="A389" s="109"/>
      <c r="B389" s="109"/>
      <c r="C389" s="109"/>
      <c r="D389" s="109"/>
      <c r="E389" s="109"/>
      <c r="F389" s="109"/>
      <c r="G389" s="109"/>
      <c r="H389" s="109"/>
      <c r="I389" s="109"/>
      <c r="J389" s="109"/>
      <c r="K389" s="109"/>
      <c r="L389" s="109"/>
      <c r="M389" s="109"/>
      <c r="N389" s="109"/>
      <c r="O389" s="109"/>
      <c r="P389" s="109"/>
      <c r="Q389" s="109"/>
      <c r="R389" s="109"/>
      <c r="S389" s="109"/>
      <c r="T389" s="109"/>
      <c r="U389" s="109"/>
      <c r="V389" s="109"/>
      <c r="W389" s="109"/>
      <c r="X389" s="109"/>
      <c r="Y389" s="109"/>
      <c r="Z389" s="109"/>
    </row>
    <row r="390" ht="12.75" customHeight="1">
      <c r="A390" s="109"/>
      <c r="B390" s="109"/>
      <c r="C390" s="109"/>
      <c r="D390" s="109"/>
      <c r="E390" s="109"/>
      <c r="F390" s="109"/>
      <c r="G390" s="109"/>
      <c r="H390" s="109"/>
      <c r="I390" s="109"/>
      <c r="J390" s="109"/>
      <c r="K390" s="109"/>
      <c r="L390" s="109"/>
      <c r="M390" s="109"/>
      <c r="N390" s="109"/>
      <c r="O390" s="109"/>
      <c r="P390" s="109"/>
      <c r="Q390" s="109"/>
      <c r="R390" s="109"/>
      <c r="S390" s="109"/>
      <c r="T390" s="109"/>
      <c r="U390" s="109"/>
      <c r="V390" s="109"/>
      <c r="W390" s="109"/>
      <c r="X390" s="109"/>
      <c r="Y390" s="109"/>
      <c r="Z390" s="109"/>
    </row>
    <row r="391" ht="12.75" customHeight="1">
      <c r="A391" s="109"/>
      <c r="B391" s="109"/>
      <c r="C391" s="109"/>
      <c r="D391" s="109"/>
      <c r="E391" s="109"/>
      <c r="F391" s="109"/>
      <c r="G391" s="109"/>
      <c r="H391" s="109"/>
      <c r="I391" s="109"/>
      <c r="J391" s="109"/>
      <c r="K391" s="109"/>
      <c r="L391" s="109"/>
      <c r="M391" s="109"/>
      <c r="N391" s="109"/>
      <c r="O391" s="109"/>
      <c r="P391" s="109"/>
      <c r="Q391" s="109"/>
      <c r="R391" s="109"/>
      <c r="S391" s="109"/>
      <c r="T391" s="109"/>
      <c r="U391" s="109"/>
      <c r="V391" s="109"/>
      <c r="W391" s="109"/>
      <c r="X391" s="109"/>
      <c r="Y391" s="109"/>
      <c r="Z391" s="109"/>
    </row>
    <row r="392" ht="12.75" customHeight="1">
      <c r="A392" s="109"/>
      <c r="B392" s="109"/>
      <c r="C392" s="109"/>
      <c r="D392" s="109"/>
      <c r="E392" s="109"/>
      <c r="F392" s="109"/>
      <c r="G392" s="109"/>
      <c r="H392" s="109"/>
      <c r="I392" s="109"/>
      <c r="J392" s="109"/>
      <c r="K392" s="109"/>
      <c r="L392" s="109"/>
      <c r="M392" s="109"/>
      <c r="N392" s="109"/>
      <c r="O392" s="109"/>
      <c r="P392" s="109"/>
      <c r="Q392" s="109"/>
      <c r="R392" s="109"/>
      <c r="S392" s="109"/>
      <c r="T392" s="109"/>
      <c r="U392" s="109"/>
      <c r="V392" s="109"/>
      <c r="W392" s="109"/>
      <c r="X392" s="109"/>
      <c r="Y392" s="109"/>
      <c r="Z392" s="109"/>
    </row>
    <row r="393" ht="12.75" customHeight="1">
      <c r="A393" s="109"/>
      <c r="B393" s="109"/>
      <c r="C393" s="109"/>
      <c r="D393" s="109"/>
      <c r="E393" s="109"/>
      <c r="F393" s="109"/>
      <c r="G393" s="109"/>
      <c r="H393" s="109"/>
      <c r="I393" s="109"/>
      <c r="J393" s="109"/>
      <c r="K393" s="109"/>
      <c r="L393" s="109"/>
      <c r="M393" s="109"/>
      <c r="N393" s="109"/>
      <c r="O393" s="109"/>
      <c r="P393" s="109"/>
      <c r="Q393" s="109"/>
      <c r="R393" s="109"/>
      <c r="S393" s="109"/>
      <c r="T393" s="109"/>
      <c r="U393" s="109"/>
      <c r="V393" s="109"/>
      <c r="W393" s="109"/>
      <c r="X393" s="109"/>
      <c r="Y393" s="109"/>
      <c r="Z393" s="109"/>
    </row>
    <row r="394" ht="12.75" customHeight="1">
      <c r="A394" s="109"/>
      <c r="B394" s="109"/>
      <c r="C394" s="109"/>
      <c r="D394" s="109"/>
      <c r="E394" s="109"/>
      <c r="F394" s="109"/>
      <c r="G394" s="109"/>
      <c r="H394" s="109"/>
      <c r="I394" s="109"/>
      <c r="J394" s="109"/>
      <c r="K394" s="109"/>
      <c r="L394" s="109"/>
      <c r="M394" s="109"/>
      <c r="N394" s="109"/>
      <c r="O394" s="109"/>
      <c r="P394" s="109"/>
      <c r="Q394" s="109"/>
      <c r="R394" s="109"/>
      <c r="S394" s="109"/>
      <c r="T394" s="109"/>
      <c r="U394" s="109"/>
      <c r="V394" s="109"/>
      <c r="W394" s="109"/>
      <c r="X394" s="109"/>
      <c r="Y394" s="109"/>
      <c r="Z394" s="109"/>
    </row>
    <row r="395" ht="12.75" customHeight="1">
      <c r="A395" s="109"/>
      <c r="B395" s="109"/>
      <c r="C395" s="109"/>
      <c r="D395" s="109"/>
      <c r="E395" s="109"/>
      <c r="F395" s="109"/>
      <c r="G395" s="109"/>
      <c r="H395" s="109"/>
      <c r="I395" s="109"/>
      <c r="J395" s="109"/>
      <c r="K395" s="109"/>
      <c r="L395" s="109"/>
      <c r="M395" s="109"/>
      <c r="N395" s="109"/>
      <c r="O395" s="109"/>
      <c r="P395" s="109"/>
      <c r="Q395" s="109"/>
      <c r="R395" s="109"/>
      <c r="S395" s="109"/>
      <c r="T395" s="109"/>
      <c r="U395" s="109"/>
      <c r="V395" s="109"/>
      <c r="W395" s="109"/>
      <c r="X395" s="109"/>
      <c r="Y395" s="109"/>
      <c r="Z395" s="109"/>
    </row>
    <row r="396" ht="12.75" customHeight="1">
      <c r="A396" s="109"/>
      <c r="B396" s="109"/>
      <c r="C396" s="109"/>
      <c r="D396" s="109"/>
      <c r="E396" s="109"/>
      <c r="F396" s="109"/>
      <c r="G396" s="109"/>
      <c r="H396" s="109"/>
      <c r="I396" s="109"/>
      <c r="J396" s="109"/>
      <c r="K396" s="109"/>
      <c r="L396" s="109"/>
      <c r="M396" s="109"/>
      <c r="N396" s="109"/>
      <c r="O396" s="109"/>
      <c r="P396" s="109"/>
      <c r="Q396" s="109"/>
      <c r="R396" s="109"/>
      <c r="S396" s="109"/>
      <c r="T396" s="109"/>
      <c r="U396" s="109"/>
      <c r="V396" s="109"/>
      <c r="W396" s="109"/>
      <c r="X396" s="109"/>
      <c r="Y396" s="109"/>
      <c r="Z396" s="109"/>
    </row>
    <row r="397" ht="12.75" customHeight="1">
      <c r="A397" s="109"/>
      <c r="B397" s="109"/>
      <c r="C397" s="109"/>
      <c r="D397" s="109"/>
      <c r="E397" s="109"/>
      <c r="F397" s="109"/>
      <c r="G397" s="109"/>
      <c r="H397" s="109"/>
      <c r="I397" s="109"/>
      <c r="J397" s="109"/>
      <c r="K397" s="109"/>
      <c r="L397" s="109"/>
      <c r="M397" s="109"/>
      <c r="N397" s="109"/>
      <c r="O397" s="109"/>
      <c r="P397" s="109"/>
      <c r="Q397" s="109"/>
      <c r="R397" s="109"/>
      <c r="S397" s="109"/>
      <c r="T397" s="109"/>
      <c r="U397" s="109"/>
      <c r="V397" s="109"/>
      <c r="W397" s="109"/>
      <c r="X397" s="109"/>
      <c r="Y397" s="109"/>
      <c r="Z397" s="109"/>
    </row>
    <row r="398" ht="12.75" customHeight="1">
      <c r="A398" s="109"/>
      <c r="B398" s="109"/>
      <c r="C398" s="109"/>
      <c r="D398" s="109"/>
      <c r="E398" s="109"/>
      <c r="F398" s="109"/>
      <c r="G398" s="109"/>
      <c r="H398" s="109"/>
      <c r="I398" s="109"/>
      <c r="J398" s="109"/>
      <c r="K398" s="109"/>
      <c r="L398" s="109"/>
      <c r="M398" s="109"/>
      <c r="N398" s="109"/>
      <c r="O398" s="109"/>
      <c r="P398" s="109"/>
      <c r="Q398" s="109"/>
      <c r="R398" s="109"/>
      <c r="S398" s="109"/>
      <c r="T398" s="109"/>
      <c r="U398" s="109"/>
      <c r="V398" s="109"/>
      <c r="W398" s="109"/>
      <c r="X398" s="109"/>
      <c r="Y398" s="109"/>
      <c r="Z398" s="109"/>
    </row>
    <row r="399" ht="12.75" customHeight="1">
      <c r="A399" s="109"/>
      <c r="B399" s="109"/>
      <c r="C399" s="109"/>
      <c r="D399" s="109"/>
      <c r="E399" s="109"/>
      <c r="F399" s="109"/>
      <c r="G399" s="109"/>
      <c r="H399" s="109"/>
      <c r="I399" s="109"/>
      <c r="J399" s="109"/>
      <c r="K399" s="109"/>
      <c r="L399" s="109"/>
      <c r="M399" s="109"/>
      <c r="N399" s="109"/>
      <c r="O399" s="109"/>
      <c r="P399" s="109"/>
      <c r="Q399" s="109"/>
      <c r="R399" s="109"/>
      <c r="S399" s="109"/>
      <c r="T399" s="109"/>
      <c r="U399" s="109"/>
      <c r="V399" s="109"/>
      <c r="W399" s="109"/>
      <c r="X399" s="109"/>
      <c r="Y399" s="109"/>
      <c r="Z399" s="109"/>
    </row>
    <row r="400" ht="12.75" customHeight="1">
      <c r="A400" s="109"/>
      <c r="B400" s="109"/>
      <c r="C400" s="109"/>
      <c r="D400" s="109"/>
      <c r="E400" s="109"/>
      <c r="F400" s="109"/>
      <c r="G400" s="109"/>
      <c r="H400" s="109"/>
      <c r="I400" s="109"/>
      <c r="J400" s="109"/>
      <c r="K400" s="109"/>
      <c r="L400" s="109"/>
      <c r="M400" s="109"/>
      <c r="N400" s="109"/>
      <c r="O400" s="109"/>
      <c r="P400" s="109"/>
      <c r="Q400" s="109"/>
      <c r="R400" s="109"/>
      <c r="S400" s="109"/>
      <c r="T400" s="109"/>
      <c r="U400" s="109"/>
      <c r="V400" s="109"/>
      <c r="W400" s="109"/>
      <c r="X400" s="109"/>
      <c r="Y400" s="109"/>
      <c r="Z400" s="109"/>
    </row>
    <row r="401" ht="12.75" customHeight="1">
      <c r="A401" s="109"/>
      <c r="B401" s="109"/>
      <c r="C401" s="109"/>
      <c r="D401" s="109"/>
      <c r="E401" s="109"/>
      <c r="F401" s="109"/>
      <c r="G401" s="109"/>
      <c r="H401" s="109"/>
      <c r="I401" s="109"/>
      <c r="J401" s="109"/>
      <c r="K401" s="109"/>
      <c r="L401" s="109"/>
      <c r="M401" s="109"/>
      <c r="N401" s="109"/>
      <c r="O401" s="109"/>
      <c r="P401" s="109"/>
      <c r="Q401" s="109"/>
      <c r="R401" s="109"/>
      <c r="S401" s="109"/>
      <c r="T401" s="109"/>
      <c r="U401" s="109"/>
      <c r="V401" s="109"/>
      <c r="W401" s="109"/>
      <c r="X401" s="109"/>
      <c r="Y401" s="109"/>
      <c r="Z401" s="109"/>
    </row>
    <row r="402" ht="12.75" customHeight="1">
      <c r="A402" s="109"/>
      <c r="B402" s="109"/>
      <c r="C402" s="109"/>
      <c r="D402" s="109"/>
      <c r="E402" s="109"/>
      <c r="F402" s="109"/>
      <c r="G402" s="109"/>
      <c r="H402" s="109"/>
      <c r="I402" s="109"/>
      <c r="J402" s="109"/>
      <c r="K402" s="109"/>
      <c r="L402" s="109"/>
      <c r="M402" s="109"/>
      <c r="N402" s="109"/>
      <c r="O402" s="109"/>
      <c r="P402" s="109"/>
      <c r="Q402" s="109"/>
      <c r="R402" s="109"/>
      <c r="S402" s="109"/>
      <c r="T402" s="109"/>
      <c r="U402" s="109"/>
      <c r="V402" s="109"/>
      <c r="W402" s="109"/>
      <c r="X402" s="109"/>
      <c r="Y402" s="109"/>
      <c r="Z402" s="109"/>
    </row>
    <row r="403" ht="12.75" customHeight="1">
      <c r="A403" s="109"/>
      <c r="B403" s="109"/>
      <c r="C403" s="109"/>
      <c r="D403" s="109"/>
      <c r="E403" s="109"/>
      <c r="F403" s="109"/>
      <c r="G403" s="109"/>
      <c r="H403" s="109"/>
      <c r="I403" s="109"/>
      <c r="J403" s="109"/>
      <c r="K403" s="109"/>
      <c r="L403" s="109"/>
      <c r="M403" s="109"/>
      <c r="N403" s="109"/>
      <c r="O403" s="109"/>
      <c r="P403" s="109"/>
      <c r="Q403" s="109"/>
      <c r="R403" s="109"/>
      <c r="S403" s="109"/>
      <c r="T403" s="109"/>
      <c r="U403" s="109"/>
      <c r="V403" s="109"/>
      <c r="W403" s="109"/>
      <c r="X403" s="109"/>
      <c r="Y403" s="109"/>
      <c r="Z403" s="109"/>
    </row>
    <row r="404" ht="12.75" customHeight="1">
      <c r="A404" s="109"/>
      <c r="B404" s="109"/>
      <c r="C404" s="109"/>
      <c r="D404" s="109"/>
      <c r="E404" s="109"/>
      <c r="F404" s="109"/>
      <c r="G404" s="109"/>
      <c r="H404" s="109"/>
      <c r="I404" s="109"/>
      <c r="J404" s="109"/>
      <c r="K404" s="109"/>
      <c r="L404" s="109"/>
      <c r="M404" s="109"/>
      <c r="N404" s="109"/>
      <c r="O404" s="109"/>
      <c r="P404" s="109"/>
      <c r="Q404" s="109"/>
      <c r="R404" s="109"/>
      <c r="S404" s="109"/>
      <c r="T404" s="109"/>
      <c r="U404" s="109"/>
      <c r="V404" s="109"/>
      <c r="W404" s="109"/>
      <c r="X404" s="109"/>
      <c r="Y404" s="109"/>
      <c r="Z404" s="109"/>
    </row>
    <row r="405" ht="12.75" customHeight="1">
      <c r="A405" s="109"/>
      <c r="B405" s="109"/>
      <c r="C405" s="109"/>
      <c r="D405" s="109"/>
      <c r="E405" s="109"/>
      <c r="F405" s="109"/>
      <c r="G405" s="109"/>
      <c r="H405" s="109"/>
      <c r="I405" s="109"/>
      <c r="J405" s="109"/>
      <c r="K405" s="109"/>
      <c r="L405" s="109"/>
      <c r="M405" s="109"/>
      <c r="N405" s="109"/>
      <c r="O405" s="109"/>
      <c r="P405" s="109"/>
      <c r="Q405" s="109"/>
      <c r="R405" s="109"/>
      <c r="S405" s="109"/>
      <c r="T405" s="109"/>
      <c r="U405" s="109"/>
      <c r="V405" s="109"/>
      <c r="W405" s="109"/>
      <c r="X405" s="109"/>
      <c r="Y405" s="109"/>
      <c r="Z405" s="109"/>
    </row>
    <row r="406" ht="12.75" customHeight="1">
      <c r="A406" s="109"/>
      <c r="B406" s="109"/>
      <c r="C406" s="109"/>
      <c r="D406" s="109"/>
      <c r="E406" s="109"/>
      <c r="F406" s="109"/>
      <c r="G406" s="109"/>
      <c r="H406" s="109"/>
      <c r="I406" s="109"/>
      <c r="J406" s="109"/>
      <c r="K406" s="109"/>
      <c r="L406" s="109"/>
      <c r="M406" s="109"/>
      <c r="N406" s="109"/>
      <c r="O406" s="109"/>
      <c r="P406" s="109"/>
      <c r="Q406" s="109"/>
      <c r="R406" s="109"/>
      <c r="S406" s="109"/>
      <c r="T406" s="109"/>
      <c r="U406" s="109"/>
      <c r="V406" s="109"/>
      <c r="W406" s="109"/>
      <c r="X406" s="109"/>
      <c r="Y406" s="109"/>
      <c r="Z406" s="109"/>
    </row>
    <row r="407" ht="12.75" customHeight="1">
      <c r="A407" s="109"/>
      <c r="B407" s="109"/>
      <c r="C407" s="109"/>
      <c r="D407" s="109"/>
      <c r="E407" s="109"/>
      <c r="F407" s="109"/>
      <c r="G407" s="109"/>
      <c r="H407" s="109"/>
      <c r="I407" s="109"/>
      <c r="J407" s="109"/>
      <c r="K407" s="109"/>
      <c r="L407" s="109"/>
      <c r="M407" s="109"/>
      <c r="N407" s="109"/>
      <c r="O407" s="109"/>
      <c r="P407" s="109"/>
      <c r="Q407" s="109"/>
      <c r="R407" s="109"/>
      <c r="S407" s="109"/>
      <c r="T407" s="109"/>
      <c r="U407" s="109"/>
      <c r="V407" s="109"/>
      <c r="W407" s="109"/>
      <c r="X407" s="109"/>
      <c r="Y407" s="109"/>
      <c r="Z407" s="109"/>
    </row>
    <row r="408" ht="12.75" customHeight="1">
      <c r="A408" s="109"/>
      <c r="B408" s="109"/>
      <c r="C408" s="109"/>
      <c r="D408" s="109"/>
      <c r="E408" s="109"/>
      <c r="F408" s="109"/>
      <c r="G408" s="109"/>
      <c r="H408" s="109"/>
      <c r="I408" s="109"/>
      <c r="J408" s="109"/>
      <c r="K408" s="109"/>
      <c r="L408" s="109"/>
      <c r="M408" s="109"/>
      <c r="N408" s="109"/>
      <c r="O408" s="109"/>
      <c r="P408" s="109"/>
      <c r="Q408" s="109"/>
      <c r="R408" s="109"/>
      <c r="S408" s="109"/>
      <c r="T408" s="109"/>
      <c r="U408" s="109"/>
      <c r="V408" s="109"/>
      <c r="W408" s="109"/>
      <c r="X408" s="109"/>
      <c r="Y408" s="109"/>
      <c r="Z408" s="109"/>
    </row>
    <row r="409" ht="12.75" customHeight="1">
      <c r="A409" s="109"/>
      <c r="B409" s="109"/>
      <c r="C409" s="109"/>
      <c r="D409" s="109"/>
      <c r="E409" s="109"/>
      <c r="F409" s="109"/>
      <c r="G409" s="109"/>
      <c r="H409" s="109"/>
      <c r="I409" s="109"/>
      <c r="J409" s="109"/>
      <c r="K409" s="109"/>
      <c r="L409" s="109"/>
      <c r="M409" s="109"/>
      <c r="N409" s="109"/>
      <c r="O409" s="109"/>
      <c r="P409" s="109"/>
      <c r="Q409" s="109"/>
      <c r="R409" s="109"/>
      <c r="S409" s="109"/>
      <c r="T409" s="109"/>
      <c r="U409" s="109"/>
      <c r="V409" s="109"/>
      <c r="W409" s="109"/>
      <c r="X409" s="109"/>
      <c r="Y409" s="109"/>
      <c r="Z409" s="109"/>
    </row>
    <row r="410" ht="12.75" customHeight="1">
      <c r="A410" s="109"/>
      <c r="B410" s="109"/>
      <c r="C410" s="109"/>
      <c r="D410" s="109"/>
      <c r="E410" s="109"/>
      <c r="F410" s="109"/>
      <c r="G410" s="109"/>
      <c r="H410" s="109"/>
      <c r="I410" s="109"/>
      <c r="J410" s="109"/>
      <c r="K410" s="109"/>
      <c r="L410" s="109"/>
      <c r="M410" s="109"/>
      <c r="N410" s="109"/>
      <c r="O410" s="109"/>
      <c r="P410" s="109"/>
      <c r="Q410" s="109"/>
      <c r="R410" s="109"/>
      <c r="S410" s="109"/>
      <c r="T410" s="109"/>
      <c r="U410" s="109"/>
      <c r="V410" s="109"/>
      <c r="W410" s="109"/>
      <c r="X410" s="109"/>
      <c r="Y410" s="109"/>
      <c r="Z410" s="109"/>
    </row>
    <row r="411" ht="12.75" customHeight="1">
      <c r="A411" s="109"/>
      <c r="B411" s="109"/>
      <c r="C411" s="109"/>
      <c r="D411" s="109"/>
      <c r="E411" s="109"/>
      <c r="F411" s="109"/>
      <c r="G411" s="109"/>
      <c r="H411" s="109"/>
      <c r="I411" s="109"/>
      <c r="J411" s="109"/>
      <c r="K411" s="109"/>
      <c r="L411" s="109"/>
      <c r="M411" s="109"/>
      <c r="N411" s="109"/>
      <c r="O411" s="109"/>
      <c r="P411" s="109"/>
      <c r="Q411" s="109"/>
      <c r="R411" s="109"/>
      <c r="S411" s="109"/>
      <c r="T411" s="109"/>
      <c r="U411" s="109"/>
      <c r="V411" s="109"/>
      <c r="W411" s="109"/>
      <c r="X411" s="109"/>
      <c r="Y411" s="109"/>
      <c r="Z411" s="109"/>
    </row>
    <row r="412" ht="12.75" customHeight="1">
      <c r="A412" s="109"/>
      <c r="B412" s="109"/>
      <c r="C412" s="109"/>
      <c r="D412" s="109"/>
      <c r="E412" s="109"/>
      <c r="F412" s="109"/>
      <c r="G412" s="109"/>
      <c r="H412" s="109"/>
      <c r="I412" s="109"/>
      <c r="J412" s="109"/>
      <c r="K412" s="109"/>
      <c r="L412" s="109"/>
      <c r="M412" s="109"/>
      <c r="N412" s="109"/>
      <c r="O412" s="109"/>
      <c r="P412" s="109"/>
      <c r="Q412" s="109"/>
      <c r="R412" s="109"/>
      <c r="S412" s="109"/>
      <c r="T412" s="109"/>
      <c r="U412" s="109"/>
      <c r="V412" s="109"/>
      <c r="W412" s="109"/>
      <c r="X412" s="109"/>
      <c r="Y412" s="109"/>
      <c r="Z412" s="109"/>
    </row>
    <row r="413" ht="12.75" customHeight="1">
      <c r="A413" s="109"/>
      <c r="B413" s="109"/>
      <c r="C413" s="109"/>
      <c r="D413" s="109"/>
      <c r="E413" s="109"/>
      <c r="F413" s="109"/>
      <c r="G413" s="109"/>
      <c r="H413" s="109"/>
      <c r="I413" s="109"/>
      <c r="J413" s="109"/>
      <c r="K413" s="109"/>
      <c r="L413" s="109"/>
      <c r="M413" s="109"/>
      <c r="N413" s="109"/>
      <c r="O413" s="109"/>
      <c r="P413" s="109"/>
      <c r="Q413" s="109"/>
      <c r="R413" s="109"/>
      <c r="S413" s="109"/>
      <c r="T413" s="109"/>
      <c r="U413" s="109"/>
      <c r="V413" s="109"/>
      <c r="W413" s="109"/>
      <c r="X413" s="109"/>
      <c r="Y413" s="109"/>
      <c r="Z413" s="109"/>
    </row>
    <row r="414" ht="12.75" customHeight="1">
      <c r="A414" s="109"/>
      <c r="B414" s="109"/>
      <c r="C414" s="109"/>
      <c r="D414" s="109"/>
      <c r="E414" s="109"/>
      <c r="F414" s="109"/>
      <c r="G414" s="109"/>
      <c r="H414" s="109"/>
      <c r="I414" s="109"/>
      <c r="J414" s="109"/>
      <c r="K414" s="109"/>
      <c r="L414" s="109"/>
      <c r="M414" s="109"/>
      <c r="N414" s="109"/>
      <c r="O414" s="109"/>
      <c r="P414" s="109"/>
      <c r="Q414" s="109"/>
      <c r="R414" s="109"/>
      <c r="S414" s="109"/>
      <c r="T414" s="109"/>
      <c r="U414" s="109"/>
      <c r="V414" s="109"/>
      <c r="W414" s="109"/>
      <c r="X414" s="109"/>
      <c r="Y414" s="109"/>
      <c r="Z414" s="109"/>
    </row>
    <row r="415" ht="12.75" customHeight="1">
      <c r="A415" s="109"/>
      <c r="B415" s="109"/>
      <c r="C415" s="109"/>
      <c r="D415" s="109"/>
      <c r="E415" s="109"/>
      <c r="F415" s="109"/>
      <c r="G415" s="109"/>
      <c r="H415" s="109"/>
      <c r="I415" s="109"/>
      <c r="J415" s="109"/>
      <c r="K415" s="109"/>
      <c r="L415" s="109"/>
      <c r="M415" s="109"/>
      <c r="N415" s="109"/>
      <c r="O415" s="109"/>
      <c r="P415" s="109"/>
      <c r="Q415" s="109"/>
      <c r="R415" s="109"/>
      <c r="S415" s="109"/>
      <c r="T415" s="109"/>
      <c r="U415" s="109"/>
      <c r="V415" s="109"/>
      <c r="W415" s="109"/>
      <c r="X415" s="109"/>
      <c r="Y415" s="109"/>
      <c r="Z415" s="109"/>
    </row>
    <row r="416" ht="12.75" customHeight="1">
      <c r="A416" s="109"/>
      <c r="B416" s="109"/>
      <c r="C416" s="109"/>
      <c r="D416" s="109"/>
      <c r="E416" s="109"/>
      <c r="F416" s="109"/>
      <c r="G416" s="109"/>
      <c r="H416" s="109"/>
      <c r="I416" s="109"/>
      <c r="J416" s="109"/>
      <c r="K416" s="109"/>
      <c r="L416" s="109"/>
      <c r="M416" s="109"/>
      <c r="N416" s="109"/>
      <c r="O416" s="109"/>
      <c r="P416" s="109"/>
      <c r="Q416" s="109"/>
      <c r="R416" s="109"/>
      <c r="S416" s="109"/>
      <c r="T416" s="109"/>
      <c r="U416" s="109"/>
      <c r="V416" s="109"/>
      <c r="W416" s="109"/>
      <c r="X416" s="109"/>
      <c r="Y416" s="109"/>
      <c r="Z416" s="109"/>
    </row>
    <row r="417" ht="12.75" customHeight="1">
      <c r="A417" s="109"/>
      <c r="B417" s="109"/>
      <c r="C417" s="109"/>
      <c r="D417" s="109"/>
      <c r="E417" s="109"/>
      <c r="F417" s="109"/>
      <c r="G417" s="109"/>
      <c r="H417" s="109"/>
      <c r="I417" s="109"/>
      <c r="J417" s="109"/>
      <c r="K417" s="109"/>
      <c r="L417" s="109"/>
      <c r="M417" s="109"/>
      <c r="N417" s="109"/>
      <c r="O417" s="109"/>
      <c r="P417" s="109"/>
      <c r="Q417" s="109"/>
      <c r="R417" s="109"/>
      <c r="S417" s="109"/>
      <c r="T417" s="109"/>
      <c r="U417" s="109"/>
      <c r="V417" s="109"/>
      <c r="W417" s="109"/>
      <c r="X417" s="109"/>
      <c r="Y417" s="109"/>
      <c r="Z417" s="109"/>
    </row>
    <row r="418" ht="12.75" customHeight="1">
      <c r="A418" s="109"/>
      <c r="B418" s="109"/>
      <c r="C418" s="109"/>
      <c r="D418" s="109"/>
      <c r="E418" s="109"/>
      <c r="F418" s="109"/>
      <c r="G418" s="109"/>
      <c r="H418" s="109"/>
      <c r="I418" s="109"/>
      <c r="J418" s="109"/>
      <c r="K418" s="109"/>
      <c r="L418" s="109"/>
      <c r="M418" s="109"/>
      <c r="N418" s="109"/>
      <c r="O418" s="109"/>
      <c r="P418" s="109"/>
      <c r="Q418" s="109"/>
      <c r="R418" s="109"/>
      <c r="S418" s="109"/>
      <c r="T418" s="109"/>
      <c r="U418" s="109"/>
      <c r="V418" s="109"/>
      <c r="W418" s="109"/>
      <c r="X418" s="109"/>
      <c r="Y418" s="109"/>
      <c r="Z418" s="109"/>
    </row>
    <row r="419" ht="12.75" customHeight="1">
      <c r="A419" s="109"/>
      <c r="B419" s="109"/>
      <c r="C419" s="109"/>
      <c r="D419" s="109"/>
      <c r="E419" s="109"/>
      <c r="F419" s="109"/>
      <c r="G419" s="109"/>
      <c r="H419" s="109"/>
      <c r="I419" s="109"/>
      <c r="J419" s="109"/>
      <c r="K419" s="109"/>
      <c r="L419" s="109"/>
      <c r="M419" s="109"/>
      <c r="N419" s="109"/>
      <c r="O419" s="109"/>
      <c r="P419" s="109"/>
      <c r="Q419" s="109"/>
      <c r="R419" s="109"/>
      <c r="S419" s="109"/>
      <c r="T419" s="109"/>
      <c r="U419" s="109"/>
      <c r="V419" s="109"/>
      <c r="W419" s="109"/>
      <c r="X419" s="109"/>
      <c r="Y419" s="109"/>
      <c r="Z419" s="109"/>
    </row>
    <row r="420" ht="12.75" customHeight="1">
      <c r="A420" s="109"/>
      <c r="B420" s="109"/>
      <c r="C420" s="109"/>
      <c r="D420" s="109"/>
      <c r="E420" s="109"/>
      <c r="F420" s="109"/>
      <c r="G420" s="109"/>
      <c r="H420" s="109"/>
      <c r="I420" s="109"/>
      <c r="J420" s="109"/>
      <c r="K420" s="109"/>
      <c r="L420" s="109"/>
      <c r="M420" s="109"/>
      <c r="N420" s="109"/>
      <c r="O420" s="109"/>
      <c r="P420" s="109"/>
      <c r="Q420" s="109"/>
      <c r="R420" s="109"/>
      <c r="S420" s="109"/>
      <c r="T420" s="109"/>
      <c r="U420" s="109"/>
      <c r="V420" s="109"/>
      <c r="W420" s="109"/>
      <c r="X420" s="109"/>
      <c r="Y420" s="109"/>
      <c r="Z420" s="109"/>
    </row>
    <row r="421" ht="12.75" customHeight="1">
      <c r="A421" s="109"/>
      <c r="B421" s="109"/>
      <c r="C421" s="109"/>
      <c r="D421" s="109"/>
      <c r="E421" s="109"/>
      <c r="F421" s="109"/>
      <c r="G421" s="109"/>
      <c r="H421" s="109"/>
      <c r="I421" s="109"/>
      <c r="J421" s="109"/>
      <c r="K421" s="109"/>
      <c r="L421" s="109"/>
      <c r="M421" s="109"/>
      <c r="N421" s="109"/>
      <c r="O421" s="109"/>
      <c r="P421" s="109"/>
      <c r="Q421" s="109"/>
      <c r="R421" s="109"/>
      <c r="S421" s="109"/>
      <c r="T421" s="109"/>
      <c r="U421" s="109"/>
      <c r="V421" s="109"/>
      <c r="W421" s="109"/>
      <c r="X421" s="109"/>
      <c r="Y421" s="109"/>
      <c r="Z421" s="109"/>
    </row>
    <row r="422" ht="12.75" customHeight="1">
      <c r="A422" s="109"/>
      <c r="B422" s="109"/>
      <c r="C422" s="109"/>
      <c r="D422" s="109"/>
      <c r="E422" s="109"/>
      <c r="F422" s="109"/>
      <c r="G422" s="109"/>
      <c r="H422" s="109"/>
      <c r="I422" s="109"/>
      <c r="J422" s="109"/>
      <c r="K422" s="109"/>
      <c r="L422" s="109"/>
      <c r="M422" s="109"/>
      <c r="N422" s="109"/>
      <c r="O422" s="109"/>
      <c r="P422" s="109"/>
      <c r="Q422" s="109"/>
      <c r="R422" s="109"/>
      <c r="S422" s="109"/>
      <c r="T422" s="109"/>
      <c r="U422" s="109"/>
      <c r="V422" s="109"/>
      <c r="W422" s="109"/>
      <c r="X422" s="109"/>
      <c r="Y422" s="109"/>
      <c r="Z422" s="109"/>
    </row>
    <row r="423" ht="12.75" customHeight="1">
      <c r="A423" s="109"/>
      <c r="B423" s="109"/>
      <c r="C423" s="109"/>
      <c r="D423" s="109"/>
      <c r="E423" s="109"/>
      <c r="F423" s="109"/>
      <c r="G423" s="109"/>
      <c r="H423" s="109"/>
      <c r="I423" s="109"/>
      <c r="J423" s="109"/>
      <c r="K423" s="109"/>
      <c r="L423" s="109"/>
      <c r="M423" s="109"/>
      <c r="N423" s="109"/>
      <c r="O423" s="109"/>
      <c r="P423" s="109"/>
      <c r="Q423" s="109"/>
      <c r="R423" s="109"/>
      <c r="S423" s="109"/>
      <c r="T423" s="109"/>
      <c r="U423" s="109"/>
      <c r="V423" s="109"/>
      <c r="W423" s="109"/>
      <c r="X423" s="109"/>
      <c r="Y423" s="109"/>
      <c r="Z423" s="109"/>
    </row>
    <row r="424" ht="12.75" customHeight="1">
      <c r="A424" s="109"/>
      <c r="B424" s="109"/>
      <c r="C424" s="109"/>
      <c r="D424" s="109"/>
      <c r="E424" s="109"/>
      <c r="F424" s="109"/>
      <c r="G424" s="109"/>
      <c r="H424" s="109"/>
      <c r="I424" s="109"/>
      <c r="J424" s="109"/>
      <c r="K424" s="109"/>
      <c r="L424" s="109"/>
      <c r="M424" s="109"/>
      <c r="N424" s="109"/>
      <c r="O424" s="109"/>
      <c r="P424" s="109"/>
      <c r="Q424" s="109"/>
      <c r="R424" s="109"/>
      <c r="S424" s="109"/>
      <c r="T424" s="109"/>
      <c r="U424" s="109"/>
      <c r="V424" s="109"/>
      <c r="W424" s="109"/>
      <c r="X424" s="109"/>
      <c r="Y424" s="109"/>
      <c r="Z424" s="109"/>
    </row>
    <row r="425" ht="12.75" customHeight="1">
      <c r="A425" s="109"/>
      <c r="B425" s="109"/>
      <c r="C425" s="109"/>
      <c r="D425" s="109"/>
      <c r="E425" s="109"/>
      <c r="F425" s="109"/>
      <c r="G425" s="109"/>
      <c r="H425" s="109"/>
      <c r="I425" s="109"/>
      <c r="J425" s="109"/>
      <c r="K425" s="109"/>
      <c r="L425" s="109"/>
      <c r="M425" s="109"/>
      <c r="N425" s="109"/>
      <c r="O425" s="109"/>
      <c r="P425" s="109"/>
      <c r="Q425" s="109"/>
      <c r="R425" s="109"/>
      <c r="S425" s="109"/>
      <c r="T425" s="109"/>
      <c r="U425" s="109"/>
      <c r="V425" s="109"/>
      <c r="W425" s="109"/>
      <c r="X425" s="109"/>
      <c r="Y425" s="109"/>
      <c r="Z425" s="109"/>
    </row>
    <row r="426" ht="12.75" customHeight="1">
      <c r="A426" s="109"/>
      <c r="B426" s="109"/>
      <c r="C426" s="109"/>
      <c r="D426" s="109"/>
      <c r="E426" s="109"/>
      <c r="F426" s="109"/>
      <c r="G426" s="109"/>
      <c r="H426" s="109"/>
      <c r="I426" s="109"/>
      <c r="J426" s="109"/>
      <c r="K426" s="109"/>
      <c r="L426" s="109"/>
      <c r="M426" s="109"/>
      <c r="N426" s="109"/>
      <c r="O426" s="109"/>
      <c r="P426" s="109"/>
      <c r="Q426" s="109"/>
      <c r="R426" s="109"/>
      <c r="S426" s="109"/>
      <c r="T426" s="109"/>
      <c r="U426" s="109"/>
      <c r="V426" s="109"/>
      <c r="W426" s="109"/>
      <c r="X426" s="109"/>
      <c r="Y426" s="109"/>
      <c r="Z426" s="109"/>
    </row>
    <row r="427" ht="12.75" customHeight="1">
      <c r="A427" s="109"/>
      <c r="B427" s="109"/>
      <c r="C427" s="109"/>
      <c r="D427" s="109"/>
      <c r="E427" s="109"/>
      <c r="F427" s="109"/>
      <c r="G427" s="109"/>
      <c r="H427" s="109"/>
      <c r="I427" s="109"/>
      <c r="J427" s="109"/>
      <c r="K427" s="109"/>
      <c r="L427" s="109"/>
      <c r="M427" s="109"/>
      <c r="N427" s="109"/>
      <c r="O427" s="109"/>
      <c r="P427" s="109"/>
      <c r="Q427" s="109"/>
      <c r="R427" s="109"/>
      <c r="S427" s="109"/>
      <c r="T427" s="109"/>
      <c r="U427" s="109"/>
      <c r="V427" s="109"/>
      <c r="W427" s="109"/>
      <c r="X427" s="109"/>
      <c r="Y427" s="109"/>
      <c r="Z427" s="109"/>
    </row>
    <row r="428" ht="12.75" customHeight="1">
      <c r="A428" s="109"/>
      <c r="B428" s="109"/>
      <c r="C428" s="109"/>
      <c r="D428" s="109"/>
      <c r="E428" s="109"/>
      <c r="F428" s="109"/>
      <c r="G428" s="109"/>
      <c r="H428" s="109"/>
      <c r="I428" s="109"/>
      <c r="J428" s="109"/>
      <c r="K428" s="109"/>
      <c r="L428" s="109"/>
      <c r="M428" s="109"/>
      <c r="N428" s="109"/>
      <c r="O428" s="109"/>
      <c r="P428" s="109"/>
      <c r="Q428" s="109"/>
      <c r="R428" s="109"/>
      <c r="S428" s="109"/>
      <c r="T428" s="109"/>
      <c r="U428" s="109"/>
      <c r="V428" s="109"/>
      <c r="W428" s="109"/>
      <c r="X428" s="109"/>
      <c r="Y428" s="109"/>
      <c r="Z428" s="109"/>
    </row>
    <row r="429" ht="12.75" customHeight="1">
      <c r="A429" s="109"/>
      <c r="B429" s="109"/>
      <c r="C429" s="109"/>
      <c r="D429" s="109"/>
      <c r="E429" s="109"/>
      <c r="F429" s="109"/>
      <c r="G429" s="109"/>
      <c r="H429" s="109"/>
      <c r="I429" s="109"/>
      <c r="J429" s="109"/>
      <c r="K429" s="109"/>
      <c r="L429" s="109"/>
      <c r="M429" s="109"/>
      <c r="N429" s="109"/>
      <c r="O429" s="109"/>
      <c r="P429" s="109"/>
      <c r="Q429" s="109"/>
      <c r="R429" s="109"/>
      <c r="S429" s="109"/>
      <c r="T429" s="109"/>
      <c r="U429" s="109"/>
      <c r="V429" s="109"/>
      <c r="W429" s="109"/>
      <c r="X429" s="109"/>
      <c r="Y429" s="109"/>
      <c r="Z429" s="109"/>
    </row>
    <row r="430" ht="12.75" customHeight="1">
      <c r="A430" s="109"/>
      <c r="B430" s="109"/>
      <c r="C430" s="109"/>
      <c r="D430" s="109"/>
      <c r="E430" s="109"/>
      <c r="F430" s="109"/>
      <c r="G430" s="109"/>
      <c r="H430" s="109"/>
      <c r="I430" s="109"/>
      <c r="J430" s="109"/>
      <c r="K430" s="109"/>
      <c r="L430" s="109"/>
      <c r="M430" s="109"/>
      <c r="N430" s="109"/>
      <c r="O430" s="109"/>
      <c r="P430" s="109"/>
      <c r="Q430" s="109"/>
      <c r="R430" s="109"/>
      <c r="S430" s="109"/>
      <c r="T430" s="109"/>
      <c r="U430" s="109"/>
      <c r="V430" s="109"/>
      <c r="W430" s="109"/>
      <c r="X430" s="109"/>
      <c r="Y430" s="109"/>
      <c r="Z430" s="109"/>
    </row>
    <row r="431" ht="12.75" customHeight="1">
      <c r="A431" s="109"/>
      <c r="B431" s="109"/>
      <c r="C431" s="109"/>
      <c r="D431" s="109"/>
      <c r="E431" s="109"/>
      <c r="F431" s="109"/>
      <c r="G431" s="109"/>
      <c r="H431" s="109"/>
      <c r="I431" s="109"/>
      <c r="J431" s="109"/>
      <c r="K431" s="109"/>
      <c r="L431" s="109"/>
      <c r="M431" s="109"/>
      <c r="N431" s="109"/>
      <c r="O431" s="109"/>
      <c r="P431" s="109"/>
      <c r="Q431" s="109"/>
      <c r="R431" s="109"/>
      <c r="S431" s="109"/>
      <c r="T431" s="109"/>
      <c r="U431" s="109"/>
      <c r="V431" s="109"/>
      <c r="W431" s="109"/>
      <c r="X431" s="109"/>
      <c r="Y431" s="109"/>
      <c r="Z431" s="109"/>
    </row>
    <row r="432" ht="12.75" customHeight="1">
      <c r="A432" s="109"/>
      <c r="B432" s="109"/>
      <c r="C432" s="109"/>
      <c r="D432" s="109"/>
      <c r="E432" s="109"/>
      <c r="F432" s="109"/>
      <c r="G432" s="109"/>
      <c r="H432" s="109"/>
      <c r="I432" s="109"/>
      <c r="J432" s="109"/>
      <c r="K432" s="109"/>
      <c r="L432" s="109"/>
      <c r="M432" s="109"/>
      <c r="N432" s="109"/>
      <c r="O432" s="109"/>
      <c r="P432" s="109"/>
      <c r="Q432" s="109"/>
      <c r="R432" s="109"/>
      <c r="S432" s="109"/>
      <c r="T432" s="109"/>
      <c r="U432" s="109"/>
      <c r="V432" s="109"/>
      <c r="W432" s="109"/>
      <c r="X432" s="109"/>
      <c r="Y432" s="109"/>
      <c r="Z432" s="109"/>
    </row>
    <row r="433" ht="12.75" customHeight="1">
      <c r="A433" s="109"/>
      <c r="B433" s="109"/>
      <c r="C433" s="109"/>
      <c r="D433" s="109"/>
      <c r="E433" s="109"/>
      <c r="F433" s="109"/>
      <c r="G433" s="109"/>
      <c r="H433" s="109"/>
      <c r="I433" s="109"/>
      <c r="J433" s="109"/>
      <c r="K433" s="109"/>
      <c r="L433" s="109"/>
      <c r="M433" s="109"/>
      <c r="N433" s="109"/>
      <c r="O433" s="109"/>
      <c r="P433" s="109"/>
      <c r="Q433" s="109"/>
      <c r="R433" s="109"/>
      <c r="S433" s="109"/>
      <c r="T433" s="109"/>
      <c r="U433" s="109"/>
      <c r="V433" s="109"/>
      <c r="W433" s="109"/>
      <c r="X433" s="109"/>
      <c r="Y433" s="109"/>
      <c r="Z433" s="109"/>
    </row>
    <row r="434" ht="12.75" customHeight="1">
      <c r="A434" s="109"/>
      <c r="B434" s="109"/>
      <c r="C434" s="109"/>
      <c r="D434" s="109"/>
      <c r="E434" s="109"/>
      <c r="F434" s="109"/>
      <c r="G434" s="109"/>
      <c r="H434" s="109"/>
      <c r="I434" s="109"/>
      <c r="J434" s="109"/>
      <c r="K434" s="109"/>
      <c r="L434" s="109"/>
      <c r="M434" s="109"/>
      <c r="N434" s="109"/>
      <c r="O434" s="109"/>
      <c r="P434" s="109"/>
      <c r="Q434" s="109"/>
      <c r="R434" s="109"/>
      <c r="S434" s="109"/>
      <c r="T434" s="109"/>
      <c r="U434" s="109"/>
      <c r="V434" s="109"/>
      <c r="W434" s="109"/>
      <c r="X434" s="109"/>
      <c r="Y434" s="109"/>
      <c r="Z434" s="109"/>
    </row>
    <row r="435" ht="12.75" customHeight="1">
      <c r="A435" s="109"/>
      <c r="B435" s="109"/>
      <c r="C435" s="109"/>
      <c r="D435" s="109"/>
      <c r="E435" s="109"/>
      <c r="F435" s="109"/>
      <c r="G435" s="109"/>
      <c r="H435" s="109"/>
      <c r="I435" s="109"/>
      <c r="J435" s="109"/>
      <c r="K435" s="109"/>
      <c r="L435" s="109"/>
      <c r="M435" s="109"/>
      <c r="N435" s="109"/>
      <c r="O435" s="109"/>
      <c r="P435" s="109"/>
      <c r="Q435" s="109"/>
      <c r="R435" s="109"/>
      <c r="S435" s="109"/>
      <c r="T435" s="109"/>
      <c r="U435" s="109"/>
      <c r="V435" s="109"/>
      <c r="W435" s="109"/>
      <c r="X435" s="109"/>
      <c r="Y435" s="109"/>
      <c r="Z435" s="109"/>
    </row>
    <row r="436" ht="12.75" customHeight="1">
      <c r="A436" s="109"/>
      <c r="B436" s="109"/>
      <c r="C436" s="109"/>
      <c r="D436" s="109"/>
      <c r="E436" s="109"/>
      <c r="F436" s="109"/>
      <c r="G436" s="109"/>
      <c r="H436" s="109"/>
      <c r="I436" s="109"/>
      <c r="J436" s="109"/>
      <c r="K436" s="109"/>
      <c r="L436" s="109"/>
      <c r="M436" s="109"/>
      <c r="N436" s="109"/>
      <c r="O436" s="109"/>
      <c r="P436" s="109"/>
      <c r="Q436" s="109"/>
      <c r="R436" s="109"/>
      <c r="S436" s="109"/>
      <c r="T436" s="109"/>
      <c r="U436" s="109"/>
      <c r="V436" s="109"/>
      <c r="W436" s="109"/>
      <c r="X436" s="109"/>
      <c r="Y436" s="109"/>
      <c r="Z436" s="109"/>
    </row>
    <row r="437" ht="12.75" customHeight="1">
      <c r="A437" s="109"/>
      <c r="B437" s="109"/>
      <c r="C437" s="109"/>
      <c r="D437" s="109"/>
      <c r="E437" s="109"/>
      <c r="F437" s="109"/>
      <c r="G437" s="109"/>
      <c r="H437" s="109"/>
      <c r="I437" s="109"/>
      <c r="J437" s="109"/>
      <c r="K437" s="109"/>
      <c r="L437" s="109"/>
      <c r="M437" s="109"/>
      <c r="N437" s="109"/>
      <c r="O437" s="109"/>
      <c r="P437" s="109"/>
      <c r="Q437" s="109"/>
      <c r="R437" s="109"/>
      <c r="S437" s="109"/>
      <c r="T437" s="109"/>
      <c r="U437" s="109"/>
      <c r="V437" s="109"/>
      <c r="W437" s="109"/>
      <c r="X437" s="109"/>
      <c r="Y437" s="109"/>
      <c r="Z437" s="109"/>
    </row>
    <row r="438" ht="12.75" customHeight="1">
      <c r="A438" s="109"/>
      <c r="B438" s="109"/>
      <c r="C438" s="109"/>
      <c r="D438" s="109"/>
      <c r="E438" s="109"/>
      <c r="F438" s="109"/>
      <c r="G438" s="109"/>
      <c r="H438" s="109"/>
      <c r="I438" s="109"/>
      <c r="J438" s="109"/>
      <c r="K438" s="109"/>
      <c r="L438" s="109"/>
      <c r="M438" s="109"/>
      <c r="N438" s="109"/>
      <c r="O438" s="109"/>
      <c r="P438" s="109"/>
      <c r="Q438" s="109"/>
      <c r="R438" s="109"/>
      <c r="S438" s="109"/>
      <c r="T438" s="109"/>
      <c r="U438" s="109"/>
      <c r="V438" s="109"/>
      <c r="W438" s="109"/>
      <c r="X438" s="109"/>
      <c r="Y438" s="109"/>
      <c r="Z438" s="109"/>
    </row>
    <row r="439" ht="12.75" customHeight="1">
      <c r="A439" s="109"/>
      <c r="B439" s="109"/>
      <c r="C439" s="109"/>
      <c r="D439" s="109"/>
      <c r="E439" s="109"/>
      <c r="F439" s="109"/>
      <c r="G439" s="109"/>
      <c r="H439" s="109"/>
      <c r="I439" s="109"/>
      <c r="J439" s="109"/>
      <c r="K439" s="109"/>
      <c r="L439" s="109"/>
      <c r="M439" s="109"/>
      <c r="N439" s="109"/>
      <c r="O439" s="109"/>
      <c r="P439" s="109"/>
      <c r="Q439" s="109"/>
      <c r="R439" s="109"/>
      <c r="S439" s="109"/>
      <c r="T439" s="109"/>
      <c r="U439" s="109"/>
      <c r="V439" s="109"/>
      <c r="W439" s="109"/>
      <c r="X439" s="109"/>
      <c r="Y439" s="109"/>
      <c r="Z439" s="109"/>
    </row>
    <row r="440" ht="12.75" customHeight="1">
      <c r="A440" s="109"/>
      <c r="B440" s="109"/>
      <c r="C440" s="109"/>
      <c r="D440" s="109"/>
      <c r="E440" s="109"/>
      <c r="F440" s="109"/>
      <c r="G440" s="109"/>
      <c r="H440" s="109"/>
      <c r="I440" s="109"/>
      <c r="J440" s="109"/>
      <c r="K440" s="109"/>
      <c r="L440" s="109"/>
      <c r="M440" s="109"/>
      <c r="N440" s="109"/>
      <c r="O440" s="109"/>
      <c r="P440" s="109"/>
      <c r="Q440" s="109"/>
      <c r="R440" s="109"/>
      <c r="S440" s="109"/>
      <c r="T440" s="109"/>
      <c r="U440" s="109"/>
      <c r="V440" s="109"/>
      <c r="W440" s="109"/>
      <c r="X440" s="109"/>
      <c r="Y440" s="109"/>
      <c r="Z440" s="109"/>
    </row>
    <row r="441" ht="12.75" customHeight="1">
      <c r="A441" s="109"/>
      <c r="B441" s="109"/>
      <c r="C441" s="109"/>
      <c r="D441" s="109"/>
      <c r="E441" s="109"/>
      <c r="F441" s="109"/>
      <c r="G441" s="109"/>
      <c r="H441" s="109"/>
      <c r="I441" s="109"/>
      <c r="J441" s="109"/>
      <c r="K441" s="109"/>
      <c r="L441" s="109"/>
      <c r="M441" s="109"/>
      <c r="N441" s="109"/>
      <c r="O441" s="109"/>
      <c r="P441" s="109"/>
      <c r="Q441" s="109"/>
      <c r="R441" s="109"/>
      <c r="S441" s="109"/>
      <c r="T441" s="109"/>
      <c r="U441" s="109"/>
      <c r="V441" s="109"/>
      <c r="W441" s="109"/>
      <c r="X441" s="109"/>
      <c r="Y441" s="109"/>
      <c r="Z441" s="109"/>
    </row>
    <row r="442" ht="12.75" customHeight="1">
      <c r="A442" s="109"/>
      <c r="B442" s="109"/>
      <c r="C442" s="109"/>
      <c r="D442" s="109"/>
      <c r="E442" s="109"/>
      <c r="F442" s="109"/>
      <c r="G442" s="109"/>
      <c r="H442" s="109"/>
      <c r="I442" s="109"/>
      <c r="J442" s="109"/>
      <c r="K442" s="109"/>
      <c r="L442" s="109"/>
      <c r="M442" s="109"/>
      <c r="N442" s="109"/>
      <c r="O442" s="109"/>
      <c r="P442" s="109"/>
      <c r="Q442" s="109"/>
      <c r="R442" s="109"/>
      <c r="S442" s="109"/>
      <c r="T442" s="109"/>
      <c r="U442" s="109"/>
      <c r="V442" s="109"/>
      <c r="W442" s="109"/>
      <c r="X442" s="109"/>
      <c r="Y442" s="109"/>
      <c r="Z442" s="109"/>
    </row>
    <row r="443" ht="12.75" customHeight="1">
      <c r="A443" s="109"/>
      <c r="B443" s="109"/>
      <c r="C443" s="109"/>
      <c r="D443" s="109"/>
      <c r="E443" s="109"/>
      <c r="F443" s="109"/>
      <c r="G443" s="109"/>
      <c r="H443" s="109"/>
      <c r="I443" s="109"/>
      <c r="J443" s="109"/>
      <c r="K443" s="109"/>
      <c r="L443" s="109"/>
      <c r="M443" s="109"/>
      <c r="N443" s="109"/>
      <c r="O443" s="109"/>
      <c r="P443" s="109"/>
      <c r="Q443" s="109"/>
      <c r="R443" s="109"/>
      <c r="S443" s="109"/>
      <c r="T443" s="109"/>
      <c r="U443" s="109"/>
      <c r="V443" s="109"/>
      <c r="W443" s="109"/>
      <c r="X443" s="109"/>
      <c r="Y443" s="109"/>
      <c r="Z443" s="109"/>
    </row>
    <row r="444" ht="12.75" customHeight="1">
      <c r="A444" s="109"/>
      <c r="B444" s="109"/>
      <c r="C444" s="109"/>
      <c r="D444" s="109"/>
      <c r="E444" s="109"/>
      <c r="F444" s="109"/>
      <c r="G444" s="109"/>
      <c r="H444" s="109"/>
      <c r="I444" s="109"/>
      <c r="J444" s="109"/>
      <c r="K444" s="109"/>
      <c r="L444" s="109"/>
      <c r="M444" s="109"/>
      <c r="N444" s="109"/>
      <c r="O444" s="109"/>
      <c r="P444" s="109"/>
      <c r="Q444" s="109"/>
      <c r="R444" s="109"/>
      <c r="S444" s="109"/>
      <c r="T444" s="109"/>
      <c r="U444" s="109"/>
      <c r="V444" s="109"/>
      <c r="W444" s="109"/>
      <c r="X444" s="109"/>
      <c r="Y444" s="109"/>
      <c r="Z444" s="109"/>
    </row>
    <row r="445" ht="12.75" customHeight="1">
      <c r="A445" s="109"/>
      <c r="B445" s="109"/>
      <c r="C445" s="109"/>
      <c r="D445" s="109"/>
      <c r="E445" s="109"/>
      <c r="F445" s="109"/>
      <c r="G445" s="109"/>
      <c r="H445" s="109"/>
      <c r="I445" s="109"/>
      <c r="J445" s="109"/>
      <c r="K445" s="109"/>
      <c r="L445" s="109"/>
      <c r="M445" s="109"/>
      <c r="N445" s="109"/>
      <c r="O445" s="109"/>
      <c r="P445" s="109"/>
      <c r="Q445" s="109"/>
      <c r="R445" s="109"/>
      <c r="S445" s="109"/>
      <c r="T445" s="109"/>
      <c r="U445" s="109"/>
      <c r="V445" s="109"/>
      <c r="W445" s="109"/>
      <c r="X445" s="109"/>
      <c r="Y445" s="109"/>
      <c r="Z445" s="109"/>
    </row>
    <row r="446" ht="12.75" customHeight="1">
      <c r="A446" s="109"/>
      <c r="B446" s="109"/>
      <c r="C446" s="109"/>
      <c r="D446" s="109"/>
      <c r="E446" s="109"/>
      <c r="F446" s="109"/>
      <c r="G446" s="109"/>
      <c r="H446" s="109"/>
      <c r="I446" s="109"/>
      <c r="J446" s="109"/>
      <c r="K446" s="109"/>
      <c r="L446" s="109"/>
      <c r="M446" s="109"/>
      <c r="N446" s="109"/>
      <c r="O446" s="109"/>
      <c r="P446" s="109"/>
      <c r="Q446" s="109"/>
      <c r="R446" s="109"/>
      <c r="S446" s="109"/>
      <c r="T446" s="109"/>
      <c r="U446" s="109"/>
      <c r="V446" s="109"/>
      <c r="W446" s="109"/>
      <c r="X446" s="109"/>
      <c r="Y446" s="109"/>
      <c r="Z446" s="109"/>
    </row>
    <row r="447" ht="12.75" customHeight="1">
      <c r="A447" s="109"/>
      <c r="B447" s="109"/>
      <c r="C447" s="109"/>
      <c r="D447" s="109"/>
      <c r="E447" s="109"/>
      <c r="F447" s="109"/>
      <c r="G447" s="109"/>
      <c r="H447" s="109"/>
      <c r="I447" s="109"/>
      <c r="J447" s="109"/>
      <c r="K447" s="109"/>
      <c r="L447" s="109"/>
      <c r="M447" s="109"/>
      <c r="N447" s="109"/>
      <c r="O447" s="109"/>
      <c r="P447" s="109"/>
      <c r="Q447" s="109"/>
      <c r="R447" s="109"/>
      <c r="S447" s="109"/>
      <c r="T447" s="109"/>
      <c r="U447" s="109"/>
      <c r="V447" s="109"/>
      <c r="W447" s="109"/>
      <c r="X447" s="109"/>
      <c r="Y447" s="109"/>
      <c r="Z447" s="109"/>
    </row>
    <row r="448" ht="12.75" customHeight="1">
      <c r="A448" s="109"/>
      <c r="B448" s="109"/>
      <c r="C448" s="109"/>
      <c r="D448" s="109"/>
      <c r="E448" s="109"/>
      <c r="F448" s="109"/>
      <c r="G448" s="109"/>
      <c r="H448" s="109"/>
      <c r="I448" s="109"/>
      <c r="J448" s="109"/>
      <c r="K448" s="109"/>
      <c r="L448" s="109"/>
      <c r="M448" s="109"/>
      <c r="N448" s="109"/>
      <c r="O448" s="109"/>
      <c r="P448" s="109"/>
      <c r="Q448" s="109"/>
      <c r="R448" s="109"/>
      <c r="S448" s="109"/>
      <c r="T448" s="109"/>
      <c r="U448" s="109"/>
      <c r="V448" s="109"/>
      <c r="W448" s="109"/>
      <c r="X448" s="109"/>
      <c r="Y448" s="109"/>
      <c r="Z448" s="109"/>
    </row>
    <row r="449" ht="12.75" customHeight="1">
      <c r="A449" s="109"/>
      <c r="B449" s="109"/>
      <c r="C449" s="109"/>
      <c r="D449" s="109"/>
      <c r="E449" s="109"/>
      <c r="F449" s="109"/>
      <c r="G449" s="109"/>
      <c r="H449" s="109"/>
      <c r="I449" s="109"/>
      <c r="J449" s="109"/>
      <c r="K449" s="109"/>
      <c r="L449" s="109"/>
      <c r="M449" s="109"/>
      <c r="N449" s="109"/>
      <c r="O449" s="109"/>
      <c r="P449" s="109"/>
      <c r="Q449" s="109"/>
      <c r="R449" s="109"/>
      <c r="S449" s="109"/>
      <c r="T449" s="109"/>
      <c r="U449" s="109"/>
      <c r="V449" s="109"/>
      <c r="W449" s="109"/>
      <c r="X449" s="109"/>
      <c r="Y449" s="109"/>
      <c r="Z449" s="109"/>
    </row>
    <row r="450" ht="12.75" customHeight="1">
      <c r="A450" s="109"/>
      <c r="B450" s="109"/>
      <c r="C450" s="109"/>
      <c r="D450" s="109"/>
      <c r="E450" s="109"/>
      <c r="F450" s="109"/>
      <c r="G450" s="109"/>
      <c r="H450" s="109"/>
      <c r="I450" s="109"/>
      <c r="J450" s="109"/>
      <c r="K450" s="109"/>
      <c r="L450" s="109"/>
      <c r="M450" s="109"/>
      <c r="N450" s="109"/>
      <c r="O450" s="109"/>
      <c r="P450" s="109"/>
      <c r="Q450" s="109"/>
      <c r="R450" s="109"/>
      <c r="S450" s="109"/>
      <c r="T450" s="109"/>
      <c r="U450" s="109"/>
      <c r="V450" s="109"/>
      <c r="W450" s="109"/>
      <c r="X450" s="109"/>
      <c r="Y450" s="109"/>
      <c r="Z450" s="109"/>
    </row>
    <row r="451" ht="12.75" customHeight="1">
      <c r="A451" s="109"/>
      <c r="B451" s="109"/>
      <c r="C451" s="109"/>
      <c r="D451" s="109"/>
      <c r="E451" s="109"/>
      <c r="F451" s="109"/>
      <c r="G451" s="109"/>
      <c r="H451" s="109"/>
      <c r="I451" s="109"/>
      <c r="J451" s="109"/>
      <c r="K451" s="109"/>
      <c r="L451" s="109"/>
      <c r="M451" s="109"/>
      <c r="N451" s="109"/>
      <c r="O451" s="109"/>
      <c r="P451" s="109"/>
      <c r="Q451" s="109"/>
      <c r="R451" s="109"/>
      <c r="S451" s="109"/>
      <c r="T451" s="109"/>
      <c r="U451" s="109"/>
      <c r="V451" s="109"/>
      <c r="W451" s="109"/>
      <c r="X451" s="109"/>
      <c r="Y451" s="109"/>
      <c r="Z451" s="109"/>
    </row>
    <row r="452" ht="12.75" customHeight="1">
      <c r="A452" s="109"/>
      <c r="B452" s="109"/>
      <c r="C452" s="109"/>
      <c r="D452" s="109"/>
      <c r="E452" s="109"/>
      <c r="F452" s="109"/>
      <c r="G452" s="109"/>
      <c r="H452" s="109"/>
      <c r="I452" s="109"/>
      <c r="J452" s="109"/>
      <c r="K452" s="109"/>
      <c r="L452" s="109"/>
      <c r="M452" s="109"/>
      <c r="N452" s="109"/>
      <c r="O452" s="109"/>
      <c r="P452" s="109"/>
      <c r="Q452" s="109"/>
      <c r="R452" s="109"/>
      <c r="S452" s="109"/>
      <c r="T452" s="109"/>
      <c r="U452" s="109"/>
      <c r="V452" s="109"/>
      <c r="W452" s="109"/>
      <c r="X452" s="109"/>
      <c r="Y452" s="109"/>
      <c r="Z452" s="109"/>
    </row>
    <row r="453" ht="12.75" customHeight="1">
      <c r="A453" s="109"/>
      <c r="B453" s="109"/>
      <c r="C453" s="109"/>
      <c r="D453" s="109"/>
      <c r="E453" s="109"/>
      <c r="F453" s="109"/>
      <c r="G453" s="109"/>
      <c r="H453" s="109"/>
      <c r="I453" s="109"/>
      <c r="J453" s="109"/>
      <c r="K453" s="109"/>
      <c r="L453" s="109"/>
      <c r="M453" s="109"/>
      <c r="N453" s="109"/>
      <c r="O453" s="109"/>
      <c r="P453" s="109"/>
      <c r="Q453" s="109"/>
      <c r="R453" s="109"/>
      <c r="S453" s="109"/>
      <c r="T453" s="109"/>
      <c r="U453" s="109"/>
      <c r="V453" s="109"/>
      <c r="W453" s="109"/>
      <c r="X453" s="109"/>
      <c r="Y453" s="109"/>
      <c r="Z453" s="109"/>
    </row>
    <row r="454" ht="12.75" customHeight="1">
      <c r="A454" s="109"/>
      <c r="B454" s="109"/>
      <c r="C454" s="109"/>
      <c r="D454" s="109"/>
      <c r="E454" s="109"/>
      <c r="F454" s="109"/>
      <c r="G454" s="109"/>
      <c r="H454" s="109"/>
      <c r="I454" s="109"/>
      <c r="J454" s="109"/>
      <c r="K454" s="109"/>
      <c r="L454" s="109"/>
      <c r="M454" s="109"/>
      <c r="N454" s="109"/>
      <c r="O454" s="109"/>
      <c r="P454" s="109"/>
      <c r="Q454" s="109"/>
      <c r="R454" s="109"/>
      <c r="S454" s="109"/>
      <c r="T454" s="109"/>
      <c r="U454" s="109"/>
      <c r="V454" s="109"/>
      <c r="W454" s="109"/>
      <c r="X454" s="109"/>
      <c r="Y454" s="109"/>
      <c r="Z454" s="109"/>
    </row>
    <row r="455" ht="12.75" customHeight="1">
      <c r="A455" s="109"/>
      <c r="B455" s="109"/>
      <c r="C455" s="109"/>
      <c r="D455" s="109"/>
      <c r="E455" s="109"/>
      <c r="F455" s="109"/>
      <c r="G455" s="109"/>
      <c r="H455" s="109"/>
      <c r="I455" s="109"/>
      <c r="J455" s="109"/>
      <c r="K455" s="109"/>
      <c r="L455" s="109"/>
      <c r="M455" s="109"/>
      <c r="N455" s="109"/>
      <c r="O455" s="109"/>
      <c r="P455" s="109"/>
      <c r="Q455" s="109"/>
      <c r="R455" s="109"/>
      <c r="S455" s="109"/>
      <c r="T455" s="109"/>
      <c r="U455" s="109"/>
      <c r="V455" s="109"/>
      <c r="W455" s="109"/>
      <c r="X455" s="109"/>
      <c r="Y455" s="109"/>
      <c r="Z455" s="109"/>
    </row>
    <row r="456" ht="12.75" customHeight="1">
      <c r="A456" s="109"/>
      <c r="B456" s="109"/>
      <c r="C456" s="109"/>
      <c r="D456" s="109"/>
      <c r="E456" s="109"/>
      <c r="F456" s="109"/>
      <c r="G456" s="109"/>
      <c r="H456" s="109"/>
      <c r="I456" s="109"/>
      <c r="J456" s="109"/>
      <c r="K456" s="109"/>
      <c r="L456" s="109"/>
      <c r="M456" s="109"/>
      <c r="N456" s="109"/>
      <c r="O456" s="109"/>
      <c r="P456" s="109"/>
      <c r="Q456" s="109"/>
      <c r="R456" s="109"/>
      <c r="S456" s="109"/>
      <c r="T456" s="109"/>
      <c r="U456" s="109"/>
      <c r="V456" s="109"/>
      <c r="W456" s="109"/>
      <c r="X456" s="109"/>
      <c r="Y456" s="109"/>
      <c r="Z456" s="109"/>
    </row>
    <row r="457" ht="12.75" customHeight="1">
      <c r="A457" s="109"/>
      <c r="B457" s="109"/>
      <c r="C457" s="109"/>
      <c r="D457" s="109"/>
      <c r="E457" s="109"/>
      <c r="F457" s="109"/>
      <c r="G457" s="109"/>
      <c r="H457" s="109"/>
      <c r="I457" s="109"/>
      <c r="J457" s="109"/>
      <c r="K457" s="109"/>
      <c r="L457" s="109"/>
      <c r="M457" s="109"/>
      <c r="N457" s="109"/>
      <c r="O457" s="109"/>
      <c r="P457" s="109"/>
      <c r="Q457" s="109"/>
      <c r="R457" s="109"/>
      <c r="S457" s="109"/>
      <c r="T457" s="109"/>
      <c r="U457" s="109"/>
      <c r="V457" s="109"/>
      <c r="W457" s="109"/>
      <c r="X457" s="109"/>
      <c r="Y457" s="109"/>
      <c r="Z457" s="109"/>
    </row>
    <row r="458" ht="12.75" customHeight="1">
      <c r="A458" s="109"/>
      <c r="B458" s="109"/>
      <c r="C458" s="109"/>
      <c r="D458" s="109"/>
      <c r="E458" s="109"/>
      <c r="F458" s="109"/>
      <c r="G458" s="109"/>
      <c r="H458" s="109"/>
      <c r="I458" s="109"/>
      <c r="J458" s="109"/>
      <c r="K458" s="109"/>
      <c r="L458" s="109"/>
      <c r="M458" s="109"/>
      <c r="N458" s="109"/>
      <c r="O458" s="109"/>
      <c r="P458" s="109"/>
      <c r="Q458" s="109"/>
      <c r="R458" s="109"/>
      <c r="S458" s="109"/>
      <c r="T458" s="109"/>
      <c r="U458" s="109"/>
      <c r="V458" s="109"/>
      <c r="W458" s="109"/>
      <c r="X458" s="109"/>
      <c r="Y458" s="109"/>
      <c r="Z458" s="109"/>
    </row>
    <row r="459" ht="12.75" customHeight="1">
      <c r="A459" s="109"/>
      <c r="B459" s="109"/>
      <c r="C459" s="109"/>
      <c r="D459" s="109"/>
      <c r="E459" s="109"/>
      <c r="F459" s="109"/>
      <c r="G459" s="109"/>
      <c r="H459" s="109"/>
      <c r="I459" s="109"/>
      <c r="J459" s="109"/>
      <c r="K459" s="109"/>
      <c r="L459" s="109"/>
      <c r="M459" s="109"/>
      <c r="N459" s="109"/>
      <c r="O459" s="109"/>
      <c r="P459" s="109"/>
      <c r="Q459" s="109"/>
      <c r="R459" s="109"/>
      <c r="S459" s="109"/>
      <c r="T459" s="109"/>
      <c r="U459" s="109"/>
      <c r="V459" s="109"/>
      <c r="W459" s="109"/>
      <c r="X459" s="109"/>
      <c r="Y459" s="109"/>
      <c r="Z459" s="109"/>
    </row>
    <row r="460" ht="12.75" customHeight="1">
      <c r="A460" s="109"/>
      <c r="B460" s="109"/>
      <c r="C460" s="109"/>
      <c r="D460" s="109"/>
      <c r="E460" s="109"/>
      <c r="F460" s="109"/>
      <c r="G460" s="109"/>
      <c r="H460" s="109"/>
      <c r="I460" s="109"/>
      <c r="J460" s="109"/>
      <c r="K460" s="109"/>
      <c r="L460" s="109"/>
      <c r="M460" s="109"/>
      <c r="N460" s="109"/>
      <c r="O460" s="109"/>
      <c r="P460" s="109"/>
      <c r="Q460" s="109"/>
      <c r="R460" s="109"/>
      <c r="S460" s="109"/>
      <c r="T460" s="109"/>
      <c r="U460" s="109"/>
      <c r="V460" s="109"/>
      <c r="W460" s="109"/>
      <c r="X460" s="109"/>
      <c r="Y460" s="109"/>
      <c r="Z460" s="109"/>
    </row>
    <row r="461" ht="12.75" customHeight="1">
      <c r="A461" s="109"/>
      <c r="B461" s="109"/>
      <c r="C461" s="109"/>
      <c r="D461" s="109"/>
      <c r="E461" s="109"/>
      <c r="F461" s="109"/>
      <c r="G461" s="109"/>
      <c r="H461" s="109"/>
      <c r="I461" s="109"/>
      <c r="J461" s="109"/>
      <c r="K461" s="109"/>
      <c r="L461" s="109"/>
      <c r="M461" s="109"/>
      <c r="N461" s="109"/>
      <c r="O461" s="109"/>
      <c r="P461" s="109"/>
      <c r="Q461" s="109"/>
      <c r="R461" s="109"/>
      <c r="S461" s="109"/>
      <c r="T461" s="109"/>
      <c r="U461" s="109"/>
      <c r="V461" s="109"/>
      <c r="W461" s="109"/>
      <c r="X461" s="109"/>
      <c r="Y461" s="109"/>
      <c r="Z461" s="109"/>
    </row>
    <row r="462" ht="12.75" customHeight="1">
      <c r="A462" s="109"/>
      <c r="B462" s="109"/>
      <c r="C462" s="109"/>
      <c r="D462" s="109"/>
      <c r="E462" s="109"/>
      <c r="F462" s="109"/>
      <c r="G462" s="109"/>
      <c r="H462" s="109"/>
      <c r="I462" s="109"/>
      <c r="J462" s="109"/>
      <c r="K462" s="109"/>
      <c r="L462" s="109"/>
      <c r="M462" s="109"/>
      <c r="N462" s="109"/>
      <c r="O462" s="109"/>
      <c r="P462" s="109"/>
      <c r="Q462" s="109"/>
      <c r="R462" s="109"/>
      <c r="S462" s="109"/>
      <c r="T462" s="109"/>
      <c r="U462" s="109"/>
      <c r="V462" s="109"/>
      <c r="W462" s="109"/>
      <c r="X462" s="109"/>
      <c r="Y462" s="109"/>
      <c r="Z462" s="109"/>
    </row>
    <row r="463" ht="12.75" customHeight="1">
      <c r="A463" s="109"/>
      <c r="B463" s="109"/>
      <c r="C463" s="109"/>
      <c r="D463" s="109"/>
      <c r="E463" s="109"/>
      <c r="F463" s="109"/>
      <c r="G463" s="109"/>
      <c r="H463" s="109"/>
      <c r="I463" s="109"/>
      <c r="J463" s="109"/>
      <c r="K463" s="109"/>
      <c r="L463" s="109"/>
      <c r="M463" s="109"/>
      <c r="N463" s="109"/>
      <c r="O463" s="109"/>
      <c r="P463" s="109"/>
      <c r="Q463" s="109"/>
      <c r="R463" s="109"/>
      <c r="S463" s="109"/>
      <c r="T463" s="109"/>
      <c r="U463" s="109"/>
      <c r="V463" s="109"/>
      <c r="W463" s="109"/>
      <c r="X463" s="109"/>
      <c r="Y463" s="109"/>
      <c r="Z463" s="109"/>
    </row>
    <row r="464" ht="12.75" customHeight="1">
      <c r="A464" s="109"/>
      <c r="B464" s="109"/>
      <c r="C464" s="109"/>
      <c r="D464" s="109"/>
      <c r="E464" s="109"/>
      <c r="F464" s="109"/>
      <c r="G464" s="109"/>
      <c r="H464" s="109"/>
      <c r="I464" s="109"/>
      <c r="J464" s="109"/>
      <c r="K464" s="109"/>
      <c r="L464" s="109"/>
      <c r="M464" s="109"/>
      <c r="N464" s="109"/>
      <c r="O464" s="109"/>
      <c r="P464" s="109"/>
      <c r="Q464" s="109"/>
      <c r="R464" s="109"/>
      <c r="S464" s="109"/>
      <c r="T464" s="109"/>
      <c r="U464" s="109"/>
      <c r="V464" s="109"/>
      <c r="W464" s="109"/>
      <c r="X464" s="109"/>
      <c r="Y464" s="109"/>
      <c r="Z464" s="109"/>
    </row>
    <row r="465" ht="12.75" customHeight="1">
      <c r="A465" s="109"/>
      <c r="B465" s="109"/>
      <c r="C465" s="109"/>
      <c r="D465" s="109"/>
      <c r="E465" s="109"/>
      <c r="F465" s="109"/>
      <c r="G465" s="109"/>
      <c r="H465" s="109"/>
      <c r="I465" s="109"/>
      <c r="J465" s="109"/>
      <c r="K465" s="109"/>
      <c r="L465" s="109"/>
      <c r="M465" s="109"/>
      <c r="N465" s="109"/>
      <c r="O465" s="109"/>
      <c r="P465" s="109"/>
      <c r="Q465" s="109"/>
      <c r="R465" s="109"/>
      <c r="S465" s="109"/>
      <c r="T465" s="109"/>
      <c r="U465" s="109"/>
      <c r="V465" s="109"/>
      <c r="W465" s="109"/>
      <c r="X465" s="109"/>
      <c r="Y465" s="109"/>
      <c r="Z465" s="109"/>
    </row>
    <row r="466" ht="12.75" customHeight="1">
      <c r="A466" s="109"/>
      <c r="B466" s="109"/>
      <c r="C466" s="109"/>
      <c r="D466" s="109"/>
      <c r="E466" s="109"/>
      <c r="F466" s="109"/>
      <c r="G466" s="109"/>
      <c r="H466" s="109"/>
      <c r="I466" s="109"/>
      <c r="J466" s="109"/>
      <c r="K466" s="109"/>
      <c r="L466" s="109"/>
      <c r="M466" s="109"/>
      <c r="N466" s="109"/>
      <c r="O466" s="109"/>
      <c r="P466" s="109"/>
      <c r="Q466" s="109"/>
      <c r="R466" s="109"/>
      <c r="S466" s="109"/>
      <c r="T466" s="109"/>
      <c r="U466" s="109"/>
      <c r="V466" s="109"/>
      <c r="W466" s="109"/>
      <c r="X466" s="109"/>
      <c r="Y466" s="109"/>
      <c r="Z466" s="109"/>
    </row>
    <row r="467" ht="12.75" customHeight="1">
      <c r="A467" s="109"/>
      <c r="B467" s="109"/>
      <c r="C467" s="109"/>
      <c r="D467" s="109"/>
      <c r="E467" s="109"/>
      <c r="F467" s="109"/>
      <c r="G467" s="109"/>
      <c r="H467" s="109"/>
      <c r="I467" s="109"/>
      <c r="J467" s="109"/>
      <c r="K467" s="109"/>
      <c r="L467" s="109"/>
      <c r="M467" s="109"/>
      <c r="N467" s="109"/>
      <c r="O467" s="109"/>
      <c r="P467" s="109"/>
      <c r="Q467" s="109"/>
      <c r="R467" s="109"/>
      <c r="S467" s="109"/>
      <c r="T467" s="109"/>
      <c r="U467" s="109"/>
      <c r="V467" s="109"/>
      <c r="W467" s="109"/>
      <c r="X467" s="109"/>
      <c r="Y467" s="109"/>
      <c r="Z467" s="109"/>
    </row>
    <row r="468" ht="12.75" customHeight="1">
      <c r="A468" s="109"/>
      <c r="B468" s="109"/>
      <c r="C468" s="109"/>
      <c r="D468" s="109"/>
      <c r="E468" s="109"/>
      <c r="F468" s="109"/>
      <c r="G468" s="109"/>
      <c r="H468" s="109"/>
      <c r="I468" s="109"/>
      <c r="J468" s="109"/>
      <c r="K468" s="109"/>
      <c r="L468" s="109"/>
      <c r="M468" s="109"/>
      <c r="N468" s="109"/>
      <c r="O468" s="109"/>
      <c r="P468" s="109"/>
      <c r="Q468" s="109"/>
      <c r="R468" s="109"/>
      <c r="S468" s="109"/>
      <c r="T468" s="109"/>
      <c r="U468" s="109"/>
      <c r="V468" s="109"/>
      <c r="W468" s="109"/>
      <c r="X468" s="109"/>
      <c r="Y468" s="109"/>
      <c r="Z468" s="109"/>
    </row>
    <row r="469" ht="12.75" customHeight="1">
      <c r="A469" s="109"/>
      <c r="B469" s="109"/>
      <c r="C469" s="109"/>
      <c r="D469" s="109"/>
      <c r="E469" s="109"/>
      <c r="F469" s="109"/>
      <c r="G469" s="109"/>
      <c r="H469" s="109"/>
      <c r="I469" s="109"/>
      <c r="J469" s="109"/>
      <c r="K469" s="109"/>
      <c r="L469" s="109"/>
      <c r="M469" s="109"/>
      <c r="N469" s="109"/>
      <c r="O469" s="109"/>
      <c r="P469" s="109"/>
      <c r="Q469" s="109"/>
      <c r="R469" s="109"/>
      <c r="S469" s="109"/>
      <c r="T469" s="109"/>
      <c r="U469" s="109"/>
      <c r="V469" s="109"/>
      <c r="W469" s="109"/>
      <c r="X469" s="109"/>
      <c r="Y469" s="109"/>
      <c r="Z469" s="109"/>
    </row>
    <row r="470" ht="12.75" customHeight="1">
      <c r="A470" s="109"/>
      <c r="B470" s="109"/>
      <c r="C470" s="109"/>
      <c r="D470" s="109"/>
      <c r="E470" s="109"/>
      <c r="F470" s="109"/>
      <c r="G470" s="109"/>
      <c r="H470" s="109"/>
      <c r="I470" s="109"/>
      <c r="J470" s="109"/>
      <c r="K470" s="109"/>
      <c r="L470" s="109"/>
      <c r="M470" s="109"/>
      <c r="N470" s="109"/>
      <c r="O470" s="109"/>
      <c r="P470" s="109"/>
      <c r="Q470" s="109"/>
      <c r="R470" s="109"/>
      <c r="S470" s="109"/>
      <c r="T470" s="109"/>
      <c r="U470" s="109"/>
      <c r="V470" s="109"/>
      <c r="W470" s="109"/>
      <c r="X470" s="109"/>
      <c r="Y470" s="109"/>
      <c r="Z470" s="109"/>
    </row>
    <row r="471" ht="12.75" customHeight="1">
      <c r="A471" s="109"/>
      <c r="B471" s="109"/>
      <c r="C471" s="109"/>
      <c r="D471" s="109"/>
      <c r="E471" s="109"/>
      <c r="F471" s="109"/>
      <c r="G471" s="109"/>
      <c r="H471" s="109"/>
      <c r="I471" s="109"/>
      <c r="J471" s="109"/>
      <c r="K471" s="109"/>
      <c r="L471" s="109"/>
      <c r="M471" s="109"/>
      <c r="N471" s="109"/>
      <c r="O471" s="109"/>
      <c r="P471" s="109"/>
      <c r="Q471" s="109"/>
      <c r="R471" s="109"/>
      <c r="S471" s="109"/>
      <c r="T471" s="109"/>
      <c r="U471" s="109"/>
      <c r="V471" s="109"/>
      <c r="W471" s="109"/>
      <c r="X471" s="109"/>
      <c r="Y471" s="109"/>
      <c r="Z471" s="109"/>
    </row>
    <row r="472" ht="12.75" customHeight="1">
      <c r="A472" s="109"/>
      <c r="B472" s="109"/>
      <c r="C472" s="109"/>
      <c r="D472" s="109"/>
      <c r="E472" s="109"/>
      <c r="F472" s="109"/>
      <c r="G472" s="109"/>
      <c r="H472" s="109"/>
      <c r="I472" s="109"/>
      <c r="J472" s="109"/>
      <c r="K472" s="109"/>
      <c r="L472" s="109"/>
      <c r="M472" s="109"/>
      <c r="N472" s="109"/>
      <c r="O472" s="109"/>
      <c r="P472" s="109"/>
      <c r="Q472" s="109"/>
      <c r="R472" s="109"/>
      <c r="S472" s="109"/>
      <c r="T472" s="109"/>
      <c r="U472" s="109"/>
      <c r="V472" s="109"/>
      <c r="W472" s="109"/>
      <c r="X472" s="109"/>
      <c r="Y472" s="109"/>
      <c r="Z472" s="109"/>
    </row>
    <row r="473" ht="12.75" customHeight="1">
      <c r="A473" s="109"/>
      <c r="B473" s="109"/>
      <c r="C473" s="109"/>
      <c r="D473" s="109"/>
      <c r="E473" s="109"/>
      <c r="F473" s="109"/>
      <c r="G473" s="109"/>
      <c r="H473" s="109"/>
      <c r="I473" s="109"/>
      <c r="J473" s="109"/>
      <c r="K473" s="109"/>
      <c r="L473" s="109"/>
      <c r="M473" s="109"/>
      <c r="N473" s="109"/>
      <c r="O473" s="109"/>
      <c r="P473" s="109"/>
      <c r="Q473" s="109"/>
      <c r="R473" s="109"/>
      <c r="S473" s="109"/>
      <c r="T473" s="109"/>
      <c r="U473" s="109"/>
      <c r="V473" s="109"/>
      <c r="W473" s="109"/>
      <c r="X473" s="109"/>
      <c r="Y473" s="109"/>
      <c r="Z473" s="109"/>
    </row>
    <row r="474" ht="12.75" customHeight="1">
      <c r="A474" s="109"/>
      <c r="B474" s="109"/>
      <c r="C474" s="109"/>
      <c r="D474" s="109"/>
      <c r="E474" s="109"/>
      <c r="F474" s="109"/>
      <c r="G474" s="109"/>
      <c r="H474" s="109"/>
      <c r="I474" s="109"/>
      <c r="J474" s="109"/>
      <c r="K474" s="109"/>
      <c r="L474" s="109"/>
      <c r="M474" s="109"/>
      <c r="N474" s="109"/>
      <c r="O474" s="109"/>
      <c r="P474" s="109"/>
      <c r="Q474" s="109"/>
      <c r="R474" s="109"/>
      <c r="S474" s="109"/>
      <c r="T474" s="109"/>
      <c r="U474" s="109"/>
      <c r="V474" s="109"/>
      <c r="W474" s="109"/>
      <c r="X474" s="109"/>
      <c r="Y474" s="109"/>
      <c r="Z474" s="109"/>
    </row>
    <row r="475" ht="12.75" customHeight="1">
      <c r="A475" s="109"/>
      <c r="B475" s="109"/>
      <c r="C475" s="109"/>
      <c r="D475" s="109"/>
      <c r="E475" s="109"/>
      <c r="F475" s="109"/>
      <c r="G475" s="109"/>
      <c r="H475" s="109"/>
      <c r="I475" s="109"/>
      <c r="J475" s="109"/>
      <c r="K475" s="109"/>
      <c r="L475" s="109"/>
      <c r="M475" s="109"/>
      <c r="N475" s="109"/>
      <c r="O475" s="109"/>
      <c r="P475" s="109"/>
      <c r="Q475" s="109"/>
      <c r="R475" s="109"/>
      <c r="S475" s="109"/>
      <c r="T475" s="109"/>
      <c r="U475" s="109"/>
      <c r="V475" s="109"/>
      <c r="W475" s="109"/>
      <c r="X475" s="109"/>
      <c r="Y475" s="109"/>
      <c r="Z475" s="109"/>
    </row>
    <row r="476" ht="12.75" customHeight="1">
      <c r="A476" s="109"/>
      <c r="B476" s="109"/>
      <c r="C476" s="109"/>
      <c r="D476" s="109"/>
      <c r="E476" s="109"/>
      <c r="F476" s="109"/>
      <c r="G476" s="109"/>
      <c r="H476" s="109"/>
      <c r="I476" s="109"/>
      <c r="J476" s="109"/>
      <c r="K476" s="109"/>
      <c r="L476" s="109"/>
      <c r="M476" s="109"/>
      <c r="N476" s="109"/>
      <c r="O476" s="109"/>
      <c r="P476" s="109"/>
      <c r="Q476" s="109"/>
      <c r="R476" s="109"/>
      <c r="S476" s="109"/>
      <c r="T476" s="109"/>
      <c r="U476" s="109"/>
      <c r="V476" s="109"/>
      <c r="W476" s="109"/>
      <c r="X476" s="109"/>
      <c r="Y476" s="109"/>
      <c r="Z476" s="109"/>
    </row>
    <row r="477" ht="12.75" customHeight="1">
      <c r="A477" s="109"/>
      <c r="B477" s="109"/>
      <c r="C477" s="109"/>
      <c r="D477" s="109"/>
      <c r="E477" s="109"/>
      <c r="F477" s="109"/>
      <c r="G477" s="109"/>
      <c r="H477" s="109"/>
      <c r="I477" s="109"/>
      <c r="J477" s="109"/>
      <c r="K477" s="109"/>
      <c r="L477" s="109"/>
      <c r="M477" s="109"/>
      <c r="N477" s="109"/>
      <c r="O477" s="109"/>
      <c r="P477" s="109"/>
      <c r="Q477" s="109"/>
      <c r="R477" s="109"/>
      <c r="S477" s="109"/>
      <c r="T477" s="109"/>
      <c r="U477" s="109"/>
      <c r="V477" s="109"/>
      <c r="W477" s="109"/>
      <c r="X477" s="109"/>
      <c r="Y477" s="109"/>
      <c r="Z477" s="109"/>
    </row>
    <row r="478" ht="12.75" customHeight="1">
      <c r="A478" s="109"/>
      <c r="B478" s="109"/>
      <c r="C478" s="109"/>
      <c r="D478" s="109"/>
      <c r="E478" s="109"/>
      <c r="F478" s="109"/>
      <c r="G478" s="109"/>
      <c r="H478" s="109"/>
      <c r="I478" s="109"/>
      <c r="J478" s="109"/>
      <c r="K478" s="109"/>
      <c r="L478" s="109"/>
      <c r="M478" s="109"/>
      <c r="N478" s="109"/>
      <c r="O478" s="109"/>
      <c r="P478" s="109"/>
      <c r="Q478" s="109"/>
      <c r="R478" s="109"/>
      <c r="S478" s="109"/>
      <c r="T478" s="109"/>
      <c r="U478" s="109"/>
      <c r="V478" s="109"/>
      <c r="W478" s="109"/>
      <c r="X478" s="109"/>
      <c r="Y478" s="109"/>
      <c r="Z478" s="109"/>
    </row>
    <row r="479" ht="12.75" customHeight="1">
      <c r="A479" s="109"/>
      <c r="B479" s="109"/>
      <c r="C479" s="109"/>
      <c r="D479" s="109"/>
      <c r="E479" s="109"/>
      <c r="F479" s="109"/>
      <c r="G479" s="109"/>
      <c r="H479" s="109"/>
      <c r="I479" s="109"/>
      <c r="J479" s="109"/>
      <c r="K479" s="109"/>
      <c r="L479" s="109"/>
      <c r="M479" s="109"/>
      <c r="N479" s="109"/>
      <c r="O479" s="109"/>
      <c r="P479" s="109"/>
      <c r="Q479" s="109"/>
      <c r="R479" s="109"/>
      <c r="S479" s="109"/>
      <c r="T479" s="109"/>
      <c r="U479" s="109"/>
      <c r="V479" s="109"/>
      <c r="W479" s="109"/>
      <c r="X479" s="109"/>
      <c r="Y479" s="109"/>
      <c r="Z479" s="109"/>
    </row>
    <row r="480" ht="12.75" customHeight="1">
      <c r="A480" s="109"/>
      <c r="B480" s="109"/>
      <c r="C480" s="109"/>
      <c r="D480" s="109"/>
      <c r="E480" s="109"/>
      <c r="F480" s="109"/>
      <c r="G480" s="109"/>
      <c r="H480" s="109"/>
      <c r="I480" s="109"/>
      <c r="J480" s="109"/>
      <c r="K480" s="109"/>
      <c r="L480" s="109"/>
      <c r="M480" s="109"/>
      <c r="N480" s="109"/>
      <c r="O480" s="109"/>
      <c r="P480" s="109"/>
      <c r="Q480" s="109"/>
      <c r="R480" s="109"/>
      <c r="S480" s="109"/>
      <c r="T480" s="109"/>
      <c r="U480" s="109"/>
      <c r="V480" s="109"/>
      <c r="W480" s="109"/>
      <c r="X480" s="109"/>
      <c r="Y480" s="109"/>
      <c r="Z480" s="109"/>
    </row>
    <row r="481" ht="12.75" customHeight="1">
      <c r="A481" s="109"/>
      <c r="B481" s="109"/>
      <c r="C481" s="109"/>
      <c r="D481" s="109"/>
      <c r="E481" s="109"/>
      <c r="F481" s="109"/>
      <c r="G481" s="109"/>
      <c r="H481" s="109"/>
      <c r="I481" s="109"/>
      <c r="J481" s="109"/>
      <c r="K481" s="109"/>
      <c r="L481" s="109"/>
      <c r="M481" s="109"/>
      <c r="N481" s="109"/>
      <c r="O481" s="109"/>
      <c r="P481" s="109"/>
      <c r="Q481" s="109"/>
      <c r="R481" s="109"/>
      <c r="S481" s="109"/>
      <c r="T481" s="109"/>
      <c r="U481" s="109"/>
      <c r="V481" s="109"/>
      <c r="W481" s="109"/>
      <c r="X481" s="109"/>
      <c r="Y481" s="109"/>
      <c r="Z481" s="109"/>
    </row>
    <row r="482" ht="12.75" customHeight="1">
      <c r="A482" s="109"/>
      <c r="B482" s="109"/>
      <c r="C482" s="109"/>
      <c r="D482" s="109"/>
      <c r="E482" s="109"/>
      <c r="F482" s="109"/>
      <c r="G482" s="109"/>
      <c r="H482" s="109"/>
      <c r="I482" s="109"/>
      <c r="J482" s="109"/>
      <c r="K482" s="109"/>
      <c r="L482" s="109"/>
      <c r="M482" s="109"/>
      <c r="N482" s="109"/>
      <c r="O482" s="109"/>
      <c r="P482" s="109"/>
      <c r="Q482" s="109"/>
      <c r="R482" s="109"/>
      <c r="S482" s="109"/>
      <c r="T482" s="109"/>
      <c r="U482" s="109"/>
      <c r="V482" s="109"/>
      <c r="W482" s="109"/>
      <c r="X482" s="109"/>
      <c r="Y482" s="109"/>
      <c r="Z482" s="109"/>
    </row>
    <row r="483" ht="12.75" customHeight="1">
      <c r="A483" s="109"/>
      <c r="B483" s="109"/>
      <c r="C483" s="109"/>
      <c r="D483" s="109"/>
      <c r="E483" s="109"/>
      <c r="F483" s="109"/>
      <c r="G483" s="109"/>
      <c r="H483" s="109"/>
      <c r="I483" s="109"/>
      <c r="J483" s="109"/>
      <c r="K483" s="109"/>
      <c r="L483" s="109"/>
      <c r="M483" s="109"/>
      <c r="N483" s="109"/>
      <c r="O483" s="109"/>
      <c r="P483" s="109"/>
      <c r="Q483" s="109"/>
      <c r="R483" s="109"/>
      <c r="S483" s="109"/>
      <c r="T483" s="109"/>
      <c r="U483" s="109"/>
      <c r="V483" s="109"/>
      <c r="W483" s="109"/>
      <c r="X483" s="109"/>
      <c r="Y483" s="109"/>
      <c r="Z483" s="109"/>
    </row>
    <row r="484" ht="12.75" customHeight="1">
      <c r="A484" s="109"/>
      <c r="B484" s="109"/>
      <c r="C484" s="109"/>
      <c r="D484" s="109"/>
      <c r="E484" s="109"/>
      <c r="F484" s="109"/>
      <c r="G484" s="109"/>
      <c r="H484" s="109"/>
      <c r="I484" s="109"/>
      <c r="J484" s="109"/>
      <c r="K484" s="109"/>
      <c r="L484" s="109"/>
      <c r="M484" s="109"/>
      <c r="N484" s="109"/>
      <c r="O484" s="109"/>
      <c r="P484" s="109"/>
      <c r="Q484" s="109"/>
      <c r="R484" s="109"/>
      <c r="S484" s="109"/>
      <c r="T484" s="109"/>
      <c r="U484" s="109"/>
      <c r="V484" s="109"/>
      <c r="W484" s="109"/>
      <c r="X484" s="109"/>
      <c r="Y484" s="109"/>
      <c r="Z484" s="109"/>
    </row>
    <row r="485" ht="12.75" customHeight="1">
      <c r="A485" s="109"/>
      <c r="B485" s="109"/>
      <c r="C485" s="109"/>
      <c r="D485" s="109"/>
      <c r="E485" s="109"/>
      <c r="F485" s="109"/>
      <c r="G485" s="109"/>
      <c r="H485" s="109"/>
      <c r="I485" s="109"/>
      <c r="J485" s="109"/>
      <c r="K485" s="109"/>
      <c r="L485" s="109"/>
      <c r="M485" s="109"/>
      <c r="N485" s="109"/>
      <c r="O485" s="109"/>
      <c r="P485" s="109"/>
      <c r="Q485" s="109"/>
      <c r="R485" s="109"/>
      <c r="S485" s="109"/>
      <c r="T485" s="109"/>
      <c r="U485" s="109"/>
      <c r="V485" s="109"/>
      <c r="W485" s="109"/>
      <c r="X485" s="109"/>
      <c r="Y485" s="109"/>
      <c r="Z485" s="109"/>
    </row>
    <row r="486" ht="12.75" customHeight="1">
      <c r="A486" s="109"/>
      <c r="B486" s="109"/>
      <c r="C486" s="109"/>
      <c r="D486" s="109"/>
      <c r="E486" s="109"/>
      <c r="F486" s="109"/>
      <c r="G486" s="109"/>
      <c r="H486" s="109"/>
      <c r="I486" s="109"/>
      <c r="J486" s="109"/>
      <c r="K486" s="109"/>
      <c r="L486" s="109"/>
      <c r="M486" s="109"/>
      <c r="N486" s="109"/>
      <c r="O486" s="109"/>
      <c r="P486" s="109"/>
      <c r="Q486" s="109"/>
      <c r="R486" s="109"/>
      <c r="S486" s="109"/>
      <c r="T486" s="109"/>
      <c r="U486" s="109"/>
      <c r="V486" s="109"/>
      <c r="W486" s="109"/>
      <c r="X486" s="109"/>
      <c r="Y486" s="109"/>
      <c r="Z486" s="109"/>
    </row>
    <row r="487" ht="12.75" customHeight="1">
      <c r="A487" s="109"/>
      <c r="B487" s="109"/>
      <c r="C487" s="109"/>
      <c r="D487" s="109"/>
      <c r="E487" s="109"/>
      <c r="F487" s="109"/>
      <c r="G487" s="109"/>
      <c r="H487" s="109"/>
      <c r="I487" s="109"/>
      <c r="J487" s="109"/>
      <c r="K487" s="109"/>
      <c r="L487" s="109"/>
      <c r="M487" s="109"/>
      <c r="N487" s="109"/>
      <c r="O487" s="109"/>
      <c r="P487" s="109"/>
      <c r="Q487" s="109"/>
      <c r="R487" s="109"/>
      <c r="S487" s="109"/>
      <c r="T487" s="109"/>
      <c r="U487" s="109"/>
      <c r="V487" s="109"/>
      <c r="W487" s="109"/>
      <c r="X487" s="109"/>
      <c r="Y487" s="109"/>
      <c r="Z487" s="109"/>
    </row>
    <row r="488" ht="12.75" customHeight="1">
      <c r="A488" s="109"/>
      <c r="B488" s="109"/>
      <c r="C488" s="109"/>
      <c r="D488" s="109"/>
      <c r="E488" s="109"/>
      <c r="F488" s="109"/>
      <c r="G488" s="109"/>
      <c r="H488" s="109"/>
      <c r="I488" s="109"/>
      <c r="J488" s="109"/>
      <c r="K488" s="109"/>
      <c r="L488" s="109"/>
      <c r="M488" s="109"/>
      <c r="N488" s="109"/>
      <c r="O488" s="109"/>
      <c r="P488" s="109"/>
      <c r="Q488" s="109"/>
      <c r="R488" s="109"/>
      <c r="S488" s="109"/>
      <c r="T488" s="109"/>
      <c r="U488" s="109"/>
      <c r="V488" s="109"/>
      <c r="W488" s="109"/>
      <c r="X488" s="109"/>
      <c r="Y488" s="109"/>
      <c r="Z488" s="109"/>
    </row>
    <row r="489" ht="12.75" customHeight="1">
      <c r="A489" s="109"/>
      <c r="B489" s="109"/>
      <c r="C489" s="109"/>
      <c r="D489" s="109"/>
      <c r="E489" s="109"/>
      <c r="F489" s="109"/>
      <c r="G489" s="109"/>
      <c r="H489" s="109"/>
      <c r="I489" s="109"/>
      <c r="J489" s="109"/>
      <c r="K489" s="109"/>
      <c r="L489" s="109"/>
      <c r="M489" s="109"/>
      <c r="N489" s="109"/>
      <c r="O489" s="109"/>
      <c r="P489" s="109"/>
      <c r="Q489" s="109"/>
      <c r="R489" s="109"/>
      <c r="S489" s="109"/>
      <c r="T489" s="109"/>
      <c r="U489" s="109"/>
      <c r="V489" s="109"/>
      <c r="W489" s="109"/>
      <c r="X489" s="109"/>
      <c r="Y489" s="109"/>
      <c r="Z489" s="109"/>
    </row>
    <row r="490" ht="12.75" customHeight="1">
      <c r="A490" s="109"/>
      <c r="B490" s="109"/>
      <c r="C490" s="109"/>
      <c r="D490" s="109"/>
      <c r="E490" s="109"/>
      <c r="F490" s="109"/>
      <c r="G490" s="109"/>
      <c r="H490" s="109"/>
      <c r="I490" s="109"/>
      <c r="J490" s="109"/>
      <c r="K490" s="109"/>
      <c r="L490" s="109"/>
      <c r="M490" s="109"/>
      <c r="N490" s="109"/>
      <c r="O490" s="109"/>
      <c r="P490" s="109"/>
      <c r="Q490" s="109"/>
      <c r="R490" s="109"/>
      <c r="S490" s="109"/>
      <c r="T490" s="109"/>
      <c r="U490" s="109"/>
      <c r="V490" s="109"/>
      <c r="W490" s="109"/>
      <c r="X490" s="109"/>
      <c r="Y490" s="109"/>
      <c r="Z490" s="109"/>
    </row>
    <row r="491" ht="12.75" customHeight="1">
      <c r="A491" s="109"/>
      <c r="B491" s="109"/>
      <c r="C491" s="109"/>
      <c r="D491" s="109"/>
      <c r="E491" s="109"/>
      <c r="F491" s="109"/>
      <c r="G491" s="109"/>
      <c r="H491" s="109"/>
      <c r="I491" s="109"/>
      <c r="J491" s="109"/>
      <c r="K491" s="109"/>
      <c r="L491" s="109"/>
      <c r="M491" s="109"/>
      <c r="N491" s="109"/>
      <c r="O491" s="109"/>
      <c r="P491" s="109"/>
      <c r="Q491" s="109"/>
      <c r="R491" s="109"/>
      <c r="S491" s="109"/>
      <c r="T491" s="109"/>
      <c r="U491" s="109"/>
      <c r="V491" s="109"/>
      <c r="W491" s="109"/>
      <c r="X491" s="109"/>
      <c r="Y491" s="109"/>
      <c r="Z491" s="109"/>
    </row>
    <row r="492" ht="12.75" customHeight="1">
      <c r="A492" s="109"/>
      <c r="B492" s="109"/>
      <c r="C492" s="109"/>
      <c r="D492" s="109"/>
      <c r="E492" s="109"/>
      <c r="F492" s="109"/>
      <c r="G492" s="109"/>
      <c r="H492" s="109"/>
      <c r="I492" s="109"/>
      <c r="J492" s="109"/>
      <c r="K492" s="109"/>
      <c r="L492" s="109"/>
      <c r="M492" s="109"/>
      <c r="N492" s="109"/>
      <c r="O492" s="109"/>
      <c r="P492" s="109"/>
      <c r="Q492" s="109"/>
      <c r="R492" s="109"/>
      <c r="S492" s="109"/>
      <c r="T492" s="109"/>
      <c r="U492" s="109"/>
      <c r="V492" s="109"/>
      <c r="W492" s="109"/>
      <c r="X492" s="109"/>
      <c r="Y492" s="109"/>
      <c r="Z492" s="109"/>
    </row>
    <row r="493" ht="12.75" customHeight="1">
      <c r="A493" s="109"/>
      <c r="B493" s="109"/>
      <c r="C493" s="109"/>
      <c r="D493" s="109"/>
      <c r="E493" s="109"/>
      <c r="F493" s="109"/>
      <c r="G493" s="109"/>
      <c r="H493" s="109"/>
      <c r="I493" s="109"/>
      <c r="J493" s="109"/>
      <c r="K493" s="109"/>
      <c r="L493" s="109"/>
      <c r="M493" s="109"/>
      <c r="N493" s="109"/>
      <c r="O493" s="109"/>
      <c r="P493" s="109"/>
      <c r="Q493" s="109"/>
      <c r="R493" s="109"/>
      <c r="S493" s="109"/>
      <c r="T493" s="109"/>
      <c r="U493" s="109"/>
      <c r="V493" s="109"/>
      <c r="W493" s="109"/>
      <c r="X493" s="109"/>
      <c r="Y493" s="109"/>
      <c r="Z493" s="109"/>
    </row>
    <row r="494" ht="12.75" customHeight="1">
      <c r="A494" s="109"/>
      <c r="B494" s="109"/>
      <c r="C494" s="109"/>
      <c r="D494" s="109"/>
      <c r="E494" s="109"/>
      <c r="F494" s="109"/>
      <c r="G494" s="109"/>
      <c r="H494" s="109"/>
      <c r="I494" s="109"/>
      <c r="J494" s="109"/>
      <c r="K494" s="109"/>
      <c r="L494" s="109"/>
      <c r="M494" s="109"/>
      <c r="N494" s="109"/>
      <c r="O494" s="109"/>
      <c r="P494" s="109"/>
      <c r="Q494" s="109"/>
      <c r="R494" s="109"/>
      <c r="S494" s="109"/>
      <c r="T494" s="109"/>
      <c r="U494" s="109"/>
      <c r="V494" s="109"/>
      <c r="W494" s="109"/>
      <c r="X494" s="109"/>
      <c r="Y494" s="109"/>
      <c r="Z494" s="109"/>
    </row>
    <row r="495" ht="12.75" customHeight="1">
      <c r="A495" s="109"/>
      <c r="B495" s="109"/>
      <c r="C495" s="109"/>
      <c r="D495" s="109"/>
      <c r="E495" s="109"/>
      <c r="F495" s="109"/>
      <c r="G495" s="109"/>
      <c r="H495" s="109"/>
      <c r="I495" s="109"/>
      <c r="J495" s="109"/>
      <c r="K495" s="109"/>
      <c r="L495" s="109"/>
      <c r="M495" s="109"/>
      <c r="N495" s="109"/>
      <c r="O495" s="109"/>
      <c r="P495" s="109"/>
      <c r="Q495" s="109"/>
      <c r="R495" s="109"/>
      <c r="S495" s="109"/>
      <c r="T495" s="109"/>
      <c r="U495" s="109"/>
      <c r="V495" s="109"/>
      <c r="W495" s="109"/>
      <c r="X495" s="109"/>
      <c r="Y495" s="109"/>
      <c r="Z495" s="109"/>
    </row>
    <row r="496" ht="12.75" customHeight="1">
      <c r="A496" s="109"/>
      <c r="B496" s="109"/>
      <c r="C496" s="109"/>
      <c r="D496" s="109"/>
      <c r="E496" s="109"/>
      <c r="F496" s="109"/>
      <c r="G496" s="109"/>
      <c r="H496" s="109"/>
      <c r="I496" s="109"/>
      <c r="J496" s="109"/>
      <c r="K496" s="109"/>
      <c r="L496" s="109"/>
      <c r="M496" s="109"/>
      <c r="N496" s="109"/>
      <c r="O496" s="109"/>
      <c r="P496" s="109"/>
      <c r="Q496" s="109"/>
      <c r="R496" s="109"/>
      <c r="S496" s="109"/>
      <c r="T496" s="109"/>
      <c r="U496" s="109"/>
      <c r="V496" s="109"/>
      <c r="W496" s="109"/>
      <c r="X496" s="109"/>
      <c r="Y496" s="109"/>
      <c r="Z496" s="109"/>
    </row>
    <row r="497" ht="12.75" customHeight="1">
      <c r="A497" s="109"/>
      <c r="B497" s="109"/>
      <c r="C497" s="109"/>
      <c r="D497" s="109"/>
      <c r="E497" s="109"/>
      <c r="F497" s="109"/>
      <c r="G497" s="109"/>
      <c r="H497" s="109"/>
      <c r="I497" s="109"/>
      <c r="J497" s="109"/>
      <c r="K497" s="109"/>
      <c r="L497" s="109"/>
      <c r="M497" s="109"/>
      <c r="N497" s="109"/>
      <c r="O497" s="109"/>
      <c r="P497" s="109"/>
      <c r="Q497" s="109"/>
      <c r="R497" s="109"/>
      <c r="S497" s="109"/>
      <c r="T497" s="109"/>
      <c r="U497" s="109"/>
      <c r="V497" s="109"/>
      <c r="W497" s="109"/>
      <c r="X497" s="109"/>
      <c r="Y497" s="109"/>
      <c r="Z497" s="109"/>
    </row>
    <row r="498" ht="12.75" customHeight="1">
      <c r="A498" s="109"/>
      <c r="B498" s="109"/>
      <c r="C498" s="109"/>
      <c r="D498" s="109"/>
      <c r="E498" s="109"/>
      <c r="F498" s="109"/>
      <c r="G498" s="109"/>
      <c r="H498" s="109"/>
      <c r="I498" s="109"/>
      <c r="J498" s="109"/>
      <c r="K498" s="109"/>
      <c r="L498" s="109"/>
      <c r="M498" s="109"/>
      <c r="N498" s="109"/>
      <c r="O498" s="109"/>
      <c r="P498" s="109"/>
      <c r="Q498" s="109"/>
      <c r="R498" s="109"/>
      <c r="S498" s="109"/>
      <c r="T498" s="109"/>
      <c r="U498" s="109"/>
      <c r="V498" s="109"/>
      <c r="W498" s="109"/>
      <c r="X498" s="109"/>
      <c r="Y498" s="109"/>
      <c r="Z498" s="109"/>
    </row>
    <row r="499" ht="12.75" customHeight="1">
      <c r="A499" s="109"/>
      <c r="B499" s="109"/>
      <c r="C499" s="109"/>
      <c r="D499" s="109"/>
      <c r="E499" s="109"/>
      <c r="F499" s="109"/>
      <c r="G499" s="109"/>
      <c r="H499" s="109"/>
      <c r="I499" s="109"/>
      <c r="J499" s="109"/>
      <c r="K499" s="109"/>
      <c r="L499" s="109"/>
      <c r="M499" s="109"/>
      <c r="N499" s="109"/>
      <c r="O499" s="109"/>
      <c r="P499" s="109"/>
      <c r="Q499" s="109"/>
      <c r="R499" s="109"/>
      <c r="S499" s="109"/>
      <c r="T499" s="109"/>
      <c r="U499" s="109"/>
      <c r="V499" s="109"/>
      <c r="W499" s="109"/>
      <c r="X499" s="109"/>
      <c r="Y499" s="109"/>
      <c r="Z499" s="109"/>
    </row>
    <row r="500" ht="12.75" customHeight="1">
      <c r="A500" s="109"/>
      <c r="B500" s="109"/>
      <c r="C500" s="109"/>
      <c r="D500" s="109"/>
      <c r="E500" s="109"/>
      <c r="F500" s="109"/>
      <c r="G500" s="109"/>
      <c r="H500" s="109"/>
      <c r="I500" s="109"/>
      <c r="J500" s="109"/>
      <c r="K500" s="109"/>
      <c r="L500" s="109"/>
      <c r="M500" s="109"/>
      <c r="N500" s="109"/>
      <c r="O500" s="109"/>
      <c r="P500" s="109"/>
      <c r="Q500" s="109"/>
      <c r="R500" s="109"/>
      <c r="S500" s="109"/>
      <c r="T500" s="109"/>
      <c r="U500" s="109"/>
      <c r="V500" s="109"/>
      <c r="W500" s="109"/>
      <c r="X500" s="109"/>
      <c r="Y500" s="109"/>
      <c r="Z500" s="109"/>
    </row>
    <row r="501" ht="12.75" customHeight="1">
      <c r="A501" s="109"/>
      <c r="B501" s="109"/>
      <c r="C501" s="109"/>
      <c r="D501" s="109"/>
      <c r="E501" s="109"/>
      <c r="F501" s="109"/>
      <c r="G501" s="109"/>
      <c r="H501" s="109"/>
      <c r="I501" s="109"/>
      <c r="J501" s="109"/>
      <c r="K501" s="109"/>
      <c r="L501" s="109"/>
      <c r="M501" s="109"/>
      <c r="N501" s="109"/>
      <c r="O501" s="109"/>
      <c r="P501" s="109"/>
      <c r="Q501" s="109"/>
      <c r="R501" s="109"/>
      <c r="S501" s="109"/>
      <c r="T501" s="109"/>
      <c r="U501" s="109"/>
      <c r="V501" s="109"/>
      <c r="W501" s="109"/>
      <c r="X501" s="109"/>
      <c r="Y501" s="109"/>
      <c r="Z501" s="109"/>
    </row>
    <row r="502" ht="12.75" customHeight="1">
      <c r="A502" s="109"/>
      <c r="B502" s="109"/>
      <c r="C502" s="109"/>
      <c r="D502" s="109"/>
      <c r="E502" s="109"/>
      <c r="F502" s="109"/>
      <c r="G502" s="109"/>
      <c r="H502" s="109"/>
      <c r="I502" s="109"/>
      <c r="J502" s="109"/>
      <c r="K502" s="109"/>
      <c r="L502" s="109"/>
      <c r="M502" s="109"/>
      <c r="N502" s="109"/>
      <c r="O502" s="109"/>
      <c r="P502" s="109"/>
      <c r="Q502" s="109"/>
      <c r="R502" s="109"/>
      <c r="S502" s="109"/>
      <c r="T502" s="109"/>
      <c r="U502" s="109"/>
      <c r="V502" s="109"/>
      <c r="W502" s="109"/>
      <c r="X502" s="109"/>
      <c r="Y502" s="109"/>
      <c r="Z502" s="109"/>
    </row>
    <row r="503" ht="12.75" customHeight="1">
      <c r="A503" s="109"/>
      <c r="B503" s="109"/>
      <c r="C503" s="109"/>
      <c r="D503" s="109"/>
      <c r="E503" s="109"/>
      <c r="F503" s="109"/>
      <c r="G503" s="109"/>
      <c r="H503" s="109"/>
      <c r="I503" s="109"/>
      <c r="J503" s="109"/>
      <c r="K503" s="109"/>
      <c r="L503" s="109"/>
      <c r="M503" s="109"/>
      <c r="N503" s="109"/>
      <c r="O503" s="109"/>
      <c r="P503" s="109"/>
      <c r="Q503" s="109"/>
      <c r="R503" s="109"/>
      <c r="S503" s="109"/>
      <c r="T503" s="109"/>
      <c r="U503" s="109"/>
      <c r="V503" s="109"/>
      <c r="W503" s="109"/>
      <c r="X503" s="109"/>
      <c r="Y503" s="109"/>
      <c r="Z503" s="109"/>
    </row>
    <row r="504" ht="12.75" customHeight="1">
      <c r="A504" s="109"/>
      <c r="B504" s="109"/>
      <c r="C504" s="109"/>
      <c r="D504" s="109"/>
      <c r="E504" s="109"/>
      <c r="F504" s="109"/>
      <c r="G504" s="109"/>
      <c r="H504" s="109"/>
      <c r="I504" s="109"/>
      <c r="J504" s="109"/>
      <c r="K504" s="109"/>
      <c r="L504" s="109"/>
      <c r="M504" s="109"/>
      <c r="N504" s="109"/>
      <c r="O504" s="109"/>
      <c r="P504" s="109"/>
      <c r="Q504" s="109"/>
      <c r="R504" s="109"/>
      <c r="S504" s="109"/>
      <c r="T504" s="109"/>
      <c r="U504" s="109"/>
      <c r="V504" s="109"/>
      <c r="W504" s="109"/>
      <c r="X504" s="109"/>
      <c r="Y504" s="109"/>
      <c r="Z504" s="109"/>
    </row>
    <row r="505" ht="12.75" customHeight="1">
      <c r="A505" s="109"/>
      <c r="B505" s="109"/>
      <c r="C505" s="109"/>
      <c r="D505" s="109"/>
      <c r="E505" s="109"/>
      <c r="F505" s="109"/>
      <c r="G505" s="109"/>
      <c r="H505" s="109"/>
      <c r="I505" s="109"/>
      <c r="J505" s="109"/>
      <c r="K505" s="109"/>
      <c r="L505" s="109"/>
      <c r="M505" s="109"/>
      <c r="N505" s="109"/>
      <c r="O505" s="109"/>
      <c r="P505" s="109"/>
      <c r="Q505" s="109"/>
      <c r="R505" s="109"/>
      <c r="S505" s="109"/>
      <c r="T505" s="109"/>
      <c r="U505" s="109"/>
      <c r="V505" s="109"/>
      <c r="W505" s="109"/>
      <c r="X505" s="109"/>
      <c r="Y505" s="109"/>
      <c r="Z505" s="109"/>
    </row>
    <row r="506" ht="12.75" customHeight="1">
      <c r="A506" s="109"/>
      <c r="B506" s="109"/>
      <c r="C506" s="109"/>
      <c r="D506" s="109"/>
      <c r="E506" s="109"/>
      <c r="F506" s="109"/>
      <c r="G506" s="109"/>
      <c r="H506" s="109"/>
      <c r="I506" s="109"/>
      <c r="J506" s="109"/>
      <c r="K506" s="109"/>
      <c r="L506" s="109"/>
      <c r="M506" s="109"/>
      <c r="N506" s="109"/>
      <c r="O506" s="109"/>
      <c r="P506" s="109"/>
      <c r="Q506" s="109"/>
      <c r="R506" s="109"/>
      <c r="S506" s="109"/>
      <c r="T506" s="109"/>
      <c r="U506" s="109"/>
      <c r="V506" s="109"/>
      <c r="W506" s="109"/>
      <c r="X506" s="109"/>
      <c r="Y506" s="109"/>
      <c r="Z506" s="109"/>
    </row>
    <row r="507" ht="12.75" customHeight="1">
      <c r="A507" s="109"/>
      <c r="B507" s="109"/>
      <c r="C507" s="109"/>
      <c r="D507" s="109"/>
      <c r="E507" s="109"/>
      <c r="F507" s="109"/>
      <c r="G507" s="109"/>
      <c r="H507" s="109"/>
      <c r="I507" s="109"/>
      <c r="J507" s="109"/>
      <c r="K507" s="109"/>
      <c r="L507" s="109"/>
      <c r="M507" s="109"/>
      <c r="N507" s="109"/>
      <c r="O507" s="109"/>
      <c r="P507" s="109"/>
      <c r="Q507" s="109"/>
      <c r="R507" s="109"/>
      <c r="S507" s="109"/>
      <c r="T507" s="109"/>
      <c r="U507" s="109"/>
      <c r="V507" s="109"/>
      <c r="W507" s="109"/>
      <c r="X507" s="109"/>
      <c r="Y507" s="109"/>
      <c r="Z507" s="109"/>
    </row>
    <row r="508" ht="12.75" customHeight="1">
      <c r="A508" s="109"/>
      <c r="B508" s="109"/>
      <c r="C508" s="109"/>
      <c r="D508" s="109"/>
      <c r="E508" s="109"/>
      <c r="F508" s="109"/>
      <c r="G508" s="109"/>
      <c r="H508" s="109"/>
      <c r="I508" s="109"/>
      <c r="J508" s="109"/>
      <c r="K508" s="109"/>
      <c r="L508" s="109"/>
      <c r="M508" s="109"/>
      <c r="N508" s="109"/>
      <c r="O508" s="109"/>
      <c r="P508" s="109"/>
      <c r="Q508" s="109"/>
      <c r="R508" s="109"/>
      <c r="S508" s="109"/>
      <c r="T508" s="109"/>
      <c r="U508" s="109"/>
      <c r="V508" s="109"/>
      <c r="W508" s="109"/>
      <c r="X508" s="109"/>
      <c r="Y508" s="109"/>
      <c r="Z508" s="109"/>
    </row>
    <row r="509" ht="12.75" customHeight="1">
      <c r="A509" s="109"/>
      <c r="B509" s="109"/>
      <c r="C509" s="109"/>
      <c r="D509" s="109"/>
      <c r="E509" s="109"/>
      <c r="F509" s="109"/>
      <c r="G509" s="109"/>
      <c r="H509" s="109"/>
      <c r="I509" s="109"/>
      <c r="J509" s="109"/>
      <c r="K509" s="109"/>
      <c r="L509" s="109"/>
      <c r="M509" s="109"/>
      <c r="N509" s="109"/>
      <c r="O509" s="109"/>
      <c r="P509" s="109"/>
      <c r="Q509" s="109"/>
      <c r="R509" s="109"/>
      <c r="S509" s="109"/>
      <c r="T509" s="109"/>
      <c r="U509" s="109"/>
      <c r="V509" s="109"/>
      <c r="W509" s="109"/>
      <c r="X509" s="109"/>
      <c r="Y509" s="109"/>
      <c r="Z509" s="109"/>
    </row>
    <row r="510" ht="12.75" customHeight="1">
      <c r="A510" s="109"/>
      <c r="B510" s="109"/>
      <c r="C510" s="109"/>
      <c r="D510" s="109"/>
      <c r="E510" s="109"/>
      <c r="F510" s="109"/>
      <c r="G510" s="109"/>
      <c r="H510" s="109"/>
      <c r="I510" s="109"/>
      <c r="J510" s="109"/>
      <c r="K510" s="109"/>
      <c r="L510" s="109"/>
      <c r="M510" s="109"/>
      <c r="N510" s="109"/>
      <c r="O510" s="109"/>
      <c r="P510" s="109"/>
      <c r="Q510" s="109"/>
      <c r="R510" s="109"/>
      <c r="S510" s="109"/>
      <c r="T510" s="109"/>
      <c r="U510" s="109"/>
      <c r="V510" s="109"/>
      <c r="W510" s="109"/>
      <c r="X510" s="109"/>
      <c r="Y510" s="109"/>
      <c r="Z510" s="109"/>
    </row>
    <row r="511" ht="12.75" customHeight="1">
      <c r="A511" s="109"/>
      <c r="B511" s="109"/>
      <c r="C511" s="109"/>
      <c r="D511" s="109"/>
      <c r="E511" s="109"/>
      <c r="F511" s="109"/>
      <c r="G511" s="109"/>
      <c r="H511" s="109"/>
      <c r="I511" s="109"/>
      <c r="J511" s="109"/>
      <c r="K511" s="109"/>
      <c r="L511" s="109"/>
      <c r="M511" s="109"/>
      <c r="N511" s="109"/>
      <c r="O511" s="109"/>
      <c r="P511" s="109"/>
      <c r="Q511" s="109"/>
      <c r="R511" s="109"/>
      <c r="S511" s="109"/>
      <c r="T511" s="109"/>
      <c r="U511" s="109"/>
      <c r="V511" s="109"/>
      <c r="W511" s="109"/>
      <c r="X511" s="109"/>
      <c r="Y511" s="109"/>
      <c r="Z511" s="109"/>
    </row>
    <row r="512" ht="12.75" customHeight="1">
      <c r="A512" s="109"/>
      <c r="B512" s="109"/>
      <c r="C512" s="109"/>
      <c r="D512" s="109"/>
      <c r="E512" s="109"/>
      <c r="F512" s="109"/>
      <c r="G512" s="109"/>
      <c r="H512" s="109"/>
      <c r="I512" s="109"/>
      <c r="J512" s="109"/>
      <c r="K512" s="109"/>
      <c r="L512" s="109"/>
      <c r="M512" s="109"/>
      <c r="N512" s="109"/>
      <c r="O512" s="109"/>
      <c r="P512" s="109"/>
      <c r="Q512" s="109"/>
      <c r="R512" s="109"/>
      <c r="S512" s="109"/>
      <c r="T512" s="109"/>
      <c r="U512" s="109"/>
      <c r="V512" s="109"/>
      <c r="W512" s="109"/>
      <c r="X512" s="109"/>
      <c r="Y512" s="109"/>
      <c r="Z512" s="109"/>
    </row>
    <row r="513" ht="12.75" customHeight="1">
      <c r="A513" s="109"/>
      <c r="B513" s="109"/>
      <c r="C513" s="109"/>
      <c r="D513" s="109"/>
      <c r="E513" s="109"/>
      <c r="F513" s="109"/>
      <c r="G513" s="109"/>
      <c r="H513" s="109"/>
      <c r="I513" s="109"/>
      <c r="J513" s="109"/>
      <c r="K513" s="109"/>
      <c r="L513" s="109"/>
      <c r="M513" s="109"/>
      <c r="N513" s="109"/>
      <c r="O513" s="109"/>
      <c r="P513" s="109"/>
      <c r="Q513" s="109"/>
      <c r="R513" s="109"/>
      <c r="S513" s="109"/>
      <c r="T513" s="109"/>
      <c r="U513" s="109"/>
      <c r="V513" s="109"/>
      <c r="W513" s="109"/>
      <c r="X513" s="109"/>
      <c r="Y513" s="109"/>
      <c r="Z513" s="109"/>
    </row>
    <row r="514" ht="12.75" customHeight="1">
      <c r="A514" s="109"/>
      <c r="B514" s="109"/>
      <c r="C514" s="109"/>
      <c r="D514" s="109"/>
      <c r="E514" s="109"/>
      <c r="F514" s="109"/>
      <c r="G514" s="109"/>
      <c r="H514" s="109"/>
      <c r="I514" s="109"/>
      <c r="J514" s="109"/>
      <c r="K514" s="109"/>
      <c r="L514" s="109"/>
      <c r="M514" s="109"/>
      <c r="N514" s="109"/>
      <c r="O514" s="109"/>
      <c r="P514" s="109"/>
      <c r="Q514" s="109"/>
      <c r="R514" s="109"/>
      <c r="S514" s="109"/>
      <c r="T514" s="109"/>
      <c r="U514" s="109"/>
      <c r="V514" s="109"/>
      <c r="W514" s="109"/>
      <c r="X514" s="109"/>
      <c r="Y514" s="109"/>
      <c r="Z514" s="109"/>
    </row>
    <row r="515" ht="12.75" customHeight="1">
      <c r="A515" s="109"/>
      <c r="B515" s="109"/>
      <c r="C515" s="109"/>
      <c r="D515" s="109"/>
      <c r="E515" s="109"/>
      <c r="F515" s="109"/>
      <c r="G515" s="109"/>
      <c r="H515" s="109"/>
      <c r="I515" s="109"/>
      <c r="J515" s="109"/>
      <c r="K515" s="109"/>
      <c r="L515" s="109"/>
      <c r="M515" s="109"/>
      <c r="N515" s="109"/>
      <c r="O515" s="109"/>
      <c r="P515" s="109"/>
      <c r="Q515" s="109"/>
      <c r="R515" s="109"/>
      <c r="S515" s="109"/>
      <c r="T515" s="109"/>
      <c r="U515" s="109"/>
      <c r="V515" s="109"/>
      <c r="W515" s="109"/>
      <c r="X515" s="109"/>
      <c r="Y515" s="109"/>
      <c r="Z515" s="109"/>
    </row>
    <row r="516" ht="12.75" customHeight="1">
      <c r="A516" s="109"/>
      <c r="B516" s="109"/>
      <c r="C516" s="109"/>
      <c r="D516" s="109"/>
      <c r="E516" s="109"/>
      <c r="F516" s="109"/>
      <c r="G516" s="109"/>
      <c r="H516" s="109"/>
      <c r="I516" s="109"/>
      <c r="J516" s="109"/>
      <c r="K516" s="109"/>
      <c r="L516" s="109"/>
      <c r="M516" s="109"/>
      <c r="N516" s="109"/>
      <c r="O516" s="109"/>
      <c r="P516" s="109"/>
      <c r="Q516" s="109"/>
      <c r="R516" s="109"/>
      <c r="S516" s="109"/>
      <c r="T516" s="109"/>
      <c r="U516" s="109"/>
      <c r="V516" s="109"/>
      <c r="W516" s="109"/>
      <c r="X516" s="109"/>
      <c r="Y516" s="109"/>
      <c r="Z516" s="109"/>
    </row>
    <row r="517" ht="12.75" customHeight="1">
      <c r="A517" s="109"/>
      <c r="B517" s="109"/>
      <c r="C517" s="109"/>
      <c r="D517" s="109"/>
      <c r="E517" s="109"/>
      <c r="F517" s="109"/>
      <c r="G517" s="109"/>
      <c r="H517" s="109"/>
      <c r="I517" s="109"/>
      <c r="J517" s="109"/>
      <c r="K517" s="109"/>
      <c r="L517" s="109"/>
      <c r="M517" s="109"/>
      <c r="N517" s="109"/>
      <c r="O517" s="109"/>
      <c r="P517" s="109"/>
      <c r="Q517" s="109"/>
      <c r="R517" s="109"/>
      <c r="S517" s="109"/>
      <c r="T517" s="109"/>
      <c r="U517" s="109"/>
      <c r="V517" s="109"/>
      <c r="W517" s="109"/>
      <c r="X517" s="109"/>
      <c r="Y517" s="109"/>
      <c r="Z517" s="109"/>
    </row>
    <row r="518" ht="12.75" customHeight="1">
      <c r="A518" s="109"/>
      <c r="B518" s="109"/>
      <c r="C518" s="109"/>
      <c r="D518" s="109"/>
      <c r="E518" s="109"/>
      <c r="F518" s="109"/>
      <c r="G518" s="109"/>
      <c r="H518" s="109"/>
      <c r="I518" s="109"/>
      <c r="J518" s="109"/>
      <c r="K518" s="109"/>
      <c r="L518" s="109"/>
      <c r="M518" s="109"/>
      <c r="N518" s="109"/>
      <c r="O518" s="109"/>
      <c r="P518" s="109"/>
      <c r="Q518" s="109"/>
      <c r="R518" s="109"/>
      <c r="S518" s="109"/>
      <c r="T518" s="109"/>
      <c r="U518" s="109"/>
      <c r="V518" s="109"/>
      <c r="W518" s="109"/>
      <c r="X518" s="109"/>
      <c r="Y518" s="109"/>
      <c r="Z518" s="109"/>
    </row>
    <row r="519" ht="12.75" customHeight="1">
      <c r="A519" s="109"/>
      <c r="B519" s="109"/>
      <c r="C519" s="109"/>
      <c r="D519" s="109"/>
      <c r="E519" s="109"/>
      <c r="F519" s="109"/>
      <c r="G519" s="109"/>
      <c r="H519" s="109"/>
      <c r="I519" s="109"/>
      <c r="J519" s="109"/>
      <c r="K519" s="109"/>
      <c r="L519" s="109"/>
      <c r="M519" s="109"/>
      <c r="N519" s="109"/>
      <c r="O519" s="109"/>
      <c r="P519" s="109"/>
      <c r="Q519" s="109"/>
      <c r="R519" s="109"/>
      <c r="S519" s="109"/>
      <c r="T519" s="109"/>
      <c r="U519" s="109"/>
      <c r="V519" s="109"/>
      <c r="W519" s="109"/>
      <c r="X519" s="109"/>
      <c r="Y519" s="109"/>
      <c r="Z519" s="109"/>
    </row>
    <row r="520" ht="12.75" customHeight="1">
      <c r="A520" s="109"/>
      <c r="B520" s="109"/>
      <c r="C520" s="109"/>
      <c r="D520" s="109"/>
      <c r="E520" s="109"/>
      <c r="F520" s="109"/>
      <c r="G520" s="109"/>
      <c r="H520" s="109"/>
      <c r="I520" s="109"/>
      <c r="J520" s="109"/>
      <c r="K520" s="109"/>
      <c r="L520" s="109"/>
      <c r="M520" s="109"/>
      <c r="N520" s="109"/>
      <c r="O520" s="109"/>
      <c r="P520" s="109"/>
      <c r="Q520" s="109"/>
      <c r="R520" s="109"/>
      <c r="S520" s="109"/>
      <c r="T520" s="109"/>
      <c r="U520" s="109"/>
      <c r="V520" s="109"/>
      <c r="W520" s="109"/>
      <c r="X520" s="109"/>
      <c r="Y520" s="109"/>
      <c r="Z520" s="109"/>
    </row>
    <row r="521" ht="12.75" customHeight="1">
      <c r="A521" s="109"/>
      <c r="B521" s="109"/>
      <c r="C521" s="109"/>
      <c r="D521" s="109"/>
      <c r="E521" s="109"/>
      <c r="F521" s="109"/>
      <c r="G521" s="109"/>
      <c r="H521" s="109"/>
      <c r="I521" s="109"/>
      <c r="J521" s="109"/>
      <c r="K521" s="109"/>
      <c r="L521" s="109"/>
      <c r="M521" s="109"/>
      <c r="N521" s="109"/>
      <c r="O521" s="109"/>
      <c r="P521" s="109"/>
      <c r="Q521" s="109"/>
      <c r="R521" s="109"/>
      <c r="S521" s="109"/>
      <c r="T521" s="109"/>
      <c r="U521" s="109"/>
      <c r="V521" s="109"/>
      <c r="W521" s="109"/>
      <c r="X521" s="109"/>
      <c r="Y521" s="109"/>
      <c r="Z521" s="109"/>
    </row>
    <row r="522" ht="12.75" customHeight="1">
      <c r="A522" s="109"/>
      <c r="B522" s="109"/>
      <c r="C522" s="109"/>
      <c r="D522" s="109"/>
      <c r="E522" s="109"/>
      <c r="F522" s="109"/>
      <c r="G522" s="109"/>
      <c r="H522" s="109"/>
      <c r="I522" s="109"/>
      <c r="J522" s="109"/>
      <c r="K522" s="109"/>
      <c r="L522" s="109"/>
      <c r="M522" s="109"/>
      <c r="N522" s="109"/>
      <c r="O522" s="109"/>
      <c r="P522" s="109"/>
      <c r="Q522" s="109"/>
      <c r="R522" s="109"/>
      <c r="S522" s="109"/>
      <c r="T522" s="109"/>
      <c r="U522" s="109"/>
      <c r="V522" s="109"/>
      <c r="W522" s="109"/>
      <c r="X522" s="109"/>
      <c r="Y522" s="109"/>
      <c r="Z522" s="109"/>
    </row>
    <row r="523" ht="12.75" customHeight="1">
      <c r="A523" s="109"/>
      <c r="B523" s="109"/>
      <c r="C523" s="109"/>
      <c r="D523" s="109"/>
      <c r="E523" s="109"/>
      <c r="F523" s="109"/>
      <c r="G523" s="109"/>
      <c r="H523" s="109"/>
      <c r="I523" s="109"/>
      <c r="J523" s="109"/>
      <c r="K523" s="109"/>
      <c r="L523" s="109"/>
      <c r="M523" s="109"/>
      <c r="N523" s="109"/>
      <c r="O523" s="109"/>
      <c r="P523" s="109"/>
      <c r="Q523" s="109"/>
      <c r="R523" s="109"/>
      <c r="S523" s="109"/>
      <c r="T523" s="109"/>
      <c r="U523" s="109"/>
      <c r="V523" s="109"/>
      <c r="W523" s="109"/>
      <c r="X523" s="109"/>
      <c r="Y523" s="109"/>
      <c r="Z523" s="109"/>
    </row>
    <row r="524" ht="12.75" customHeight="1">
      <c r="A524" s="109"/>
      <c r="B524" s="109"/>
      <c r="C524" s="109"/>
      <c r="D524" s="109"/>
      <c r="E524" s="109"/>
      <c r="F524" s="109"/>
      <c r="G524" s="109"/>
      <c r="H524" s="109"/>
      <c r="I524" s="109"/>
      <c r="J524" s="109"/>
      <c r="K524" s="109"/>
      <c r="L524" s="109"/>
      <c r="M524" s="109"/>
      <c r="N524" s="109"/>
      <c r="O524" s="109"/>
      <c r="P524" s="109"/>
      <c r="Q524" s="109"/>
      <c r="R524" s="109"/>
      <c r="S524" s="109"/>
      <c r="T524" s="109"/>
      <c r="U524" s="109"/>
      <c r="V524" s="109"/>
      <c r="W524" s="109"/>
      <c r="X524" s="109"/>
      <c r="Y524" s="109"/>
      <c r="Z524" s="109"/>
    </row>
    <row r="525" ht="12.75" customHeight="1">
      <c r="A525" s="109"/>
      <c r="B525" s="109"/>
      <c r="C525" s="109"/>
      <c r="D525" s="109"/>
      <c r="E525" s="109"/>
      <c r="F525" s="109"/>
      <c r="G525" s="109"/>
      <c r="H525" s="109"/>
      <c r="I525" s="109"/>
      <c r="J525" s="109"/>
      <c r="K525" s="109"/>
      <c r="L525" s="109"/>
      <c r="M525" s="109"/>
      <c r="N525" s="109"/>
      <c r="O525" s="109"/>
      <c r="P525" s="109"/>
      <c r="Q525" s="109"/>
      <c r="R525" s="109"/>
      <c r="S525" s="109"/>
      <c r="T525" s="109"/>
      <c r="U525" s="109"/>
      <c r="V525" s="109"/>
      <c r="W525" s="109"/>
      <c r="X525" s="109"/>
      <c r="Y525" s="109"/>
      <c r="Z525" s="109"/>
    </row>
    <row r="526" ht="12.75" customHeight="1">
      <c r="A526" s="109"/>
      <c r="B526" s="109"/>
      <c r="C526" s="109"/>
      <c r="D526" s="109"/>
      <c r="E526" s="109"/>
      <c r="F526" s="109"/>
      <c r="G526" s="109"/>
      <c r="H526" s="109"/>
      <c r="I526" s="109"/>
      <c r="J526" s="109"/>
      <c r="K526" s="109"/>
      <c r="L526" s="109"/>
      <c r="M526" s="109"/>
      <c r="N526" s="109"/>
      <c r="O526" s="109"/>
      <c r="P526" s="109"/>
      <c r="Q526" s="109"/>
      <c r="R526" s="109"/>
      <c r="S526" s="109"/>
      <c r="T526" s="109"/>
      <c r="U526" s="109"/>
      <c r="V526" s="109"/>
      <c r="W526" s="109"/>
      <c r="X526" s="109"/>
      <c r="Y526" s="109"/>
      <c r="Z526" s="109"/>
    </row>
    <row r="527" ht="12.75" customHeight="1">
      <c r="A527" s="109"/>
      <c r="B527" s="109"/>
      <c r="C527" s="109"/>
      <c r="D527" s="109"/>
      <c r="E527" s="109"/>
      <c r="F527" s="109"/>
      <c r="G527" s="109"/>
      <c r="H527" s="109"/>
      <c r="I527" s="109"/>
      <c r="J527" s="109"/>
      <c r="K527" s="109"/>
      <c r="L527" s="109"/>
      <c r="M527" s="109"/>
      <c r="N527" s="109"/>
      <c r="O527" s="109"/>
      <c r="P527" s="109"/>
      <c r="Q527" s="109"/>
      <c r="R527" s="109"/>
      <c r="S527" s="109"/>
      <c r="T527" s="109"/>
      <c r="U527" s="109"/>
      <c r="V527" s="109"/>
      <c r="W527" s="109"/>
      <c r="X527" s="109"/>
      <c r="Y527" s="109"/>
      <c r="Z527" s="109"/>
    </row>
    <row r="528" ht="12.75" customHeight="1">
      <c r="A528" s="109"/>
      <c r="B528" s="109"/>
      <c r="C528" s="109"/>
      <c r="D528" s="109"/>
      <c r="E528" s="109"/>
      <c r="F528" s="109"/>
      <c r="G528" s="109"/>
      <c r="H528" s="109"/>
      <c r="I528" s="109"/>
      <c r="J528" s="109"/>
      <c r="K528" s="109"/>
      <c r="L528" s="109"/>
      <c r="M528" s="109"/>
      <c r="N528" s="109"/>
      <c r="O528" s="109"/>
      <c r="P528" s="109"/>
      <c r="Q528" s="109"/>
      <c r="R528" s="109"/>
      <c r="S528" s="109"/>
      <c r="T528" s="109"/>
      <c r="U528" s="109"/>
      <c r="V528" s="109"/>
      <c r="W528" s="109"/>
      <c r="X528" s="109"/>
      <c r="Y528" s="109"/>
      <c r="Z528" s="109"/>
    </row>
    <row r="529" ht="12.75" customHeight="1">
      <c r="A529" s="109"/>
      <c r="B529" s="109"/>
      <c r="C529" s="109"/>
      <c r="D529" s="109"/>
      <c r="E529" s="109"/>
      <c r="F529" s="109"/>
      <c r="G529" s="109"/>
      <c r="H529" s="109"/>
      <c r="I529" s="109"/>
      <c r="J529" s="109"/>
      <c r="K529" s="109"/>
      <c r="L529" s="109"/>
      <c r="M529" s="109"/>
      <c r="N529" s="109"/>
      <c r="O529" s="109"/>
      <c r="P529" s="109"/>
      <c r="Q529" s="109"/>
      <c r="R529" s="109"/>
      <c r="S529" s="109"/>
      <c r="T529" s="109"/>
      <c r="U529" s="109"/>
      <c r="V529" s="109"/>
      <c r="W529" s="109"/>
      <c r="X529" s="109"/>
      <c r="Y529" s="109"/>
      <c r="Z529" s="109"/>
    </row>
    <row r="530" ht="12.75" customHeight="1">
      <c r="A530" s="109"/>
      <c r="B530" s="109"/>
      <c r="C530" s="109"/>
      <c r="D530" s="109"/>
      <c r="E530" s="109"/>
      <c r="F530" s="109"/>
      <c r="G530" s="109"/>
      <c r="H530" s="109"/>
      <c r="I530" s="109"/>
      <c r="J530" s="109"/>
      <c r="K530" s="109"/>
      <c r="L530" s="109"/>
      <c r="M530" s="109"/>
      <c r="N530" s="109"/>
      <c r="O530" s="109"/>
      <c r="P530" s="109"/>
      <c r="Q530" s="109"/>
      <c r="R530" s="109"/>
      <c r="S530" s="109"/>
      <c r="T530" s="109"/>
      <c r="U530" s="109"/>
      <c r="V530" s="109"/>
      <c r="W530" s="109"/>
      <c r="X530" s="109"/>
      <c r="Y530" s="109"/>
      <c r="Z530" s="109"/>
    </row>
    <row r="531" ht="12.75" customHeight="1">
      <c r="A531" s="109"/>
      <c r="B531" s="109"/>
      <c r="C531" s="109"/>
      <c r="D531" s="109"/>
      <c r="E531" s="109"/>
      <c r="F531" s="109"/>
      <c r="G531" s="109"/>
      <c r="H531" s="109"/>
      <c r="I531" s="109"/>
      <c r="J531" s="109"/>
      <c r="K531" s="109"/>
      <c r="L531" s="109"/>
      <c r="M531" s="109"/>
      <c r="N531" s="109"/>
      <c r="O531" s="109"/>
      <c r="P531" s="109"/>
      <c r="Q531" s="109"/>
      <c r="R531" s="109"/>
      <c r="S531" s="109"/>
      <c r="T531" s="109"/>
      <c r="U531" s="109"/>
      <c r="V531" s="109"/>
      <c r="W531" s="109"/>
      <c r="X531" s="109"/>
      <c r="Y531" s="109"/>
      <c r="Z531" s="109"/>
    </row>
    <row r="532" ht="12.75" customHeight="1">
      <c r="A532" s="109"/>
      <c r="B532" s="109"/>
      <c r="C532" s="109"/>
      <c r="D532" s="109"/>
      <c r="E532" s="109"/>
      <c r="F532" s="109"/>
      <c r="G532" s="109"/>
      <c r="H532" s="109"/>
      <c r="I532" s="109"/>
      <c r="J532" s="109"/>
      <c r="K532" s="109"/>
      <c r="L532" s="109"/>
      <c r="M532" s="109"/>
      <c r="N532" s="109"/>
      <c r="O532" s="109"/>
      <c r="P532" s="109"/>
      <c r="Q532" s="109"/>
      <c r="R532" s="109"/>
      <c r="S532" s="109"/>
      <c r="T532" s="109"/>
      <c r="U532" s="109"/>
      <c r="V532" s="109"/>
      <c r="W532" s="109"/>
      <c r="X532" s="109"/>
      <c r="Y532" s="109"/>
      <c r="Z532" s="109"/>
    </row>
    <row r="533" ht="12.75" customHeight="1">
      <c r="A533" s="109"/>
      <c r="B533" s="109"/>
      <c r="C533" s="109"/>
      <c r="D533" s="109"/>
      <c r="E533" s="109"/>
      <c r="F533" s="109"/>
      <c r="G533" s="109"/>
      <c r="H533" s="109"/>
      <c r="I533" s="109"/>
      <c r="J533" s="109"/>
      <c r="K533" s="109"/>
      <c r="L533" s="109"/>
      <c r="M533" s="109"/>
      <c r="N533" s="109"/>
      <c r="O533" s="109"/>
      <c r="P533" s="109"/>
      <c r="Q533" s="109"/>
      <c r="R533" s="109"/>
      <c r="S533" s="109"/>
      <c r="T533" s="109"/>
      <c r="U533" s="109"/>
      <c r="V533" s="109"/>
      <c r="W533" s="109"/>
      <c r="X533" s="109"/>
      <c r="Y533" s="109"/>
      <c r="Z533" s="109"/>
    </row>
    <row r="534" ht="12.75" customHeight="1">
      <c r="A534" s="109"/>
      <c r="B534" s="109"/>
      <c r="C534" s="109"/>
      <c r="D534" s="109"/>
      <c r="E534" s="109"/>
      <c r="F534" s="109"/>
      <c r="G534" s="109"/>
      <c r="H534" s="109"/>
      <c r="I534" s="109"/>
      <c r="J534" s="109"/>
      <c r="K534" s="109"/>
      <c r="L534" s="109"/>
      <c r="M534" s="109"/>
      <c r="N534" s="109"/>
      <c r="O534" s="109"/>
      <c r="P534" s="109"/>
      <c r="Q534" s="109"/>
      <c r="R534" s="109"/>
      <c r="S534" s="109"/>
      <c r="T534" s="109"/>
      <c r="U534" s="109"/>
      <c r="V534" s="109"/>
      <c r="W534" s="109"/>
      <c r="X534" s="109"/>
      <c r="Y534" s="109"/>
      <c r="Z534" s="109"/>
    </row>
    <row r="535" ht="12.75" customHeight="1">
      <c r="A535" s="109"/>
      <c r="B535" s="109"/>
      <c r="C535" s="109"/>
      <c r="D535" s="109"/>
      <c r="E535" s="109"/>
      <c r="F535" s="109"/>
      <c r="G535" s="109"/>
      <c r="H535" s="109"/>
      <c r="I535" s="109"/>
      <c r="J535" s="109"/>
      <c r="K535" s="109"/>
      <c r="L535" s="109"/>
      <c r="M535" s="109"/>
      <c r="N535" s="109"/>
      <c r="O535" s="109"/>
      <c r="P535" s="109"/>
      <c r="Q535" s="109"/>
      <c r="R535" s="109"/>
      <c r="S535" s="109"/>
      <c r="T535" s="109"/>
      <c r="U535" s="109"/>
      <c r="V535" s="109"/>
      <c r="W535" s="109"/>
      <c r="X535" s="109"/>
      <c r="Y535" s="109"/>
      <c r="Z535" s="109"/>
    </row>
    <row r="536" ht="12.75" customHeight="1">
      <c r="A536" s="109"/>
      <c r="B536" s="109"/>
      <c r="C536" s="109"/>
      <c r="D536" s="109"/>
      <c r="E536" s="109"/>
      <c r="F536" s="109"/>
      <c r="G536" s="109"/>
      <c r="H536" s="109"/>
      <c r="I536" s="109"/>
      <c r="J536" s="109"/>
      <c r="K536" s="109"/>
      <c r="L536" s="109"/>
      <c r="M536" s="109"/>
      <c r="N536" s="109"/>
      <c r="O536" s="109"/>
      <c r="P536" s="109"/>
      <c r="Q536" s="109"/>
      <c r="R536" s="109"/>
      <c r="S536" s="109"/>
      <c r="T536" s="109"/>
      <c r="U536" s="109"/>
      <c r="V536" s="109"/>
      <c r="W536" s="109"/>
      <c r="X536" s="109"/>
      <c r="Y536" s="109"/>
      <c r="Z536" s="109"/>
    </row>
    <row r="537" ht="12.75" customHeight="1">
      <c r="A537" s="109"/>
      <c r="B537" s="109"/>
      <c r="C537" s="109"/>
      <c r="D537" s="109"/>
      <c r="E537" s="109"/>
      <c r="F537" s="109"/>
      <c r="G537" s="109"/>
      <c r="H537" s="109"/>
      <c r="I537" s="109"/>
      <c r="J537" s="109"/>
      <c r="K537" s="109"/>
      <c r="L537" s="109"/>
      <c r="M537" s="109"/>
      <c r="N537" s="109"/>
      <c r="O537" s="109"/>
      <c r="P537" s="109"/>
      <c r="Q537" s="109"/>
      <c r="R537" s="109"/>
      <c r="S537" s="109"/>
      <c r="T537" s="109"/>
      <c r="U537" s="109"/>
      <c r="V537" s="109"/>
      <c r="W537" s="109"/>
      <c r="X537" s="109"/>
      <c r="Y537" s="109"/>
      <c r="Z537" s="109"/>
    </row>
    <row r="538" ht="12.75" customHeight="1">
      <c r="A538" s="109"/>
      <c r="B538" s="109"/>
      <c r="C538" s="109"/>
      <c r="D538" s="109"/>
      <c r="E538" s="109"/>
      <c r="F538" s="109"/>
      <c r="G538" s="109"/>
      <c r="H538" s="109"/>
      <c r="I538" s="109"/>
      <c r="J538" s="109"/>
      <c r="K538" s="109"/>
      <c r="L538" s="109"/>
      <c r="M538" s="109"/>
      <c r="N538" s="109"/>
      <c r="O538" s="109"/>
      <c r="P538" s="109"/>
      <c r="Q538" s="109"/>
      <c r="R538" s="109"/>
      <c r="S538" s="109"/>
      <c r="T538" s="109"/>
      <c r="U538" s="109"/>
      <c r="V538" s="109"/>
      <c r="W538" s="109"/>
      <c r="X538" s="109"/>
      <c r="Y538" s="109"/>
      <c r="Z538" s="109"/>
    </row>
    <row r="539" ht="12.75" customHeight="1">
      <c r="A539" s="109"/>
      <c r="B539" s="109"/>
      <c r="C539" s="109"/>
      <c r="D539" s="109"/>
      <c r="E539" s="109"/>
      <c r="F539" s="109"/>
      <c r="G539" s="109"/>
      <c r="H539" s="109"/>
      <c r="I539" s="109"/>
      <c r="J539" s="109"/>
      <c r="K539" s="109"/>
      <c r="L539" s="109"/>
      <c r="M539" s="109"/>
      <c r="N539" s="109"/>
      <c r="O539" s="109"/>
      <c r="P539" s="109"/>
      <c r="Q539" s="109"/>
      <c r="R539" s="109"/>
      <c r="S539" s="109"/>
      <c r="T539" s="109"/>
      <c r="U539" s="109"/>
      <c r="V539" s="109"/>
      <c r="W539" s="109"/>
      <c r="X539" s="109"/>
      <c r="Y539" s="109"/>
      <c r="Z539" s="109"/>
    </row>
    <row r="540" ht="12.75" customHeight="1">
      <c r="A540" s="109"/>
      <c r="B540" s="109"/>
      <c r="C540" s="109"/>
      <c r="D540" s="109"/>
      <c r="E540" s="109"/>
      <c r="F540" s="109"/>
      <c r="G540" s="109"/>
      <c r="H540" s="109"/>
      <c r="I540" s="109"/>
      <c r="J540" s="109"/>
      <c r="K540" s="109"/>
      <c r="L540" s="109"/>
      <c r="M540" s="109"/>
      <c r="N540" s="109"/>
      <c r="O540" s="109"/>
      <c r="P540" s="109"/>
      <c r="Q540" s="109"/>
      <c r="R540" s="109"/>
      <c r="S540" s="109"/>
      <c r="T540" s="109"/>
      <c r="U540" s="109"/>
      <c r="V540" s="109"/>
      <c r="W540" s="109"/>
      <c r="X540" s="109"/>
      <c r="Y540" s="109"/>
      <c r="Z540" s="109"/>
    </row>
    <row r="541" ht="12.75" customHeight="1">
      <c r="A541" s="109"/>
      <c r="B541" s="109"/>
      <c r="C541" s="109"/>
      <c r="D541" s="109"/>
      <c r="E541" s="109"/>
      <c r="F541" s="109"/>
      <c r="G541" s="109"/>
      <c r="H541" s="109"/>
      <c r="I541" s="109"/>
      <c r="J541" s="109"/>
      <c r="K541" s="109"/>
      <c r="L541" s="109"/>
      <c r="M541" s="109"/>
      <c r="N541" s="109"/>
      <c r="O541" s="109"/>
      <c r="P541" s="109"/>
      <c r="Q541" s="109"/>
      <c r="R541" s="109"/>
      <c r="S541" s="109"/>
      <c r="T541" s="109"/>
      <c r="U541" s="109"/>
      <c r="V541" s="109"/>
      <c r="W541" s="109"/>
      <c r="X541" s="109"/>
      <c r="Y541" s="109"/>
      <c r="Z541" s="109"/>
    </row>
    <row r="542" ht="12.75" customHeight="1">
      <c r="A542" s="109"/>
      <c r="B542" s="109"/>
      <c r="C542" s="109"/>
      <c r="D542" s="109"/>
      <c r="E542" s="109"/>
      <c r="F542" s="109"/>
      <c r="G542" s="109"/>
      <c r="H542" s="109"/>
      <c r="I542" s="109"/>
      <c r="J542" s="109"/>
      <c r="K542" s="109"/>
      <c r="L542" s="109"/>
      <c r="M542" s="109"/>
      <c r="N542" s="109"/>
      <c r="O542" s="109"/>
      <c r="P542" s="109"/>
      <c r="Q542" s="109"/>
      <c r="R542" s="109"/>
      <c r="S542" s="109"/>
      <c r="T542" s="109"/>
      <c r="U542" s="109"/>
      <c r="V542" s="109"/>
      <c r="W542" s="109"/>
      <c r="X542" s="109"/>
      <c r="Y542" s="109"/>
      <c r="Z542" s="109"/>
    </row>
    <row r="543" ht="12.75" customHeight="1">
      <c r="A543" s="109"/>
      <c r="B543" s="109"/>
      <c r="C543" s="109"/>
      <c r="D543" s="109"/>
      <c r="E543" s="109"/>
      <c r="F543" s="109"/>
      <c r="G543" s="109"/>
      <c r="H543" s="109"/>
      <c r="I543" s="109"/>
      <c r="J543" s="109"/>
      <c r="K543" s="109"/>
      <c r="L543" s="109"/>
      <c r="M543" s="109"/>
      <c r="N543" s="109"/>
      <c r="O543" s="109"/>
      <c r="P543" s="109"/>
      <c r="Q543" s="109"/>
      <c r="R543" s="109"/>
      <c r="S543" s="109"/>
      <c r="T543" s="109"/>
      <c r="U543" s="109"/>
      <c r="V543" s="109"/>
      <c r="W543" s="109"/>
      <c r="X543" s="109"/>
      <c r="Y543" s="109"/>
      <c r="Z543" s="109"/>
    </row>
    <row r="544" ht="12.75" customHeight="1">
      <c r="A544" s="109"/>
      <c r="B544" s="109"/>
      <c r="C544" s="109"/>
      <c r="D544" s="109"/>
      <c r="E544" s="109"/>
      <c r="F544" s="109"/>
      <c r="G544" s="109"/>
      <c r="H544" s="109"/>
      <c r="I544" s="109"/>
      <c r="J544" s="109"/>
      <c r="K544" s="109"/>
      <c r="L544" s="109"/>
      <c r="M544" s="109"/>
      <c r="N544" s="109"/>
      <c r="O544" s="109"/>
      <c r="P544" s="109"/>
      <c r="Q544" s="109"/>
      <c r="R544" s="109"/>
      <c r="S544" s="109"/>
      <c r="T544" s="109"/>
      <c r="U544" s="109"/>
      <c r="V544" s="109"/>
      <c r="W544" s="109"/>
      <c r="X544" s="109"/>
      <c r="Y544" s="109"/>
      <c r="Z544" s="109"/>
    </row>
    <row r="545" ht="12.75" customHeight="1">
      <c r="A545" s="109"/>
      <c r="B545" s="109"/>
      <c r="C545" s="109"/>
      <c r="D545" s="109"/>
      <c r="E545" s="109"/>
      <c r="F545" s="109"/>
      <c r="G545" s="109"/>
      <c r="H545" s="109"/>
      <c r="I545" s="109"/>
      <c r="J545" s="109"/>
      <c r="K545" s="109"/>
      <c r="L545" s="109"/>
      <c r="M545" s="109"/>
      <c r="N545" s="109"/>
      <c r="O545" s="109"/>
      <c r="P545" s="109"/>
      <c r="Q545" s="109"/>
      <c r="R545" s="109"/>
      <c r="S545" s="109"/>
      <c r="T545" s="109"/>
      <c r="U545" s="109"/>
      <c r="V545" s="109"/>
      <c r="W545" s="109"/>
      <c r="X545" s="109"/>
      <c r="Y545" s="109"/>
      <c r="Z545" s="109"/>
    </row>
    <row r="546" ht="12.75" customHeight="1">
      <c r="A546" s="109"/>
      <c r="B546" s="109"/>
      <c r="C546" s="109"/>
      <c r="D546" s="109"/>
      <c r="E546" s="109"/>
      <c r="F546" s="109"/>
      <c r="G546" s="109"/>
      <c r="H546" s="109"/>
      <c r="I546" s="109"/>
      <c r="J546" s="109"/>
      <c r="K546" s="109"/>
      <c r="L546" s="109"/>
      <c r="M546" s="109"/>
      <c r="N546" s="109"/>
      <c r="O546" s="109"/>
      <c r="P546" s="109"/>
      <c r="Q546" s="109"/>
      <c r="R546" s="109"/>
      <c r="S546" s="109"/>
      <c r="T546" s="109"/>
      <c r="U546" s="109"/>
      <c r="V546" s="109"/>
      <c r="W546" s="109"/>
      <c r="X546" s="109"/>
      <c r="Y546" s="109"/>
      <c r="Z546" s="109"/>
    </row>
    <row r="547" ht="12.75" customHeight="1">
      <c r="A547" s="109"/>
      <c r="B547" s="109"/>
      <c r="C547" s="109"/>
      <c r="D547" s="109"/>
      <c r="E547" s="109"/>
      <c r="F547" s="109"/>
      <c r="G547" s="109"/>
      <c r="H547" s="109"/>
      <c r="I547" s="109"/>
      <c r="J547" s="109"/>
      <c r="K547" s="109"/>
      <c r="L547" s="109"/>
      <c r="M547" s="109"/>
      <c r="N547" s="109"/>
      <c r="O547" s="109"/>
      <c r="P547" s="109"/>
      <c r="Q547" s="109"/>
      <c r="R547" s="109"/>
      <c r="S547" s="109"/>
      <c r="T547" s="109"/>
      <c r="U547" s="109"/>
      <c r="V547" s="109"/>
      <c r="W547" s="109"/>
      <c r="X547" s="109"/>
      <c r="Y547" s="109"/>
      <c r="Z547" s="109"/>
    </row>
    <row r="548" ht="12.75" customHeight="1">
      <c r="A548" s="109"/>
      <c r="B548" s="109"/>
      <c r="C548" s="109"/>
      <c r="D548" s="109"/>
      <c r="E548" s="109"/>
      <c r="F548" s="109"/>
      <c r="G548" s="109"/>
      <c r="H548" s="109"/>
      <c r="I548" s="109"/>
      <c r="J548" s="109"/>
      <c r="K548" s="109"/>
      <c r="L548" s="109"/>
      <c r="M548" s="109"/>
      <c r="N548" s="109"/>
      <c r="O548" s="109"/>
      <c r="P548" s="109"/>
      <c r="Q548" s="109"/>
      <c r="R548" s="109"/>
      <c r="S548" s="109"/>
      <c r="T548" s="109"/>
      <c r="U548" s="109"/>
      <c r="V548" s="109"/>
      <c r="W548" s="109"/>
      <c r="X548" s="109"/>
      <c r="Y548" s="109"/>
      <c r="Z548" s="109"/>
    </row>
    <row r="549" ht="12.75" customHeight="1">
      <c r="A549" s="109"/>
      <c r="B549" s="109"/>
      <c r="C549" s="109"/>
      <c r="D549" s="109"/>
      <c r="E549" s="109"/>
      <c r="F549" s="109"/>
      <c r="G549" s="109"/>
      <c r="H549" s="109"/>
      <c r="I549" s="109"/>
      <c r="J549" s="109"/>
      <c r="K549" s="109"/>
      <c r="L549" s="109"/>
      <c r="M549" s="109"/>
      <c r="N549" s="109"/>
      <c r="O549" s="109"/>
      <c r="P549" s="109"/>
      <c r="Q549" s="109"/>
      <c r="R549" s="109"/>
      <c r="S549" s="109"/>
      <c r="T549" s="109"/>
      <c r="U549" s="109"/>
      <c r="V549" s="109"/>
      <c r="W549" s="109"/>
      <c r="X549" s="109"/>
      <c r="Y549" s="109"/>
      <c r="Z549" s="109"/>
    </row>
    <row r="550" ht="12.75" customHeight="1">
      <c r="A550" s="109"/>
      <c r="B550" s="109"/>
      <c r="C550" s="109"/>
      <c r="D550" s="109"/>
      <c r="E550" s="109"/>
      <c r="F550" s="109"/>
      <c r="G550" s="109"/>
      <c r="H550" s="109"/>
      <c r="I550" s="109"/>
      <c r="J550" s="109"/>
      <c r="K550" s="109"/>
      <c r="L550" s="109"/>
      <c r="M550" s="109"/>
      <c r="N550" s="109"/>
      <c r="O550" s="109"/>
      <c r="P550" s="109"/>
      <c r="Q550" s="109"/>
      <c r="R550" s="109"/>
      <c r="S550" s="109"/>
      <c r="T550" s="109"/>
      <c r="U550" s="109"/>
      <c r="V550" s="109"/>
      <c r="W550" s="109"/>
      <c r="X550" s="109"/>
      <c r="Y550" s="109"/>
      <c r="Z550" s="109"/>
    </row>
    <row r="551" ht="12.75" customHeight="1">
      <c r="A551" s="109"/>
      <c r="B551" s="109"/>
      <c r="C551" s="109"/>
      <c r="D551" s="109"/>
      <c r="E551" s="109"/>
      <c r="F551" s="109"/>
      <c r="G551" s="109"/>
      <c r="H551" s="109"/>
      <c r="I551" s="109"/>
      <c r="J551" s="109"/>
      <c r="K551" s="109"/>
      <c r="L551" s="109"/>
      <c r="M551" s="109"/>
      <c r="N551" s="109"/>
      <c r="O551" s="109"/>
      <c r="P551" s="109"/>
      <c r="Q551" s="109"/>
      <c r="R551" s="109"/>
      <c r="S551" s="109"/>
      <c r="T551" s="109"/>
      <c r="U551" s="109"/>
      <c r="V551" s="109"/>
      <c r="W551" s="109"/>
      <c r="X551" s="109"/>
      <c r="Y551" s="109"/>
      <c r="Z551" s="109"/>
    </row>
    <row r="552" ht="12.75" customHeight="1">
      <c r="A552" s="109"/>
      <c r="B552" s="109"/>
      <c r="C552" s="109"/>
      <c r="D552" s="109"/>
      <c r="E552" s="109"/>
      <c r="F552" s="109"/>
      <c r="G552" s="109"/>
      <c r="H552" s="109"/>
      <c r="I552" s="109"/>
      <c r="J552" s="109"/>
      <c r="K552" s="109"/>
      <c r="L552" s="109"/>
      <c r="M552" s="109"/>
      <c r="N552" s="109"/>
      <c r="O552" s="109"/>
      <c r="P552" s="109"/>
      <c r="Q552" s="109"/>
      <c r="R552" s="109"/>
      <c r="S552" s="109"/>
      <c r="T552" s="109"/>
      <c r="U552" s="109"/>
      <c r="V552" s="109"/>
      <c r="W552" s="109"/>
      <c r="X552" s="109"/>
      <c r="Y552" s="109"/>
      <c r="Z552" s="109"/>
    </row>
    <row r="553" ht="12.75" customHeight="1">
      <c r="A553" s="109"/>
      <c r="B553" s="109"/>
      <c r="C553" s="109"/>
      <c r="D553" s="109"/>
      <c r="E553" s="109"/>
      <c r="F553" s="109"/>
      <c r="G553" s="109"/>
      <c r="H553" s="109"/>
      <c r="I553" s="109"/>
      <c r="J553" s="109"/>
      <c r="K553" s="109"/>
      <c r="L553" s="109"/>
      <c r="M553" s="109"/>
      <c r="N553" s="109"/>
      <c r="O553" s="109"/>
      <c r="P553" s="109"/>
      <c r="Q553" s="109"/>
      <c r="R553" s="109"/>
      <c r="S553" s="109"/>
      <c r="T553" s="109"/>
      <c r="U553" s="109"/>
      <c r="V553" s="109"/>
      <c r="W553" s="109"/>
      <c r="X553" s="109"/>
      <c r="Y553" s="109"/>
      <c r="Z553" s="109"/>
    </row>
    <row r="554" ht="12.75" customHeight="1">
      <c r="A554" s="109"/>
      <c r="B554" s="109"/>
      <c r="C554" s="109"/>
      <c r="D554" s="109"/>
      <c r="E554" s="109"/>
      <c r="F554" s="109"/>
      <c r="G554" s="109"/>
      <c r="H554" s="109"/>
      <c r="I554" s="109"/>
      <c r="J554" s="109"/>
      <c r="K554" s="109"/>
      <c r="L554" s="109"/>
      <c r="M554" s="109"/>
      <c r="N554" s="109"/>
      <c r="O554" s="109"/>
      <c r="P554" s="109"/>
      <c r="Q554" s="109"/>
      <c r="R554" s="109"/>
      <c r="S554" s="109"/>
      <c r="T554" s="109"/>
      <c r="U554" s="109"/>
      <c r="V554" s="109"/>
      <c r="W554" s="109"/>
      <c r="X554" s="109"/>
      <c r="Y554" s="109"/>
      <c r="Z554" s="109"/>
    </row>
    <row r="555" ht="12.75" customHeight="1">
      <c r="A555" s="109"/>
      <c r="B555" s="109"/>
      <c r="C555" s="109"/>
      <c r="D555" s="109"/>
      <c r="E555" s="109"/>
      <c r="F555" s="109"/>
      <c r="G555" s="109"/>
      <c r="H555" s="109"/>
      <c r="I555" s="109"/>
      <c r="J555" s="109"/>
      <c r="K555" s="109"/>
      <c r="L555" s="109"/>
      <c r="M555" s="109"/>
      <c r="N555" s="109"/>
      <c r="O555" s="109"/>
      <c r="P555" s="109"/>
      <c r="Q555" s="109"/>
      <c r="R555" s="109"/>
      <c r="S555" s="109"/>
      <c r="T555" s="109"/>
      <c r="U555" s="109"/>
      <c r="V555" s="109"/>
      <c r="W555" s="109"/>
      <c r="X555" s="109"/>
      <c r="Y555" s="109"/>
      <c r="Z555" s="109"/>
    </row>
    <row r="556" ht="12.75" customHeight="1">
      <c r="A556" s="109"/>
      <c r="B556" s="109"/>
      <c r="C556" s="109"/>
      <c r="D556" s="109"/>
      <c r="E556" s="109"/>
      <c r="F556" s="109"/>
      <c r="G556" s="109"/>
      <c r="H556" s="109"/>
      <c r="I556" s="109"/>
      <c r="J556" s="109"/>
      <c r="K556" s="109"/>
      <c r="L556" s="109"/>
      <c r="M556" s="109"/>
      <c r="N556" s="109"/>
      <c r="O556" s="109"/>
      <c r="P556" s="109"/>
      <c r="Q556" s="109"/>
      <c r="R556" s="109"/>
      <c r="S556" s="109"/>
      <c r="T556" s="109"/>
      <c r="U556" s="109"/>
      <c r="V556" s="109"/>
      <c r="W556" s="109"/>
      <c r="X556" s="109"/>
      <c r="Y556" s="109"/>
      <c r="Z556" s="109"/>
    </row>
    <row r="557" ht="12.75" customHeight="1">
      <c r="A557" s="109"/>
      <c r="B557" s="109"/>
      <c r="C557" s="109"/>
      <c r="D557" s="109"/>
      <c r="E557" s="109"/>
      <c r="F557" s="109"/>
      <c r="G557" s="109"/>
      <c r="H557" s="109"/>
      <c r="I557" s="109"/>
      <c r="J557" s="109"/>
      <c r="K557" s="109"/>
      <c r="L557" s="109"/>
      <c r="M557" s="109"/>
      <c r="N557" s="109"/>
      <c r="O557" s="109"/>
      <c r="P557" s="109"/>
      <c r="Q557" s="109"/>
      <c r="R557" s="109"/>
      <c r="S557" s="109"/>
      <c r="T557" s="109"/>
      <c r="U557" s="109"/>
      <c r="V557" s="109"/>
      <c r="W557" s="109"/>
      <c r="X557" s="109"/>
      <c r="Y557" s="109"/>
      <c r="Z557" s="109"/>
    </row>
    <row r="558" ht="12.75" customHeight="1">
      <c r="A558" s="109"/>
      <c r="B558" s="109"/>
      <c r="C558" s="109"/>
      <c r="D558" s="109"/>
      <c r="E558" s="109"/>
      <c r="F558" s="109"/>
      <c r="G558" s="109"/>
      <c r="H558" s="109"/>
      <c r="I558" s="109"/>
      <c r="J558" s="109"/>
      <c r="K558" s="109"/>
      <c r="L558" s="109"/>
      <c r="M558" s="109"/>
      <c r="N558" s="109"/>
      <c r="O558" s="109"/>
      <c r="P558" s="109"/>
      <c r="Q558" s="109"/>
      <c r="R558" s="109"/>
      <c r="S558" s="109"/>
      <c r="T558" s="109"/>
      <c r="U558" s="109"/>
      <c r="V558" s="109"/>
      <c r="W558" s="109"/>
      <c r="X558" s="109"/>
      <c r="Y558" s="109"/>
      <c r="Z558" s="109"/>
    </row>
    <row r="559" ht="12.75" customHeight="1">
      <c r="A559" s="109"/>
      <c r="B559" s="109"/>
      <c r="C559" s="109"/>
      <c r="D559" s="109"/>
      <c r="E559" s="109"/>
      <c r="F559" s="109"/>
      <c r="G559" s="109"/>
      <c r="H559" s="109"/>
      <c r="I559" s="109"/>
      <c r="J559" s="109"/>
      <c r="K559" s="109"/>
      <c r="L559" s="109"/>
      <c r="M559" s="109"/>
      <c r="N559" s="109"/>
      <c r="O559" s="109"/>
      <c r="P559" s="109"/>
      <c r="Q559" s="109"/>
      <c r="R559" s="109"/>
      <c r="S559" s="109"/>
      <c r="T559" s="109"/>
      <c r="U559" s="109"/>
      <c r="V559" s="109"/>
      <c r="W559" s="109"/>
      <c r="X559" s="109"/>
      <c r="Y559" s="109"/>
      <c r="Z559" s="109"/>
    </row>
    <row r="560" ht="12.75" customHeight="1">
      <c r="A560" s="109"/>
      <c r="B560" s="109"/>
      <c r="C560" s="109"/>
      <c r="D560" s="109"/>
      <c r="E560" s="109"/>
      <c r="F560" s="109"/>
      <c r="G560" s="109"/>
      <c r="H560" s="109"/>
      <c r="I560" s="109"/>
      <c r="J560" s="109"/>
      <c r="K560" s="109"/>
      <c r="L560" s="109"/>
      <c r="M560" s="109"/>
      <c r="N560" s="109"/>
      <c r="O560" s="109"/>
      <c r="P560" s="109"/>
      <c r="Q560" s="109"/>
      <c r="R560" s="109"/>
      <c r="S560" s="109"/>
      <c r="T560" s="109"/>
      <c r="U560" s="109"/>
      <c r="V560" s="109"/>
      <c r="W560" s="109"/>
      <c r="X560" s="109"/>
      <c r="Y560" s="109"/>
      <c r="Z560" s="109"/>
    </row>
    <row r="561" ht="12.75" customHeight="1">
      <c r="A561" s="109"/>
      <c r="B561" s="109"/>
      <c r="C561" s="109"/>
      <c r="D561" s="109"/>
      <c r="E561" s="109"/>
      <c r="F561" s="109"/>
      <c r="G561" s="109"/>
      <c r="H561" s="109"/>
      <c r="I561" s="109"/>
      <c r="J561" s="109"/>
      <c r="K561" s="109"/>
      <c r="L561" s="109"/>
      <c r="M561" s="109"/>
      <c r="N561" s="109"/>
      <c r="O561" s="109"/>
      <c r="P561" s="109"/>
      <c r="Q561" s="109"/>
      <c r="R561" s="109"/>
      <c r="S561" s="109"/>
      <c r="T561" s="109"/>
      <c r="U561" s="109"/>
      <c r="V561" s="109"/>
      <c r="W561" s="109"/>
      <c r="X561" s="109"/>
      <c r="Y561" s="109"/>
      <c r="Z561" s="109"/>
    </row>
    <row r="562" ht="12.75" customHeight="1">
      <c r="A562" s="109"/>
      <c r="B562" s="109"/>
      <c r="C562" s="109"/>
      <c r="D562" s="109"/>
      <c r="E562" s="109"/>
      <c r="F562" s="109"/>
      <c r="G562" s="109"/>
      <c r="H562" s="109"/>
      <c r="I562" s="109"/>
      <c r="J562" s="109"/>
      <c r="K562" s="109"/>
      <c r="L562" s="109"/>
      <c r="M562" s="109"/>
      <c r="N562" s="109"/>
      <c r="O562" s="109"/>
      <c r="P562" s="109"/>
      <c r="Q562" s="109"/>
      <c r="R562" s="109"/>
      <c r="S562" s="109"/>
      <c r="T562" s="109"/>
      <c r="U562" s="109"/>
      <c r="V562" s="109"/>
      <c r="W562" s="109"/>
      <c r="X562" s="109"/>
      <c r="Y562" s="109"/>
      <c r="Z562" s="109"/>
    </row>
    <row r="563" ht="12.75" customHeight="1">
      <c r="A563" s="109"/>
      <c r="B563" s="109"/>
      <c r="C563" s="109"/>
      <c r="D563" s="109"/>
      <c r="E563" s="109"/>
      <c r="F563" s="109"/>
      <c r="G563" s="109"/>
      <c r="H563" s="109"/>
      <c r="I563" s="109"/>
      <c r="J563" s="109"/>
      <c r="K563" s="109"/>
      <c r="L563" s="109"/>
      <c r="M563" s="109"/>
      <c r="N563" s="109"/>
      <c r="O563" s="109"/>
      <c r="P563" s="109"/>
      <c r="Q563" s="109"/>
      <c r="R563" s="109"/>
      <c r="S563" s="109"/>
      <c r="T563" s="109"/>
      <c r="U563" s="109"/>
      <c r="V563" s="109"/>
      <c r="W563" s="109"/>
      <c r="X563" s="109"/>
      <c r="Y563" s="109"/>
      <c r="Z563" s="109"/>
    </row>
    <row r="564" ht="12.75" customHeight="1">
      <c r="A564" s="109"/>
      <c r="B564" s="109"/>
      <c r="C564" s="109"/>
      <c r="D564" s="109"/>
      <c r="E564" s="109"/>
      <c r="F564" s="109"/>
      <c r="G564" s="109"/>
      <c r="H564" s="109"/>
      <c r="I564" s="109"/>
      <c r="J564" s="109"/>
      <c r="K564" s="109"/>
      <c r="L564" s="109"/>
      <c r="M564" s="109"/>
      <c r="N564" s="109"/>
      <c r="O564" s="109"/>
      <c r="P564" s="109"/>
      <c r="Q564" s="109"/>
      <c r="R564" s="109"/>
      <c r="S564" s="109"/>
      <c r="T564" s="109"/>
      <c r="U564" s="109"/>
      <c r="V564" s="109"/>
      <c r="W564" s="109"/>
      <c r="X564" s="109"/>
      <c r="Y564" s="109"/>
      <c r="Z564" s="109"/>
    </row>
    <row r="565" ht="12.75" customHeight="1">
      <c r="A565" s="109"/>
      <c r="B565" s="109"/>
      <c r="C565" s="109"/>
      <c r="D565" s="109"/>
      <c r="E565" s="109"/>
      <c r="F565" s="109"/>
      <c r="G565" s="109"/>
      <c r="H565" s="109"/>
      <c r="I565" s="109"/>
      <c r="J565" s="109"/>
      <c r="K565" s="109"/>
      <c r="L565" s="109"/>
      <c r="M565" s="109"/>
      <c r="N565" s="109"/>
      <c r="O565" s="109"/>
      <c r="P565" s="109"/>
      <c r="Q565" s="109"/>
      <c r="R565" s="109"/>
      <c r="S565" s="109"/>
      <c r="T565" s="109"/>
      <c r="U565" s="109"/>
      <c r="V565" s="109"/>
      <c r="W565" s="109"/>
      <c r="X565" s="109"/>
      <c r="Y565" s="109"/>
      <c r="Z565" s="109"/>
    </row>
    <row r="566" ht="12.75" customHeight="1">
      <c r="A566" s="109"/>
      <c r="B566" s="109"/>
      <c r="C566" s="109"/>
      <c r="D566" s="109"/>
      <c r="E566" s="109"/>
      <c r="F566" s="109"/>
      <c r="G566" s="109"/>
      <c r="H566" s="109"/>
      <c r="I566" s="109"/>
      <c r="J566" s="109"/>
      <c r="K566" s="109"/>
      <c r="L566" s="109"/>
      <c r="M566" s="109"/>
      <c r="N566" s="109"/>
      <c r="O566" s="109"/>
      <c r="P566" s="109"/>
      <c r="Q566" s="109"/>
      <c r="R566" s="109"/>
      <c r="S566" s="109"/>
      <c r="T566" s="109"/>
      <c r="U566" s="109"/>
      <c r="V566" s="109"/>
      <c r="W566" s="109"/>
      <c r="X566" s="109"/>
      <c r="Y566" s="109"/>
      <c r="Z566" s="109"/>
    </row>
    <row r="567" ht="12.75" customHeight="1">
      <c r="A567" s="109"/>
      <c r="B567" s="109"/>
      <c r="C567" s="109"/>
      <c r="D567" s="109"/>
      <c r="E567" s="109"/>
      <c r="F567" s="109"/>
      <c r="G567" s="109"/>
      <c r="H567" s="109"/>
      <c r="I567" s="109"/>
      <c r="J567" s="109"/>
      <c r="K567" s="109"/>
      <c r="L567" s="109"/>
      <c r="M567" s="109"/>
      <c r="N567" s="109"/>
      <c r="O567" s="109"/>
      <c r="P567" s="109"/>
      <c r="Q567" s="109"/>
      <c r="R567" s="109"/>
      <c r="S567" s="109"/>
      <c r="T567" s="109"/>
      <c r="U567" s="109"/>
      <c r="V567" s="109"/>
      <c r="W567" s="109"/>
      <c r="X567" s="109"/>
      <c r="Y567" s="109"/>
      <c r="Z567" s="109"/>
    </row>
    <row r="568" ht="12.75" customHeight="1">
      <c r="A568" s="109"/>
      <c r="B568" s="109"/>
      <c r="C568" s="109"/>
      <c r="D568" s="109"/>
      <c r="E568" s="109"/>
      <c r="F568" s="109"/>
      <c r="G568" s="109"/>
      <c r="H568" s="109"/>
      <c r="I568" s="109"/>
      <c r="J568" s="109"/>
      <c r="K568" s="109"/>
      <c r="L568" s="109"/>
      <c r="M568" s="109"/>
      <c r="N568" s="109"/>
      <c r="O568" s="109"/>
      <c r="P568" s="109"/>
      <c r="Q568" s="109"/>
      <c r="R568" s="109"/>
      <c r="S568" s="109"/>
      <c r="T568" s="109"/>
      <c r="U568" s="109"/>
      <c r="V568" s="109"/>
      <c r="W568" s="109"/>
      <c r="X568" s="109"/>
      <c r="Y568" s="109"/>
      <c r="Z568" s="109"/>
    </row>
    <row r="569" ht="12.75" customHeight="1">
      <c r="A569" s="109"/>
      <c r="B569" s="109"/>
      <c r="C569" s="109"/>
      <c r="D569" s="109"/>
      <c r="E569" s="109"/>
      <c r="F569" s="109"/>
      <c r="G569" s="109"/>
      <c r="H569" s="109"/>
      <c r="I569" s="109"/>
      <c r="J569" s="109"/>
      <c r="K569" s="109"/>
      <c r="L569" s="109"/>
      <c r="M569" s="109"/>
      <c r="N569" s="109"/>
      <c r="O569" s="109"/>
      <c r="P569" s="109"/>
      <c r="Q569" s="109"/>
      <c r="R569" s="109"/>
      <c r="S569" s="109"/>
      <c r="T569" s="109"/>
      <c r="U569" s="109"/>
      <c r="V569" s="109"/>
      <c r="W569" s="109"/>
      <c r="X569" s="109"/>
      <c r="Y569" s="109"/>
      <c r="Z569" s="109"/>
    </row>
    <row r="570" ht="12.75" customHeight="1">
      <c r="A570" s="109"/>
      <c r="B570" s="109"/>
      <c r="C570" s="109"/>
      <c r="D570" s="109"/>
      <c r="E570" s="109"/>
      <c r="F570" s="109"/>
      <c r="G570" s="109"/>
      <c r="H570" s="109"/>
      <c r="I570" s="109"/>
      <c r="J570" s="109"/>
      <c r="K570" s="109"/>
      <c r="L570" s="109"/>
      <c r="M570" s="109"/>
      <c r="N570" s="109"/>
      <c r="O570" s="109"/>
      <c r="P570" s="109"/>
      <c r="Q570" s="109"/>
      <c r="R570" s="109"/>
      <c r="S570" s="109"/>
      <c r="T570" s="109"/>
      <c r="U570" s="109"/>
      <c r="V570" s="109"/>
      <c r="W570" s="109"/>
      <c r="X570" s="109"/>
      <c r="Y570" s="109"/>
      <c r="Z570" s="109"/>
    </row>
    <row r="571" ht="12.75" customHeight="1">
      <c r="A571" s="109"/>
      <c r="B571" s="109"/>
      <c r="C571" s="109"/>
      <c r="D571" s="109"/>
      <c r="E571" s="109"/>
      <c r="F571" s="109"/>
      <c r="G571" s="109"/>
      <c r="H571" s="109"/>
      <c r="I571" s="109"/>
      <c r="J571" s="109"/>
      <c r="K571" s="109"/>
      <c r="L571" s="109"/>
      <c r="M571" s="109"/>
      <c r="N571" s="109"/>
      <c r="O571" s="109"/>
      <c r="P571" s="109"/>
      <c r="Q571" s="109"/>
      <c r="R571" s="109"/>
      <c r="S571" s="109"/>
      <c r="T571" s="109"/>
      <c r="U571" s="109"/>
      <c r="V571" s="109"/>
      <c r="W571" s="109"/>
      <c r="X571" s="109"/>
      <c r="Y571" s="109"/>
      <c r="Z571" s="109"/>
    </row>
    <row r="572" ht="12.75" customHeight="1">
      <c r="A572" s="109"/>
      <c r="B572" s="109"/>
      <c r="C572" s="109"/>
      <c r="D572" s="109"/>
      <c r="E572" s="109"/>
      <c r="F572" s="109"/>
      <c r="G572" s="109"/>
      <c r="H572" s="109"/>
      <c r="I572" s="109"/>
      <c r="J572" s="109"/>
      <c r="K572" s="109"/>
      <c r="L572" s="109"/>
      <c r="M572" s="109"/>
      <c r="N572" s="109"/>
      <c r="O572" s="109"/>
      <c r="P572" s="109"/>
      <c r="Q572" s="109"/>
      <c r="R572" s="109"/>
      <c r="S572" s="109"/>
      <c r="T572" s="109"/>
      <c r="U572" s="109"/>
      <c r="V572" s="109"/>
      <c r="W572" s="109"/>
      <c r="X572" s="109"/>
      <c r="Y572" s="109"/>
      <c r="Z572" s="109"/>
    </row>
    <row r="573" ht="12.75" customHeight="1">
      <c r="A573" s="109"/>
      <c r="B573" s="109"/>
      <c r="C573" s="109"/>
      <c r="D573" s="109"/>
      <c r="E573" s="109"/>
      <c r="F573" s="109"/>
      <c r="G573" s="109"/>
      <c r="H573" s="109"/>
      <c r="I573" s="109"/>
      <c r="J573" s="109"/>
      <c r="K573" s="109"/>
      <c r="L573" s="109"/>
      <c r="M573" s="109"/>
      <c r="N573" s="109"/>
      <c r="O573" s="109"/>
      <c r="P573" s="109"/>
      <c r="Q573" s="109"/>
      <c r="R573" s="109"/>
      <c r="S573" s="109"/>
      <c r="T573" s="109"/>
      <c r="U573" s="109"/>
      <c r="V573" s="109"/>
      <c r="W573" s="109"/>
      <c r="X573" s="109"/>
      <c r="Y573" s="109"/>
      <c r="Z573" s="109"/>
    </row>
    <row r="574" ht="12.75" customHeight="1">
      <c r="A574" s="109"/>
      <c r="B574" s="109"/>
      <c r="C574" s="109"/>
      <c r="D574" s="109"/>
      <c r="E574" s="109"/>
      <c r="F574" s="109"/>
      <c r="G574" s="109"/>
      <c r="H574" s="109"/>
      <c r="I574" s="109"/>
      <c r="J574" s="109"/>
      <c r="K574" s="109"/>
      <c r="L574" s="109"/>
      <c r="M574" s="109"/>
      <c r="N574" s="109"/>
      <c r="O574" s="109"/>
      <c r="P574" s="109"/>
      <c r="Q574" s="109"/>
      <c r="R574" s="109"/>
      <c r="S574" s="109"/>
      <c r="T574" s="109"/>
      <c r="U574" s="109"/>
      <c r="V574" s="109"/>
      <c r="W574" s="109"/>
      <c r="X574" s="109"/>
      <c r="Y574" s="109"/>
      <c r="Z574" s="109"/>
    </row>
    <row r="575" ht="12.75" customHeight="1">
      <c r="A575" s="109"/>
      <c r="B575" s="109"/>
      <c r="C575" s="109"/>
      <c r="D575" s="109"/>
      <c r="E575" s="109"/>
      <c r="F575" s="109"/>
      <c r="G575" s="109"/>
      <c r="H575" s="109"/>
      <c r="I575" s="109"/>
      <c r="J575" s="109"/>
      <c r="K575" s="109"/>
      <c r="L575" s="109"/>
      <c r="M575" s="109"/>
      <c r="N575" s="109"/>
      <c r="O575" s="109"/>
      <c r="P575" s="109"/>
      <c r="Q575" s="109"/>
      <c r="R575" s="109"/>
      <c r="S575" s="109"/>
      <c r="T575" s="109"/>
      <c r="U575" s="109"/>
      <c r="V575" s="109"/>
      <c r="W575" s="109"/>
      <c r="X575" s="109"/>
      <c r="Y575" s="109"/>
      <c r="Z575" s="109"/>
    </row>
    <row r="576" ht="12.75" customHeight="1">
      <c r="A576" s="109"/>
      <c r="B576" s="109"/>
      <c r="C576" s="109"/>
      <c r="D576" s="109"/>
      <c r="E576" s="109"/>
      <c r="F576" s="109"/>
      <c r="G576" s="109"/>
      <c r="H576" s="109"/>
      <c r="I576" s="109"/>
      <c r="J576" s="109"/>
      <c r="K576" s="109"/>
      <c r="L576" s="109"/>
      <c r="M576" s="109"/>
      <c r="N576" s="109"/>
      <c r="O576" s="109"/>
      <c r="P576" s="109"/>
      <c r="Q576" s="109"/>
      <c r="R576" s="109"/>
      <c r="S576" s="109"/>
      <c r="T576" s="109"/>
      <c r="U576" s="109"/>
      <c r="V576" s="109"/>
      <c r="W576" s="109"/>
      <c r="X576" s="109"/>
      <c r="Y576" s="109"/>
      <c r="Z576" s="109"/>
    </row>
    <row r="577" ht="12.75" customHeight="1">
      <c r="A577" s="109"/>
      <c r="B577" s="109"/>
      <c r="C577" s="109"/>
      <c r="D577" s="109"/>
      <c r="E577" s="109"/>
      <c r="F577" s="109"/>
      <c r="G577" s="109"/>
      <c r="H577" s="109"/>
      <c r="I577" s="109"/>
      <c r="J577" s="109"/>
      <c r="K577" s="109"/>
      <c r="L577" s="109"/>
      <c r="M577" s="109"/>
      <c r="N577" s="109"/>
      <c r="O577" s="109"/>
      <c r="P577" s="109"/>
      <c r="Q577" s="109"/>
      <c r="R577" s="109"/>
      <c r="S577" s="109"/>
      <c r="T577" s="109"/>
      <c r="U577" s="109"/>
      <c r="V577" s="109"/>
      <c r="W577" s="109"/>
      <c r="X577" s="109"/>
      <c r="Y577" s="109"/>
      <c r="Z577" s="109"/>
    </row>
    <row r="578" ht="12.75" customHeight="1">
      <c r="A578" s="109"/>
      <c r="B578" s="109"/>
      <c r="C578" s="109"/>
      <c r="D578" s="109"/>
      <c r="E578" s="109"/>
      <c r="F578" s="109"/>
      <c r="G578" s="109"/>
      <c r="H578" s="109"/>
      <c r="I578" s="109"/>
      <c r="J578" s="109"/>
      <c r="K578" s="109"/>
      <c r="L578" s="109"/>
      <c r="M578" s="109"/>
      <c r="N578" s="109"/>
      <c r="O578" s="109"/>
      <c r="P578" s="109"/>
      <c r="Q578" s="109"/>
      <c r="R578" s="109"/>
      <c r="S578" s="109"/>
      <c r="T578" s="109"/>
      <c r="U578" s="109"/>
      <c r="V578" s="109"/>
      <c r="W578" s="109"/>
      <c r="X578" s="109"/>
      <c r="Y578" s="109"/>
      <c r="Z578" s="109"/>
    </row>
    <row r="579" ht="12.75" customHeight="1">
      <c r="A579" s="109"/>
      <c r="B579" s="109"/>
      <c r="C579" s="109"/>
      <c r="D579" s="109"/>
      <c r="E579" s="109"/>
      <c r="F579" s="109"/>
      <c r="G579" s="109"/>
      <c r="H579" s="109"/>
      <c r="I579" s="109"/>
      <c r="J579" s="109"/>
      <c r="K579" s="109"/>
      <c r="L579" s="109"/>
      <c r="M579" s="109"/>
      <c r="N579" s="109"/>
      <c r="O579" s="109"/>
      <c r="P579" s="109"/>
      <c r="Q579" s="109"/>
      <c r="R579" s="109"/>
      <c r="S579" s="109"/>
      <c r="T579" s="109"/>
      <c r="U579" s="109"/>
      <c r="V579" s="109"/>
      <c r="W579" s="109"/>
      <c r="X579" s="109"/>
      <c r="Y579" s="109"/>
      <c r="Z579" s="109"/>
    </row>
    <row r="580" ht="12.75" customHeight="1">
      <c r="A580" s="109"/>
      <c r="B580" s="109"/>
      <c r="C580" s="109"/>
      <c r="D580" s="109"/>
      <c r="E580" s="109"/>
      <c r="F580" s="109"/>
      <c r="G580" s="109"/>
      <c r="H580" s="109"/>
      <c r="I580" s="109"/>
      <c r="J580" s="109"/>
      <c r="K580" s="109"/>
      <c r="L580" s="109"/>
      <c r="M580" s="109"/>
      <c r="N580" s="109"/>
      <c r="O580" s="109"/>
      <c r="P580" s="109"/>
      <c r="Q580" s="109"/>
      <c r="R580" s="109"/>
      <c r="S580" s="109"/>
      <c r="T580" s="109"/>
      <c r="U580" s="109"/>
      <c r="V580" s="109"/>
      <c r="W580" s="109"/>
      <c r="X580" s="109"/>
      <c r="Y580" s="109"/>
      <c r="Z580" s="109"/>
    </row>
    <row r="581" ht="12.75" customHeight="1">
      <c r="A581" s="109"/>
      <c r="B581" s="109"/>
      <c r="C581" s="109"/>
      <c r="D581" s="109"/>
      <c r="E581" s="109"/>
      <c r="F581" s="109"/>
      <c r="G581" s="109"/>
      <c r="H581" s="109"/>
      <c r="I581" s="109"/>
      <c r="J581" s="109"/>
      <c r="K581" s="109"/>
      <c r="L581" s="109"/>
      <c r="M581" s="109"/>
      <c r="N581" s="109"/>
      <c r="O581" s="109"/>
      <c r="P581" s="109"/>
      <c r="Q581" s="109"/>
      <c r="R581" s="109"/>
      <c r="S581" s="109"/>
      <c r="T581" s="109"/>
      <c r="U581" s="109"/>
      <c r="V581" s="109"/>
      <c r="W581" s="109"/>
      <c r="X581" s="109"/>
      <c r="Y581" s="109"/>
      <c r="Z581" s="109"/>
    </row>
    <row r="582" ht="12.75" customHeight="1">
      <c r="A582" s="109"/>
      <c r="B582" s="109"/>
      <c r="C582" s="109"/>
      <c r="D582" s="109"/>
      <c r="E582" s="109"/>
      <c r="F582" s="109"/>
      <c r="G582" s="109"/>
      <c r="H582" s="109"/>
      <c r="I582" s="109"/>
      <c r="J582" s="109"/>
      <c r="K582" s="109"/>
      <c r="L582" s="109"/>
      <c r="M582" s="109"/>
      <c r="N582" s="109"/>
      <c r="O582" s="109"/>
      <c r="P582" s="109"/>
      <c r="Q582" s="109"/>
      <c r="R582" s="109"/>
      <c r="S582" s="109"/>
      <c r="T582" s="109"/>
      <c r="U582" s="109"/>
      <c r="V582" s="109"/>
      <c r="W582" s="109"/>
      <c r="X582" s="109"/>
      <c r="Y582" s="109"/>
      <c r="Z582" s="109"/>
    </row>
    <row r="583" ht="12.75" customHeight="1">
      <c r="A583" s="109"/>
      <c r="B583" s="109"/>
      <c r="C583" s="109"/>
      <c r="D583" s="109"/>
      <c r="E583" s="109"/>
      <c r="F583" s="109"/>
      <c r="G583" s="109"/>
      <c r="H583" s="109"/>
      <c r="I583" s="109"/>
      <c r="J583" s="109"/>
      <c r="K583" s="109"/>
      <c r="L583" s="109"/>
      <c r="M583" s="109"/>
      <c r="N583" s="109"/>
      <c r="O583" s="109"/>
      <c r="P583" s="109"/>
      <c r="Q583" s="109"/>
      <c r="R583" s="109"/>
      <c r="S583" s="109"/>
      <c r="T583" s="109"/>
      <c r="U583" s="109"/>
      <c r="V583" s="109"/>
      <c r="W583" s="109"/>
      <c r="X583" s="109"/>
      <c r="Y583" s="109"/>
      <c r="Z583" s="109"/>
    </row>
    <row r="584" ht="12.75" customHeight="1">
      <c r="A584" s="109"/>
      <c r="B584" s="109"/>
      <c r="C584" s="109"/>
      <c r="D584" s="109"/>
      <c r="E584" s="109"/>
      <c r="F584" s="109"/>
      <c r="G584" s="109"/>
      <c r="H584" s="109"/>
      <c r="I584" s="109"/>
      <c r="J584" s="109"/>
      <c r="K584" s="109"/>
      <c r="L584" s="109"/>
      <c r="M584" s="109"/>
      <c r="N584" s="109"/>
      <c r="O584" s="109"/>
      <c r="P584" s="109"/>
      <c r="Q584" s="109"/>
      <c r="R584" s="109"/>
      <c r="S584" s="109"/>
      <c r="T584" s="109"/>
      <c r="U584" s="109"/>
      <c r="V584" s="109"/>
      <c r="W584" s="109"/>
      <c r="X584" s="109"/>
      <c r="Y584" s="109"/>
      <c r="Z584" s="109"/>
    </row>
    <row r="585" ht="12.75" customHeight="1">
      <c r="A585" s="109"/>
      <c r="B585" s="109"/>
      <c r="C585" s="109"/>
      <c r="D585" s="109"/>
      <c r="E585" s="109"/>
      <c r="F585" s="109"/>
      <c r="G585" s="109"/>
      <c r="H585" s="109"/>
      <c r="I585" s="109"/>
      <c r="J585" s="109"/>
      <c r="K585" s="109"/>
      <c r="L585" s="109"/>
      <c r="M585" s="109"/>
      <c r="N585" s="109"/>
      <c r="O585" s="109"/>
      <c r="P585" s="109"/>
      <c r="Q585" s="109"/>
      <c r="R585" s="109"/>
      <c r="S585" s="109"/>
      <c r="T585" s="109"/>
      <c r="U585" s="109"/>
      <c r="V585" s="109"/>
      <c r="W585" s="109"/>
      <c r="X585" s="109"/>
      <c r="Y585" s="109"/>
      <c r="Z585" s="109"/>
    </row>
    <row r="586" ht="12.75" customHeight="1">
      <c r="A586" s="109"/>
      <c r="B586" s="109"/>
      <c r="C586" s="109"/>
      <c r="D586" s="109"/>
      <c r="E586" s="109"/>
      <c r="F586" s="109"/>
      <c r="G586" s="109"/>
      <c r="H586" s="109"/>
      <c r="I586" s="109"/>
      <c r="J586" s="109"/>
      <c r="K586" s="109"/>
      <c r="L586" s="109"/>
      <c r="M586" s="109"/>
      <c r="N586" s="109"/>
      <c r="O586" s="109"/>
      <c r="P586" s="109"/>
      <c r="Q586" s="109"/>
      <c r="R586" s="109"/>
      <c r="S586" s="109"/>
      <c r="T586" s="109"/>
      <c r="U586" s="109"/>
      <c r="V586" s="109"/>
      <c r="W586" s="109"/>
      <c r="X586" s="109"/>
      <c r="Y586" s="109"/>
      <c r="Z586" s="109"/>
    </row>
    <row r="587" ht="12.75" customHeight="1">
      <c r="A587" s="109"/>
      <c r="B587" s="109"/>
      <c r="C587" s="109"/>
      <c r="D587" s="109"/>
      <c r="E587" s="109"/>
      <c r="F587" s="109"/>
      <c r="G587" s="109"/>
      <c r="H587" s="109"/>
      <c r="I587" s="109"/>
      <c r="J587" s="109"/>
      <c r="K587" s="109"/>
      <c r="L587" s="109"/>
      <c r="M587" s="109"/>
      <c r="N587" s="109"/>
      <c r="O587" s="109"/>
      <c r="P587" s="109"/>
      <c r="Q587" s="109"/>
      <c r="R587" s="109"/>
      <c r="S587" s="109"/>
      <c r="T587" s="109"/>
      <c r="U587" s="109"/>
      <c r="V587" s="109"/>
      <c r="W587" s="109"/>
      <c r="X587" s="109"/>
      <c r="Y587" s="109"/>
      <c r="Z587" s="109"/>
    </row>
    <row r="588" ht="12.75" customHeight="1">
      <c r="A588" s="109"/>
      <c r="B588" s="109"/>
      <c r="C588" s="109"/>
      <c r="D588" s="109"/>
      <c r="E588" s="109"/>
      <c r="F588" s="109"/>
      <c r="G588" s="109"/>
      <c r="H588" s="109"/>
      <c r="I588" s="109"/>
      <c r="J588" s="109"/>
      <c r="K588" s="109"/>
      <c r="L588" s="109"/>
      <c r="M588" s="109"/>
      <c r="N588" s="109"/>
      <c r="O588" s="109"/>
      <c r="P588" s="109"/>
      <c r="Q588" s="109"/>
      <c r="R588" s="109"/>
      <c r="S588" s="109"/>
      <c r="T588" s="109"/>
      <c r="U588" s="109"/>
      <c r="V588" s="109"/>
      <c r="W588" s="109"/>
      <c r="X588" s="109"/>
      <c r="Y588" s="109"/>
      <c r="Z588" s="109"/>
    </row>
    <row r="589" ht="12.75" customHeight="1">
      <c r="A589" s="109"/>
      <c r="B589" s="109"/>
      <c r="C589" s="109"/>
      <c r="D589" s="109"/>
      <c r="E589" s="109"/>
      <c r="F589" s="109"/>
      <c r="G589" s="109"/>
      <c r="H589" s="109"/>
      <c r="I589" s="109"/>
      <c r="J589" s="109"/>
      <c r="K589" s="109"/>
      <c r="L589" s="109"/>
      <c r="M589" s="109"/>
      <c r="N589" s="109"/>
      <c r="O589" s="109"/>
      <c r="P589" s="109"/>
      <c r="Q589" s="109"/>
      <c r="R589" s="109"/>
      <c r="S589" s="109"/>
      <c r="T589" s="109"/>
      <c r="U589" s="109"/>
      <c r="V589" s="109"/>
      <c r="W589" s="109"/>
      <c r="X589" s="109"/>
      <c r="Y589" s="109"/>
      <c r="Z589" s="109"/>
    </row>
    <row r="590" ht="12.75" customHeight="1">
      <c r="A590" s="109"/>
      <c r="B590" s="109"/>
      <c r="C590" s="109"/>
      <c r="D590" s="109"/>
      <c r="E590" s="109"/>
      <c r="F590" s="109"/>
      <c r="G590" s="109"/>
      <c r="H590" s="109"/>
      <c r="I590" s="109"/>
      <c r="J590" s="109"/>
      <c r="K590" s="109"/>
      <c r="L590" s="109"/>
      <c r="M590" s="109"/>
      <c r="N590" s="109"/>
      <c r="O590" s="109"/>
      <c r="P590" s="109"/>
      <c r="Q590" s="109"/>
      <c r="R590" s="109"/>
      <c r="S590" s="109"/>
      <c r="T590" s="109"/>
      <c r="U590" s="109"/>
      <c r="V590" s="109"/>
      <c r="W590" s="109"/>
      <c r="X590" s="109"/>
      <c r="Y590" s="109"/>
      <c r="Z590" s="109"/>
    </row>
    <row r="591" ht="12.75" customHeight="1">
      <c r="A591" s="109"/>
      <c r="B591" s="109"/>
      <c r="C591" s="109"/>
      <c r="D591" s="109"/>
      <c r="E591" s="109"/>
      <c r="F591" s="109"/>
      <c r="G591" s="109"/>
      <c r="H591" s="109"/>
      <c r="I591" s="109"/>
      <c r="J591" s="109"/>
      <c r="K591" s="109"/>
      <c r="L591" s="109"/>
      <c r="M591" s="109"/>
      <c r="N591" s="109"/>
      <c r="O591" s="109"/>
      <c r="P591" s="109"/>
      <c r="Q591" s="109"/>
      <c r="R591" s="109"/>
      <c r="S591" s="109"/>
      <c r="T591" s="109"/>
      <c r="U591" s="109"/>
      <c r="V591" s="109"/>
      <c r="W591" s="109"/>
      <c r="X591" s="109"/>
      <c r="Y591" s="109"/>
      <c r="Z591" s="109"/>
    </row>
    <row r="592" ht="12.75" customHeight="1">
      <c r="A592" s="109"/>
      <c r="B592" s="109"/>
      <c r="C592" s="109"/>
      <c r="D592" s="109"/>
      <c r="E592" s="109"/>
      <c r="F592" s="109"/>
      <c r="G592" s="109"/>
      <c r="H592" s="109"/>
      <c r="I592" s="109"/>
      <c r="J592" s="109"/>
      <c r="K592" s="109"/>
      <c r="L592" s="109"/>
      <c r="M592" s="109"/>
      <c r="N592" s="109"/>
      <c r="O592" s="109"/>
      <c r="P592" s="109"/>
      <c r="Q592" s="109"/>
      <c r="R592" s="109"/>
      <c r="S592" s="109"/>
      <c r="T592" s="109"/>
      <c r="U592" s="109"/>
      <c r="V592" s="109"/>
      <c r="W592" s="109"/>
      <c r="X592" s="109"/>
      <c r="Y592" s="109"/>
      <c r="Z592" s="109"/>
    </row>
    <row r="593" ht="12.75" customHeight="1">
      <c r="A593" s="109"/>
      <c r="B593" s="109"/>
      <c r="C593" s="109"/>
      <c r="D593" s="109"/>
      <c r="E593" s="109"/>
      <c r="F593" s="109"/>
      <c r="G593" s="109"/>
      <c r="H593" s="109"/>
      <c r="I593" s="109"/>
      <c r="J593" s="109"/>
      <c r="K593" s="109"/>
      <c r="L593" s="109"/>
      <c r="M593" s="109"/>
      <c r="N593" s="109"/>
      <c r="O593" s="109"/>
      <c r="P593" s="109"/>
      <c r="Q593" s="109"/>
      <c r="R593" s="109"/>
      <c r="S593" s="109"/>
      <c r="T593" s="109"/>
      <c r="U593" s="109"/>
      <c r="V593" s="109"/>
      <c r="W593" s="109"/>
      <c r="X593" s="109"/>
      <c r="Y593" s="109"/>
      <c r="Z593" s="109"/>
    </row>
    <row r="594" ht="12.75" customHeight="1">
      <c r="A594" s="109"/>
      <c r="B594" s="109"/>
      <c r="C594" s="109"/>
      <c r="D594" s="109"/>
      <c r="E594" s="109"/>
      <c r="F594" s="109"/>
      <c r="G594" s="109"/>
      <c r="H594" s="109"/>
      <c r="I594" s="109"/>
      <c r="J594" s="109"/>
      <c r="K594" s="109"/>
      <c r="L594" s="109"/>
      <c r="M594" s="109"/>
      <c r="N594" s="109"/>
      <c r="O594" s="109"/>
      <c r="P594" s="109"/>
      <c r="Q594" s="109"/>
      <c r="R594" s="109"/>
      <c r="S594" s="109"/>
      <c r="T594" s="109"/>
      <c r="U594" s="109"/>
      <c r="V594" s="109"/>
      <c r="W594" s="109"/>
      <c r="X594" s="109"/>
      <c r="Y594" s="109"/>
      <c r="Z594" s="109"/>
    </row>
    <row r="595" ht="12.75" customHeight="1">
      <c r="A595" s="109"/>
      <c r="B595" s="109"/>
      <c r="C595" s="109"/>
      <c r="D595" s="109"/>
      <c r="E595" s="109"/>
      <c r="F595" s="109"/>
      <c r="G595" s="109"/>
      <c r="H595" s="109"/>
      <c r="I595" s="109"/>
      <c r="J595" s="109"/>
      <c r="K595" s="109"/>
      <c r="L595" s="109"/>
      <c r="M595" s="109"/>
      <c r="N595" s="109"/>
      <c r="O595" s="109"/>
      <c r="P595" s="109"/>
      <c r="Q595" s="109"/>
      <c r="R595" s="109"/>
      <c r="S595" s="109"/>
      <c r="T595" s="109"/>
      <c r="U595" s="109"/>
      <c r="V595" s="109"/>
      <c r="W595" s="109"/>
      <c r="X595" s="109"/>
      <c r="Y595" s="109"/>
      <c r="Z595" s="109"/>
    </row>
    <row r="596" ht="12.75" customHeight="1">
      <c r="A596" s="109"/>
      <c r="B596" s="109"/>
      <c r="C596" s="109"/>
      <c r="D596" s="109"/>
      <c r="E596" s="109"/>
      <c r="F596" s="109"/>
      <c r="G596" s="109"/>
      <c r="H596" s="109"/>
      <c r="I596" s="109"/>
      <c r="J596" s="109"/>
      <c r="K596" s="109"/>
      <c r="L596" s="109"/>
      <c r="M596" s="109"/>
      <c r="N596" s="109"/>
      <c r="O596" s="109"/>
      <c r="P596" s="109"/>
      <c r="Q596" s="109"/>
      <c r="R596" s="109"/>
      <c r="S596" s="109"/>
      <c r="T596" s="109"/>
      <c r="U596" s="109"/>
      <c r="V596" s="109"/>
      <c r="W596" s="109"/>
      <c r="X596" s="109"/>
      <c r="Y596" s="109"/>
      <c r="Z596" s="109"/>
    </row>
    <row r="597" ht="12.75" customHeight="1">
      <c r="A597" s="109"/>
      <c r="B597" s="109"/>
      <c r="C597" s="109"/>
      <c r="D597" s="109"/>
      <c r="E597" s="109"/>
      <c r="F597" s="109"/>
      <c r="G597" s="109"/>
      <c r="H597" s="109"/>
      <c r="I597" s="109"/>
      <c r="J597" s="109"/>
      <c r="K597" s="109"/>
      <c r="L597" s="109"/>
      <c r="M597" s="109"/>
      <c r="N597" s="109"/>
      <c r="O597" s="109"/>
      <c r="P597" s="109"/>
      <c r="Q597" s="109"/>
      <c r="R597" s="109"/>
      <c r="S597" s="109"/>
      <c r="T597" s="109"/>
      <c r="U597" s="109"/>
      <c r="V597" s="109"/>
      <c r="W597" s="109"/>
      <c r="X597" s="109"/>
      <c r="Y597" s="109"/>
      <c r="Z597" s="109"/>
    </row>
    <row r="598" ht="12.75" customHeight="1">
      <c r="A598" s="109"/>
      <c r="B598" s="109"/>
      <c r="C598" s="109"/>
      <c r="D598" s="109"/>
      <c r="E598" s="109"/>
      <c r="F598" s="109"/>
      <c r="G598" s="109"/>
      <c r="H598" s="109"/>
      <c r="I598" s="109"/>
      <c r="J598" s="109"/>
      <c r="K598" s="109"/>
      <c r="L598" s="109"/>
      <c r="M598" s="109"/>
      <c r="N598" s="109"/>
      <c r="O598" s="109"/>
      <c r="P598" s="109"/>
      <c r="Q598" s="109"/>
      <c r="R598" s="109"/>
      <c r="S598" s="109"/>
      <c r="T598" s="109"/>
      <c r="U598" s="109"/>
      <c r="V598" s="109"/>
      <c r="W598" s="109"/>
      <c r="X598" s="109"/>
      <c r="Y598" s="109"/>
      <c r="Z598" s="109"/>
    </row>
    <row r="599" ht="12.75" customHeight="1">
      <c r="A599" s="109"/>
      <c r="B599" s="109"/>
      <c r="C599" s="109"/>
      <c r="D599" s="109"/>
      <c r="E599" s="109"/>
      <c r="F599" s="109"/>
      <c r="G599" s="109"/>
      <c r="H599" s="109"/>
      <c r="I599" s="109"/>
      <c r="J599" s="109"/>
      <c r="K599" s="109"/>
      <c r="L599" s="109"/>
      <c r="M599" s="109"/>
      <c r="N599" s="109"/>
      <c r="O599" s="109"/>
      <c r="P599" s="109"/>
      <c r="Q599" s="109"/>
      <c r="R599" s="109"/>
      <c r="S599" s="109"/>
      <c r="T599" s="109"/>
      <c r="U599" s="109"/>
      <c r="V599" s="109"/>
      <c r="W599" s="109"/>
      <c r="X599" s="109"/>
      <c r="Y599" s="109"/>
      <c r="Z599" s="109"/>
    </row>
    <row r="600" ht="12.75" customHeight="1">
      <c r="A600" s="109"/>
      <c r="B600" s="109"/>
      <c r="C600" s="109"/>
      <c r="D600" s="109"/>
      <c r="E600" s="109"/>
      <c r="F600" s="109"/>
      <c r="G600" s="109"/>
      <c r="H600" s="109"/>
      <c r="I600" s="109"/>
      <c r="J600" s="109"/>
      <c r="K600" s="109"/>
      <c r="L600" s="109"/>
      <c r="M600" s="109"/>
      <c r="N600" s="109"/>
      <c r="O600" s="109"/>
      <c r="P600" s="109"/>
      <c r="Q600" s="109"/>
      <c r="R600" s="109"/>
      <c r="S600" s="109"/>
      <c r="T600" s="109"/>
      <c r="U600" s="109"/>
      <c r="V600" s="109"/>
      <c r="W600" s="109"/>
      <c r="X600" s="109"/>
      <c r="Y600" s="109"/>
      <c r="Z600" s="109"/>
    </row>
    <row r="601" ht="12.75" customHeight="1">
      <c r="A601" s="109"/>
      <c r="B601" s="109"/>
      <c r="C601" s="109"/>
      <c r="D601" s="109"/>
      <c r="E601" s="109"/>
      <c r="F601" s="109"/>
      <c r="G601" s="109"/>
      <c r="H601" s="109"/>
      <c r="I601" s="109"/>
      <c r="J601" s="109"/>
      <c r="K601" s="109"/>
      <c r="L601" s="109"/>
      <c r="M601" s="109"/>
      <c r="N601" s="109"/>
      <c r="O601" s="109"/>
      <c r="P601" s="109"/>
      <c r="Q601" s="109"/>
      <c r="R601" s="109"/>
      <c r="S601" s="109"/>
      <c r="T601" s="109"/>
      <c r="U601" s="109"/>
      <c r="V601" s="109"/>
      <c r="W601" s="109"/>
      <c r="X601" s="109"/>
      <c r="Y601" s="109"/>
      <c r="Z601" s="109"/>
    </row>
    <row r="602" ht="12.75" customHeight="1">
      <c r="A602" s="109"/>
      <c r="B602" s="109"/>
      <c r="C602" s="109"/>
      <c r="D602" s="109"/>
      <c r="E602" s="109"/>
      <c r="F602" s="109"/>
      <c r="G602" s="109"/>
      <c r="H602" s="109"/>
      <c r="I602" s="109"/>
      <c r="J602" s="109"/>
      <c r="K602" s="109"/>
      <c r="L602" s="109"/>
      <c r="M602" s="109"/>
      <c r="N602" s="109"/>
      <c r="O602" s="109"/>
      <c r="P602" s="109"/>
      <c r="Q602" s="109"/>
      <c r="R602" s="109"/>
      <c r="S602" s="109"/>
      <c r="T602" s="109"/>
      <c r="U602" s="109"/>
      <c r="V602" s="109"/>
      <c r="W602" s="109"/>
      <c r="X602" s="109"/>
      <c r="Y602" s="109"/>
      <c r="Z602" s="109"/>
    </row>
    <row r="603" ht="12.75" customHeight="1">
      <c r="A603" s="109"/>
      <c r="B603" s="109"/>
      <c r="C603" s="109"/>
      <c r="D603" s="109"/>
      <c r="E603" s="109"/>
      <c r="F603" s="109"/>
      <c r="G603" s="109"/>
      <c r="H603" s="109"/>
      <c r="I603" s="109"/>
      <c r="J603" s="109"/>
      <c r="K603" s="109"/>
      <c r="L603" s="109"/>
      <c r="M603" s="109"/>
      <c r="N603" s="109"/>
      <c r="O603" s="109"/>
      <c r="P603" s="109"/>
      <c r="Q603" s="109"/>
      <c r="R603" s="109"/>
      <c r="S603" s="109"/>
      <c r="T603" s="109"/>
      <c r="U603" s="109"/>
      <c r="V603" s="109"/>
      <c r="W603" s="109"/>
      <c r="X603" s="109"/>
      <c r="Y603" s="109"/>
      <c r="Z603" s="109"/>
    </row>
    <row r="604" ht="12.75" customHeight="1">
      <c r="A604" s="109"/>
      <c r="B604" s="109"/>
      <c r="C604" s="109"/>
      <c r="D604" s="109"/>
      <c r="E604" s="109"/>
      <c r="F604" s="109"/>
      <c r="G604" s="109"/>
      <c r="H604" s="109"/>
      <c r="I604" s="109"/>
      <c r="J604" s="109"/>
      <c r="K604" s="109"/>
      <c r="L604" s="109"/>
      <c r="M604" s="109"/>
      <c r="N604" s="109"/>
      <c r="O604" s="109"/>
      <c r="P604" s="109"/>
      <c r="Q604" s="109"/>
      <c r="R604" s="109"/>
      <c r="S604" s="109"/>
      <c r="T604" s="109"/>
      <c r="U604" s="109"/>
      <c r="V604" s="109"/>
      <c r="W604" s="109"/>
      <c r="X604" s="109"/>
      <c r="Y604" s="109"/>
      <c r="Z604" s="109"/>
    </row>
    <row r="605" ht="12.75" customHeight="1">
      <c r="A605" s="109"/>
      <c r="B605" s="109"/>
      <c r="C605" s="109"/>
      <c r="D605" s="109"/>
      <c r="E605" s="109"/>
      <c r="F605" s="109"/>
      <c r="G605" s="109"/>
      <c r="H605" s="109"/>
      <c r="I605" s="109"/>
      <c r="J605" s="109"/>
      <c r="K605" s="109"/>
      <c r="L605" s="109"/>
      <c r="M605" s="109"/>
      <c r="N605" s="109"/>
      <c r="O605" s="109"/>
      <c r="P605" s="109"/>
      <c r="Q605" s="109"/>
      <c r="R605" s="109"/>
      <c r="S605" s="109"/>
      <c r="T605" s="109"/>
      <c r="U605" s="109"/>
      <c r="V605" s="109"/>
      <c r="W605" s="109"/>
      <c r="X605" s="109"/>
      <c r="Y605" s="109"/>
      <c r="Z605" s="109"/>
    </row>
    <row r="606" ht="12.75" customHeight="1">
      <c r="A606" s="109"/>
      <c r="B606" s="109"/>
      <c r="C606" s="109"/>
      <c r="D606" s="109"/>
      <c r="E606" s="109"/>
      <c r="F606" s="109"/>
      <c r="G606" s="109"/>
      <c r="H606" s="109"/>
      <c r="I606" s="109"/>
      <c r="J606" s="109"/>
      <c r="K606" s="109"/>
      <c r="L606" s="109"/>
      <c r="M606" s="109"/>
      <c r="N606" s="109"/>
      <c r="O606" s="109"/>
      <c r="P606" s="109"/>
      <c r="Q606" s="109"/>
      <c r="R606" s="109"/>
      <c r="S606" s="109"/>
      <c r="T606" s="109"/>
      <c r="U606" s="109"/>
      <c r="V606" s="109"/>
      <c r="W606" s="109"/>
      <c r="X606" s="109"/>
      <c r="Y606" s="109"/>
      <c r="Z606" s="109"/>
    </row>
    <row r="607" ht="12.75" customHeight="1">
      <c r="A607" s="109"/>
      <c r="B607" s="109"/>
      <c r="C607" s="109"/>
      <c r="D607" s="109"/>
      <c r="E607" s="109"/>
      <c r="F607" s="109"/>
      <c r="G607" s="109"/>
      <c r="H607" s="109"/>
      <c r="I607" s="109"/>
      <c r="J607" s="109"/>
      <c r="K607" s="109"/>
      <c r="L607" s="109"/>
      <c r="M607" s="109"/>
      <c r="N607" s="109"/>
      <c r="O607" s="109"/>
      <c r="P607" s="109"/>
      <c r="Q607" s="109"/>
      <c r="R607" s="109"/>
      <c r="S607" s="109"/>
      <c r="T607" s="109"/>
      <c r="U607" s="109"/>
      <c r="V607" s="109"/>
      <c r="W607" s="109"/>
      <c r="X607" s="109"/>
      <c r="Y607" s="109"/>
      <c r="Z607" s="109"/>
    </row>
    <row r="608" ht="12.75" customHeight="1">
      <c r="A608" s="109"/>
      <c r="B608" s="109"/>
      <c r="C608" s="109"/>
      <c r="D608" s="109"/>
      <c r="E608" s="109"/>
      <c r="F608" s="109"/>
      <c r="G608" s="109"/>
      <c r="H608" s="109"/>
      <c r="I608" s="109"/>
      <c r="J608" s="109"/>
      <c r="K608" s="109"/>
      <c r="L608" s="109"/>
      <c r="M608" s="109"/>
      <c r="N608" s="109"/>
      <c r="O608" s="109"/>
      <c r="P608" s="109"/>
      <c r="Q608" s="109"/>
      <c r="R608" s="109"/>
      <c r="S608" s="109"/>
      <c r="T608" s="109"/>
      <c r="U608" s="109"/>
      <c r="V608" s="109"/>
      <c r="W608" s="109"/>
      <c r="X608" s="109"/>
      <c r="Y608" s="109"/>
      <c r="Z608" s="109"/>
    </row>
    <row r="609" ht="12.75" customHeight="1">
      <c r="A609" s="109"/>
      <c r="B609" s="109"/>
      <c r="C609" s="109"/>
      <c r="D609" s="109"/>
      <c r="E609" s="109"/>
      <c r="F609" s="109"/>
      <c r="G609" s="109"/>
      <c r="H609" s="109"/>
      <c r="I609" s="109"/>
      <c r="J609" s="109"/>
      <c r="K609" s="109"/>
      <c r="L609" s="109"/>
      <c r="M609" s="109"/>
      <c r="N609" s="109"/>
      <c r="O609" s="109"/>
      <c r="P609" s="109"/>
      <c r="Q609" s="109"/>
      <c r="R609" s="109"/>
      <c r="S609" s="109"/>
      <c r="T609" s="109"/>
      <c r="U609" s="109"/>
      <c r="V609" s="109"/>
      <c r="W609" s="109"/>
      <c r="X609" s="109"/>
      <c r="Y609" s="109"/>
      <c r="Z609" s="109"/>
    </row>
    <row r="610" ht="12.75" customHeight="1">
      <c r="A610" s="109"/>
      <c r="B610" s="109"/>
      <c r="C610" s="109"/>
      <c r="D610" s="109"/>
      <c r="E610" s="109"/>
      <c r="F610" s="109"/>
      <c r="G610" s="109"/>
      <c r="H610" s="109"/>
      <c r="I610" s="109"/>
      <c r="J610" s="109"/>
      <c r="K610" s="109"/>
      <c r="L610" s="109"/>
      <c r="M610" s="109"/>
      <c r="N610" s="109"/>
      <c r="O610" s="109"/>
      <c r="P610" s="109"/>
      <c r="Q610" s="109"/>
      <c r="R610" s="109"/>
      <c r="S610" s="109"/>
      <c r="T610" s="109"/>
      <c r="U610" s="109"/>
      <c r="V610" s="109"/>
      <c r="W610" s="109"/>
      <c r="X610" s="109"/>
      <c r="Y610" s="109"/>
      <c r="Z610" s="109"/>
    </row>
    <row r="611" ht="12.75" customHeight="1">
      <c r="A611" s="109"/>
      <c r="B611" s="109"/>
      <c r="C611" s="109"/>
      <c r="D611" s="109"/>
      <c r="E611" s="109"/>
      <c r="F611" s="109"/>
      <c r="G611" s="109"/>
      <c r="H611" s="109"/>
      <c r="I611" s="109"/>
      <c r="J611" s="109"/>
      <c r="K611" s="109"/>
      <c r="L611" s="109"/>
      <c r="M611" s="109"/>
      <c r="N611" s="109"/>
      <c r="O611" s="109"/>
      <c r="P611" s="109"/>
      <c r="Q611" s="109"/>
      <c r="R611" s="109"/>
      <c r="S611" s="109"/>
      <c r="T611" s="109"/>
      <c r="U611" s="109"/>
      <c r="V611" s="109"/>
      <c r="W611" s="109"/>
      <c r="X611" s="109"/>
      <c r="Y611" s="109"/>
      <c r="Z611" s="109"/>
    </row>
    <row r="612" ht="12.75" customHeight="1">
      <c r="A612" s="109"/>
      <c r="B612" s="109"/>
      <c r="C612" s="109"/>
      <c r="D612" s="109"/>
      <c r="E612" s="109"/>
      <c r="F612" s="109"/>
      <c r="G612" s="109"/>
      <c r="H612" s="109"/>
      <c r="I612" s="109"/>
      <c r="J612" s="109"/>
      <c r="K612" s="109"/>
      <c r="L612" s="109"/>
      <c r="M612" s="109"/>
      <c r="N612" s="109"/>
      <c r="O612" s="109"/>
      <c r="P612" s="109"/>
      <c r="Q612" s="109"/>
      <c r="R612" s="109"/>
      <c r="S612" s="109"/>
      <c r="T612" s="109"/>
      <c r="U612" s="109"/>
      <c r="V612" s="109"/>
      <c r="W612" s="109"/>
      <c r="X612" s="109"/>
      <c r="Y612" s="109"/>
      <c r="Z612" s="109"/>
    </row>
    <row r="613" ht="12.75" customHeight="1">
      <c r="A613" s="109"/>
      <c r="B613" s="109"/>
      <c r="C613" s="109"/>
      <c r="D613" s="109"/>
      <c r="E613" s="109"/>
      <c r="F613" s="109"/>
      <c r="G613" s="109"/>
      <c r="H613" s="109"/>
      <c r="I613" s="109"/>
      <c r="J613" s="109"/>
      <c r="K613" s="109"/>
      <c r="L613" s="109"/>
      <c r="M613" s="109"/>
      <c r="N613" s="109"/>
      <c r="O613" s="109"/>
      <c r="P613" s="109"/>
      <c r="Q613" s="109"/>
      <c r="R613" s="109"/>
      <c r="S613" s="109"/>
      <c r="T613" s="109"/>
      <c r="U613" s="109"/>
      <c r="V613" s="109"/>
      <c r="W613" s="109"/>
      <c r="X613" s="109"/>
      <c r="Y613" s="109"/>
      <c r="Z613" s="109"/>
    </row>
    <row r="614" ht="12.75" customHeight="1">
      <c r="A614" s="109"/>
      <c r="B614" s="109"/>
      <c r="C614" s="109"/>
      <c r="D614" s="109"/>
      <c r="E614" s="109"/>
      <c r="F614" s="109"/>
      <c r="G614" s="109"/>
      <c r="H614" s="109"/>
      <c r="I614" s="109"/>
      <c r="J614" s="109"/>
      <c r="K614" s="109"/>
      <c r="L614" s="109"/>
      <c r="M614" s="109"/>
      <c r="N614" s="109"/>
      <c r="O614" s="109"/>
      <c r="P614" s="109"/>
      <c r="Q614" s="109"/>
      <c r="R614" s="109"/>
      <c r="S614" s="109"/>
      <c r="T614" s="109"/>
      <c r="U614" s="109"/>
      <c r="V614" s="109"/>
      <c r="W614" s="109"/>
      <c r="X614" s="109"/>
      <c r="Y614" s="109"/>
      <c r="Z614" s="109"/>
    </row>
    <row r="615" ht="12.75" customHeight="1">
      <c r="A615" s="109"/>
      <c r="B615" s="109"/>
      <c r="C615" s="109"/>
      <c r="D615" s="109"/>
      <c r="E615" s="109"/>
      <c r="F615" s="109"/>
      <c r="G615" s="109"/>
      <c r="H615" s="109"/>
      <c r="I615" s="109"/>
      <c r="J615" s="109"/>
      <c r="K615" s="109"/>
      <c r="L615" s="109"/>
      <c r="M615" s="109"/>
      <c r="N615" s="109"/>
      <c r="O615" s="109"/>
      <c r="P615" s="109"/>
      <c r="Q615" s="109"/>
      <c r="R615" s="109"/>
      <c r="S615" s="109"/>
      <c r="T615" s="109"/>
      <c r="U615" s="109"/>
      <c r="V615" s="109"/>
      <c r="W615" s="109"/>
      <c r="X615" s="109"/>
      <c r="Y615" s="109"/>
      <c r="Z615" s="109"/>
    </row>
    <row r="616" ht="12.75" customHeight="1">
      <c r="A616" s="109"/>
      <c r="B616" s="109"/>
      <c r="C616" s="109"/>
      <c r="D616" s="109"/>
      <c r="E616" s="109"/>
      <c r="F616" s="109"/>
      <c r="G616" s="109"/>
      <c r="H616" s="109"/>
      <c r="I616" s="109"/>
      <c r="J616" s="109"/>
      <c r="K616" s="109"/>
      <c r="L616" s="109"/>
      <c r="M616" s="109"/>
      <c r="N616" s="109"/>
      <c r="O616" s="109"/>
      <c r="P616" s="109"/>
      <c r="Q616" s="109"/>
      <c r="R616" s="109"/>
      <c r="S616" s="109"/>
      <c r="T616" s="109"/>
      <c r="U616" s="109"/>
      <c r="V616" s="109"/>
      <c r="W616" s="109"/>
      <c r="X616" s="109"/>
      <c r="Y616" s="109"/>
      <c r="Z616" s="109"/>
    </row>
    <row r="617" ht="12.75" customHeight="1">
      <c r="A617" s="109"/>
      <c r="B617" s="109"/>
      <c r="C617" s="109"/>
      <c r="D617" s="109"/>
      <c r="E617" s="109"/>
      <c r="F617" s="109"/>
      <c r="G617" s="109"/>
      <c r="H617" s="109"/>
      <c r="I617" s="109"/>
      <c r="J617" s="109"/>
      <c r="K617" s="109"/>
      <c r="L617" s="109"/>
      <c r="M617" s="109"/>
      <c r="N617" s="109"/>
      <c r="O617" s="109"/>
      <c r="P617" s="109"/>
      <c r="Q617" s="109"/>
      <c r="R617" s="109"/>
      <c r="S617" s="109"/>
      <c r="T617" s="109"/>
      <c r="U617" s="109"/>
      <c r="V617" s="109"/>
      <c r="W617" s="109"/>
      <c r="X617" s="109"/>
      <c r="Y617" s="109"/>
      <c r="Z617" s="109"/>
    </row>
    <row r="618" ht="12.75" customHeight="1">
      <c r="A618" s="109"/>
      <c r="B618" s="109"/>
      <c r="C618" s="109"/>
      <c r="D618" s="109"/>
      <c r="E618" s="109"/>
      <c r="F618" s="109"/>
      <c r="G618" s="109"/>
      <c r="H618" s="109"/>
      <c r="I618" s="109"/>
      <c r="J618" s="109"/>
      <c r="K618" s="109"/>
      <c r="L618" s="109"/>
      <c r="M618" s="109"/>
      <c r="N618" s="109"/>
      <c r="O618" s="109"/>
      <c r="P618" s="109"/>
      <c r="Q618" s="109"/>
      <c r="R618" s="109"/>
      <c r="S618" s="109"/>
      <c r="T618" s="109"/>
      <c r="U618" s="109"/>
      <c r="V618" s="109"/>
      <c r="W618" s="109"/>
      <c r="X618" s="109"/>
      <c r="Y618" s="109"/>
      <c r="Z618" s="109"/>
    </row>
    <row r="619" ht="12.75" customHeight="1">
      <c r="A619" s="109"/>
      <c r="B619" s="109"/>
      <c r="C619" s="109"/>
      <c r="D619" s="109"/>
      <c r="E619" s="109"/>
      <c r="F619" s="109"/>
      <c r="G619" s="109"/>
      <c r="H619" s="109"/>
      <c r="I619" s="109"/>
      <c r="J619" s="109"/>
      <c r="K619" s="109"/>
      <c r="L619" s="109"/>
      <c r="M619" s="109"/>
      <c r="N619" s="109"/>
      <c r="O619" s="109"/>
      <c r="P619" s="109"/>
      <c r="Q619" s="109"/>
      <c r="R619" s="109"/>
      <c r="S619" s="109"/>
      <c r="T619" s="109"/>
      <c r="U619" s="109"/>
      <c r="V619" s="109"/>
      <c r="W619" s="109"/>
      <c r="X619" s="109"/>
      <c r="Y619" s="109"/>
      <c r="Z619" s="109"/>
    </row>
    <row r="620" ht="12.75" customHeight="1">
      <c r="A620" s="109"/>
      <c r="B620" s="109"/>
      <c r="C620" s="109"/>
      <c r="D620" s="109"/>
      <c r="E620" s="109"/>
      <c r="F620" s="109"/>
      <c r="G620" s="109"/>
      <c r="H620" s="109"/>
      <c r="I620" s="109"/>
      <c r="J620" s="109"/>
      <c r="K620" s="109"/>
      <c r="L620" s="109"/>
      <c r="M620" s="109"/>
      <c r="N620" s="109"/>
      <c r="O620" s="109"/>
      <c r="P620" s="109"/>
      <c r="Q620" s="109"/>
      <c r="R620" s="109"/>
      <c r="S620" s="109"/>
      <c r="T620" s="109"/>
      <c r="U620" s="109"/>
      <c r="V620" s="109"/>
      <c r="W620" s="109"/>
      <c r="X620" s="109"/>
      <c r="Y620" s="109"/>
      <c r="Z620" s="109"/>
    </row>
    <row r="621" ht="12.75" customHeight="1">
      <c r="A621" s="109"/>
      <c r="B621" s="109"/>
      <c r="C621" s="109"/>
      <c r="D621" s="109"/>
      <c r="E621" s="109"/>
      <c r="F621" s="109"/>
      <c r="G621" s="109"/>
      <c r="H621" s="109"/>
      <c r="I621" s="109"/>
      <c r="J621" s="109"/>
      <c r="K621" s="109"/>
      <c r="L621" s="109"/>
      <c r="M621" s="109"/>
      <c r="N621" s="109"/>
      <c r="O621" s="109"/>
      <c r="P621" s="109"/>
      <c r="Q621" s="109"/>
      <c r="R621" s="109"/>
      <c r="S621" s="109"/>
      <c r="T621" s="109"/>
      <c r="U621" s="109"/>
      <c r="V621" s="109"/>
      <c r="W621" s="109"/>
      <c r="X621" s="109"/>
      <c r="Y621" s="109"/>
      <c r="Z621" s="109"/>
    </row>
    <row r="622" ht="12.75" customHeight="1">
      <c r="A622" s="109"/>
      <c r="B622" s="109"/>
      <c r="C622" s="109"/>
      <c r="D622" s="109"/>
      <c r="E622" s="109"/>
      <c r="F622" s="109"/>
      <c r="G622" s="109"/>
      <c r="H622" s="109"/>
      <c r="I622" s="109"/>
      <c r="J622" s="109"/>
      <c r="K622" s="109"/>
      <c r="L622" s="109"/>
      <c r="M622" s="109"/>
      <c r="N622" s="109"/>
      <c r="O622" s="109"/>
      <c r="P622" s="109"/>
      <c r="Q622" s="109"/>
      <c r="R622" s="109"/>
      <c r="S622" s="109"/>
      <c r="T622" s="109"/>
      <c r="U622" s="109"/>
      <c r="V622" s="109"/>
      <c r="W622" s="109"/>
      <c r="X622" s="109"/>
      <c r="Y622" s="109"/>
      <c r="Z622" s="109"/>
    </row>
    <row r="623" ht="12.75" customHeight="1">
      <c r="A623" s="109"/>
      <c r="B623" s="109"/>
      <c r="C623" s="109"/>
      <c r="D623" s="109"/>
      <c r="E623" s="109"/>
      <c r="F623" s="109"/>
      <c r="G623" s="109"/>
      <c r="H623" s="109"/>
      <c r="I623" s="109"/>
      <c r="J623" s="109"/>
      <c r="K623" s="109"/>
      <c r="L623" s="109"/>
      <c r="M623" s="109"/>
      <c r="N623" s="109"/>
      <c r="O623" s="109"/>
      <c r="P623" s="109"/>
      <c r="Q623" s="109"/>
      <c r="R623" s="109"/>
      <c r="S623" s="109"/>
      <c r="T623" s="109"/>
      <c r="U623" s="109"/>
      <c r="V623" s="109"/>
      <c r="W623" s="109"/>
      <c r="X623" s="109"/>
      <c r="Y623" s="109"/>
      <c r="Z623" s="109"/>
    </row>
    <row r="624" ht="12.75" customHeight="1">
      <c r="A624" s="109"/>
      <c r="B624" s="109"/>
      <c r="C624" s="109"/>
      <c r="D624" s="109"/>
      <c r="E624" s="109"/>
      <c r="F624" s="109"/>
      <c r="G624" s="109"/>
      <c r="H624" s="109"/>
      <c r="I624" s="109"/>
      <c r="J624" s="109"/>
      <c r="K624" s="109"/>
      <c r="L624" s="109"/>
      <c r="M624" s="109"/>
      <c r="N624" s="109"/>
      <c r="O624" s="109"/>
      <c r="P624" s="109"/>
      <c r="Q624" s="109"/>
      <c r="R624" s="109"/>
      <c r="S624" s="109"/>
      <c r="T624" s="109"/>
      <c r="U624" s="109"/>
      <c r="V624" s="109"/>
      <c r="W624" s="109"/>
      <c r="X624" s="109"/>
      <c r="Y624" s="109"/>
      <c r="Z624" s="109"/>
    </row>
    <row r="625" ht="12.75" customHeight="1">
      <c r="A625" s="109"/>
      <c r="B625" s="109"/>
      <c r="C625" s="109"/>
      <c r="D625" s="109"/>
      <c r="E625" s="109"/>
      <c r="F625" s="109"/>
      <c r="G625" s="109"/>
      <c r="H625" s="109"/>
      <c r="I625" s="109"/>
      <c r="J625" s="109"/>
      <c r="K625" s="109"/>
      <c r="L625" s="109"/>
      <c r="M625" s="109"/>
      <c r="N625" s="109"/>
      <c r="O625" s="109"/>
      <c r="P625" s="109"/>
      <c r="Q625" s="109"/>
      <c r="R625" s="109"/>
      <c r="S625" s="109"/>
      <c r="T625" s="109"/>
      <c r="U625" s="109"/>
      <c r="V625" s="109"/>
      <c r="W625" s="109"/>
      <c r="X625" s="109"/>
      <c r="Y625" s="109"/>
      <c r="Z625" s="109"/>
    </row>
    <row r="626" ht="12.75" customHeight="1">
      <c r="A626" s="109"/>
      <c r="B626" s="109"/>
      <c r="C626" s="109"/>
      <c r="D626" s="109"/>
      <c r="E626" s="109"/>
      <c r="F626" s="109"/>
      <c r="G626" s="109"/>
      <c r="H626" s="109"/>
      <c r="I626" s="109"/>
      <c r="J626" s="109"/>
      <c r="K626" s="109"/>
      <c r="L626" s="109"/>
      <c r="M626" s="109"/>
      <c r="N626" s="109"/>
      <c r="O626" s="109"/>
      <c r="P626" s="109"/>
      <c r="Q626" s="109"/>
      <c r="R626" s="109"/>
      <c r="S626" s="109"/>
      <c r="T626" s="109"/>
      <c r="U626" s="109"/>
      <c r="V626" s="109"/>
      <c r="W626" s="109"/>
      <c r="X626" s="109"/>
      <c r="Y626" s="109"/>
      <c r="Z626" s="109"/>
    </row>
    <row r="627" ht="12.75" customHeight="1">
      <c r="A627" s="109"/>
      <c r="B627" s="109"/>
      <c r="C627" s="109"/>
      <c r="D627" s="109"/>
      <c r="E627" s="109"/>
      <c r="F627" s="109"/>
      <c r="G627" s="109"/>
      <c r="H627" s="109"/>
      <c r="I627" s="109"/>
      <c r="J627" s="109"/>
      <c r="K627" s="109"/>
      <c r="L627" s="109"/>
      <c r="M627" s="109"/>
      <c r="N627" s="109"/>
      <c r="O627" s="109"/>
      <c r="P627" s="109"/>
      <c r="Q627" s="109"/>
      <c r="R627" s="109"/>
      <c r="S627" s="109"/>
      <c r="T627" s="109"/>
      <c r="U627" s="109"/>
      <c r="V627" s="109"/>
      <c r="W627" s="109"/>
      <c r="X627" s="109"/>
      <c r="Y627" s="109"/>
      <c r="Z627" s="109"/>
    </row>
    <row r="628" ht="12.75" customHeight="1">
      <c r="A628" s="109"/>
      <c r="B628" s="109"/>
      <c r="C628" s="109"/>
      <c r="D628" s="109"/>
      <c r="E628" s="109"/>
      <c r="F628" s="109"/>
      <c r="G628" s="109"/>
      <c r="H628" s="109"/>
      <c r="I628" s="109"/>
      <c r="J628" s="109"/>
      <c r="K628" s="109"/>
      <c r="L628" s="109"/>
      <c r="M628" s="109"/>
      <c r="N628" s="109"/>
      <c r="O628" s="109"/>
      <c r="P628" s="109"/>
      <c r="Q628" s="109"/>
      <c r="R628" s="109"/>
      <c r="S628" s="109"/>
      <c r="T628" s="109"/>
      <c r="U628" s="109"/>
      <c r="V628" s="109"/>
      <c r="W628" s="109"/>
      <c r="X628" s="109"/>
      <c r="Y628" s="109"/>
      <c r="Z628" s="109"/>
    </row>
    <row r="629" ht="12.75" customHeight="1">
      <c r="A629" s="109"/>
      <c r="B629" s="109"/>
      <c r="C629" s="109"/>
      <c r="D629" s="109"/>
      <c r="E629" s="109"/>
      <c r="F629" s="109"/>
      <c r="G629" s="109"/>
      <c r="H629" s="109"/>
      <c r="I629" s="109"/>
      <c r="J629" s="109"/>
      <c r="K629" s="109"/>
      <c r="L629" s="109"/>
      <c r="M629" s="109"/>
      <c r="N629" s="109"/>
      <c r="O629" s="109"/>
      <c r="P629" s="109"/>
      <c r="Q629" s="109"/>
      <c r="R629" s="109"/>
      <c r="S629" s="109"/>
      <c r="T629" s="109"/>
      <c r="U629" s="109"/>
      <c r="V629" s="109"/>
      <c r="W629" s="109"/>
      <c r="X629" s="109"/>
      <c r="Y629" s="109"/>
      <c r="Z629" s="109"/>
    </row>
    <row r="630" ht="12.75" customHeight="1">
      <c r="A630" s="109"/>
      <c r="B630" s="109"/>
      <c r="C630" s="109"/>
      <c r="D630" s="109"/>
      <c r="E630" s="109"/>
      <c r="F630" s="109"/>
      <c r="G630" s="109"/>
      <c r="H630" s="109"/>
      <c r="I630" s="109"/>
      <c r="J630" s="109"/>
      <c r="K630" s="109"/>
      <c r="L630" s="109"/>
      <c r="M630" s="109"/>
      <c r="N630" s="109"/>
      <c r="O630" s="109"/>
      <c r="P630" s="109"/>
      <c r="Q630" s="109"/>
      <c r="R630" s="109"/>
      <c r="S630" s="109"/>
      <c r="T630" s="109"/>
      <c r="U630" s="109"/>
      <c r="V630" s="109"/>
      <c r="W630" s="109"/>
      <c r="X630" s="109"/>
      <c r="Y630" s="109"/>
      <c r="Z630" s="109"/>
    </row>
    <row r="631" ht="12.75" customHeight="1">
      <c r="A631" s="109"/>
      <c r="B631" s="109"/>
      <c r="C631" s="109"/>
      <c r="D631" s="109"/>
      <c r="E631" s="109"/>
      <c r="F631" s="109"/>
      <c r="G631" s="109"/>
      <c r="H631" s="109"/>
      <c r="I631" s="109"/>
      <c r="J631" s="109"/>
      <c r="K631" s="109"/>
      <c r="L631" s="109"/>
      <c r="M631" s="109"/>
      <c r="N631" s="109"/>
      <c r="O631" s="109"/>
      <c r="P631" s="109"/>
      <c r="Q631" s="109"/>
      <c r="R631" s="109"/>
      <c r="S631" s="109"/>
      <c r="T631" s="109"/>
      <c r="U631" s="109"/>
      <c r="V631" s="109"/>
      <c r="W631" s="109"/>
      <c r="X631" s="109"/>
      <c r="Y631" s="109"/>
      <c r="Z631" s="109"/>
    </row>
    <row r="632" ht="12.75" customHeight="1">
      <c r="A632" s="109"/>
      <c r="B632" s="109"/>
      <c r="C632" s="109"/>
      <c r="D632" s="109"/>
      <c r="E632" s="109"/>
      <c r="F632" s="109"/>
      <c r="G632" s="109"/>
      <c r="H632" s="109"/>
      <c r="I632" s="109"/>
      <c r="J632" s="109"/>
      <c r="K632" s="109"/>
      <c r="L632" s="109"/>
      <c r="M632" s="109"/>
      <c r="N632" s="109"/>
      <c r="O632" s="109"/>
      <c r="P632" s="109"/>
      <c r="Q632" s="109"/>
      <c r="R632" s="109"/>
      <c r="S632" s="109"/>
      <c r="T632" s="109"/>
      <c r="U632" s="109"/>
      <c r="V632" s="109"/>
      <c r="W632" s="109"/>
      <c r="X632" s="109"/>
      <c r="Y632" s="109"/>
      <c r="Z632" s="109"/>
    </row>
    <row r="633" ht="12.75" customHeight="1">
      <c r="A633" s="109"/>
      <c r="B633" s="109"/>
      <c r="C633" s="109"/>
      <c r="D633" s="109"/>
      <c r="E633" s="109"/>
      <c r="F633" s="109"/>
      <c r="G633" s="109"/>
      <c r="H633" s="109"/>
      <c r="I633" s="109"/>
      <c r="J633" s="109"/>
      <c r="K633" s="109"/>
      <c r="L633" s="109"/>
      <c r="M633" s="109"/>
      <c r="N633" s="109"/>
      <c r="O633" s="109"/>
      <c r="P633" s="109"/>
      <c r="Q633" s="109"/>
      <c r="R633" s="109"/>
      <c r="S633" s="109"/>
      <c r="T633" s="109"/>
      <c r="U633" s="109"/>
      <c r="V633" s="109"/>
      <c r="W633" s="109"/>
      <c r="X633" s="109"/>
      <c r="Y633" s="109"/>
      <c r="Z633" s="109"/>
    </row>
    <row r="634" ht="12.75" customHeight="1">
      <c r="A634" s="109"/>
      <c r="B634" s="109"/>
      <c r="C634" s="109"/>
      <c r="D634" s="109"/>
      <c r="E634" s="109"/>
      <c r="F634" s="109"/>
      <c r="G634" s="109"/>
      <c r="H634" s="109"/>
      <c r="I634" s="109"/>
      <c r="J634" s="109"/>
      <c r="K634" s="109"/>
      <c r="L634" s="109"/>
      <c r="M634" s="109"/>
      <c r="N634" s="109"/>
      <c r="O634" s="109"/>
      <c r="P634" s="109"/>
      <c r="Q634" s="109"/>
      <c r="R634" s="109"/>
      <c r="S634" s="109"/>
      <c r="T634" s="109"/>
      <c r="U634" s="109"/>
      <c r="V634" s="109"/>
      <c r="W634" s="109"/>
      <c r="X634" s="109"/>
      <c r="Y634" s="109"/>
      <c r="Z634" s="109"/>
    </row>
    <row r="635" ht="12.75" customHeight="1">
      <c r="A635" s="109"/>
      <c r="B635" s="109"/>
      <c r="C635" s="109"/>
      <c r="D635" s="109"/>
      <c r="E635" s="109"/>
      <c r="F635" s="109"/>
      <c r="G635" s="109"/>
      <c r="H635" s="109"/>
      <c r="I635" s="109"/>
      <c r="J635" s="109"/>
      <c r="K635" s="109"/>
      <c r="L635" s="109"/>
      <c r="M635" s="109"/>
      <c r="N635" s="109"/>
      <c r="O635" s="109"/>
      <c r="P635" s="109"/>
      <c r="Q635" s="109"/>
      <c r="R635" s="109"/>
      <c r="S635" s="109"/>
      <c r="T635" s="109"/>
      <c r="U635" s="109"/>
      <c r="V635" s="109"/>
      <c r="W635" s="109"/>
      <c r="X635" s="109"/>
      <c r="Y635" s="109"/>
      <c r="Z635" s="109"/>
    </row>
    <row r="636" ht="12.75" customHeight="1">
      <c r="A636" s="109"/>
      <c r="B636" s="109"/>
      <c r="C636" s="109"/>
      <c r="D636" s="109"/>
      <c r="E636" s="109"/>
      <c r="F636" s="109"/>
      <c r="G636" s="109"/>
      <c r="H636" s="109"/>
      <c r="I636" s="109"/>
      <c r="J636" s="109"/>
      <c r="K636" s="109"/>
      <c r="L636" s="109"/>
      <c r="M636" s="109"/>
      <c r="N636" s="109"/>
      <c r="O636" s="109"/>
      <c r="P636" s="109"/>
      <c r="Q636" s="109"/>
      <c r="R636" s="109"/>
      <c r="S636" s="109"/>
      <c r="T636" s="109"/>
      <c r="U636" s="109"/>
      <c r="V636" s="109"/>
      <c r="W636" s="109"/>
      <c r="X636" s="109"/>
      <c r="Y636" s="109"/>
      <c r="Z636" s="109"/>
    </row>
    <row r="637" ht="12.75" customHeight="1">
      <c r="A637" s="109"/>
      <c r="B637" s="109"/>
      <c r="C637" s="109"/>
      <c r="D637" s="109"/>
      <c r="E637" s="109"/>
      <c r="F637" s="109"/>
      <c r="G637" s="109"/>
      <c r="H637" s="109"/>
      <c r="I637" s="109"/>
      <c r="J637" s="109"/>
      <c r="K637" s="109"/>
      <c r="L637" s="109"/>
      <c r="M637" s="109"/>
      <c r="N637" s="109"/>
      <c r="O637" s="109"/>
      <c r="P637" s="109"/>
      <c r="Q637" s="109"/>
      <c r="R637" s="109"/>
      <c r="S637" s="109"/>
      <c r="T637" s="109"/>
      <c r="U637" s="109"/>
      <c r="V637" s="109"/>
      <c r="W637" s="109"/>
      <c r="X637" s="109"/>
      <c r="Y637" s="109"/>
      <c r="Z637" s="109"/>
    </row>
    <row r="638" ht="12.75" customHeight="1">
      <c r="A638" s="109"/>
      <c r="B638" s="109"/>
      <c r="C638" s="109"/>
      <c r="D638" s="109"/>
      <c r="E638" s="109"/>
      <c r="F638" s="109"/>
      <c r="G638" s="109"/>
      <c r="H638" s="109"/>
      <c r="I638" s="109"/>
      <c r="J638" s="109"/>
      <c r="K638" s="109"/>
      <c r="L638" s="109"/>
      <c r="M638" s="109"/>
      <c r="N638" s="109"/>
      <c r="O638" s="109"/>
      <c r="P638" s="109"/>
      <c r="Q638" s="109"/>
      <c r="R638" s="109"/>
      <c r="S638" s="109"/>
      <c r="T638" s="109"/>
      <c r="U638" s="109"/>
      <c r="V638" s="109"/>
      <c r="W638" s="109"/>
      <c r="X638" s="109"/>
      <c r="Y638" s="109"/>
      <c r="Z638" s="109"/>
    </row>
    <row r="639" ht="12.75" customHeight="1">
      <c r="A639" s="109"/>
      <c r="B639" s="109"/>
      <c r="C639" s="109"/>
      <c r="D639" s="109"/>
      <c r="E639" s="109"/>
      <c r="F639" s="109"/>
      <c r="G639" s="109"/>
      <c r="H639" s="109"/>
      <c r="I639" s="109"/>
      <c r="J639" s="109"/>
      <c r="K639" s="109"/>
      <c r="L639" s="109"/>
      <c r="M639" s="109"/>
      <c r="N639" s="109"/>
      <c r="O639" s="109"/>
      <c r="P639" s="109"/>
      <c r="Q639" s="109"/>
      <c r="R639" s="109"/>
      <c r="S639" s="109"/>
      <c r="T639" s="109"/>
      <c r="U639" s="109"/>
      <c r="V639" s="109"/>
      <c r="W639" s="109"/>
      <c r="X639" s="109"/>
      <c r="Y639" s="109"/>
      <c r="Z639" s="109"/>
    </row>
    <row r="640" ht="12.75" customHeight="1">
      <c r="A640" s="109"/>
      <c r="B640" s="109"/>
      <c r="C640" s="109"/>
      <c r="D640" s="109"/>
      <c r="E640" s="109"/>
      <c r="F640" s="109"/>
      <c r="G640" s="109"/>
      <c r="H640" s="109"/>
      <c r="I640" s="109"/>
      <c r="J640" s="109"/>
      <c r="K640" s="109"/>
      <c r="L640" s="109"/>
      <c r="M640" s="109"/>
      <c r="N640" s="109"/>
      <c r="O640" s="109"/>
      <c r="P640" s="109"/>
      <c r="Q640" s="109"/>
      <c r="R640" s="109"/>
      <c r="S640" s="109"/>
      <c r="T640" s="109"/>
      <c r="U640" s="109"/>
      <c r="V640" s="109"/>
      <c r="W640" s="109"/>
      <c r="X640" s="109"/>
      <c r="Y640" s="109"/>
      <c r="Z640" s="109"/>
    </row>
    <row r="641" ht="12.75" customHeight="1">
      <c r="A641" s="109"/>
      <c r="B641" s="109"/>
      <c r="C641" s="109"/>
      <c r="D641" s="109"/>
      <c r="E641" s="109"/>
      <c r="F641" s="109"/>
      <c r="G641" s="109"/>
      <c r="H641" s="109"/>
      <c r="I641" s="109"/>
      <c r="J641" s="109"/>
      <c r="K641" s="109"/>
      <c r="L641" s="109"/>
      <c r="M641" s="109"/>
      <c r="N641" s="109"/>
      <c r="O641" s="109"/>
      <c r="P641" s="109"/>
      <c r="Q641" s="109"/>
      <c r="R641" s="109"/>
      <c r="S641" s="109"/>
      <c r="T641" s="109"/>
      <c r="U641" s="109"/>
      <c r="V641" s="109"/>
      <c r="W641" s="109"/>
      <c r="X641" s="109"/>
      <c r="Y641" s="109"/>
      <c r="Z641" s="109"/>
    </row>
    <row r="642" ht="12.75" customHeight="1">
      <c r="A642" s="109"/>
      <c r="B642" s="109"/>
      <c r="C642" s="109"/>
      <c r="D642" s="109"/>
      <c r="E642" s="109"/>
      <c r="F642" s="109"/>
      <c r="G642" s="109"/>
      <c r="H642" s="109"/>
      <c r="I642" s="109"/>
      <c r="J642" s="109"/>
      <c r="K642" s="109"/>
      <c r="L642" s="109"/>
      <c r="M642" s="109"/>
      <c r="N642" s="109"/>
      <c r="O642" s="109"/>
      <c r="P642" s="109"/>
      <c r="Q642" s="109"/>
      <c r="R642" s="109"/>
      <c r="S642" s="109"/>
      <c r="T642" s="109"/>
      <c r="U642" s="109"/>
      <c r="V642" s="109"/>
      <c r="W642" s="109"/>
      <c r="X642" s="109"/>
      <c r="Y642" s="109"/>
      <c r="Z642" s="109"/>
    </row>
    <row r="643" ht="12.75" customHeight="1">
      <c r="A643" s="109"/>
      <c r="B643" s="109"/>
      <c r="C643" s="109"/>
      <c r="D643" s="109"/>
      <c r="E643" s="109"/>
      <c r="F643" s="109"/>
      <c r="G643" s="109"/>
      <c r="H643" s="109"/>
      <c r="I643" s="109"/>
      <c r="J643" s="109"/>
      <c r="K643" s="109"/>
      <c r="L643" s="109"/>
      <c r="M643" s="109"/>
      <c r="N643" s="109"/>
      <c r="O643" s="109"/>
      <c r="P643" s="109"/>
      <c r="Q643" s="109"/>
      <c r="R643" s="109"/>
      <c r="S643" s="109"/>
      <c r="T643" s="109"/>
      <c r="U643" s="109"/>
      <c r="V643" s="109"/>
      <c r="W643" s="109"/>
      <c r="X643" s="109"/>
      <c r="Y643" s="109"/>
      <c r="Z643" s="109"/>
    </row>
    <row r="644" ht="12.75" customHeight="1">
      <c r="A644" s="109"/>
      <c r="B644" s="109"/>
      <c r="C644" s="109"/>
      <c r="D644" s="109"/>
      <c r="E644" s="109"/>
      <c r="F644" s="109"/>
      <c r="G644" s="109"/>
      <c r="H644" s="109"/>
      <c r="I644" s="109"/>
      <c r="J644" s="109"/>
      <c r="K644" s="109"/>
      <c r="L644" s="109"/>
      <c r="M644" s="109"/>
      <c r="N644" s="109"/>
      <c r="O644" s="109"/>
      <c r="P644" s="109"/>
      <c r="Q644" s="109"/>
      <c r="R644" s="109"/>
      <c r="S644" s="109"/>
      <c r="T644" s="109"/>
      <c r="U644" s="109"/>
      <c r="V644" s="109"/>
      <c r="W644" s="109"/>
      <c r="X644" s="109"/>
      <c r="Y644" s="109"/>
      <c r="Z644" s="109"/>
    </row>
    <row r="645" ht="12.75" customHeight="1">
      <c r="A645" s="109"/>
      <c r="B645" s="109"/>
      <c r="C645" s="109"/>
      <c r="D645" s="109"/>
      <c r="E645" s="109"/>
      <c r="F645" s="109"/>
      <c r="G645" s="109"/>
      <c r="H645" s="109"/>
      <c r="I645" s="109"/>
      <c r="J645" s="109"/>
      <c r="K645" s="109"/>
      <c r="L645" s="109"/>
      <c r="M645" s="109"/>
      <c r="N645" s="109"/>
      <c r="O645" s="109"/>
      <c r="P645" s="109"/>
      <c r="Q645" s="109"/>
      <c r="R645" s="109"/>
      <c r="S645" s="109"/>
      <c r="T645" s="109"/>
      <c r="U645" s="109"/>
      <c r="V645" s="109"/>
      <c r="W645" s="109"/>
      <c r="X645" s="109"/>
      <c r="Y645" s="109"/>
      <c r="Z645" s="109"/>
    </row>
    <row r="646" ht="12.75" customHeight="1">
      <c r="A646" s="109"/>
      <c r="B646" s="109"/>
      <c r="C646" s="109"/>
      <c r="D646" s="109"/>
      <c r="E646" s="109"/>
      <c r="F646" s="109"/>
      <c r="G646" s="109"/>
      <c r="H646" s="109"/>
      <c r="I646" s="109"/>
      <c r="J646" s="109"/>
      <c r="K646" s="109"/>
      <c r="L646" s="109"/>
      <c r="M646" s="109"/>
      <c r="N646" s="109"/>
      <c r="O646" s="109"/>
      <c r="P646" s="109"/>
      <c r="Q646" s="109"/>
      <c r="R646" s="109"/>
      <c r="S646" s="109"/>
      <c r="T646" s="109"/>
      <c r="U646" s="109"/>
      <c r="V646" s="109"/>
      <c r="W646" s="109"/>
      <c r="X646" s="109"/>
      <c r="Y646" s="109"/>
      <c r="Z646" s="109"/>
    </row>
    <row r="647" ht="12.75" customHeight="1">
      <c r="A647" s="109"/>
      <c r="B647" s="109"/>
      <c r="C647" s="109"/>
      <c r="D647" s="109"/>
      <c r="E647" s="109"/>
      <c r="F647" s="109"/>
      <c r="G647" s="109"/>
      <c r="H647" s="109"/>
      <c r="I647" s="109"/>
      <c r="J647" s="109"/>
      <c r="K647" s="109"/>
      <c r="L647" s="109"/>
      <c r="M647" s="109"/>
      <c r="N647" s="109"/>
      <c r="O647" s="109"/>
      <c r="P647" s="109"/>
      <c r="Q647" s="109"/>
      <c r="R647" s="109"/>
      <c r="S647" s="109"/>
      <c r="T647" s="109"/>
      <c r="U647" s="109"/>
      <c r="V647" s="109"/>
      <c r="W647" s="109"/>
      <c r="X647" s="109"/>
      <c r="Y647" s="109"/>
      <c r="Z647" s="109"/>
    </row>
    <row r="648" ht="12.75" customHeight="1">
      <c r="A648" s="109"/>
      <c r="B648" s="109"/>
      <c r="C648" s="109"/>
      <c r="D648" s="109"/>
      <c r="E648" s="109"/>
      <c r="F648" s="109"/>
      <c r="G648" s="109"/>
      <c r="H648" s="109"/>
      <c r="I648" s="109"/>
      <c r="J648" s="109"/>
      <c r="K648" s="109"/>
      <c r="L648" s="109"/>
      <c r="M648" s="109"/>
      <c r="N648" s="109"/>
      <c r="O648" s="109"/>
      <c r="P648" s="109"/>
      <c r="Q648" s="109"/>
      <c r="R648" s="109"/>
      <c r="S648" s="109"/>
      <c r="T648" s="109"/>
      <c r="U648" s="109"/>
      <c r="V648" s="109"/>
      <c r="W648" s="109"/>
      <c r="X648" s="109"/>
      <c r="Y648" s="109"/>
      <c r="Z648" s="109"/>
    </row>
    <row r="649" ht="12.75" customHeight="1">
      <c r="A649" s="109"/>
      <c r="B649" s="109"/>
      <c r="C649" s="109"/>
      <c r="D649" s="109"/>
      <c r="E649" s="109"/>
      <c r="F649" s="109"/>
      <c r="G649" s="109"/>
      <c r="H649" s="109"/>
      <c r="I649" s="109"/>
      <c r="J649" s="109"/>
      <c r="K649" s="109"/>
      <c r="L649" s="109"/>
      <c r="M649" s="109"/>
      <c r="N649" s="109"/>
      <c r="O649" s="109"/>
      <c r="P649" s="109"/>
      <c r="Q649" s="109"/>
      <c r="R649" s="109"/>
      <c r="S649" s="109"/>
      <c r="T649" s="109"/>
      <c r="U649" s="109"/>
      <c r="V649" s="109"/>
      <c r="W649" s="109"/>
      <c r="X649" s="109"/>
      <c r="Y649" s="109"/>
      <c r="Z649" s="109"/>
    </row>
    <row r="650" ht="12.75" customHeight="1">
      <c r="A650" s="109"/>
      <c r="B650" s="109"/>
      <c r="C650" s="109"/>
      <c r="D650" s="109"/>
      <c r="E650" s="109"/>
      <c r="F650" s="109"/>
      <c r="G650" s="109"/>
      <c r="H650" s="109"/>
      <c r="I650" s="109"/>
      <c r="J650" s="109"/>
      <c r="K650" s="109"/>
      <c r="L650" s="109"/>
      <c r="M650" s="109"/>
      <c r="N650" s="109"/>
      <c r="O650" s="109"/>
      <c r="P650" s="109"/>
      <c r="Q650" s="109"/>
      <c r="R650" s="109"/>
      <c r="S650" s="109"/>
      <c r="T650" s="109"/>
      <c r="U650" s="109"/>
      <c r="V650" s="109"/>
      <c r="W650" s="109"/>
      <c r="X650" s="109"/>
      <c r="Y650" s="109"/>
      <c r="Z650" s="109"/>
    </row>
    <row r="651" ht="12.75" customHeight="1">
      <c r="A651" s="109"/>
      <c r="B651" s="109"/>
      <c r="C651" s="109"/>
      <c r="D651" s="109"/>
      <c r="E651" s="109"/>
      <c r="F651" s="109"/>
      <c r="G651" s="109"/>
      <c r="H651" s="109"/>
      <c r="I651" s="109"/>
      <c r="J651" s="109"/>
      <c r="K651" s="109"/>
      <c r="L651" s="109"/>
      <c r="M651" s="109"/>
      <c r="N651" s="109"/>
      <c r="O651" s="109"/>
      <c r="P651" s="109"/>
      <c r="Q651" s="109"/>
      <c r="R651" s="109"/>
      <c r="S651" s="109"/>
      <c r="T651" s="109"/>
      <c r="U651" s="109"/>
      <c r="V651" s="109"/>
      <c r="W651" s="109"/>
      <c r="X651" s="109"/>
      <c r="Y651" s="109"/>
      <c r="Z651" s="109"/>
    </row>
    <row r="652" ht="12.75" customHeight="1">
      <c r="A652" s="109"/>
      <c r="B652" s="109"/>
      <c r="C652" s="109"/>
      <c r="D652" s="109"/>
      <c r="E652" s="109"/>
      <c r="F652" s="109"/>
      <c r="G652" s="109"/>
      <c r="H652" s="109"/>
      <c r="I652" s="109"/>
      <c r="J652" s="109"/>
      <c r="K652" s="109"/>
      <c r="L652" s="109"/>
      <c r="M652" s="109"/>
      <c r="N652" s="109"/>
      <c r="O652" s="109"/>
      <c r="P652" s="109"/>
      <c r="Q652" s="109"/>
      <c r="R652" s="109"/>
      <c r="S652" s="109"/>
      <c r="T652" s="109"/>
      <c r="U652" s="109"/>
      <c r="V652" s="109"/>
      <c r="W652" s="109"/>
      <c r="X652" s="109"/>
      <c r="Y652" s="109"/>
      <c r="Z652" s="109"/>
    </row>
    <row r="653" ht="12.75" customHeight="1">
      <c r="A653" s="109"/>
      <c r="B653" s="109"/>
      <c r="C653" s="109"/>
      <c r="D653" s="109"/>
      <c r="E653" s="109"/>
      <c r="F653" s="109"/>
      <c r="G653" s="109"/>
      <c r="H653" s="109"/>
      <c r="I653" s="109"/>
      <c r="J653" s="109"/>
      <c r="K653" s="109"/>
      <c r="L653" s="109"/>
      <c r="M653" s="109"/>
      <c r="N653" s="109"/>
      <c r="O653" s="109"/>
      <c r="P653" s="109"/>
      <c r="Q653" s="109"/>
      <c r="R653" s="109"/>
      <c r="S653" s="109"/>
      <c r="T653" s="109"/>
      <c r="U653" s="109"/>
      <c r="V653" s="109"/>
      <c r="W653" s="109"/>
      <c r="X653" s="109"/>
      <c r="Y653" s="109"/>
      <c r="Z653" s="109"/>
    </row>
    <row r="654" ht="12.75" customHeight="1">
      <c r="A654" s="109"/>
      <c r="B654" s="109"/>
      <c r="C654" s="109"/>
      <c r="D654" s="109"/>
      <c r="E654" s="109"/>
      <c r="F654" s="109"/>
      <c r="G654" s="109"/>
      <c r="H654" s="109"/>
      <c r="I654" s="109"/>
      <c r="J654" s="109"/>
      <c r="K654" s="109"/>
      <c r="L654" s="109"/>
      <c r="M654" s="109"/>
      <c r="N654" s="109"/>
      <c r="O654" s="109"/>
      <c r="P654" s="109"/>
      <c r="Q654" s="109"/>
      <c r="R654" s="109"/>
      <c r="S654" s="109"/>
      <c r="T654" s="109"/>
      <c r="U654" s="109"/>
      <c r="V654" s="109"/>
      <c r="W654" s="109"/>
      <c r="X654" s="109"/>
      <c r="Y654" s="109"/>
      <c r="Z654" s="109"/>
    </row>
    <row r="655" ht="12.75" customHeight="1">
      <c r="A655" s="109"/>
      <c r="B655" s="109"/>
      <c r="C655" s="109"/>
      <c r="D655" s="109"/>
      <c r="E655" s="109"/>
      <c r="F655" s="109"/>
      <c r="G655" s="109"/>
      <c r="H655" s="109"/>
      <c r="I655" s="109"/>
      <c r="J655" s="109"/>
      <c r="K655" s="109"/>
      <c r="L655" s="109"/>
      <c r="M655" s="109"/>
      <c r="N655" s="109"/>
      <c r="O655" s="109"/>
      <c r="P655" s="109"/>
      <c r="Q655" s="109"/>
      <c r="R655" s="109"/>
      <c r="S655" s="109"/>
      <c r="T655" s="109"/>
      <c r="U655" s="109"/>
      <c r="V655" s="109"/>
      <c r="W655" s="109"/>
      <c r="X655" s="109"/>
      <c r="Y655" s="109"/>
      <c r="Z655" s="109"/>
    </row>
    <row r="656" ht="12.75" customHeight="1">
      <c r="A656" s="109"/>
      <c r="B656" s="109"/>
      <c r="C656" s="109"/>
      <c r="D656" s="109"/>
      <c r="E656" s="109"/>
      <c r="F656" s="109"/>
      <c r="G656" s="109"/>
      <c r="H656" s="109"/>
      <c r="I656" s="109"/>
      <c r="J656" s="109"/>
      <c r="K656" s="109"/>
      <c r="L656" s="109"/>
      <c r="M656" s="109"/>
      <c r="N656" s="109"/>
      <c r="O656" s="109"/>
      <c r="P656" s="109"/>
      <c r="Q656" s="109"/>
      <c r="R656" s="109"/>
      <c r="S656" s="109"/>
      <c r="T656" s="109"/>
      <c r="U656" s="109"/>
      <c r="V656" s="109"/>
      <c r="W656" s="109"/>
      <c r="X656" s="109"/>
      <c r="Y656" s="109"/>
      <c r="Z656" s="109"/>
    </row>
    <row r="657" ht="12.75" customHeight="1">
      <c r="A657" s="109"/>
      <c r="B657" s="109"/>
      <c r="C657" s="109"/>
      <c r="D657" s="109"/>
      <c r="E657" s="109"/>
      <c r="F657" s="109"/>
      <c r="G657" s="109"/>
      <c r="H657" s="109"/>
      <c r="I657" s="109"/>
      <c r="J657" s="109"/>
      <c r="K657" s="109"/>
      <c r="L657" s="109"/>
      <c r="M657" s="109"/>
      <c r="N657" s="109"/>
      <c r="O657" s="109"/>
      <c r="P657" s="109"/>
      <c r="Q657" s="109"/>
      <c r="R657" s="109"/>
      <c r="S657" s="109"/>
      <c r="T657" s="109"/>
      <c r="U657" s="109"/>
      <c r="V657" s="109"/>
      <c r="W657" s="109"/>
      <c r="X657" s="109"/>
      <c r="Y657" s="109"/>
      <c r="Z657" s="109"/>
    </row>
    <row r="658" ht="12.75" customHeight="1">
      <c r="A658" s="109"/>
      <c r="B658" s="109"/>
      <c r="C658" s="109"/>
      <c r="D658" s="109"/>
      <c r="E658" s="109"/>
      <c r="F658" s="109"/>
      <c r="G658" s="109"/>
      <c r="H658" s="109"/>
      <c r="I658" s="109"/>
      <c r="J658" s="109"/>
      <c r="K658" s="109"/>
      <c r="L658" s="109"/>
      <c r="M658" s="109"/>
      <c r="N658" s="109"/>
      <c r="O658" s="109"/>
      <c r="P658" s="109"/>
      <c r="Q658" s="109"/>
      <c r="R658" s="109"/>
      <c r="S658" s="109"/>
      <c r="T658" s="109"/>
      <c r="U658" s="109"/>
      <c r="V658" s="109"/>
      <c r="W658" s="109"/>
      <c r="X658" s="109"/>
      <c r="Y658" s="109"/>
      <c r="Z658" s="109"/>
    </row>
    <row r="659" ht="12.75" customHeight="1">
      <c r="A659" s="109"/>
      <c r="B659" s="109"/>
      <c r="C659" s="109"/>
      <c r="D659" s="109"/>
      <c r="E659" s="109"/>
      <c r="F659" s="109"/>
      <c r="G659" s="109"/>
      <c r="H659" s="109"/>
      <c r="I659" s="109"/>
      <c r="J659" s="109"/>
      <c r="K659" s="109"/>
      <c r="L659" s="109"/>
      <c r="M659" s="109"/>
      <c r="N659" s="109"/>
      <c r="O659" s="109"/>
      <c r="P659" s="109"/>
      <c r="Q659" s="109"/>
      <c r="R659" s="109"/>
      <c r="S659" s="109"/>
      <c r="T659" s="109"/>
      <c r="U659" s="109"/>
      <c r="V659" s="109"/>
      <c r="W659" s="109"/>
      <c r="X659" s="109"/>
      <c r="Y659" s="109"/>
      <c r="Z659" s="109"/>
    </row>
    <row r="660" ht="12.75" customHeight="1">
      <c r="A660" s="109"/>
      <c r="B660" s="109"/>
      <c r="C660" s="109"/>
      <c r="D660" s="109"/>
      <c r="E660" s="109"/>
      <c r="F660" s="109"/>
      <c r="G660" s="109"/>
      <c r="H660" s="109"/>
      <c r="I660" s="109"/>
      <c r="J660" s="109"/>
      <c r="K660" s="109"/>
      <c r="L660" s="109"/>
      <c r="M660" s="109"/>
      <c r="N660" s="109"/>
      <c r="O660" s="109"/>
      <c r="P660" s="109"/>
      <c r="Q660" s="109"/>
      <c r="R660" s="109"/>
      <c r="S660" s="109"/>
      <c r="T660" s="109"/>
      <c r="U660" s="109"/>
      <c r="V660" s="109"/>
      <c r="W660" s="109"/>
      <c r="X660" s="109"/>
      <c r="Y660" s="109"/>
      <c r="Z660" s="109"/>
    </row>
    <row r="661" ht="12.75" customHeight="1">
      <c r="A661" s="109"/>
      <c r="B661" s="109"/>
      <c r="C661" s="109"/>
      <c r="D661" s="109"/>
      <c r="E661" s="109"/>
      <c r="F661" s="109"/>
      <c r="G661" s="109"/>
      <c r="H661" s="109"/>
      <c r="I661" s="109"/>
      <c r="J661" s="109"/>
      <c r="K661" s="109"/>
      <c r="L661" s="109"/>
      <c r="M661" s="109"/>
      <c r="N661" s="109"/>
      <c r="O661" s="109"/>
      <c r="P661" s="109"/>
      <c r="Q661" s="109"/>
      <c r="R661" s="109"/>
      <c r="S661" s="109"/>
      <c r="T661" s="109"/>
      <c r="U661" s="109"/>
      <c r="V661" s="109"/>
      <c r="W661" s="109"/>
      <c r="X661" s="109"/>
      <c r="Y661" s="109"/>
      <c r="Z661" s="109"/>
    </row>
    <row r="662" ht="12.75" customHeight="1">
      <c r="A662" s="109"/>
      <c r="B662" s="109"/>
      <c r="C662" s="109"/>
      <c r="D662" s="109"/>
      <c r="E662" s="109"/>
      <c r="F662" s="109"/>
      <c r="G662" s="109"/>
      <c r="H662" s="109"/>
      <c r="I662" s="109"/>
      <c r="J662" s="109"/>
      <c r="K662" s="109"/>
      <c r="L662" s="109"/>
      <c r="M662" s="109"/>
      <c r="N662" s="109"/>
      <c r="O662" s="109"/>
      <c r="P662" s="109"/>
      <c r="Q662" s="109"/>
      <c r="R662" s="109"/>
      <c r="S662" s="109"/>
      <c r="T662" s="109"/>
      <c r="U662" s="109"/>
      <c r="V662" s="109"/>
      <c r="W662" s="109"/>
      <c r="X662" s="109"/>
      <c r="Y662" s="109"/>
      <c r="Z662" s="109"/>
    </row>
    <row r="663" ht="12.75" customHeight="1">
      <c r="A663" s="109"/>
      <c r="B663" s="109"/>
      <c r="C663" s="109"/>
      <c r="D663" s="109"/>
      <c r="E663" s="109"/>
      <c r="F663" s="109"/>
      <c r="G663" s="109"/>
      <c r="H663" s="109"/>
      <c r="I663" s="109"/>
      <c r="J663" s="109"/>
      <c r="K663" s="109"/>
      <c r="L663" s="109"/>
      <c r="M663" s="109"/>
      <c r="N663" s="109"/>
      <c r="O663" s="109"/>
      <c r="P663" s="109"/>
      <c r="Q663" s="109"/>
      <c r="R663" s="109"/>
      <c r="S663" s="109"/>
      <c r="T663" s="109"/>
      <c r="U663" s="109"/>
      <c r="V663" s="109"/>
      <c r="W663" s="109"/>
      <c r="X663" s="109"/>
      <c r="Y663" s="109"/>
      <c r="Z663" s="109"/>
    </row>
    <row r="664" ht="12.75" customHeight="1">
      <c r="A664" s="109"/>
      <c r="B664" s="109"/>
      <c r="C664" s="109"/>
      <c r="D664" s="109"/>
      <c r="E664" s="109"/>
      <c r="F664" s="109"/>
      <c r="G664" s="109"/>
      <c r="H664" s="109"/>
      <c r="I664" s="109"/>
      <c r="J664" s="109"/>
      <c r="K664" s="109"/>
      <c r="L664" s="109"/>
      <c r="M664" s="109"/>
      <c r="N664" s="109"/>
      <c r="O664" s="109"/>
      <c r="P664" s="109"/>
      <c r="Q664" s="109"/>
      <c r="R664" s="109"/>
      <c r="S664" s="109"/>
      <c r="T664" s="109"/>
      <c r="U664" s="109"/>
      <c r="V664" s="109"/>
      <c r="W664" s="109"/>
      <c r="X664" s="109"/>
      <c r="Y664" s="109"/>
      <c r="Z664" s="109"/>
    </row>
    <row r="665" ht="12.75" customHeight="1">
      <c r="A665" s="109"/>
      <c r="B665" s="109"/>
      <c r="C665" s="109"/>
      <c r="D665" s="109"/>
      <c r="E665" s="109"/>
      <c r="F665" s="109"/>
      <c r="G665" s="109"/>
      <c r="H665" s="109"/>
      <c r="I665" s="109"/>
      <c r="J665" s="109"/>
      <c r="K665" s="109"/>
      <c r="L665" s="109"/>
      <c r="M665" s="109"/>
      <c r="N665" s="109"/>
      <c r="O665" s="109"/>
      <c r="P665" s="109"/>
      <c r="Q665" s="109"/>
      <c r="R665" s="109"/>
      <c r="S665" s="109"/>
      <c r="T665" s="109"/>
      <c r="U665" s="109"/>
      <c r="V665" s="109"/>
      <c r="W665" s="109"/>
      <c r="X665" s="109"/>
      <c r="Y665" s="109"/>
      <c r="Z665" s="109"/>
    </row>
    <row r="666" ht="12.75" customHeight="1">
      <c r="A666" s="109"/>
      <c r="B666" s="109"/>
      <c r="C666" s="109"/>
      <c r="D666" s="109"/>
      <c r="E666" s="109"/>
      <c r="F666" s="109"/>
      <c r="G666" s="109"/>
      <c r="H666" s="109"/>
      <c r="I666" s="109"/>
      <c r="J666" s="109"/>
      <c r="K666" s="109"/>
      <c r="L666" s="109"/>
      <c r="M666" s="109"/>
      <c r="N666" s="109"/>
      <c r="O666" s="109"/>
      <c r="P666" s="109"/>
      <c r="Q666" s="109"/>
      <c r="R666" s="109"/>
      <c r="S666" s="109"/>
      <c r="T666" s="109"/>
      <c r="U666" s="109"/>
      <c r="V666" s="109"/>
      <c r="W666" s="109"/>
      <c r="X666" s="109"/>
      <c r="Y666" s="109"/>
      <c r="Z666" s="109"/>
    </row>
    <row r="667" ht="12.75" customHeight="1">
      <c r="A667" s="109"/>
      <c r="B667" s="109"/>
      <c r="C667" s="109"/>
      <c r="D667" s="109"/>
      <c r="E667" s="109"/>
      <c r="F667" s="109"/>
      <c r="G667" s="109"/>
      <c r="H667" s="109"/>
      <c r="I667" s="109"/>
      <c r="J667" s="109"/>
      <c r="K667" s="109"/>
      <c r="L667" s="109"/>
      <c r="M667" s="109"/>
      <c r="N667" s="109"/>
      <c r="O667" s="109"/>
      <c r="P667" s="109"/>
      <c r="Q667" s="109"/>
      <c r="R667" s="109"/>
      <c r="S667" s="109"/>
      <c r="T667" s="109"/>
      <c r="U667" s="109"/>
      <c r="V667" s="109"/>
      <c r="W667" s="109"/>
      <c r="X667" s="109"/>
      <c r="Y667" s="109"/>
      <c r="Z667" s="109"/>
    </row>
    <row r="668" ht="12.75" customHeight="1">
      <c r="A668" s="109"/>
      <c r="B668" s="109"/>
      <c r="C668" s="109"/>
      <c r="D668" s="109"/>
      <c r="E668" s="109"/>
      <c r="F668" s="109"/>
      <c r="G668" s="109"/>
      <c r="H668" s="109"/>
      <c r="I668" s="109"/>
      <c r="J668" s="109"/>
      <c r="K668" s="109"/>
      <c r="L668" s="109"/>
      <c r="M668" s="109"/>
      <c r="N668" s="109"/>
      <c r="O668" s="109"/>
      <c r="P668" s="109"/>
      <c r="Q668" s="109"/>
      <c r="R668" s="109"/>
      <c r="S668" s="109"/>
      <c r="T668" s="109"/>
      <c r="U668" s="109"/>
      <c r="V668" s="109"/>
      <c r="W668" s="109"/>
      <c r="X668" s="109"/>
      <c r="Y668" s="109"/>
      <c r="Z668" s="109"/>
    </row>
    <row r="669" ht="12.75" customHeight="1">
      <c r="A669" s="109"/>
      <c r="B669" s="109"/>
      <c r="C669" s="109"/>
      <c r="D669" s="109"/>
      <c r="E669" s="109"/>
      <c r="F669" s="109"/>
      <c r="G669" s="109"/>
      <c r="H669" s="109"/>
      <c r="I669" s="109"/>
      <c r="J669" s="109"/>
      <c r="K669" s="109"/>
      <c r="L669" s="109"/>
      <c r="M669" s="109"/>
      <c r="N669" s="109"/>
      <c r="O669" s="109"/>
      <c r="P669" s="109"/>
      <c r="Q669" s="109"/>
      <c r="R669" s="109"/>
      <c r="S669" s="109"/>
      <c r="T669" s="109"/>
      <c r="U669" s="109"/>
      <c r="V669" s="109"/>
      <c r="W669" s="109"/>
      <c r="X669" s="109"/>
      <c r="Y669" s="109"/>
      <c r="Z669" s="109"/>
    </row>
    <row r="670" ht="12.75" customHeight="1">
      <c r="A670" s="109"/>
      <c r="B670" s="109"/>
      <c r="C670" s="109"/>
      <c r="D670" s="109"/>
      <c r="E670" s="109"/>
      <c r="F670" s="109"/>
      <c r="G670" s="109"/>
      <c r="H670" s="109"/>
      <c r="I670" s="109"/>
      <c r="J670" s="109"/>
      <c r="K670" s="109"/>
      <c r="L670" s="109"/>
      <c r="M670" s="109"/>
      <c r="N670" s="109"/>
      <c r="O670" s="109"/>
      <c r="P670" s="109"/>
      <c r="Q670" s="109"/>
      <c r="R670" s="109"/>
      <c r="S670" s="109"/>
      <c r="T670" s="109"/>
      <c r="U670" s="109"/>
      <c r="V670" s="109"/>
      <c r="W670" s="109"/>
      <c r="X670" s="109"/>
      <c r="Y670" s="109"/>
      <c r="Z670" s="109"/>
    </row>
    <row r="671" ht="12.75" customHeight="1">
      <c r="A671" s="109"/>
      <c r="B671" s="109"/>
      <c r="C671" s="109"/>
      <c r="D671" s="109"/>
      <c r="E671" s="109"/>
      <c r="F671" s="109"/>
      <c r="G671" s="109"/>
      <c r="H671" s="109"/>
      <c r="I671" s="109"/>
      <c r="J671" s="109"/>
      <c r="K671" s="109"/>
      <c r="L671" s="109"/>
      <c r="M671" s="109"/>
      <c r="N671" s="109"/>
      <c r="O671" s="109"/>
      <c r="P671" s="109"/>
      <c r="Q671" s="109"/>
      <c r="R671" s="109"/>
      <c r="S671" s="109"/>
      <c r="T671" s="109"/>
      <c r="U671" s="109"/>
      <c r="V671" s="109"/>
      <c r="W671" s="109"/>
      <c r="X671" s="109"/>
      <c r="Y671" s="109"/>
      <c r="Z671" s="109"/>
    </row>
    <row r="672" ht="12.75" customHeight="1">
      <c r="A672" s="109"/>
      <c r="B672" s="109"/>
      <c r="C672" s="109"/>
      <c r="D672" s="109"/>
      <c r="E672" s="109"/>
      <c r="F672" s="109"/>
      <c r="G672" s="109"/>
      <c r="H672" s="109"/>
      <c r="I672" s="109"/>
      <c r="J672" s="109"/>
      <c r="K672" s="109"/>
      <c r="L672" s="109"/>
      <c r="M672" s="109"/>
      <c r="N672" s="109"/>
      <c r="O672" s="109"/>
      <c r="P672" s="109"/>
      <c r="Q672" s="109"/>
      <c r="R672" s="109"/>
      <c r="S672" s="109"/>
      <c r="T672" s="109"/>
      <c r="U672" s="109"/>
      <c r="V672" s="109"/>
      <c r="W672" s="109"/>
      <c r="X672" s="109"/>
      <c r="Y672" s="109"/>
      <c r="Z672" s="109"/>
    </row>
    <row r="673" ht="12.75" customHeight="1">
      <c r="A673" s="109"/>
      <c r="B673" s="109"/>
      <c r="C673" s="109"/>
      <c r="D673" s="109"/>
      <c r="E673" s="109"/>
      <c r="F673" s="109"/>
      <c r="G673" s="109"/>
      <c r="H673" s="109"/>
      <c r="I673" s="109"/>
      <c r="J673" s="109"/>
      <c r="K673" s="109"/>
      <c r="L673" s="109"/>
      <c r="M673" s="109"/>
      <c r="N673" s="109"/>
      <c r="O673" s="109"/>
      <c r="P673" s="109"/>
      <c r="Q673" s="109"/>
      <c r="R673" s="109"/>
      <c r="S673" s="109"/>
      <c r="T673" s="109"/>
      <c r="U673" s="109"/>
      <c r="V673" s="109"/>
      <c r="W673" s="109"/>
      <c r="X673" s="109"/>
      <c r="Y673" s="109"/>
      <c r="Z673" s="109"/>
    </row>
    <row r="674" ht="12.75" customHeight="1">
      <c r="A674" s="109"/>
      <c r="B674" s="109"/>
      <c r="C674" s="109"/>
      <c r="D674" s="109"/>
      <c r="E674" s="109"/>
      <c r="F674" s="109"/>
      <c r="G674" s="109"/>
      <c r="H674" s="109"/>
      <c r="I674" s="109"/>
      <c r="J674" s="109"/>
      <c r="K674" s="109"/>
      <c r="L674" s="109"/>
      <c r="M674" s="109"/>
      <c r="N674" s="109"/>
      <c r="O674" s="109"/>
      <c r="P674" s="109"/>
      <c r="Q674" s="109"/>
      <c r="R674" s="109"/>
      <c r="S674" s="109"/>
      <c r="T674" s="109"/>
      <c r="U674" s="109"/>
      <c r="V674" s="109"/>
      <c r="W674" s="109"/>
      <c r="X674" s="109"/>
      <c r="Y674" s="109"/>
      <c r="Z674" s="109"/>
    </row>
    <row r="675" ht="12.75" customHeight="1">
      <c r="A675" s="109"/>
      <c r="B675" s="109"/>
      <c r="C675" s="109"/>
      <c r="D675" s="109"/>
      <c r="E675" s="109"/>
      <c r="F675" s="109"/>
      <c r="G675" s="109"/>
      <c r="H675" s="109"/>
      <c r="I675" s="109"/>
      <c r="J675" s="109"/>
      <c r="K675" s="109"/>
      <c r="L675" s="109"/>
      <c r="M675" s="109"/>
      <c r="N675" s="109"/>
      <c r="O675" s="109"/>
      <c r="P675" s="109"/>
      <c r="Q675" s="109"/>
      <c r="R675" s="109"/>
      <c r="S675" s="109"/>
      <c r="T675" s="109"/>
      <c r="U675" s="109"/>
      <c r="V675" s="109"/>
      <c r="W675" s="109"/>
      <c r="X675" s="109"/>
      <c r="Y675" s="109"/>
      <c r="Z675" s="109"/>
    </row>
    <row r="676" ht="12.75" customHeight="1">
      <c r="A676" s="109"/>
      <c r="B676" s="109"/>
      <c r="C676" s="109"/>
      <c r="D676" s="109"/>
      <c r="E676" s="109"/>
      <c r="F676" s="109"/>
      <c r="G676" s="109"/>
      <c r="H676" s="109"/>
      <c r="I676" s="109"/>
      <c r="J676" s="109"/>
      <c r="K676" s="109"/>
      <c r="L676" s="109"/>
      <c r="M676" s="109"/>
      <c r="N676" s="109"/>
      <c r="O676" s="109"/>
      <c r="P676" s="109"/>
      <c r="Q676" s="109"/>
      <c r="R676" s="109"/>
      <c r="S676" s="109"/>
      <c r="T676" s="109"/>
      <c r="U676" s="109"/>
      <c r="V676" s="109"/>
      <c r="W676" s="109"/>
      <c r="X676" s="109"/>
      <c r="Y676" s="109"/>
      <c r="Z676" s="109"/>
    </row>
    <row r="677" ht="12.75" customHeight="1">
      <c r="A677" s="109"/>
      <c r="B677" s="109"/>
      <c r="C677" s="109"/>
      <c r="D677" s="109"/>
      <c r="E677" s="109"/>
      <c r="F677" s="109"/>
      <c r="G677" s="109"/>
      <c r="H677" s="109"/>
      <c r="I677" s="109"/>
      <c r="J677" s="109"/>
      <c r="K677" s="109"/>
      <c r="L677" s="109"/>
      <c r="M677" s="109"/>
      <c r="N677" s="109"/>
      <c r="O677" s="109"/>
      <c r="P677" s="109"/>
      <c r="Q677" s="109"/>
      <c r="R677" s="109"/>
      <c r="S677" s="109"/>
      <c r="T677" s="109"/>
      <c r="U677" s="109"/>
      <c r="V677" s="109"/>
      <c r="W677" s="109"/>
      <c r="X677" s="109"/>
      <c r="Y677" s="109"/>
      <c r="Z677" s="109"/>
    </row>
    <row r="678" ht="12.75" customHeight="1">
      <c r="A678" s="109"/>
      <c r="B678" s="109"/>
      <c r="C678" s="109"/>
      <c r="D678" s="109"/>
      <c r="E678" s="109"/>
      <c r="F678" s="109"/>
      <c r="G678" s="109"/>
      <c r="H678" s="109"/>
      <c r="I678" s="109"/>
      <c r="J678" s="109"/>
      <c r="K678" s="109"/>
      <c r="L678" s="109"/>
      <c r="M678" s="109"/>
      <c r="N678" s="109"/>
      <c r="O678" s="109"/>
      <c r="P678" s="109"/>
      <c r="Q678" s="109"/>
      <c r="R678" s="109"/>
      <c r="S678" s="109"/>
      <c r="T678" s="109"/>
      <c r="U678" s="109"/>
      <c r="V678" s="109"/>
      <c r="W678" s="109"/>
      <c r="X678" s="109"/>
      <c r="Y678" s="109"/>
      <c r="Z678" s="109"/>
    </row>
    <row r="679" ht="12.75" customHeight="1">
      <c r="A679" s="109"/>
      <c r="B679" s="109"/>
      <c r="C679" s="109"/>
      <c r="D679" s="109"/>
      <c r="E679" s="109"/>
      <c r="F679" s="109"/>
      <c r="G679" s="109"/>
      <c r="H679" s="109"/>
      <c r="I679" s="109"/>
      <c r="J679" s="109"/>
      <c r="K679" s="109"/>
      <c r="L679" s="109"/>
      <c r="M679" s="109"/>
      <c r="N679" s="109"/>
      <c r="O679" s="109"/>
      <c r="P679" s="109"/>
      <c r="Q679" s="109"/>
      <c r="R679" s="109"/>
      <c r="S679" s="109"/>
      <c r="T679" s="109"/>
      <c r="U679" s="109"/>
      <c r="V679" s="109"/>
      <c r="W679" s="109"/>
      <c r="X679" s="109"/>
      <c r="Y679" s="109"/>
      <c r="Z679" s="109"/>
    </row>
    <row r="680" ht="12.75" customHeight="1">
      <c r="A680" s="109"/>
      <c r="B680" s="109"/>
      <c r="C680" s="109"/>
      <c r="D680" s="109"/>
      <c r="E680" s="109"/>
      <c r="F680" s="109"/>
      <c r="G680" s="109"/>
      <c r="H680" s="109"/>
      <c r="I680" s="109"/>
      <c r="J680" s="109"/>
      <c r="K680" s="109"/>
      <c r="L680" s="109"/>
      <c r="M680" s="109"/>
      <c r="N680" s="109"/>
      <c r="O680" s="109"/>
      <c r="P680" s="109"/>
      <c r="Q680" s="109"/>
      <c r="R680" s="109"/>
      <c r="S680" s="109"/>
      <c r="T680" s="109"/>
      <c r="U680" s="109"/>
      <c r="V680" s="109"/>
      <c r="W680" s="109"/>
      <c r="X680" s="109"/>
      <c r="Y680" s="109"/>
      <c r="Z680" s="109"/>
    </row>
    <row r="681" ht="12.75" customHeight="1">
      <c r="A681" s="109"/>
      <c r="B681" s="109"/>
      <c r="C681" s="109"/>
      <c r="D681" s="109"/>
      <c r="E681" s="109"/>
      <c r="F681" s="109"/>
      <c r="G681" s="109"/>
      <c r="H681" s="109"/>
      <c r="I681" s="109"/>
      <c r="J681" s="109"/>
      <c r="K681" s="109"/>
      <c r="L681" s="109"/>
      <c r="M681" s="109"/>
      <c r="N681" s="109"/>
      <c r="O681" s="109"/>
      <c r="P681" s="109"/>
      <c r="Q681" s="109"/>
      <c r="R681" s="109"/>
      <c r="S681" s="109"/>
      <c r="T681" s="109"/>
      <c r="U681" s="109"/>
      <c r="V681" s="109"/>
      <c r="W681" s="109"/>
      <c r="X681" s="109"/>
      <c r="Y681" s="109"/>
      <c r="Z681" s="109"/>
    </row>
    <row r="682" ht="12.75" customHeight="1">
      <c r="A682" s="109"/>
      <c r="B682" s="109"/>
      <c r="C682" s="109"/>
      <c r="D682" s="109"/>
      <c r="E682" s="109"/>
      <c r="F682" s="109"/>
      <c r="G682" s="109"/>
      <c r="H682" s="109"/>
      <c r="I682" s="109"/>
      <c r="J682" s="109"/>
      <c r="K682" s="109"/>
      <c r="L682" s="109"/>
      <c r="M682" s="109"/>
      <c r="N682" s="109"/>
      <c r="O682" s="109"/>
      <c r="P682" s="109"/>
      <c r="Q682" s="109"/>
      <c r="R682" s="109"/>
      <c r="S682" s="109"/>
      <c r="T682" s="109"/>
      <c r="U682" s="109"/>
      <c r="V682" s="109"/>
      <c r="W682" s="109"/>
      <c r="X682" s="109"/>
      <c r="Y682" s="109"/>
      <c r="Z682" s="109"/>
    </row>
    <row r="683" ht="12.75" customHeight="1">
      <c r="A683" s="109"/>
      <c r="B683" s="109"/>
      <c r="C683" s="109"/>
      <c r="D683" s="109"/>
      <c r="E683" s="109"/>
      <c r="F683" s="109"/>
      <c r="G683" s="109"/>
      <c r="H683" s="109"/>
      <c r="I683" s="109"/>
      <c r="J683" s="109"/>
      <c r="K683" s="109"/>
      <c r="L683" s="109"/>
      <c r="M683" s="109"/>
      <c r="N683" s="109"/>
      <c r="O683" s="109"/>
      <c r="P683" s="109"/>
      <c r="Q683" s="109"/>
      <c r="R683" s="109"/>
      <c r="S683" s="109"/>
      <c r="T683" s="109"/>
      <c r="U683" s="109"/>
      <c r="V683" s="109"/>
      <c r="W683" s="109"/>
      <c r="X683" s="109"/>
      <c r="Y683" s="109"/>
      <c r="Z683" s="109"/>
    </row>
    <row r="684" ht="12.75" customHeight="1">
      <c r="A684" s="109"/>
      <c r="B684" s="109"/>
      <c r="C684" s="109"/>
      <c r="D684" s="109"/>
      <c r="E684" s="109"/>
      <c r="F684" s="109"/>
      <c r="G684" s="109"/>
      <c r="H684" s="109"/>
      <c r="I684" s="109"/>
      <c r="J684" s="109"/>
      <c r="K684" s="109"/>
      <c r="L684" s="109"/>
      <c r="M684" s="109"/>
      <c r="N684" s="109"/>
      <c r="O684" s="109"/>
      <c r="P684" s="109"/>
      <c r="Q684" s="109"/>
      <c r="R684" s="109"/>
      <c r="S684" s="109"/>
      <c r="T684" s="109"/>
      <c r="U684" s="109"/>
      <c r="V684" s="109"/>
      <c r="W684" s="109"/>
      <c r="X684" s="109"/>
      <c r="Y684" s="109"/>
      <c r="Z684" s="109"/>
    </row>
    <row r="685" ht="12.75" customHeight="1">
      <c r="A685" s="109"/>
      <c r="B685" s="109"/>
      <c r="C685" s="109"/>
      <c r="D685" s="109"/>
      <c r="E685" s="109"/>
      <c r="F685" s="109"/>
      <c r="G685" s="109"/>
      <c r="H685" s="109"/>
      <c r="I685" s="109"/>
      <c r="J685" s="109"/>
      <c r="K685" s="109"/>
      <c r="L685" s="109"/>
      <c r="M685" s="109"/>
      <c r="N685" s="109"/>
      <c r="O685" s="109"/>
      <c r="P685" s="109"/>
      <c r="Q685" s="109"/>
      <c r="R685" s="109"/>
      <c r="S685" s="109"/>
      <c r="T685" s="109"/>
      <c r="U685" s="109"/>
      <c r="V685" s="109"/>
      <c r="W685" s="109"/>
      <c r="X685" s="109"/>
      <c r="Y685" s="109"/>
      <c r="Z685" s="109"/>
    </row>
    <row r="686" ht="12.75" customHeight="1">
      <c r="A686" s="109"/>
      <c r="B686" s="109"/>
      <c r="C686" s="109"/>
      <c r="D686" s="109"/>
      <c r="E686" s="109"/>
      <c r="F686" s="109"/>
      <c r="G686" s="109"/>
      <c r="H686" s="109"/>
      <c r="I686" s="109"/>
      <c r="J686" s="109"/>
      <c r="K686" s="109"/>
      <c r="L686" s="109"/>
      <c r="M686" s="109"/>
      <c r="N686" s="109"/>
      <c r="O686" s="109"/>
      <c r="P686" s="109"/>
      <c r="Q686" s="109"/>
      <c r="R686" s="109"/>
      <c r="S686" s="109"/>
      <c r="T686" s="109"/>
      <c r="U686" s="109"/>
      <c r="V686" s="109"/>
      <c r="W686" s="109"/>
      <c r="X686" s="109"/>
      <c r="Y686" s="109"/>
      <c r="Z686" s="109"/>
    </row>
    <row r="687" ht="12.75" customHeight="1">
      <c r="A687" s="109"/>
      <c r="B687" s="109"/>
      <c r="C687" s="109"/>
      <c r="D687" s="109"/>
      <c r="E687" s="109"/>
      <c r="F687" s="109"/>
      <c r="G687" s="109"/>
      <c r="H687" s="109"/>
      <c r="I687" s="109"/>
      <c r="J687" s="109"/>
      <c r="K687" s="109"/>
      <c r="L687" s="109"/>
      <c r="M687" s="109"/>
      <c r="N687" s="109"/>
      <c r="O687" s="109"/>
      <c r="P687" s="109"/>
      <c r="Q687" s="109"/>
      <c r="R687" s="109"/>
      <c r="S687" s="109"/>
      <c r="T687" s="109"/>
      <c r="U687" s="109"/>
      <c r="V687" s="109"/>
      <c r="W687" s="109"/>
      <c r="X687" s="109"/>
      <c r="Y687" s="109"/>
      <c r="Z687" s="109"/>
    </row>
    <row r="688" ht="12.75" customHeight="1">
      <c r="A688" s="109"/>
      <c r="B688" s="109"/>
      <c r="C688" s="109"/>
      <c r="D688" s="109"/>
      <c r="E688" s="109"/>
      <c r="F688" s="109"/>
      <c r="G688" s="109"/>
      <c r="H688" s="109"/>
      <c r="I688" s="109"/>
      <c r="J688" s="109"/>
      <c r="K688" s="109"/>
      <c r="L688" s="109"/>
      <c r="M688" s="109"/>
      <c r="N688" s="109"/>
      <c r="O688" s="109"/>
      <c r="P688" s="109"/>
      <c r="Q688" s="109"/>
      <c r="R688" s="109"/>
      <c r="S688" s="109"/>
      <c r="T688" s="109"/>
      <c r="U688" s="109"/>
      <c r="V688" s="109"/>
      <c r="W688" s="109"/>
      <c r="X688" s="109"/>
      <c r="Y688" s="109"/>
      <c r="Z688" s="109"/>
    </row>
    <row r="689" ht="12.75" customHeight="1">
      <c r="A689" s="109"/>
      <c r="B689" s="109"/>
      <c r="C689" s="109"/>
      <c r="D689" s="109"/>
      <c r="E689" s="109"/>
      <c r="F689" s="109"/>
      <c r="G689" s="109"/>
      <c r="H689" s="109"/>
      <c r="I689" s="109"/>
      <c r="J689" s="109"/>
      <c r="K689" s="109"/>
      <c r="L689" s="109"/>
      <c r="M689" s="109"/>
      <c r="N689" s="109"/>
      <c r="O689" s="109"/>
      <c r="P689" s="109"/>
      <c r="Q689" s="109"/>
      <c r="R689" s="109"/>
      <c r="S689" s="109"/>
      <c r="T689" s="109"/>
      <c r="U689" s="109"/>
      <c r="V689" s="109"/>
      <c r="W689" s="109"/>
      <c r="X689" s="109"/>
      <c r="Y689" s="109"/>
      <c r="Z689" s="109"/>
    </row>
    <row r="690" ht="12.75" customHeight="1">
      <c r="A690" s="109"/>
      <c r="B690" s="109"/>
      <c r="C690" s="109"/>
      <c r="D690" s="109"/>
      <c r="E690" s="109"/>
      <c r="F690" s="109"/>
      <c r="G690" s="109"/>
      <c r="H690" s="109"/>
      <c r="I690" s="109"/>
      <c r="J690" s="109"/>
      <c r="K690" s="109"/>
      <c r="L690" s="109"/>
      <c r="M690" s="109"/>
      <c r="N690" s="109"/>
      <c r="O690" s="109"/>
      <c r="P690" s="109"/>
      <c r="Q690" s="109"/>
      <c r="R690" s="109"/>
      <c r="S690" s="109"/>
      <c r="T690" s="109"/>
      <c r="U690" s="109"/>
      <c r="V690" s="109"/>
      <c r="W690" s="109"/>
      <c r="X690" s="109"/>
      <c r="Y690" s="109"/>
      <c r="Z690" s="109"/>
    </row>
    <row r="691" ht="12.75" customHeight="1">
      <c r="A691" s="109"/>
      <c r="B691" s="109"/>
      <c r="C691" s="109"/>
      <c r="D691" s="109"/>
      <c r="E691" s="109"/>
      <c r="F691" s="109"/>
      <c r="G691" s="109"/>
      <c r="H691" s="109"/>
      <c r="I691" s="109"/>
      <c r="J691" s="109"/>
      <c r="K691" s="109"/>
      <c r="L691" s="109"/>
      <c r="M691" s="109"/>
      <c r="N691" s="109"/>
      <c r="O691" s="109"/>
      <c r="P691" s="109"/>
      <c r="Q691" s="109"/>
      <c r="R691" s="109"/>
      <c r="S691" s="109"/>
      <c r="T691" s="109"/>
      <c r="U691" s="109"/>
      <c r="V691" s="109"/>
      <c r="W691" s="109"/>
      <c r="X691" s="109"/>
      <c r="Y691" s="109"/>
      <c r="Z691" s="109"/>
    </row>
    <row r="692" ht="12.75" customHeight="1">
      <c r="A692" s="109"/>
      <c r="B692" s="109"/>
      <c r="C692" s="109"/>
      <c r="D692" s="109"/>
      <c r="E692" s="109"/>
      <c r="F692" s="109"/>
      <c r="G692" s="109"/>
      <c r="H692" s="109"/>
      <c r="I692" s="109"/>
      <c r="J692" s="109"/>
      <c r="K692" s="109"/>
      <c r="L692" s="109"/>
      <c r="M692" s="109"/>
      <c r="N692" s="109"/>
      <c r="O692" s="109"/>
      <c r="P692" s="109"/>
      <c r="Q692" s="109"/>
      <c r="R692" s="109"/>
      <c r="S692" s="109"/>
      <c r="T692" s="109"/>
      <c r="U692" s="109"/>
      <c r="V692" s="109"/>
      <c r="W692" s="109"/>
      <c r="X692" s="109"/>
      <c r="Y692" s="109"/>
      <c r="Z692" s="109"/>
    </row>
    <row r="693" ht="12.75" customHeight="1">
      <c r="A693" s="109"/>
      <c r="B693" s="109"/>
      <c r="C693" s="109"/>
      <c r="D693" s="109"/>
      <c r="E693" s="109"/>
      <c r="F693" s="109"/>
      <c r="G693" s="109"/>
      <c r="H693" s="109"/>
      <c r="I693" s="109"/>
      <c r="J693" s="109"/>
      <c r="K693" s="109"/>
      <c r="L693" s="109"/>
      <c r="M693" s="109"/>
      <c r="N693" s="109"/>
      <c r="O693" s="109"/>
      <c r="P693" s="109"/>
      <c r="Q693" s="109"/>
      <c r="R693" s="109"/>
      <c r="S693" s="109"/>
      <c r="T693" s="109"/>
      <c r="U693" s="109"/>
      <c r="V693" s="109"/>
      <c r="W693" s="109"/>
      <c r="X693" s="109"/>
      <c r="Y693" s="109"/>
      <c r="Z693" s="109"/>
    </row>
    <row r="694" ht="12.75" customHeight="1">
      <c r="A694" s="109"/>
      <c r="B694" s="109"/>
      <c r="C694" s="109"/>
      <c r="D694" s="109"/>
      <c r="E694" s="109"/>
      <c r="F694" s="109"/>
      <c r="G694" s="109"/>
      <c r="H694" s="109"/>
      <c r="I694" s="109"/>
      <c r="J694" s="109"/>
      <c r="K694" s="109"/>
      <c r="L694" s="109"/>
      <c r="M694" s="109"/>
      <c r="N694" s="109"/>
      <c r="O694" s="109"/>
      <c r="P694" s="109"/>
      <c r="Q694" s="109"/>
      <c r="R694" s="109"/>
      <c r="S694" s="109"/>
      <c r="T694" s="109"/>
      <c r="U694" s="109"/>
      <c r="V694" s="109"/>
      <c r="W694" s="109"/>
      <c r="X694" s="109"/>
      <c r="Y694" s="109"/>
      <c r="Z694" s="109"/>
    </row>
    <row r="695" ht="12.75" customHeight="1">
      <c r="A695" s="109"/>
      <c r="B695" s="109"/>
      <c r="C695" s="109"/>
      <c r="D695" s="109"/>
      <c r="E695" s="109"/>
      <c r="F695" s="109"/>
      <c r="G695" s="109"/>
      <c r="H695" s="109"/>
      <c r="I695" s="109"/>
      <c r="J695" s="109"/>
      <c r="K695" s="109"/>
      <c r="L695" s="109"/>
      <c r="M695" s="109"/>
      <c r="N695" s="109"/>
      <c r="O695" s="109"/>
      <c r="P695" s="109"/>
      <c r="Q695" s="109"/>
      <c r="R695" s="109"/>
      <c r="S695" s="109"/>
      <c r="T695" s="109"/>
      <c r="U695" s="109"/>
      <c r="V695" s="109"/>
      <c r="W695" s="109"/>
      <c r="X695" s="109"/>
      <c r="Y695" s="109"/>
      <c r="Z695" s="109"/>
    </row>
    <row r="696" ht="12.75" customHeight="1">
      <c r="A696" s="109"/>
      <c r="B696" s="109"/>
      <c r="C696" s="109"/>
      <c r="D696" s="109"/>
      <c r="E696" s="109"/>
      <c r="F696" s="109"/>
      <c r="G696" s="109"/>
      <c r="H696" s="109"/>
      <c r="I696" s="109"/>
      <c r="J696" s="109"/>
      <c r="K696" s="109"/>
      <c r="L696" s="109"/>
      <c r="M696" s="109"/>
      <c r="N696" s="109"/>
      <c r="O696" s="109"/>
      <c r="P696" s="109"/>
      <c r="Q696" s="109"/>
      <c r="R696" s="109"/>
      <c r="S696" s="109"/>
      <c r="T696" s="109"/>
      <c r="U696" s="109"/>
      <c r="V696" s="109"/>
      <c r="W696" s="109"/>
      <c r="X696" s="109"/>
      <c r="Y696" s="109"/>
      <c r="Z696" s="109"/>
    </row>
    <row r="697" ht="12.75" customHeight="1">
      <c r="A697" s="109"/>
      <c r="B697" s="109"/>
      <c r="C697" s="109"/>
      <c r="D697" s="109"/>
      <c r="E697" s="109"/>
      <c r="F697" s="109"/>
      <c r="G697" s="109"/>
      <c r="H697" s="109"/>
      <c r="I697" s="109"/>
      <c r="J697" s="109"/>
      <c r="K697" s="109"/>
      <c r="L697" s="109"/>
      <c r="M697" s="109"/>
      <c r="N697" s="109"/>
      <c r="O697" s="109"/>
      <c r="P697" s="109"/>
      <c r="Q697" s="109"/>
      <c r="R697" s="109"/>
      <c r="S697" s="109"/>
      <c r="T697" s="109"/>
      <c r="U697" s="109"/>
      <c r="V697" s="109"/>
      <c r="W697" s="109"/>
      <c r="X697" s="109"/>
      <c r="Y697" s="109"/>
      <c r="Z697" s="109"/>
    </row>
    <row r="698" ht="12.75" customHeight="1">
      <c r="A698" s="109"/>
      <c r="B698" s="109"/>
      <c r="C698" s="109"/>
      <c r="D698" s="109"/>
      <c r="E698" s="109"/>
      <c r="F698" s="109"/>
      <c r="G698" s="109"/>
      <c r="H698" s="109"/>
      <c r="I698" s="109"/>
      <c r="J698" s="109"/>
      <c r="K698" s="109"/>
      <c r="L698" s="109"/>
      <c r="M698" s="109"/>
      <c r="N698" s="109"/>
      <c r="O698" s="109"/>
      <c r="P698" s="109"/>
      <c r="Q698" s="109"/>
      <c r="R698" s="109"/>
      <c r="S698" s="109"/>
      <c r="T698" s="109"/>
      <c r="U698" s="109"/>
      <c r="V698" s="109"/>
      <c r="W698" s="109"/>
      <c r="X698" s="109"/>
      <c r="Y698" s="109"/>
      <c r="Z698" s="109"/>
    </row>
    <row r="699" ht="12.75" customHeight="1">
      <c r="A699" s="109"/>
      <c r="B699" s="109"/>
      <c r="C699" s="109"/>
      <c r="D699" s="109"/>
      <c r="E699" s="109"/>
      <c r="F699" s="109"/>
      <c r="G699" s="109"/>
      <c r="H699" s="109"/>
      <c r="I699" s="109"/>
      <c r="J699" s="109"/>
      <c r="K699" s="109"/>
      <c r="L699" s="109"/>
      <c r="M699" s="109"/>
      <c r="N699" s="109"/>
      <c r="O699" s="109"/>
      <c r="P699" s="109"/>
      <c r="Q699" s="109"/>
      <c r="R699" s="109"/>
      <c r="S699" s="109"/>
      <c r="T699" s="109"/>
      <c r="U699" s="109"/>
      <c r="V699" s="109"/>
      <c r="W699" s="109"/>
      <c r="X699" s="109"/>
      <c r="Y699" s="109"/>
      <c r="Z699" s="109"/>
    </row>
    <row r="700" ht="12.75" customHeight="1">
      <c r="A700" s="109"/>
      <c r="B700" s="109"/>
      <c r="C700" s="109"/>
      <c r="D700" s="109"/>
      <c r="E700" s="109"/>
      <c r="F700" s="109"/>
      <c r="G700" s="109"/>
      <c r="H700" s="109"/>
      <c r="I700" s="109"/>
      <c r="J700" s="109"/>
      <c r="K700" s="109"/>
      <c r="L700" s="109"/>
      <c r="M700" s="109"/>
      <c r="N700" s="109"/>
      <c r="O700" s="109"/>
      <c r="P700" s="109"/>
      <c r="Q700" s="109"/>
      <c r="R700" s="109"/>
      <c r="S700" s="109"/>
      <c r="T700" s="109"/>
      <c r="U700" s="109"/>
      <c r="V700" s="109"/>
      <c r="W700" s="109"/>
      <c r="X700" s="109"/>
      <c r="Y700" s="109"/>
      <c r="Z700" s="109"/>
    </row>
    <row r="701" ht="12.75" customHeight="1">
      <c r="A701" s="109"/>
      <c r="B701" s="109"/>
      <c r="C701" s="109"/>
      <c r="D701" s="109"/>
      <c r="E701" s="109"/>
      <c r="F701" s="109"/>
      <c r="G701" s="109"/>
      <c r="H701" s="109"/>
      <c r="I701" s="109"/>
      <c r="J701" s="109"/>
      <c r="K701" s="109"/>
      <c r="L701" s="109"/>
      <c r="M701" s="109"/>
      <c r="N701" s="109"/>
      <c r="O701" s="109"/>
      <c r="P701" s="109"/>
      <c r="Q701" s="109"/>
      <c r="R701" s="109"/>
      <c r="S701" s="109"/>
      <c r="T701" s="109"/>
      <c r="U701" s="109"/>
      <c r="V701" s="109"/>
      <c r="W701" s="109"/>
      <c r="X701" s="109"/>
      <c r="Y701" s="109"/>
      <c r="Z701" s="109"/>
    </row>
    <row r="702" ht="12.75" customHeight="1">
      <c r="A702" s="109"/>
      <c r="B702" s="109"/>
      <c r="C702" s="109"/>
      <c r="D702" s="109"/>
      <c r="E702" s="109"/>
      <c r="F702" s="109"/>
      <c r="G702" s="109"/>
      <c r="H702" s="109"/>
      <c r="I702" s="109"/>
      <c r="J702" s="109"/>
      <c r="K702" s="109"/>
      <c r="L702" s="109"/>
      <c r="M702" s="109"/>
      <c r="N702" s="109"/>
      <c r="O702" s="109"/>
      <c r="P702" s="109"/>
      <c r="Q702" s="109"/>
      <c r="R702" s="109"/>
      <c r="S702" s="109"/>
      <c r="T702" s="109"/>
      <c r="U702" s="109"/>
      <c r="V702" s="109"/>
      <c r="W702" s="109"/>
      <c r="X702" s="109"/>
      <c r="Y702" s="109"/>
      <c r="Z702" s="109"/>
    </row>
    <row r="703" ht="12.75" customHeight="1">
      <c r="A703" s="109"/>
      <c r="B703" s="109"/>
      <c r="C703" s="109"/>
      <c r="D703" s="109"/>
      <c r="E703" s="109"/>
      <c r="F703" s="109"/>
      <c r="G703" s="109"/>
      <c r="H703" s="109"/>
      <c r="I703" s="109"/>
      <c r="J703" s="109"/>
      <c r="K703" s="109"/>
      <c r="L703" s="109"/>
      <c r="M703" s="109"/>
      <c r="N703" s="109"/>
      <c r="O703" s="109"/>
      <c r="P703" s="109"/>
      <c r="Q703" s="109"/>
      <c r="R703" s="109"/>
      <c r="S703" s="109"/>
      <c r="T703" s="109"/>
      <c r="U703" s="109"/>
      <c r="V703" s="109"/>
      <c r="W703" s="109"/>
      <c r="X703" s="109"/>
      <c r="Y703" s="109"/>
      <c r="Z703" s="109"/>
    </row>
    <row r="704" ht="12.75" customHeight="1">
      <c r="A704" s="109"/>
      <c r="B704" s="109"/>
      <c r="C704" s="109"/>
      <c r="D704" s="109"/>
      <c r="E704" s="109"/>
      <c r="F704" s="109"/>
      <c r="G704" s="109"/>
      <c r="H704" s="109"/>
      <c r="I704" s="109"/>
      <c r="J704" s="109"/>
      <c r="K704" s="109"/>
      <c r="L704" s="109"/>
      <c r="M704" s="109"/>
      <c r="N704" s="109"/>
      <c r="O704" s="109"/>
      <c r="P704" s="109"/>
      <c r="Q704" s="109"/>
      <c r="R704" s="109"/>
      <c r="S704" s="109"/>
      <c r="T704" s="109"/>
      <c r="U704" s="109"/>
      <c r="V704" s="109"/>
      <c r="W704" s="109"/>
      <c r="X704" s="109"/>
      <c r="Y704" s="109"/>
      <c r="Z704" s="109"/>
    </row>
    <row r="705" ht="12.75" customHeight="1">
      <c r="A705" s="109"/>
      <c r="B705" s="109"/>
      <c r="C705" s="109"/>
      <c r="D705" s="109"/>
      <c r="E705" s="109"/>
      <c r="F705" s="109"/>
      <c r="G705" s="109"/>
      <c r="H705" s="109"/>
      <c r="I705" s="109"/>
      <c r="J705" s="109"/>
      <c r="K705" s="109"/>
      <c r="L705" s="109"/>
      <c r="M705" s="109"/>
      <c r="N705" s="109"/>
      <c r="O705" s="109"/>
      <c r="P705" s="109"/>
      <c r="Q705" s="109"/>
      <c r="R705" s="109"/>
      <c r="S705" s="109"/>
      <c r="T705" s="109"/>
      <c r="U705" s="109"/>
      <c r="V705" s="109"/>
      <c r="W705" s="109"/>
      <c r="X705" s="109"/>
      <c r="Y705" s="109"/>
      <c r="Z705" s="109"/>
    </row>
    <row r="706" ht="12.75" customHeight="1">
      <c r="A706" s="109"/>
      <c r="B706" s="109"/>
      <c r="C706" s="109"/>
      <c r="D706" s="109"/>
      <c r="E706" s="109"/>
      <c r="F706" s="109"/>
      <c r="G706" s="109"/>
      <c r="H706" s="109"/>
      <c r="I706" s="109"/>
      <c r="J706" s="109"/>
      <c r="K706" s="109"/>
      <c r="L706" s="109"/>
      <c r="M706" s="109"/>
      <c r="N706" s="109"/>
      <c r="O706" s="109"/>
      <c r="P706" s="109"/>
      <c r="Q706" s="109"/>
      <c r="R706" s="109"/>
      <c r="S706" s="109"/>
      <c r="T706" s="109"/>
      <c r="U706" s="109"/>
      <c r="V706" s="109"/>
      <c r="W706" s="109"/>
      <c r="X706" s="109"/>
      <c r="Y706" s="109"/>
      <c r="Z706" s="109"/>
    </row>
    <row r="707" ht="12.75" customHeight="1">
      <c r="A707" s="109"/>
      <c r="B707" s="109"/>
      <c r="C707" s="109"/>
      <c r="D707" s="109"/>
      <c r="E707" s="109"/>
      <c r="F707" s="109"/>
      <c r="G707" s="109"/>
      <c r="H707" s="109"/>
      <c r="I707" s="109"/>
      <c r="J707" s="109"/>
      <c r="K707" s="109"/>
      <c r="L707" s="109"/>
      <c r="M707" s="109"/>
      <c r="N707" s="109"/>
      <c r="O707" s="109"/>
      <c r="P707" s="109"/>
      <c r="Q707" s="109"/>
      <c r="R707" s="109"/>
      <c r="S707" s="109"/>
      <c r="T707" s="109"/>
      <c r="U707" s="109"/>
      <c r="V707" s="109"/>
      <c r="W707" s="109"/>
      <c r="X707" s="109"/>
      <c r="Y707" s="109"/>
      <c r="Z707" s="109"/>
    </row>
    <row r="708" ht="12.75" customHeight="1">
      <c r="A708" s="109"/>
      <c r="B708" s="109"/>
      <c r="C708" s="109"/>
      <c r="D708" s="109"/>
      <c r="E708" s="109"/>
      <c r="F708" s="109"/>
      <c r="G708" s="109"/>
      <c r="H708" s="109"/>
      <c r="I708" s="109"/>
      <c r="J708" s="109"/>
      <c r="K708" s="109"/>
      <c r="L708" s="109"/>
      <c r="M708" s="109"/>
      <c r="N708" s="109"/>
      <c r="O708" s="109"/>
      <c r="P708" s="109"/>
      <c r="Q708" s="109"/>
      <c r="R708" s="109"/>
      <c r="S708" s="109"/>
      <c r="T708" s="109"/>
      <c r="U708" s="109"/>
      <c r="V708" s="109"/>
      <c r="W708" s="109"/>
      <c r="X708" s="109"/>
      <c r="Y708" s="109"/>
      <c r="Z708" s="109"/>
    </row>
    <row r="709" ht="12.75" customHeight="1">
      <c r="A709" s="109"/>
      <c r="B709" s="109"/>
      <c r="C709" s="109"/>
      <c r="D709" s="109"/>
      <c r="E709" s="109"/>
      <c r="F709" s="109"/>
      <c r="G709" s="109"/>
      <c r="H709" s="109"/>
      <c r="I709" s="109"/>
      <c r="J709" s="109"/>
      <c r="K709" s="109"/>
      <c r="L709" s="109"/>
      <c r="M709" s="109"/>
      <c r="N709" s="109"/>
      <c r="O709" s="109"/>
      <c r="P709" s="109"/>
      <c r="Q709" s="109"/>
      <c r="R709" s="109"/>
      <c r="S709" s="109"/>
      <c r="T709" s="109"/>
      <c r="U709" s="109"/>
      <c r="V709" s="109"/>
      <c r="W709" s="109"/>
      <c r="X709" s="109"/>
      <c r="Y709" s="109"/>
      <c r="Z709" s="109"/>
    </row>
    <row r="710" ht="12.75" customHeight="1">
      <c r="A710" s="109"/>
      <c r="B710" s="109"/>
      <c r="C710" s="109"/>
      <c r="D710" s="109"/>
      <c r="E710" s="109"/>
      <c r="F710" s="109"/>
      <c r="G710" s="109"/>
      <c r="H710" s="109"/>
      <c r="I710" s="109"/>
      <c r="J710" s="109"/>
      <c r="K710" s="109"/>
      <c r="L710" s="109"/>
      <c r="M710" s="109"/>
      <c r="N710" s="109"/>
      <c r="O710" s="109"/>
      <c r="P710" s="109"/>
      <c r="Q710" s="109"/>
      <c r="R710" s="109"/>
      <c r="S710" s="109"/>
      <c r="T710" s="109"/>
      <c r="U710" s="109"/>
      <c r="V710" s="109"/>
      <c r="W710" s="109"/>
      <c r="X710" s="109"/>
      <c r="Y710" s="109"/>
      <c r="Z710" s="109"/>
    </row>
    <row r="711" ht="12.75" customHeight="1">
      <c r="A711" s="109"/>
      <c r="B711" s="109"/>
      <c r="C711" s="109"/>
      <c r="D711" s="109"/>
      <c r="E711" s="109"/>
      <c r="F711" s="109"/>
      <c r="G711" s="109"/>
      <c r="H711" s="109"/>
      <c r="I711" s="109"/>
      <c r="J711" s="109"/>
      <c r="K711" s="109"/>
      <c r="L711" s="109"/>
      <c r="M711" s="109"/>
      <c r="N711" s="109"/>
      <c r="O711" s="109"/>
      <c r="P711" s="109"/>
      <c r="Q711" s="109"/>
      <c r="R711" s="109"/>
      <c r="S711" s="109"/>
      <c r="T711" s="109"/>
      <c r="U711" s="109"/>
      <c r="V711" s="109"/>
      <c r="W711" s="109"/>
      <c r="X711" s="109"/>
      <c r="Y711" s="109"/>
      <c r="Z711" s="109"/>
    </row>
    <row r="712" ht="12.75" customHeight="1">
      <c r="A712" s="109"/>
      <c r="B712" s="109"/>
      <c r="C712" s="109"/>
      <c r="D712" s="109"/>
      <c r="E712" s="109"/>
      <c r="F712" s="109"/>
      <c r="G712" s="109"/>
      <c r="H712" s="109"/>
      <c r="I712" s="109"/>
      <c r="J712" s="109"/>
      <c r="K712" s="109"/>
      <c r="L712" s="109"/>
      <c r="M712" s="109"/>
      <c r="N712" s="109"/>
      <c r="O712" s="109"/>
      <c r="P712" s="109"/>
      <c r="Q712" s="109"/>
      <c r="R712" s="109"/>
      <c r="S712" s="109"/>
      <c r="T712" s="109"/>
      <c r="U712" s="109"/>
      <c r="V712" s="109"/>
      <c r="W712" s="109"/>
      <c r="X712" s="109"/>
      <c r="Y712" s="109"/>
      <c r="Z712" s="109"/>
    </row>
    <row r="713" ht="12.75" customHeight="1">
      <c r="A713" s="109"/>
      <c r="B713" s="109"/>
      <c r="C713" s="109"/>
      <c r="D713" s="109"/>
      <c r="E713" s="109"/>
      <c r="F713" s="109"/>
      <c r="G713" s="109"/>
      <c r="H713" s="109"/>
      <c r="I713" s="109"/>
      <c r="J713" s="109"/>
      <c r="K713" s="109"/>
      <c r="L713" s="109"/>
      <c r="M713" s="109"/>
      <c r="N713" s="109"/>
      <c r="O713" s="109"/>
      <c r="P713" s="109"/>
      <c r="Q713" s="109"/>
      <c r="R713" s="109"/>
      <c r="S713" s="109"/>
      <c r="T713" s="109"/>
      <c r="U713" s="109"/>
      <c r="V713" s="109"/>
      <c r="W713" s="109"/>
      <c r="X713" s="109"/>
      <c r="Y713" s="109"/>
      <c r="Z713" s="109"/>
    </row>
    <row r="714" ht="12.75" customHeight="1">
      <c r="A714" s="109"/>
      <c r="B714" s="109"/>
      <c r="C714" s="109"/>
      <c r="D714" s="109"/>
      <c r="E714" s="109"/>
      <c r="F714" s="109"/>
      <c r="G714" s="109"/>
      <c r="H714" s="109"/>
      <c r="I714" s="109"/>
      <c r="J714" s="109"/>
      <c r="K714" s="109"/>
      <c r="L714" s="109"/>
      <c r="M714" s="109"/>
      <c r="N714" s="109"/>
      <c r="O714" s="109"/>
      <c r="P714" s="109"/>
      <c r="Q714" s="109"/>
      <c r="R714" s="109"/>
      <c r="S714" s="109"/>
      <c r="T714" s="109"/>
      <c r="U714" s="109"/>
      <c r="V714" s="109"/>
      <c r="W714" s="109"/>
      <c r="X714" s="109"/>
      <c r="Y714" s="109"/>
      <c r="Z714" s="109"/>
    </row>
    <row r="715" ht="12.75" customHeight="1">
      <c r="A715" s="109"/>
      <c r="B715" s="109"/>
      <c r="C715" s="109"/>
      <c r="D715" s="109"/>
      <c r="E715" s="109"/>
      <c r="F715" s="109"/>
      <c r="G715" s="109"/>
      <c r="H715" s="109"/>
      <c r="I715" s="109"/>
      <c r="J715" s="109"/>
      <c r="K715" s="109"/>
      <c r="L715" s="109"/>
      <c r="M715" s="109"/>
      <c r="N715" s="109"/>
      <c r="O715" s="109"/>
      <c r="P715" s="109"/>
      <c r="Q715" s="109"/>
      <c r="R715" s="109"/>
      <c r="S715" s="109"/>
      <c r="T715" s="109"/>
      <c r="U715" s="109"/>
      <c r="V715" s="109"/>
      <c r="W715" s="109"/>
      <c r="X715" s="109"/>
      <c r="Y715" s="109"/>
      <c r="Z715" s="109"/>
    </row>
    <row r="716" ht="12.75" customHeight="1">
      <c r="A716" s="109"/>
      <c r="B716" s="109"/>
      <c r="C716" s="109"/>
      <c r="D716" s="109"/>
      <c r="E716" s="109"/>
      <c r="F716" s="109"/>
      <c r="G716" s="109"/>
      <c r="H716" s="109"/>
      <c r="I716" s="109"/>
      <c r="J716" s="109"/>
      <c r="K716" s="109"/>
      <c r="L716" s="109"/>
      <c r="M716" s="109"/>
      <c r="N716" s="109"/>
      <c r="O716" s="109"/>
      <c r="P716" s="109"/>
      <c r="Q716" s="109"/>
      <c r="R716" s="109"/>
      <c r="S716" s="109"/>
      <c r="T716" s="109"/>
      <c r="U716" s="109"/>
      <c r="V716" s="109"/>
      <c r="W716" s="109"/>
      <c r="X716" s="109"/>
      <c r="Y716" s="109"/>
      <c r="Z716" s="109"/>
    </row>
    <row r="717" ht="12.75" customHeight="1">
      <c r="A717" s="109"/>
      <c r="B717" s="109"/>
      <c r="C717" s="109"/>
      <c r="D717" s="109"/>
      <c r="E717" s="109"/>
      <c r="F717" s="109"/>
      <c r="G717" s="109"/>
      <c r="H717" s="109"/>
      <c r="I717" s="109"/>
      <c r="J717" s="109"/>
      <c r="K717" s="109"/>
      <c r="L717" s="109"/>
      <c r="M717" s="109"/>
      <c r="N717" s="109"/>
      <c r="O717" s="109"/>
      <c r="P717" s="109"/>
      <c r="Q717" s="109"/>
      <c r="R717" s="109"/>
      <c r="S717" s="109"/>
      <c r="T717" s="109"/>
      <c r="U717" s="109"/>
      <c r="V717" s="109"/>
      <c r="W717" s="109"/>
      <c r="X717" s="109"/>
      <c r="Y717" s="109"/>
      <c r="Z717" s="109"/>
    </row>
    <row r="718" ht="12.75" customHeight="1">
      <c r="A718" s="109"/>
      <c r="B718" s="109"/>
      <c r="C718" s="109"/>
      <c r="D718" s="109"/>
      <c r="E718" s="109"/>
      <c r="F718" s="109"/>
      <c r="G718" s="109"/>
      <c r="H718" s="109"/>
      <c r="I718" s="109"/>
      <c r="J718" s="109"/>
      <c r="K718" s="109"/>
      <c r="L718" s="109"/>
      <c r="M718" s="109"/>
      <c r="N718" s="109"/>
      <c r="O718" s="109"/>
      <c r="P718" s="109"/>
      <c r="Q718" s="109"/>
      <c r="R718" s="109"/>
      <c r="S718" s="109"/>
      <c r="T718" s="109"/>
      <c r="U718" s="109"/>
      <c r="V718" s="109"/>
      <c r="W718" s="109"/>
      <c r="X718" s="109"/>
      <c r="Y718" s="109"/>
      <c r="Z718" s="109"/>
    </row>
    <row r="719" ht="12.75" customHeight="1">
      <c r="A719" s="109"/>
      <c r="B719" s="109"/>
      <c r="C719" s="109"/>
      <c r="D719" s="109"/>
      <c r="E719" s="109"/>
      <c r="F719" s="109"/>
      <c r="G719" s="109"/>
      <c r="H719" s="109"/>
      <c r="I719" s="109"/>
      <c r="J719" s="109"/>
      <c r="K719" s="109"/>
      <c r="L719" s="109"/>
      <c r="M719" s="109"/>
      <c r="N719" s="109"/>
      <c r="O719" s="109"/>
      <c r="P719" s="109"/>
      <c r="Q719" s="109"/>
      <c r="R719" s="109"/>
      <c r="S719" s="109"/>
      <c r="T719" s="109"/>
      <c r="U719" s="109"/>
      <c r="V719" s="109"/>
      <c r="W719" s="109"/>
      <c r="X719" s="109"/>
      <c r="Y719" s="109"/>
      <c r="Z719" s="109"/>
    </row>
    <row r="720" ht="12.75" customHeight="1">
      <c r="A720" s="109"/>
      <c r="B720" s="109"/>
      <c r="C720" s="109"/>
      <c r="D720" s="109"/>
      <c r="E720" s="109"/>
      <c r="F720" s="109"/>
      <c r="G720" s="109"/>
      <c r="H720" s="109"/>
      <c r="I720" s="109"/>
      <c r="J720" s="109"/>
      <c r="K720" s="109"/>
      <c r="L720" s="109"/>
      <c r="M720" s="109"/>
      <c r="N720" s="109"/>
      <c r="O720" s="109"/>
      <c r="P720" s="109"/>
      <c r="Q720" s="109"/>
      <c r="R720" s="109"/>
      <c r="S720" s="109"/>
      <c r="T720" s="109"/>
      <c r="U720" s="109"/>
      <c r="V720" s="109"/>
      <c r="W720" s="109"/>
      <c r="X720" s="109"/>
      <c r="Y720" s="109"/>
      <c r="Z720" s="109"/>
    </row>
    <row r="721" ht="12.75" customHeight="1">
      <c r="A721" s="109"/>
      <c r="B721" s="109"/>
      <c r="C721" s="109"/>
      <c r="D721" s="109"/>
      <c r="E721" s="109"/>
      <c r="F721" s="109"/>
      <c r="G721" s="109"/>
      <c r="H721" s="109"/>
      <c r="I721" s="109"/>
      <c r="J721" s="109"/>
      <c r="K721" s="109"/>
      <c r="L721" s="109"/>
      <c r="M721" s="109"/>
      <c r="N721" s="109"/>
      <c r="O721" s="109"/>
      <c r="P721" s="109"/>
      <c r="Q721" s="109"/>
      <c r="R721" s="109"/>
      <c r="S721" s="109"/>
      <c r="T721" s="109"/>
      <c r="U721" s="109"/>
      <c r="V721" s="109"/>
      <c r="W721" s="109"/>
      <c r="X721" s="109"/>
      <c r="Y721" s="109"/>
      <c r="Z721" s="109"/>
    </row>
    <row r="722" ht="12.75" customHeight="1">
      <c r="A722" s="109"/>
      <c r="B722" s="109"/>
      <c r="C722" s="109"/>
      <c r="D722" s="109"/>
      <c r="E722" s="109"/>
      <c r="F722" s="109"/>
      <c r="G722" s="109"/>
      <c r="H722" s="109"/>
      <c r="I722" s="109"/>
      <c r="J722" s="109"/>
      <c r="K722" s="109"/>
      <c r="L722" s="109"/>
      <c r="M722" s="109"/>
      <c r="N722" s="109"/>
      <c r="O722" s="109"/>
      <c r="P722" s="109"/>
      <c r="Q722" s="109"/>
      <c r="R722" s="109"/>
      <c r="S722" s="109"/>
      <c r="T722" s="109"/>
      <c r="U722" s="109"/>
      <c r="V722" s="109"/>
      <c r="W722" s="109"/>
      <c r="X722" s="109"/>
      <c r="Y722" s="109"/>
      <c r="Z722" s="109"/>
    </row>
    <row r="723" ht="12.75" customHeight="1">
      <c r="A723" s="109"/>
      <c r="B723" s="109"/>
      <c r="C723" s="109"/>
      <c r="D723" s="109"/>
      <c r="E723" s="109"/>
      <c r="F723" s="109"/>
      <c r="G723" s="109"/>
      <c r="H723" s="109"/>
      <c r="I723" s="109"/>
      <c r="J723" s="109"/>
      <c r="K723" s="109"/>
      <c r="L723" s="109"/>
      <c r="M723" s="109"/>
      <c r="N723" s="109"/>
      <c r="O723" s="109"/>
      <c r="P723" s="109"/>
      <c r="Q723" s="109"/>
      <c r="R723" s="109"/>
      <c r="S723" s="109"/>
      <c r="T723" s="109"/>
      <c r="U723" s="109"/>
      <c r="V723" s="109"/>
      <c r="W723" s="109"/>
      <c r="X723" s="109"/>
      <c r="Y723" s="109"/>
      <c r="Z723" s="109"/>
    </row>
    <row r="724" ht="12.75" customHeight="1">
      <c r="A724" s="109"/>
      <c r="B724" s="109"/>
      <c r="C724" s="109"/>
      <c r="D724" s="109"/>
      <c r="E724" s="109"/>
      <c r="F724" s="109"/>
      <c r="G724" s="109"/>
      <c r="H724" s="109"/>
      <c r="I724" s="109"/>
      <c r="J724" s="109"/>
      <c r="K724" s="109"/>
      <c r="L724" s="109"/>
      <c r="M724" s="109"/>
      <c r="N724" s="109"/>
      <c r="O724" s="109"/>
      <c r="P724" s="109"/>
      <c r="Q724" s="109"/>
      <c r="R724" s="109"/>
      <c r="S724" s="109"/>
      <c r="T724" s="109"/>
      <c r="U724" s="109"/>
      <c r="V724" s="109"/>
      <c r="W724" s="109"/>
      <c r="X724" s="109"/>
      <c r="Y724" s="109"/>
      <c r="Z724" s="109"/>
    </row>
    <row r="725" ht="12.75" customHeight="1">
      <c r="A725" s="109"/>
      <c r="B725" s="109"/>
      <c r="C725" s="109"/>
      <c r="D725" s="109"/>
      <c r="E725" s="109"/>
      <c r="F725" s="109"/>
      <c r="G725" s="109"/>
      <c r="H725" s="109"/>
      <c r="I725" s="109"/>
      <c r="J725" s="109"/>
      <c r="K725" s="109"/>
      <c r="L725" s="109"/>
      <c r="M725" s="109"/>
      <c r="N725" s="109"/>
      <c r="O725" s="109"/>
      <c r="P725" s="109"/>
      <c r="Q725" s="109"/>
      <c r="R725" s="109"/>
      <c r="S725" s="109"/>
      <c r="T725" s="109"/>
      <c r="U725" s="109"/>
      <c r="V725" s="109"/>
      <c r="W725" s="109"/>
      <c r="X725" s="109"/>
      <c r="Y725" s="109"/>
      <c r="Z725" s="109"/>
    </row>
    <row r="726" ht="12.75" customHeight="1">
      <c r="A726" s="109"/>
      <c r="B726" s="109"/>
      <c r="C726" s="109"/>
      <c r="D726" s="109"/>
      <c r="E726" s="109"/>
      <c r="F726" s="109"/>
      <c r="G726" s="109"/>
      <c r="H726" s="109"/>
      <c r="I726" s="109"/>
      <c r="J726" s="109"/>
      <c r="K726" s="109"/>
      <c r="L726" s="109"/>
      <c r="M726" s="109"/>
      <c r="N726" s="109"/>
      <c r="O726" s="109"/>
      <c r="P726" s="109"/>
      <c r="Q726" s="109"/>
      <c r="R726" s="109"/>
      <c r="S726" s="109"/>
      <c r="T726" s="109"/>
      <c r="U726" s="109"/>
      <c r="V726" s="109"/>
      <c r="W726" s="109"/>
      <c r="X726" s="109"/>
      <c r="Y726" s="109"/>
      <c r="Z726" s="109"/>
    </row>
    <row r="727" ht="12.75" customHeight="1">
      <c r="A727" s="109"/>
      <c r="B727" s="109"/>
      <c r="C727" s="109"/>
      <c r="D727" s="109"/>
      <c r="E727" s="109"/>
      <c r="F727" s="109"/>
      <c r="G727" s="109"/>
      <c r="H727" s="109"/>
      <c r="I727" s="109"/>
      <c r="J727" s="109"/>
      <c r="K727" s="109"/>
      <c r="L727" s="109"/>
      <c r="M727" s="109"/>
      <c r="N727" s="109"/>
      <c r="O727" s="109"/>
      <c r="P727" s="109"/>
      <c r="Q727" s="109"/>
      <c r="R727" s="109"/>
      <c r="S727" s="109"/>
      <c r="T727" s="109"/>
      <c r="U727" s="109"/>
      <c r="V727" s="109"/>
      <c r="W727" s="109"/>
      <c r="X727" s="109"/>
      <c r="Y727" s="109"/>
      <c r="Z727" s="109"/>
    </row>
    <row r="728" ht="12.75" customHeight="1">
      <c r="A728" s="109"/>
      <c r="B728" s="109"/>
      <c r="C728" s="109"/>
      <c r="D728" s="109"/>
      <c r="E728" s="109"/>
      <c r="F728" s="109"/>
      <c r="G728" s="109"/>
      <c r="H728" s="109"/>
      <c r="I728" s="109"/>
      <c r="J728" s="109"/>
      <c r="K728" s="109"/>
      <c r="L728" s="109"/>
      <c r="M728" s="109"/>
      <c r="N728" s="109"/>
      <c r="O728" s="109"/>
      <c r="P728" s="109"/>
      <c r="Q728" s="109"/>
      <c r="R728" s="109"/>
      <c r="S728" s="109"/>
      <c r="T728" s="109"/>
      <c r="U728" s="109"/>
      <c r="V728" s="109"/>
      <c r="W728" s="109"/>
      <c r="X728" s="109"/>
      <c r="Y728" s="109"/>
      <c r="Z728" s="109"/>
    </row>
    <row r="729" ht="12.75" customHeight="1">
      <c r="A729" s="109"/>
      <c r="B729" s="109"/>
      <c r="C729" s="109"/>
      <c r="D729" s="109"/>
      <c r="E729" s="109"/>
      <c r="F729" s="109"/>
      <c r="G729" s="109"/>
      <c r="H729" s="109"/>
      <c r="I729" s="109"/>
      <c r="J729" s="109"/>
      <c r="K729" s="109"/>
      <c r="L729" s="109"/>
      <c r="M729" s="109"/>
      <c r="N729" s="109"/>
      <c r="O729" s="109"/>
      <c r="P729" s="109"/>
      <c r="Q729" s="109"/>
      <c r="R729" s="109"/>
      <c r="S729" s="109"/>
      <c r="T729" s="109"/>
      <c r="U729" s="109"/>
      <c r="V729" s="109"/>
      <c r="W729" s="109"/>
      <c r="X729" s="109"/>
      <c r="Y729" s="109"/>
      <c r="Z729" s="109"/>
    </row>
    <row r="730" ht="12.75" customHeight="1">
      <c r="A730" s="109"/>
      <c r="B730" s="109"/>
      <c r="C730" s="109"/>
      <c r="D730" s="109"/>
      <c r="E730" s="109"/>
      <c r="F730" s="109"/>
      <c r="G730" s="109"/>
      <c r="H730" s="109"/>
      <c r="I730" s="109"/>
      <c r="J730" s="109"/>
      <c r="K730" s="109"/>
      <c r="L730" s="109"/>
      <c r="M730" s="109"/>
      <c r="N730" s="109"/>
      <c r="O730" s="109"/>
      <c r="P730" s="109"/>
      <c r="Q730" s="109"/>
      <c r="R730" s="109"/>
      <c r="S730" s="109"/>
      <c r="T730" s="109"/>
      <c r="U730" s="109"/>
      <c r="V730" s="109"/>
      <c r="W730" s="109"/>
      <c r="X730" s="109"/>
      <c r="Y730" s="109"/>
      <c r="Z730" s="109"/>
    </row>
    <row r="731" ht="12.75" customHeight="1">
      <c r="A731" s="109"/>
      <c r="B731" s="109"/>
      <c r="C731" s="109"/>
      <c r="D731" s="109"/>
      <c r="E731" s="109"/>
      <c r="F731" s="109"/>
      <c r="G731" s="109"/>
      <c r="H731" s="109"/>
      <c r="I731" s="109"/>
      <c r="J731" s="109"/>
      <c r="K731" s="109"/>
      <c r="L731" s="109"/>
      <c r="M731" s="109"/>
      <c r="N731" s="109"/>
      <c r="O731" s="109"/>
      <c r="P731" s="109"/>
      <c r="Q731" s="109"/>
      <c r="R731" s="109"/>
      <c r="S731" s="109"/>
      <c r="T731" s="109"/>
      <c r="U731" s="109"/>
      <c r="V731" s="109"/>
      <c r="W731" s="109"/>
      <c r="X731" s="109"/>
      <c r="Y731" s="109"/>
      <c r="Z731" s="109"/>
    </row>
    <row r="732" ht="12.75" customHeight="1">
      <c r="A732" s="109"/>
      <c r="B732" s="109"/>
      <c r="C732" s="109"/>
      <c r="D732" s="109"/>
      <c r="E732" s="109"/>
      <c r="F732" s="109"/>
      <c r="G732" s="109"/>
      <c r="H732" s="109"/>
      <c r="I732" s="109"/>
      <c r="J732" s="109"/>
      <c r="K732" s="109"/>
      <c r="L732" s="109"/>
      <c r="M732" s="109"/>
      <c r="N732" s="109"/>
      <c r="O732" s="109"/>
      <c r="P732" s="109"/>
      <c r="Q732" s="109"/>
      <c r="R732" s="109"/>
      <c r="S732" s="109"/>
      <c r="T732" s="109"/>
      <c r="U732" s="109"/>
      <c r="V732" s="109"/>
      <c r="W732" s="109"/>
      <c r="X732" s="109"/>
      <c r="Y732" s="109"/>
      <c r="Z732" s="109"/>
    </row>
    <row r="733" ht="12.75" customHeight="1">
      <c r="A733" s="109"/>
      <c r="B733" s="109"/>
      <c r="C733" s="109"/>
      <c r="D733" s="109"/>
      <c r="E733" s="109"/>
      <c r="F733" s="109"/>
      <c r="G733" s="109"/>
      <c r="H733" s="109"/>
      <c r="I733" s="109"/>
      <c r="J733" s="109"/>
      <c r="K733" s="109"/>
      <c r="L733" s="109"/>
      <c r="M733" s="109"/>
      <c r="N733" s="109"/>
      <c r="O733" s="109"/>
      <c r="P733" s="109"/>
      <c r="Q733" s="109"/>
      <c r="R733" s="109"/>
      <c r="S733" s="109"/>
      <c r="T733" s="109"/>
      <c r="U733" s="109"/>
      <c r="V733" s="109"/>
      <c r="W733" s="109"/>
      <c r="X733" s="109"/>
      <c r="Y733" s="109"/>
      <c r="Z733" s="109"/>
    </row>
    <row r="734" ht="12.75" customHeight="1">
      <c r="A734" s="109"/>
      <c r="B734" s="109"/>
      <c r="C734" s="109"/>
      <c r="D734" s="109"/>
      <c r="E734" s="109"/>
      <c r="F734" s="109"/>
      <c r="G734" s="109"/>
      <c r="H734" s="109"/>
      <c r="I734" s="109"/>
      <c r="J734" s="109"/>
      <c r="K734" s="109"/>
      <c r="L734" s="109"/>
      <c r="M734" s="109"/>
      <c r="N734" s="109"/>
      <c r="O734" s="109"/>
      <c r="P734" s="109"/>
      <c r="Q734" s="109"/>
      <c r="R734" s="109"/>
      <c r="S734" s="109"/>
      <c r="T734" s="109"/>
      <c r="U734" s="109"/>
      <c r="V734" s="109"/>
      <c r="W734" s="109"/>
      <c r="X734" s="109"/>
      <c r="Y734" s="109"/>
      <c r="Z734" s="109"/>
    </row>
    <row r="735" ht="12.75" customHeight="1">
      <c r="A735" s="109"/>
      <c r="B735" s="109"/>
      <c r="C735" s="109"/>
      <c r="D735" s="109"/>
      <c r="E735" s="109"/>
      <c r="F735" s="109"/>
      <c r="G735" s="109"/>
      <c r="H735" s="109"/>
      <c r="I735" s="109"/>
      <c r="J735" s="109"/>
      <c r="K735" s="109"/>
      <c r="L735" s="109"/>
      <c r="M735" s="109"/>
      <c r="N735" s="109"/>
      <c r="O735" s="109"/>
      <c r="P735" s="109"/>
      <c r="Q735" s="109"/>
      <c r="R735" s="109"/>
      <c r="S735" s="109"/>
      <c r="T735" s="109"/>
      <c r="U735" s="109"/>
      <c r="V735" s="109"/>
      <c r="W735" s="109"/>
      <c r="X735" s="109"/>
      <c r="Y735" s="109"/>
      <c r="Z735" s="109"/>
    </row>
    <row r="736" ht="12.75" customHeight="1">
      <c r="A736" s="109"/>
      <c r="B736" s="109"/>
      <c r="C736" s="109"/>
      <c r="D736" s="109"/>
      <c r="E736" s="109"/>
      <c r="F736" s="109"/>
      <c r="G736" s="109"/>
      <c r="H736" s="109"/>
      <c r="I736" s="109"/>
      <c r="J736" s="109"/>
      <c r="K736" s="109"/>
      <c r="L736" s="109"/>
      <c r="M736" s="109"/>
      <c r="N736" s="109"/>
      <c r="O736" s="109"/>
      <c r="P736" s="109"/>
      <c r="Q736" s="109"/>
      <c r="R736" s="109"/>
      <c r="S736" s="109"/>
      <c r="T736" s="109"/>
      <c r="U736" s="109"/>
      <c r="V736" s="109"/>
      <c r="W736" s="109"/>
      <c r="X736" s="109"/>
      <c r="Y736" s="109"/>
      <c r="Z736" s="109"/>
    </row>
    <row r="737" ht="12.75" customHeight="1">
      <c r="A737" s="109"/>
      <c r="B737" s="109"/>
      <c r="C737" s="109"/>
      <c r="D737" s="109"/>
      <c r="E737" s="109"/>
      <c r="F737" s="109"/>
      <c r="G737" s="109"/>
      <c r="H737" s="109"/>
      <c r="I737" s="109"/>
      <c r="J737" s="109"/>
      <c r="K737" s="109"/>
      <c r="L737" s="109"/>
      <c r="M737" s="109"/>
      <c r="N737" s="109"/>
      <c r="O737" s="109"/>
      <c r="P737" s="109"/>
      <c r="Q737" s="109"/>
      <c r="R737" s="109"/>
      <c r="S737" s="109"/>
      <c r="T737" s="109"/>
      <c r="U737" s="109"/>
      <c r="V737" s="109"/>
      <c r="W737" s="109"/>
      <c r="X737" s="109"/>
      <c r="Y737" s="109"/>
      <c r="Z737" s="109"/>
    </row>
    <row r="738" ht="12.75" customHeight="1">
      <c r="A738" s="109"/>
      <c r="B738" s="109"/>
      <c r="C738" s="109"/>
      <c r="D738" s="109"/>
      <c r="E738" s="109"/>
      <c r="F738" s="109"/>
      <c r="G738" s="109"/>
      <c r="H738" s="109"/>
      <c r="I738" s="109"/>
      <c r="J738" s="109"/>
      <c r="K738" s="109"/>
      <c r="L738" s="109"/>
      <c r="M738" s="109"/>
      <c r="N738" s="109"/>
      <c r="O738" s="109"/>
      <c r="P738" s="109"/>
      <c r="Q738" s="109"/>
      <c r="R738" s="109"/>
      <c r="S738" s="109"/>
      <c r="T738" s="109"/>
      <c r="U738" s="109"/>
      <c r="V738" s="109"/>
      <c r="W738" s="109"/>
      <c r="X738" s="109"/>
      <c r="Y738" s="109"/>
      <c r="Z738" s="109"/>
    </row>
    <row r="739" ht="12.75" customHeight="1">
      <c r="A739" s="109"/>
      <c r="B739" s="109"/>
      <c r="C739" s="109"/>
      <c r="D739" s="109"/>
      <c r="E739" s="109"/>
      <c r="F739" s="109"/>
      <c r="G739" s="109"/>
      <c r="H739" s="109"/>
      <c r="I739" s="109"/>
      <c r="J739" s="109"/>
      <c r="K739" s="109"/>
      <c r="L739" s="109"/>
      <c r="M739" s="109"/>
      <c r="N739" s="109"/>
      <c r="O739" s="109"/>
      <c r="P739" s="109"/>
      <c r="Q739" s="109"/>
      <c r="R739" s="109"/>
      <c r="S739" s="109"/>
      <c r="T739" s="109"/>
      <c r="U739" s="109"/>
      <c r="V739" s="109"/>
      <c r="W739" s="109"/>
      <c r="X739" s="109"/>
      <c r="Y739" s="109"/>
      <c r="Z739" s="109"/>
    </row>
    <row r="740" ht="12.75" customHeight="1">
      <c r="A740" s="109"/>
      <c r="B740" s="109"/>
      <c r="C740" s="109"/>
      <c r="D740" s="109"/>
      <c r="E740" s="109"/>
      <c r="F740" s="109"/>
      <c r="G740" s="109"/>
      <c r="H740" s="109"/>
      <c r="I740" s="109"/>
      <c r="J740" s="109"/>
      <c r="K740" s="109"/>
      <c r="L740" s="109"/>
      <c r="M740" s="109"/>
      <c r="N740" s="109"/>
      <c r="O740" s="109"/>
      <c r="P740" s="109"/>
      <c r="Q740" s="109"/>
      <c r="R740" s="109"/>
      <c r="S740" s="109"/>
      <c r="T740" s="109"/>
      <c r="U740" s="109"/>
      <c r="V740" s="109"/>
      <c r="W740" s="109"/>
      <c r="X740" s="109"/>
      <c r="Y740" s="109"/>
      <c r="Z740" s="109"/>
    </row>
    <row r="741" ht="12.75" customHeight="1">
      <c r="A741" s="109"/>
      <c r="B741" s="109"/>
      <c r="C741" s="109"/>
      <c r="D741" s="109"/>
      <c r="E741" s="109"/>
      <c r="F741" s="109"/>
      <c r="G741" s="109"/>
      <c r="H741" s="109"/>
      <c r="I741" s="109"/>
      <c r="J741" s="109"/>
      <c r="K741" s="109"/>
      <c r="L741" s="109"/>
      <c r="M741" s="109"/>
      <c r="N741" s="109"/>
      <c r="O741" s="109"/>
      <c r="P741" s="109"/>
      <c r="Q741" s="109"/>
      <c r="R741" s="109"/>
      <c r="S741" s="109"/>
      <c r="T741" s="109"/>
      <c r="U741" s="109"/>
      <c r="V741" s="109"/>
      <c r="W741" s="109"/>
      <c r="X741" s="109"/>
      <c r="Y741" s="109"/>
      <c r="Z741" s="109"/>
    </row>
    <row r="742" ht="12.75" customHeight="1">
      <c r="A742" s="109"/>
      <c r="B742" s="109"/>
      <c r="C742" s="109"/>
      <c r="D742" s="109"/>
      <c r="E742" s="109"/>
      <c r="F742" s="109"/>
      <c r="G742" s="109"/>
      <c r="H742" s="109"/>
      <c r="I742" s="109"/>
      <c r="J742" s="109"/>
      <c r="K742" s="109"/>
      <c r="L742" s="109"/>
      <c r="M742" s="109"/>
      <c r="N742" s="109"/>
      <c r="O742" s="109"/>
      <c r="P742" s="109"/>
      <c r="Q742" s="109"/>
      <c r="R742" s="109"/>
      <c r="S742" s="109"/>
      <c r="T742" s="109"/>
      <c r="U742" s="109"/>
      <c r="V742" s="109"/>
      <c r="W742" s="109"/>
      <c r="X742" s="109"/>
      <c r="Y742" s="109"/>
      <c r="Z742" s="109"/>
    </row>
    <row r="743" ht="12.75" customHeight="1">
      <c r="A743" s="109"/>
      <c r="B743" s="109"/>
      <c r="C743" s="109"/>
      <c r="D743" s="109"/>
      <c r="E743" s="109"/>
      <c r="F743" s="109"/>
      <c r="G743" s="109"/>
      <c r="H743" s="109"/>
      <c r="I743" s="109"/>
      <c r="J743" s="109"/>
      <c r="K743" s="109"/>
      <c r="L743" s="109"/>
      <c r="M743" s="109"/>
      <c r="N743" s="109"/>
      <c r="O743" s="109"/>
      <c r="P743" s="109"/>
      <c r="Q743" s="109"/>
      <c r="R743" s="109"/>
      <c r="S743" s="109"/>
      <c r="T743" s="109"/>
      <c r="U743" s="109"/>
      <c r="V743" s="109"/>
      <c r="W743" s="109"/>
      <c r="X743" s="109"/>
      <c r="Y743" s="109"/>
      <c r="Z743" s="109"/>
    </row>
    <row r="744" ht="12.75" customHeight="1">
      <c r="A744" s="109"/>
      <c r="B744" s="109"/>
      <c r="C744" s="109"/>
      <c r="D744" s="109"/>
      <c r="E744" s="109"/>
      <c r="F744" s="109"/>
      <c r="G744" s="109"/>
      <c r="H744" s="109"/>
      <c r="I744" s="109"/>
      <c r="J744" s="109"/>
      <c r="K744" s="109"/>
      <c r="L744" s="109"/>
      <c r="M744" s="109"/>
      <c r="N744" s="109"/>
      <c r="O744" s="109"/>
      <c r="P744" s="109"/>
      <c r="Q744" s="109"/>
      <c r="R744" s="109"/>
      <c r="S744" s="109"/>
      <c r="T744" s="109"/>
      <c r="U744" s="109"/>
      <c r="V744" s="109"/>
      <c r="W744" s="109"/>
      <c r="X744" s="109"/>
      <c r="Y744" s="109"/>
      <c r="Z744" s="109"/>
    </row>
    <row r="745" ht="12.75" customHeight="1">
      <c r="A745" s="109"/>
      <c r="B745" s="109"/>
      <c r="C745" s="109"/>
      <c r="D745" s="109"/>
      <c r="E745" s="109"/>
      <c r="F745" s="109"/>
      <c r="G745" s="109"/>
      <c r="H745" s="109"/>
      <c r="I745" s="109"/>
      <c r="J745" s="109"/>
      <c r="K745" s="109"/>
      <c r="L745" s="109"/>
      <c r="M745" s="109"/>
      <c r="N745" s="109"/>
      <c r="O745" s="109"/>
      <c r="P745" s="109"/>
      <c r="Q745" s="109"/>
      <c r="R745" s="109"/>
      <c r="S745" s="109"/>
      <c r="T745" s="109"/>
      <c r="U745" s="109"/>
      <c r="V745" s="109"/>
      <c r="W745" s="109"/>
      <c r="X745" s="109"/>
      <c r="Y745" s="109"/>
      <c r="Z745" s="109"/>
    </row>
    <row r="746" ht="12.75" customHeight="1">
      <c r="A746" s="109"/>
      <c r="B746" s="109"/>
      <c r="C746" s="109"/>
      <c r="D746" s="109"/>
      <c r="E746" s="109"/>
      <c r="F746" s="109"/>
      <c r="G746" s="109"/>
      <c r="H746" s="109"/>
      <c r="I746" s="109"/>
      <c r="J746" s="109"/>
      <c r="K746" s="109"/>
      <c r="L746" s="109"/>
      <c r="M746" s="109"/>
      <c r="N746" s="109"/>
      <c r="O746" s="109"/>
      <c r="P746" s="109"/>
      <c r="Q746" s="109"/>
      <c r="R746" s="109"/>
      <c r="S746" s="109"/>
      <c r="T746" s="109"/>
      <c r="U746" s="109"/>
      <c r="V746" s="109"/>
      <c r="W746" s="109"/>
      <c r="X746" s="109"/>
      <c r="Y746" s="109"/>
      <c r="Z746" s="109"/>
    </row>
    <row r="747" ht="12.75" customHeight="1">
      <c r="A747" s="109"/>
      <c r="B747" s="109"/>
      <c r="C747" s="109"/>
      <c r="D747" s="109"/>
      <c r="E747" s="109"/>
      <c r="F747" s="109"/>
      <c r="G747" s="109"/>
      <c r="H747" s="109"/>
      <c r="I747" s="109"/>
      <c r="J747" s="109"/>
      <c r="K747" s="109"/>
      <c r="L747" s="109"/>
      <c r="M747" s="109"/>
      <c r="N747" s="109"/>
      <c r="O747" s="109"/>
      <c r="P747" s="109"/>
      <c r="Q747" s="109"/>
      <c r="R747" s="109"/>
      <c r="S747" s="109"/>
      <c r="T747" s="109"/>
      <c r="U747" s="109"/>
      <c r="V747" s="109"/>
      <c r="W747" s="109"/>
      <c r="X747" s="109"/>
      <c r="Y747" s="109"/>
      <c r="Z747" s="109"/>
    </row>
    <row r="748" ht="12.75" customHeight="1">
      <c r="A748" s="109"/>
      <c r="B748" s="109"/>
      <c r="C748" s="109"/>
      <c r="D748" s="109"/>
      <c r="E748" s="109"/>
      <c r="F748" s="109"/>
      <c r="G748" s="109"/>
      <c r="H748" s="109"/>
      <c r="I748" s="109"/>
      <c r="J748" s="109"/>
      <c r="K748" s="109"/>
      <c r="L748" s="109"/>
      <c r="M748" s="109"/>
      <c r="N748" s="109"/>
      <c r="O748" s="109"/>
      <c r="P748" s="109"/>
      <c r="Q748" s="109"/>
      <c r="R748" s="109"/>
      <c r="S748" s="109"/>
      <c r="T748" s="109"/>
      <c r="U748" s="109"/>
      <c r="V748" s="109"/>
      <c r="W748" s="109"/>
      <c r="X748" s="109"/>
      <c r="Y748" s="109"/>
      <c r="Z748" s="109"/>
    </row>
    <row r="749" ht="12.75" customHeight="1">
      <c r="A749" s="109"/>
      <c r="B749" s="109"/>
      <c r="C749" s="109"/>
      <c r="D749" s="109"/>
      <c r="E749" s="109"/>
      <c r="F749" s="109"/>
      <c r="G749" s="109"/>
      <c r="H749" s="109"/>
      <c r="I749" s="109"/>
      <c r="J749" s="109"/>
      <c r="K749" s="109"/>
      <c r="L749" s="109"/>
      <c r="M749" s="109"/>
      <c r="N749" s="109"/>
      <c r="O749" s="109"/>
      <c r="P749" s="109"/>
      <c r="Q749" s="109"/>
      <c r="R749" s="109"/>
      <c r="S749" s="109"/>
      <c r="T749" s="109"/>
      <c r="U749" s="109"/>
      <c r="V749" s="109"/>
      <c r="W749" s="109"/>
      <c r="X749" s="109"/>
      <c r="Y749" s="109"/>
      <c r="Z749" s="109"/>
    </row>
    <row r="750" ht="12.75" customHeight="1">
      <c r="A750" s="109"/>
      <c r="B750" s="109"/>
      <c r="C750" s="109"/>
      <c r="D750" s="109"/>
      <c r="E750" s="109"/>
      <c r="F750" s="109"/>
      <c r="G750" s="109"/>
      <c r="H750" s="109"/>
      <c r="I750" s="109"/>
      <c r="J750" s="109"/>
      <c r="K750" s="109"/>
      <c r="L750" s="109"/>
      <c r="M750" s="109"/>
      <c r="N750" s="109"/>
      <c r="O750" s="109"/>
      <c r="P750" s="109"/>
      <c r="Q750" s="109"/>
      <c r="R750" s="109"/>
      <c r="S750" s="109"/>
      <c r="T750" s="109"/>
      <c r="U750" s="109"/>
      <c r="V750" s="109"/>
      <c r="W750" s="109"/>
      <c r="X750" s="109"/>
      <c r="Y750" s="109"/>
      <c r="Z750" s="109"/>
    </row>
    <row r="751" ht="12.75" customHeight="1">
      <c r="A751" s="109"/>
      <c r="B751" s="109"/>
      <c r="C751" s="109"/>
      <c r="D751" s="109"/>
      <c r="E751" s="109"/>
      <c r="F751" s="109"/>
      <c r="G751" s="109"/>
      <c r="H751" s="109"/>
      <c r="I751" s="109"/>
      <c r="J751" s="109"/>
      <c r="K751" s="109"/>
      <c r="L751" s="109"/>
      <c r="M751" s="109"/>
      <c r="N751" s="109"/>
      <c r="O751" s="109"/>
      <c r="P751" s="109"/>
      <c r="Q751" s="109"/>
      <c r="R751" s="109"/>
      <c r="S751" s="109"/>
      <c r="T751" s="109"/>
      <c r="U751" s="109"/>
      <c r="V751" s="109"/>
      <c r="W751" s="109"/>
      <c r="X751" s="109"/>
      <c r="Y751" s="109"/>
      <c r="Z751" s="109"/>
    </row>
    <row r="752" ht="12.75" customHeight="1">
      <c r="A752" s="109"/>
      <c r="B752" s="109"/>
      <c r="C752" s="109"/>
      <c r="D752" s="109"/>
      <c r="E752" s="109"/>
      <c r="F752" s="109"/>
      <c r="G752" s="109"/>
      <c r="H752" s="109"/>
      <c r="I752" s="109"/>
      <c r="J752" s="109"/>
      <c r="K752" s="109"/>
      <c r="L752" s="109"/>
      <c r="M752" s="109"/>
      <c r="N752" s="109"/>
      <c r="O752" s="109"/>
      <c r="P752" s="109"/>
      <c r="Q752" s="109"/>
      <c r="R752" s="109"/>
      <c r="S752" s="109"/>
      <c r="T752" s="109"/>
      <c r="U752" s="109"/>
      <c r="V752" s="109"/>
      <c r="W752" s="109"/>
      <c r="X752" s="109"/>
      <c r="Y752" s="109"/>
      <c r="Z752" s="109"/>
    </row>
    <row r="753" ht="12.75" customHeight="1">
      <c r="A753" s="109"/>
      <c r="B753" s="109"/>
      <c r="C753" s="109"/>
      <c r="D753" s="109"/>
      <c r="E753" s="109"/>
      <c r="F753" s="109"/>
      <c r="G753" s="109"/>
      <c r="H753" s="109"/>
      <c r="I753" s="109"/>
      <c r="J753" s="109"/>
      <c r="K753" s="109"/>
      <c r="L753" s="109"/>
      <c r="M753" s="109"/>
      <c r="N753" s="109"/>
      <c r="O753" s="109"/>
      <c r="P753" s="109"/>
      <c r="Q753" s="109"/>
      <c r="R753" s="109"/>
      <c r="S753" s="109"/>
      <c r="T753" s="109"/>
      <c r="U753" s="109"/>
      <c r="V753" s="109"/>
      <c r="W753" s="109"/>
      <c r="X753" s="109"/>
      <c r="Y753" s="109"/>
      <c r="Z753" s="109"/>
    </row>
    <row r="754" ht="12.75" customHeight="1">
      <c r="A754" s="109"/>
      <c r="B754" s="109"/>
      <c r="C754" s="109"/>
      <c r="D754" s="109"/>
      <c r="E754" s="109"/>
      <c r="F754" s="109"/>
      <c r="G754" s="109"/>
      <c r="H754" s="109"/>
      <c r="I754" s="109"/>
      <c r="J754" s="109"/>
      <c r="K754" s="109"/>
      <c r="L754" s="109"/>
      <c r="M754" s="109"/>
      <c r="N754" s="109"/>
      <c r="O754" s="109"/>
      <c r="P754" s="109"/>
      <c r="Q754" s="109"/>
      <c r="R754" s="109"/>
      <c r="S754" s="109"/>
      <c r="T754" s="109"/>
      <c r="U754" s="109"/>
      <c r="V754" s="109"/>
      <c r="W754" s="109"/>
      <c r="X754" s="109"/>
      <c r="Y754" s="109"/>
      <c r="Z754" s="109"/>
    </row>
    <row r="755" ht="12.75" customHeight="1">
      <c r="A755" s="109"/>
      <c r="B755" s="109"/>
      <c r="C755" s="109"/>
      <c r="D755" s="109"/>
      <c r="E755" s="109"/>
      <c r="F755" s="109"/>
      <c r="G755" s="109"/>
      <c r="H755" s="109"/>
      <c r="I755" s="109"/>
      <c r="J755" s="109"/>
      <c r="K755" s="109"/>
      <c r="L755" s="109"/>
      <c r="M755" s="109"/>
      <c r="N755" s="109"/>
      <c r="O755" s="109"/>
      <c r="P755" s="109"/>
      <c r="Q755" s="109"/>
      <c r="R755" s="109"/>
      <c r="S755" s="109"/>
      <c r="T755" s="109"/>
      <c r="U755" s="109"/>
      <c r="V755" s="109"/>
      <c r="W755" s="109"/>
      <c r="X755" s="109"/>
      <c r="Y755" s="109"/>
      <c r="Z755" s="109"/>
    </row>
    <row r="756" ht="12.75" customHeight="1">
      <c r="A756" s="109"/>
      <c r="B756" s="109"/>
      <c r="C756" s="109"/>
      <c r="D756" s="109"/>
      <c r="E756" s="109"/>
      <c r="F756" s="109"/>
      <c r="G756" s="109"/>
      <c r="H756" s="109"/>
      <c r="I756" s="109"/>
      <c r="J756" s="109"/>
      <c r="K756" s="109"/>
      <c r="L756" s="109"/>
      <c r="M756" s="109"/>
      <c r="N756" s="109"/>
      <c r="O756" s="109"/>
      <c r="P756" s="109"/>
      <c r="Q756" s="109"/>
      <c r="R756" s="109"/>
      <c r="S756" s="109"/>
      <c r="T756" s="109"/>
      <c r="U756" s="109"/>
      <c r="V756" s="109"/>
      <c r="W756" s="109"/>
      <c r="X756" s="109"/>
      <c r="Y756" s="109"/>
      <c r="Z756" s="109"/>
    </row>
    <row r="757" ht="12.75" customHeight="1">
      <c r="A757" s="109"/>
      <c r="B757" s="109"/>
      <c r="C757" s="109"/>
      <c r="D757" s="109"/>
      <c r="E757" s="109"/>
      <c r="F757" s="109"/>
      <c r="G757" s="109"/>
      <c r="H757" s="109"/>
      <c r="I757" s="109"/>
      <c r="J757" s="109"/>
      <c r="K757" s="109"/>
      <c r="L757" s="109"/>
      <c r="M757" s="109"/>
      <c r="N757" s="109"/>
      <c r="O757" s="109"/>
      <c r="P757" s="109"/>
      <c r="Q757" s="109"/>
      <c r="R757" s="109"/>
      <c r="S757" s="109"/>
      <c r="T757" s="109"/>
      <c r="U757" s="109"/>
      <c r="V757" s="109"/>
      <c r="W757" s="109"/>
      <c r="X757" s="109"/>
      <c r="Y757" s="109"/>
      <c r="Z757" s="109"/>
    </row>
    <row r="758" ht="12.75" customHeight="1">
      <c r="A758" s="109"/>
      <c r="B758" s="109"/>
      <c r="C758" s="109"/>
      <c r="D758" s="109"/>
      <c r="E758" s="109"/>
      <c r="F758" s="109"/>
      <c r="G758" s="109"/>
      <c r="H758" s="109"/>
      <c r="I758" s="109"/>
      <c r="J758" s="109"/>
      <c r="K758" s="109"/>
      <c r="L758" s="109"/>
      <c r="M758" s="109"/>
      <c r="N758" s="109"/>
      <c r="O758" s="109"/>
      <c r="P758" s="109"/>
      <c r="Q758" s="109"/>
      <c r="R758" s="109"/>
      <c r="S758" s="109"/>
      <c r="T758" s="109"/>
      <c r="U758" s="109"/>
      <c r="V758" s="109"/>
      <c r="W758" s="109"/>
      <c r="X758" s="109"/>
      <c r="Y758" s="109"/>
      <c r="Z758" s="109"/>
    </row>
    <row r="759" ht="12.75" customHeight="1">
      <c r="A759" s="109"/>
      <c r="B759" s="109"/>
      <c r="C759" s="109"/>
      <c r="D759" s="109"/>
      <c r="E759" s="109"/>
      <c r="F759" s="109"/>
      <c r="G759" s="109"/>
      <c r="H759" s="109"/>
      <c r="I759" s="109"/>
      <c r="J759" s="109"/>
      <c r="K759" s="109"/>
      <c r="L759" s="109"/>
      <c r="M759" s="109"/>
      <c r="N759" s="109"/>
      <c r="O759" s="109"/>
      <c r="P759" s="109"/>
      <c r="Q759" s="109"/>
      <c r="R759" s="109"/>
      <c r="S759" s="109"/>
      <c r="T759" s="109"/>
      <c r="U759" s="109"/>
      <c r="V759" s="109"/>
      <c r="W759" s="109"/>
      <c r="X759" s="109"/>
      <c r="Y759" s="109"/>
      <c r="Z759" s="109"/>
    </row>
    <row r="760" ht="12.75" customHeight="1">
      <c r="A760" s="109"/>
      <c r="B760" s="109"/>
      <c r="C760" s="109"/>
      <c r="D760" s="109"/>
      <c r="E760" s="109"/>
      <c r="F760" s="109"/>
      <c r="G760" s="109"/>
      <c r="H760" s="109"/>
      <c r="I760" s="109"/>
      <c r="J760" s="109"/>
      <c r="K760" s="109"/>
      <c r="L760" s="109"/>
      <c r="M760" s="109"/>
      <c r="N760" s="109"/>
      <c r="O760" s="109"/>
      <c r="P760" s="109"/>
      <c r="Q760" s="109"/>
      <c r="R760" s="109"/>
      <c r="S760" s="109"/>
      <c r="T760" s="109"/>
      <c r="U760" s="109"/>
      <c r="V760" s="109"/>
      <c r="W760" s="109"/>
      <c r="X760" s="109"/>
      <c r="Y760" s="109"/>
      <c r="Z760" s="109"/>
    </row>
    <row r="761" ht="12.75" customHeight="1">
      <c r="A761" s="109"/>
      <c r="B761" s="109"/>
      <c r="C761" s="109"/>
      <c r="D761" s="109"/>
      <c r="E761" s="109"/>
      <c r="F761" s="109"/>
      <c r="G761" s="109"/>
      <c r="H761" s="109"/>
      <c r="I761" s="109"/>
      <c r="J761" s="109"/>
      <c r="K761" s="109"/>
      <c r="L761" s="109"/>
      <c r="M761" s="109"/>
      <c r="N761" s="109"/>
      <c r="O761" s="109"/>
      <c r="P761" s="109"/>
      <c r="Q761" s="109"/>
      <c r="R761" s="109"/>
      <c r="S761" s="109"/>
      <c r="T761" s="109"/>
      <c r="U761" s="109"/>
      <c r="V761" s="109"/>
      <c r="W761" s="109"/>
      <c r="X761" s="109"/>
      <c r="Y761" s="109"/>
      <c r="Z761" s="109"/>
    </row>
    <row r="762" ht="12.75" customHeight="1">
      <c r="A762" s="109"/>
      <c r="B762" s="109"/>
      <c r="C762" s="109"/>
      <c r="D762" s="109"/>
      <c r="E762" s="109"/>
      <c r="F762" s="109"/>
      <c r="G762" s="109"/>
      <c r="H762" s="109"/>
      <c r="I762" s="109"/>
      <c r="J762" s="109"/>
      <c r="K762" s="109"/>
      <c r="L762" s="109"/>
      <c r="M762" s="109"/>
      <c r="N762" s="109"/>
      <c r="O762" s="109"/>
      <c r="P762" s="109"/>
      <c r="Q762" s="109"/>
      <c r="R762" s="109"/>
      <c r="S762" s="109"/>
      <c r="T762" s="109"/>
      <c r="U762" s="109"/>
      <c r="V762" s="109"/>
      <c r="W762" s="109"/>
      <c r="X762" s="109"/>
      <c r="Y762" s="109"/>
      <c r="Z762" s="109"/>
    </row>
    <row r="763" ht="12.75" customHeight="1">
      <c r="A763" s="109"/>
      <c r="B763" s="109"/>
      <c r="C763" s="109"/>
      <c r="D763" s="109"/>
      <c r="E763" s="109"/>
      <c r="F763" s="109"/>
      <c r="G763" s="109"/>
      <c r="H763" s="109"/>
      <c r="I763" s="109"/>
      <c r="J763" s="109"/>
      <c r="K763" s="109"/>
      <c r="L763" s="109"/>
      <c r="M763" s="109"/>
      <c r="N763" s="109"/>
      <c r="O763" s="109"/>
      <c r="P763" s="109"/>
      <c r="Q763" s="109"/>
      <c r="R763" s="109"/>
      <c r="S763" s="109"/>
      <c r="T763" s="109"/>
      <c r="U763" s="109"/>
      <c r="V763" s="109"/>
      <c r="W763" s="109"/>
      <c r="X763" s="109"/>
      <c r="Y763" s="109"/>
      <c r="Z763" s="109"/>
    </row>
    <row r="764" ht="12.75" customHeight="1">
      <c r="A764" s="109"/>
      <c r="B764" s="109"/>
      <c r="C764" s="109"/>
      <c r="D764" s="109"/>
      <c r="E764" s="109"/>
      <c r="F764" s="109"/>
      <c r="G764" s="109"/>
      <c r="H764" s="109"/>
      <c r="I764" s="109"/>
      <c r="J764" s="109"/>
      <c r="K764" s="109"/>
      <c r="L764" s="109"/>
      <c r="M764" s="109"/>
      <c r="N764" s="109"/>
      <c r="O764" s="109"/>
      <c r="P764" s="109"/>
      <c r="Q764" s="109"/>
      <c r="R764" s="109"/>
      <c r="S764" s="109"/>
      <c r="T764" s="109"/>
      <c r="U764" s="109"/>
      <c r="V764" s="109"/>
      <c r="W764" s="109"/>
      <c r="X764" s="109"/>
      <c r="Y764" s="109"/>
      <c r="Z764" s="109"/>
    </row>
    <row r="765" ht="12.75" customHeight="1">
      <c r="A765" s="109"/>
      <c r="B765" s="109"/>
      <c r="C765" s="109"/>
      <c r="D765" s="109"/>
      <c r="E765" s="109"/>
      <c r="F765" s="109"/>
      <c r="G765" s="109"/>
      <c r="H765" s="109"/>
      <c r="I765" s="109"/>
      <c r="J765" s="109"/>
      <c r="K765" s="109"/>
      <c r="L765" s="109"/>
      <c r="M765" s="109"/>
      <c r="N765" s="109"/>
      <c r="O765" s="109"/>
      <c r="P765" s="109"/>
      <c r="Q765" s="109"/>
      <c r="R765" s="109"/>
      <c r="S765" s="109"/>
      <c r="T765" s="109"/>
      <c r="U765" s="109"/>
      <c r="V765" s="109"/>
      <c r="W765" s="109"/>
      <c r="X765" s="109"/>
      <c r="Y765" s="109"/>
      <c r="Z765" s="109"/>
    </row>
    <row r="766" ht="12.75" customHeight="1">
      <c r="A766" s="109"/>
      <c r="B766" s="109"/>
      <c r="C766" s="109"/>
      <c r="D766" s="109"/>
      <c r="E766" s="109"/>
      <c r="F766" s="109"/>
      <c r="G766" s="109"/>
      <c r="H766" s="109"/>
      <c r="I766" s="109"/>
      <c r="J766" s="109"/>
      <c r="K766" s="109"/>
      <c r="L766" s="109"/>
      <c r="M766" s="109"/>
      <c r="N766" s="109"/>
      <c r="O766" s="109"/>
      <c r="P766" s="109"/>
      <c r="Q766" s="109"/>
      <c r="R766" s="109"/>
      <c r="S766" s="109"/>
      <c r="T766" s="109"/>
      <c r="U766" s="109"/>
      <c r="V766" s="109"/>
      <c r="W766" s="109"/>
      <c r="X766" s="109"/>
      <c r="Y766" s="109"/>
      <c r="Z766" s="109"/>
    </row>
    <row r="767" ht="12.75" customHeight="1">
      <c r="A767" s="109"/>
      <c r="B767" s="109"/>
      <c r="C767" s="109"/>
      <c r="D767" s="109"/>
      <c r="E767" s="109"/>
      <c r="F767" s="109"/>
      <c r="G767" s="109"/>
      <c r="H767" s="109"/>
      <c r="I767" s="109"/>
      <c r="J767" s="109"/>
      <c r="K767" s="109"/>
      <c r="L767" s="109"/>
      <c r="M767" s="109"/>
      <c r="N767" s="109"/>
      <c r="O767" s="109"/>
      <c r="P767" s="109"/>
      <c r="Q767" s="109"/>
      <c r="R767" s="109"/>
      <c r="S767" s="109"/>
      <c r="T767" s="109"/>
      <c r="U767" s="109"/>
      <c r="V767" s="109"/>
      <c r="W767" s="109"/>
      <c r="X767" s="109"/>
      <c r="Y767" s="109"/>
      <c r="Z767" s="109"/>
    </row>
    <row r="768" ht="12.75" customHeight="1">
      <c r="A768" s="109"/>
      <c r="B768" s="109"/>
      <c r="C768" s="109"/>
      <c r="D768" s="109"/>
      <c r="E768" s="109"/>
      <c r="F768" s="109"/>
      <c r="G768" s="109"/>
      <c r="H768" s="109"/>
      <c r="I768" s="109"/>
      <c r="J768" s="109"/>
      <c r="K768" s="109"/>
      <c r="L768" s="109"/>
      <c r="M768" s="109"/>
      <c r="N768" s="109"/>
      <c r="O768" s="109"/>
      <c r="P768" s="109"/>
      <c r="Q768" s="109"/>
      <c r="R768" s="109"/>
      <c r="S768" s="109"/>
      <c r="T768" s="109"/>
      <c r="U768" s="109"/>
      <c r="V768" s="109"/>
      <c r="W768" s="109"/>
      <c r="X768" s="109"/>
      <c r="Y768" s="109"/>
      <c r="Z768" s="109"/>
    </row>
    <row r="769" ht="12.75" customHeight="1">
      <c r="A769" s="109"/>
      <c r="B769" s="109"/>
      <c r="C769" s="109"/>
      <c r="D769" s="109"/>
      <c r="E769" s="109"/>
      <c r="F769" s="109"/>
      <c r="G769" s="109"/>
      <c r="H769" s="109"/>
      <c r="I769" s="109"/>
      <c r="J769" s="109"/>
      <c r="K769" s="109"/>
      <c r="L769" s="109"/>
      <c r="M769" s="109"/>
      <c r="N769" s="109"/>
      <c r="O769" s="109"/>
      <c r="P769" s="109"/>
      <c r="Q769" s="109"/>
      <c r="R769" s="109"/>
      <c r="S769" s="109"/>
      <c r="T769" s="109"/>
      <c r="U769" s="109"/>
      <c r="V769" s="109"/>
      <c r="W769" s="109"/>
      <c r="X769" s="109"/>
      <c r="Y769" s="109"/>
      <c r="Z769" s="109"/>
    </row>
    <row r="770" ht="12.75" customHeight="1">
      <c r="A770" s="109"/>
      <c r="B770" s="109"/>
      <c r="C770" s="109"/>
      <c r="D770" s="109"/>
      <c r="E770" s="109"/>
      <c r="F770" s="109"/>
      <c r="G770" s="109"/>
      <c r="H770" s="109"/>
      <c r="I770" s="109"/>
      <c r="J770" s="109"/>
      <c r="K770" s="109"/>
      <c r="L770" s="109"/>
      <c r="M770" s="109"/>
      <c r="N770" s="109"/>
      <c r="O770" s="109"/>
      <c r="P770" s="109"/>
      <c r="Q770" s="109"/>
      <c r="R770" s="109"/>
      <c r="S770" s="109"/>
      <c r="T770" s="109"/>
      <c r="U770" s="109"/>
      <c r="V770" s="109"/>
      <c r="W770" s="109"/>
      <c r="X770" s="109"/>
      <c r="Y770" s="109"/>
      <c r="Z770" s="109"/>
    </row>
    <row r="771" ht="12.75" customHeight="1">
      <c r="A771" s="109"/>
      <c r="B771" s="109"/>
      <c r="C771" s="109"/>
      <c r="D771" s="109"/>
      <c r="E771" s="109"/>
      <c r="F771" s="109"/>
      <c r="G771" s="109"/>
      <c r="H771" s="109"/>
      <c r="I771" s="109"/>
      <c r="J771" s="109"/>
      <c r="K771" s="109"/>
      <c r="L771" s="109"/>
      <c r="M771" s="109"/>
      <c r="N771" s="109"/>
      <c r="O771" s="109"/>
      <c r="P771" s="109"/>
      <c r="Q771" s="109"/>
      <c r="R771" s="109"/>
      <c r="S771" s="109"/>
      <c r="T771" s="109"/>
      <c r="U771" s="109"/>
      <c r="V771" s="109"/>
      <c r="W771" s="109"/>
      <c r="X771" s="109"/>
      <c r="Y771" s="109"/>
      <c r="Z771" s="109"/>
    </row>
    <row r="772" ht="12.75" customHeight="1">
      <c r="A772" s="109"/>
      <c r="B772" s="109"/>
      <c r="C772" s="109"/>
      <c r="D772" s="109"/>
      <c r="E772" s="109"/>
      <c r="F772" s="109"/>
      <c r="G772" s="109"/>
      <c r="H772" s="109"/>
      <c r="I772" s="109"/>
      <c r="J772" s="109"/>
      <c r="K772" s="109"/>
      <c r="L772" s="109"/>
      <c r="M772" s="109"/>
      <c r="N772" s="109"/>
      <c r="O772" s="109"/>
      <c r="P772" s="109"/>
      <c r="Q772" s="109"/>
      <c r="R772" s="109"/>
      <c r="S772" s="109"/>
      <c r="T772" s="109"/>
      <c r="U772" s="109"/>
      <c r="V772" s="109"/>
      <c r="W772" s="109"/>
      <c r="X772" s="109"/>
      <c r="Y772" s="109"/>
      <c r="Z772" s="109"/>
    </row>
    <row r="773" ht="12.75" customHeight="1">
      <c r="A773" s="109"/>
      <c r="B773" s="109"/>
      <c r="C773" s="109"/>
      <c r="D773" s="109"/>
      <c r="E773" s="109"/>
      <c r="F773" s="109"/>
      <c r="G773" s="109"/>
      <c r="H773" s="109"/>
      <c r="I773" s="109"/>
      <c r="J773" s="109"/>
      <c r="K773" s="109"/>
      <c r="L773" s="109"/>
      <c r="M773" s="109"/>
      <c r="N773" s="109"/>
      <c r="O773" s="109"/>
      <c r="P773" s="109"/>
      <c r="Q773" s="109"/>
      <c r="R773" s="109"/>
      <c r="S773" s="109"/>
      <c r="T773" s="109"/>
      <c r="U773" s="109"/>
      <c r="V773" s="109"/>
      <c r="W773" s="109"/>
      <c r="X773" s="109"/>
      <c r="Y773" s="109"/>
      <c r="Z773" s="109"/>
    </row>
    <row r="774" ht="12.75" customHeight="1">
      <c r="A774" s="109"/>
      <c r="B774" s="109"/>
      <c r="C774" s="109"/>
      <c r="D774" s="109"/>
      <c r="E774" s="109"/>
      <c r="F774" s="109"/>
      <c r="G774" s="109"/>
      <c r="H774" s="109"/>
      <c r="I774" s="109"/>
      <c r="J774" s="109"/>
      <c r="K774" s="109"/>
      <c r="L774" s="109"/>
      <c r="M774" s="109"/>
      <c r="N774" s="109"/>
      <c r="O774" s="109"/>
      <c r="P774" s="109"/>
      <c r="Q774" s="109"/>
      <c r="R774" s="109"/>
      <c r="S774" s="109"/>
      <c r="T774" s="109"/>
      <c r="U774" s="109"/>
      <c r="V774" s="109"/>
      <c r="W774" s="109"/>
      <c r="X774" s="109"/>
      <c r="Y774" s="109"/>
      <c r="Z774" s="109"/>
    </row>
    <row r="775" ht="12.75" customHeight="1">
      <c r="A775" s="109"/>
      <c r="B775" s="109"/>
      <c r="C775" s="109"/>
      <c r="D775" s="109"/>
      <c r="E775" s="109"/>
      <c r="F775" s="109"/>
      <c r="G775" s="109"/>
      <c r="H775" s="109"/>
      <c r="I775" s="109"/>
      <c r="J775" s="109"/>
      <c r="K775" s="109"/>
      <c r="L775" s="109"/>
      <c r="M775" s="109"/>
      <c r="N775" s="109"/>
      <c r="O775" s="109"/>
      <c r="P775" s="109"/>
      <c r="Q775" s="109"/>
      <c r="R775" s="109"/>
      <c r="S775" s="109"/>
      <c r="T775" s="109"/>
      <c r="U775" s="109"/>
      <c r="V775" s="109"/>
      <c r="W775" s="109"/>
      <c r="X775" s="109"/>
      <c r="Y775" s="109"/>
      <c r="Z775" s="109"/>
    </row>
    <row r="776" ht="12.75" customHeight="1">
      <c r="A776" s="109"/>
      <c r="B776" s="109"/>
      <c r="C776" s="109"/>
      <c r="D776" s="109"/>
      <c r="E776" s="109"/>
      <c r="F776" s="109"/>
      <c r="G776" s="109"/>
      <c r="H776" s="109"/>
      <c r="I776" s="109"/>
      <c r="J776" s="109"/>
      <c r="K776" s="109"/>
      <c r="L776" s="109"/>
      <c r="M776" s="109"/>
      <c r="N776" s="109"/>
      <c r="O776" s="109"/>
      <c r="P776" s="109"/>
      <c r="Q776" s="109"/>
      <c r="R776" s="109"/>
      <c r="S776" s="109"/>
      <c r="T776" s="109"/>
      <c r="U776" s="109"/>
      <c r="V776" s="109"/>
      <c r="W776" s="109"/>
      <c r="X776" s="109"/>
      <c r="Y776" s="109"/>
      <c r="Z776" s="109"/>
    </row>
    <row r="777" ht="12.75" customHeight="1">
      <c r="A777" s="109"/>
      <c r="B777" s="109"/>
      <c r="C777" s="109"/>
      <c r="D777" s="109"/>
      <c r="E777" s="109"/>
      <c r="F777" s="109"/>
      <c r="G777" s="109"/>
      <c r="H777" s="109"/>
      <c r="I777" s="109"/>
      <c r="J777" s="109"/>
      <c r="K777" s="109"/>
      <c r="L777" s="109"/>
      <c r="M777" s="109"/>
      <c r="N777" s="109"/>
      <c r="O777" s="109"/>
      <c r="P777" s="109"/>
      <c r="Q777" s="109"/>
      <c r="R777" s="109"/>
      <c r="S777" s="109"/>
      <c r="T777" s="109"/>
      <c r="U777" s="109"/>
      <c r="V777" s="109"/>
      <c r="W777" s="109"/>
      <c r="X777" s="109"/>
      <c r="Y777" s="109"/>
      <c r="Z777" s="109"/>
    </row>
    <row r="778" ht="12.75" customHeight="1">
      <c r="A778" s="109"/>
      <c r="B778" s="109"/>
      <c r="C778" s="109"/>
      <c r="D778" s="109"/>
      <c r="E778" s="109"/>
      <c r="F778" s="109"/>
      <c r="G778" s="109"/>
      <c r="H778" s="109"/>
      <c r="I778" s="109"/>
      <c r="J778" s="109"/>
      <c r="K778" s="109"/>
      <c r="L778" s="109"/>
      <c r="M778" s="109"/>
      <c r="N778" s="109"/>
      <c r="O778" s="109"/>
      <c r="P778" s="109"/>
      <c r="Q778" s="109"/>
      <c r="R778" s="109"/>
      <c r="S778" s="109"/>
      <c r="T778" s="109"/>
      <c r="U778" s="109"/>
      <c r="V778" s="109"/>
      <c r="W778" s="109"/>
      <c r="X778" s="109"/>
      <c r="Y778" s="109"/>
      <c r="Z778" s="109"/>
    </row>
    <row r="779" ht="12.75" customHeight="1">
      <c r="A779" s="109"/>
      <c r="B779" s="109"/>
      <c r="C779" s="109"/>
      <c r="D779" s="109"/>
      <c r="E779" s="109"/>
      <c r="F779" s="109"/>
      <c r="G779" s="109"/>
      <c r="H779" s="109"/>
      <c r="I779" s="109"/>
      <c r="J779" s="109"/>
      <c r="K779" s="109"/>
      <c r="L779" s="109"/>
      <c r="M779" s="109"/>
      <c r="N779" s="109"/>
      <c r="O779" s="109"/>
      <c r="P779" s="109"/>
      <c r="Q779" s="109"/>
      <c r="R779" s="109"/>
      <c r="S779" s="109"/>
      <c r="T779" s="109"/>
      <c r="U779" s="109"/>
      <c r="V779" s="109"/>
      <c r="W779" s="109"/>
      <c r="X779" s="109"/>
      <c r="Y779" s="109"/>
      <c r="Z779" s="109"/>
    </row>
    <row r="780" ht="12.75" customHeight="1">
      <c r="A780" s="109"/>
      <c r="B780" s="109"/>
      <c r="C780" s="109"/>
      <c r="D780" s="109"/>
      <c r="E780" s="109"/>
      <c r="F780" s="109"/>
      <c r="G780" s="109"/>
      <c r="H780" s="109"/>
      <c r="I780" s="109"/>
      <c r="J780" s="109"/>
      <c r="K780" s="109"/>
      <c r="L780" s="109"/>
      <c r="M780" s="109"/>
      <c r="N780" s="109"/>
      <c r="O780" s="109"/>
      <c r="P780" s="109"/>
      <c r="Q780" s="109"/>
      <c r="R780" s="109"/>
      <c r="S780" s="109"/>
      <c r="T780" s="109"/>
      <c r="U780" s="109"/>
      <c r="V780" s="109"/>
      <c r="W780" s="109"/>
      <c r="X780" s="109"/>
      <c r="Y780" s="109"/>
      <c r="Z780" s="109"/>
    </row>
    <row r="781" ht="12.75" customHeight="1">
      <c r="A781" s="109"/>
      <c r="B781" s="109"/>
      <c r="C781" s="109"/>
      <c r="D781" s="109"/>
      <c r="E781" s="109"/>
      <c r="F781" s="109"/>
      <c r="G781" s="109"/>
      <c r="H781" s="109"/>
      <c r="I781" s="109"/>
      <c r="J781" s="109"/>
      <c r="K781" s="109"/>
      <c r="L781" s="109"/>
      <c r="M781" s="109"/>
      <c r="N781" s="109"/>
      <c r="O781" s="109"/>
      <c r="P781" s="109"/>
      <c r="Q781" s="109"/>
      <c r="R781" s="109"/>
      <c r="S781" s="109"/>
      <c r="T781" s="109"/>
      <c r="U781" s="109"/>
      <c r="V781" s="109"/>
      <c r="W781" s="109"/>
      <c r="X781" s="109"/>
      <c r="Y781" s="109"/>
      <c r="Z781" s="109"/>
    </row>
    <row r="782" ht="12.75" customHeight="1">
      <c r="A782" s="109"/>
      <c r="B782" s="109"/>
      <c r="C782" s="109"/>
      <c r="D782" s="109"/>
      <c r="E782" s="109"/>
      <c r="F782" s="109"/>
      <c r="G782" s="109"/>
      <c r="H782" s="109"/>
      <c r="I782" s="109"/>
      <c r="J782" s="109"/>
      <c r="K782" s="109"/>
      <c r="L782" s="109"/>
      <c r="M782" s="109"/>
      <c r="N782" s="109"/>
      <c r="O782" s="109"/>
      <c r="P782" s="109"/>
      <c r="Q782" s="109"/>
      <c r="R782" s="109"/>
      <c r="S782" s="109"/>
      <c r="T782" s="109"/>
      <c r="U782" s="109"/>
      <c r="V782" s="109"/>
      <c r="W782" s="109"/>
      <c r="X782" s="109"/>
      <c r="Y782" s="109"/>
      <c r="Z782" s="109"/>
    </row>
    <row r="783" ht="12.75" customHeight="1">
      <c r="A783" s="109"/>
      <c r="B783" s="109"/>
      <c r="C783" s="109"/>
      <c r="D783" s="109"/>
      <c r="E783" s="109"/>
      <c r="F783" s="109"/>
      <c r="G783" s="109"/>
      <c r="H783" s="109"/>
      <c r="I783" s="109"/>
      <c r="J783" s="109"/>
      <c r="K783" s="109"/>
      <c r="L783" s="109"/>
      <c r="M783" s="109"/>
      <c r="N783" s="109"/>
      <c r="O783" s="109"/>
      <c r="P783" s="109"/>
      <c r="Q783" s="109"/>
      <c r="R783" s="109"/>
      <c r="S783" s="109"/>
      <c r="T783" s="109"/>
      <c r="U783" s="109"/>
      <c r="V783" s="109"/>
      <c r="W783" s="109"/>
      <c r="X783" s="109"/>
      <c r="Y783" s="109"/>
      <c r="Z783" s="109"/>
    </row>
    <row r="784" ht="12.75" customHeight="1">
      <c r="A784" s="109"/>
      <c r="B784" s="109"/>
      <c r="C784" s="109"/>
      <c r="D784" s="109"/>
      <c r="E784" s="109"/>
      <c r="F784" s="109"/>
      <c r="G784" s="109"/>
      <c r="H784" s="109"/>
      <c r="I784" s="109"/>
      <c r="J784" s="109"/>
      <c r="K784" s="109"/>
      <c r="L784" s="109"/>
      <c r="M784" s="109"/>
      <c r="N784" s="109"/>
      <c r="O784" s="109"/>
      <c r="P784" s="109"/>
      <c r="Q784" s="109"/>
      <c r="R784" s="109"/>
      <c r="S784" s="109"/>
      <c r="T784" s="109"/>
      <c r="U784" s="109"/>
      <c r="V784" s="109"/>
      <c r="W784" s="109"/>
      <c r="X784" s="109"/>
      <c r="Y784" s="109"/>
      <c r="Z784" s="109"/>
    </row>
    <row r="785" ht="12.75" customHeight="1">
      <c r="A785" s="109"/>
      <c r="B785" s="109"/>
      <c r="C785" s="109"/>
      <c r="D785" s="109"/>
      <c r="E785" s="109"/>
      <c r="F785" s="109"/>
      <c r="G785" s="109"/>
      <c r="H785" s="109"/>
      <c r="I785" s="109"/>
      <c r="J785" s="109"/>
      <c r="K785" s="109"/>
      <c r="L785" s="109"/>
      <c r="M785" s="109"/>
      <c r="N785" s="109"/>
      <c r="O785" s="109"/>
      <c r="P785" s="109"/>
      <c r="Q785" s="109"/>
      <c r="R785" s="109"/>
      <c r="S785" s="109"/>
      <c r="T785" s="109"/>
      <c r="U785" s="109"/>
      <c r="V785" s="109"/>
      <c r="W785" s="109"/>
      <c r="X785" s="109"/>
      <c r="Y785" s="109"/>
      <c r="Z785" s="109"/>
    </row>
    <row r="786" ht="12.75" customHeight="1">
      <c r="A786" s="109"/>
      <c r="B786" s="109"/>
      <c r="C786" s="109"/>
      <c r="D786" s="109"/>
      <c r="E786" s="109"/>
      <c r="F786" s="109"/>
      <c r="G786" s="109"/>
      <c r="H786" s="109"/>
      <c r="I786" s="109"/>
      <c r="J786" s="109"/>
      <c r="K786" s="109"/>
      <c r="L786" s="109"/>
      <c r="M786" s="109"/>
      <c r="N786" s="109"/>
      <c r="O786" s="109"/>
      <c r="P786" s="109"/>
      <c r="Q786" s="109"/>
      <c r="R786" s="109"/>
      <c r="S786" s="109"/>
      <c r="T786" s="109"/>
      <c r="U786" s="109"/>
      <c r="V786" s="109"/>
      <c r="W786" s="109"/>
      <c r="X786" s="109"/>
      <c r="Y786" s="109"/>
      <c r="Z786" s="109"/>
    </row>
    <row r="787" ht="12.75" customHeight="1">
      <c r="A787" s="109"/>
      <c r="B787" s="109"/>
      <c r="C787" s="109"/>
      <c r="D787" s="109"/>
      <c r="E787" s="109"/>
      <c r="F787" s="109"/>
      <c r="G787" s="109"/>
      <c r="H787" s="109"/>
      <c r="I787" s="109"/>
      <c r="J787" s="109"/>
      <c r="K787" s="109"/>
      <c r="L787" s="109"/>
      <c r="M787" s="109"/>
      <c r="N787" s="109"/>
      <c r="O787" s="109"/>
      <c r="P787" s="109"/>
      <c r="Q787" s="109"/>
      <c r="R787" s="109"/>
      <c r="S787" s="109"/>
      <c r="T787" s="109"/>
      <c r="U787" s="109"/>
      <c r="V787" s="109"/>
      <c r="W787" s="109"/>
      <c r="X787" s="109"/>
      <c r="Y787" s="109"/>
      <c r="Z787" s="109"/>
    </row>
    <row r="788" ht="12.75" customHeight="1">
      <c r="A788" s="109"/>
      <c r="B788" s="109"/>
      <c r="C788" s="109"/>
      <c r="D788" s="109"/>
      <c r="E788" s="109"/>
      <c r="F788" s="109"/>
      <c r="G788" s="109"/>
      <c r="H788" s="109"/>
      <c r="I788" s="109"/>
      <c r="J788" s="109"/>
      <c r="K788" s="109"/>
      <c r="L788" s="109"/>
      <c r="M788" s="109"/>
      <c r="N788" s="109"/>
      <c r="O788" s="109"/>
      <c r="P788" s="109"/>
      <c r="Q788" s="109"/>
      <c r="R788" s="109"/>
      <c r="S788" s="109"/>
      <c r="T788" s="109"/>
      <c r="U788" s="109"/>
      <c r="V788" s="109"/>
      <c r="W788" s="109"/>
      <c r="X788" s="109"/>
      <c r="Y788" s="109"/>
      <c r="Z788" s="109"/>
    </row>
    <row r="789" ht="12.75" customHeight="1">
      <c r="A789" s="109"/>
      <c r="B789" s="109"/>
      <c r="C789" s="109"/>
      <c r="D789" s="109"/>
      <c r="E789" s="109"/>
      <c r="F789" s="109"/>
      <c r="G789" s="109"/>
      <c r="H789" s="109"/>
      <c r="I789" s="109"/>
      <c r="J789" s="109"/>
      <c r="K789" s="109"/>
      <c r="L789" s="109"/>
      <c r="M789" s="109"/>
      <c r="N789" s="109"/>
      <c r="O789" s="109"/>
      <c r="P789" s="109"/>
      <c r="Q789" s="109"/>
      <c r="R789" s="109"/>
      <c r="S789" s="109"/>
      <c r="T789" s="109"/>
      <c r="U789" s="109"/>
      <c r="V789" s="109"/>
      <c r="W789" s="109"/>
      <c r="X789" s="109"/>
      <c r="Y789" s="109"/>
      <c r="Z789" s="109"/>
    </row>
    <row r="790" ht="12.75" customHeight="1">
      <c r="A790" s="109"/>
      <c r="B790" s="109"/>
      <c r="C790" s="109"/>
      <c r="D790" s="109"/>
      <c r="E790" s="109"/>
      <c r="F790" s="109"/>
      <c r="G790" s="109"/>
      <c r="H790" s="109"/>
      <c r="I790" s="109"/>
      <c r="J790" s="109"/>
      <c r="K790" s="109"/>
      <c r="L790" s="109"/>
      <c r="M790" s="109"/>
      <c r="N790" s="109"/>
      <c r="O790" s="109"/>
      <c r="P790" s="109"/>
      <c r="Q790" s="109"/>
      <c r="R790" s="109"/>
      <c r="S790" s="109"/>
      <c r="T790" s="109"/>
      <c r="U790" s="109"/>
      <c r="V790" s="109"/>
      <c r="W790" s="109"/>
      <c r="X790" s="109"/>
      <c r="Y790" s="109"/>
      <c r="Z790" s="109"/>
    </row>
    <row r="791" ht="12.75" customHeight="1">
      <c r="A791" s="109"/>
      <c r="B791" s="109"/>
      <c r="C791" s="109"/>
      <c r="D791" s="109"/>
      <c r="E791" s="109"/>
      <c r="F791" s="109"/>
      <c r="G791" s="109"/>
      <c r="H791" s="109"/>
      <c r="I791" s="109"/>
      <c r="J791" s="109"/>
      <c r="K791" s="109"/>
      <c r="L791" s="109"/>
      <c r="M791" s="109"/>
      <c r="N791" s="109"/>
      <c r="O791" s="109"/>
      <c r="P791" s="109"/>
      <c r="Q791" s="109"/>
      <c r="R791" s="109"/>
      <c r="S791" s="109"/>
      <c r="T791" s="109"/>
      <c r="U791" s="109"/>
      <c r="V791" s="109"/>
      <c r="W791" s="109"/>
      <c r="X791" s="109"/>
      <c r="Y791" s="109"/>
      <c r="Z791" s="109"/>
    </row>
    <row r="792" ht="12.75" customHeight="1">
      <c r="A792" s="109"/>
      <c r="B792" s="109"/>
      <c r="C792" s="109"/>
      <c r="D792" s="109"/>
      <c r="E792" s="109"/>
      <c r="F792" s="109"/>
      <c r="G792" s="109"/>
      <c r="H792" s="109"/>
      <c r="I792" s="109"/>
      <c r="J792" s="109"/>
      <c r="K792" s="109"/>
      <c r="L792" s="109"/>
      <c r="M792" s="109"/>
      <c r="N792" s="109"/>
      <c r="O792" s="109"/>
      <c r="P792" s="109"/>
      <c r="Q792" s="109"/>
      <c r="R792" s="109"/>
      <c r="S792" s="109"/>
      <c r="T792" s="109"/>
      <c r="U792" s="109"/>
      <c r="V792" s="109"/>
      <c r="W792" s="109"/>
      <c r="X792" s="109"/>
      <c r="Y792" s="109"/>
      <c r="Z792" s="109"/>
    </row>
    <row r="793" ht="12.75" customHeight="1">
      <c r="A793" s="109"/>
      <c r="B793" s="109"/>
      <c r="C793" s="109"/>
      <c r="D793" s="109"/>
      <c r="E793" s="109"/>
      <c r="F793" s="109"/>
      <c r="G793" s="109"/>
      <c r="H793" s="109"/>
      <c r="I793" s="109"/>
      <c r="J793" s="109"/>
      <c r="K793" s="109"/>
      <c r="L793" s="109"/>
      <c r="M793" s="109"/>
      <c r="N793" s="109"/>
      <c r="O793" s="109"/>
      <c r="P793" s="109"/>
      <c r="Q793" s="109"/>
      <c r="R793" s="109"/>
      <c r="S793" s="109"/>
      <c r="T793" s="109"/>
      <c r="U793" s="109"/>
      <c r="V793" s="109"/>
      <c r="W793" s="109"/>
      <c r="X793" s="109"/>
      <c r="Y793" s="109"/>
      <c r="Z793" s="109"/>
    </row>
    <row r="794" ht="12.75" customHeight="1">
      <c r="A794" s="109"/>
      <c r="B794" s="109"/>
      <c r="C794" s="109"/>
      <c r="D794" s="109"/>
      <c r="E794" s="109"/>
      <c r="F794" s="109"/>
      <c r="G794" s="109"/>
      <c r="H794" s="109"/>
      <c r="I794" s="109"/>
      <c r="J794" s="109"/>
      <c r="K794" s="109"/>
      <c r="L794" s="109"/>
      <c r="M794" s="109"/>
      <c r="N794" s="109"/>
      <c r="O794" s="109"/>
      <c r="P794" s="109"/>
      <c r="Q794" s="109"/>
      <c r="R794" s="109"/>
      <c r="S794" s="109"/>
      <c r="T794" s="109"/>
      <c r="U794" s="109"/>
      <c r="V794" s="109"/>
      <c r="W794" s="109"/>
      <c r="X794" s="109"/>
      <c r="Y794" s="109"/>
      <c r="Z794" s="109"/>
    </row>
    <row r="795" ht="12.75" customHeight="1">
      <c r="A795" s="109"/>
      <c r="B795" s="109"/>
      <c r="C795" s="109"/>
      <c r="D795" s="109"/>
      <c r="E795" s="109"/>
      <c r="F795" s="109"/>
      <c r="G795" s="109"/>
      <c r="H795" s="109"/>
      <c r="I795" s="109"/>
      <c r="J795" s="109"/>
      <c r="K795" s="109"/>
      <c r="L795" s="109"/>
      <c r="M795" s="109"/>
      <c r="N795" s="109"/>
      <c r="O795" s="109"/>
      <c r="P795" s="109"/>
      <c r="Q795" s="109"/>
      <c r="R795" s="109"/>
      <c r="S795" s="109"/>
      <c r="T795" s="109"/>
      <c r="U795" s="109"/>
      <c r="V795" s="109"/>
      <c r="W795" s="109"/>
      <c r="X795" s="109"/>
      <c r="Y795" s="109"/>
      <c r="Z795" s="109"/>
    </row>
    <row r="796" ht="12.75" customHeight="1">
      <c r="A796" s="109"/>
      <c r="B796" s="109"/>
      <c r="C796" s="109"/>
      <c r="D796" s="109"/>
      <c r="E796" s="109"/>
      <c r="F796" s="109"/>
      <c r="G796" s="109"/>
      <c r="H796" s="109"/>
      <c r="I796" s="109"/>
      <c r="J796" s="109"/>
      <c r="K796" s="109"/>
      <c r="L796" s="109"/>
      <c r="M796" s="109"/>
      <c r="N796" s="109"/>
      <c r="O796" s="109"/>
      <c r="P796" s="109"/>
      <c r="Q796" s="109"/>
      <c r="R796" s="109"/>
      <c r="S796" s="109"/>
      <c r="T796" s="109"/>
      <c r="U796" s="109"/>
      <c r="V796" s="109"/>
      <c r="W796" s="109"/>
      <c r="X796" s="109"/>
      <c r="Y796" s="109"/>
      <c r="Z796" s="109"/>
    </row>
    <row r="797" ht="12.75" customHeight="1">
      <c r="A797" s="109"/>
      <c r="B797" s="109"/>
      <c r="C797" s="109"/>
      <c r="D797" s="109"/>
      <c r="E797" s="109"/>
      <c r="F797" s="109"/>
      <c r="G797" s="109"/>
      <c r="H797" s="109"/>
      <c r="I797" s="109"/>
      <c r="J797" s="109"/>
      <c r="K797" s="109"/>
      <c r="L797" s="109"/>
      <c r="M797" s="109"/>
      <c r="N797" s="109"/>
      <c r="O797" s="109"/>
      <c r="P797" s="109"/>
      <c r="Q797" s="109"/>
      <c r="R797" s="109"/>
      <c r="S797" s="109"/>
      <c r="T797" s="109"/>
      <c r="U797" s="109"/>
      <c r="V797" s="109"/>
      <c r="W797" s="109"/>
      <c r="X797" s="109"/>
      <c r="Y797" s="109"/>
      <c r="Z797" s="109"/>
    </row>
    <row r="798" ht="12.75" customHeight="1">
      <c r="A798" s="109"/>
      <c r="B798" s="109"/>
      <c r="C798" s="109"/>
      <c r="D798" s="109"/>
      <c r="E798" s="109"/>
      <c r="F798" s="109"/>
      <c r="G798" s="109"/>
      <c r="H798" s="109"/>
      <c r="I798" s="109"/>
      <c r="J798" s="109"/>
      <c r="K798" s="109"/>
      <c r="L798" s="109"/>
      <c r="M798" s="109"/>
      <c r="N798" s="109"/>
      <c r="O798" s="109"/>
      <c r="P798" s="109"/>
      <c r="Q798" s="109"/>
      <c r="R798" s="109"/>
      <c r="S798" s="109"/>
      <c r="T798" s="109"/>
      <c r="U798" s="109"/>
      <c r="V798" s="109"/>
      <c r="W798" s="109"/>
      <c r="X798" s="109"/>
      <c r="Y798" s="109"/>
      <c r="Z798" s="109"/>
    </row>
    <row r="799" ht="12.75" customHeight="1">
      <c r="A799" s="109"/>
      <c r="B799" s="109"/>
      <c r="C799" s="109"/>
      <c r="D799" s="109"/>
      <c r="E799" s="109"/>
      <c r="F799" s="109"/>
      <c r="G799" s="109"/>
      <c r="H799" s="109"/>
      <c r="I799" s="109"/>
      <c r="J799" s="109"/>
      <c r="K799" s="109"/>
      <c r="L799" s="109"/>
      <c r="M799" s="109"/>
      <c r="N799" s="109"/>
      <c r="O799" s="109"/>
      <c r="P799" s="109"/>
      <c r="Q799" s="109"/>
      <c r="R799" s="109"/>
      <c r="S799" s="109"/>
      <c r="T799" s="109"/>
      <c r="U799" s="109"/>
      <c r="V799" s="109"/>
      <c r="W799" s="109"/>
      <c r="X799" s="109"/>
      <c r="Y799" s="109"/>
      <c r="Z799" s="109"/>
    </row>
    <row r="800" ht="12.75" customHeight="1">
      <c r="A800" s="109"/>
      <c r="B800" s="109"/>
      <c r="C800" s="109"/>
      <c r="D800" s="109"/>
      <c r="E800" s="109"/>
      <c r="F800" s="109"/>
      <c r="G800" s="109"/>
      <c r="H800" s="109"/>
      <c r="I800" s="109"/>
      <c r="J800" s="109"/>
      <c r="K800" s="109"/>
      <c r="L800" s="109"/>
      <c r="M800" s="109"/>
      <c r="N800" s="109"/>
      <c r="O800" s="109"/>
      <c r="P800" s="109"/>
      <c r="Q800" s="109"/>
      <c r="R800" s="109"/>
      <c r="S800" s="109"/>
      <c r="T800" s="109"/>
      <c r="U800" s="109"/>
      <c r="V800" s="109"/>
      <c r="W800" s="109"/>
      <c r="X800" s="109"/>
      <c r="Y800" s="109"/>
      <c r="Z800" s="109"/>
    </row>
    <row r="801" ht="12.75" customHeight="1">
      <c r="A801" s="109"/>
      <c r="B801" s="109"/>
      <c r="C801" s="109"/>
      <c r="D801" s="109"/>
      <c r="E801" s="109"/>
      <c r="F801" s="109"/>
      <c r="G801" s="109"/>
      <c r="H801" s="109"/>
      <c r="I801" s="109"/>
      <c r="J801" s="109"/>
      <c r="K801" s="109"/>
      <c r="L801" s="109"/>
      <c r="M801" s="109"/>
      <c r="N801" s="109"/>
      <c r="O801" s="109"/>
      <c r="P801" s="109"/>
      <c r="Q801" s="109"/>
      <c r="R801" s="109"/>
      <c r="S801" s="109"/>
      <c r="T801" s="109"/>
      <c r="U801" s="109"/>
      <c r="V801" s="109"/>
      <c r="W801" s="109"/>
      <c r="X801" s="109"/>
      <c r="Y801" s="109"/>
      <c r="Z801" s="109"/>
    </row>
    <row r="802" ht="12.75" customHeight="1">
      <c r="A802" s="109"/>
      <c r="B802" s="109"/>
      <c r="C802" s="109"/>
      <c r="D802" s="109"/>
      <c r="E802" s="109"/>
      <c r="F802" s="109"/>
      <c r="G802" s="109"/>
      <c r="H802" s="109"/>
      <c r="I802" s="109"/>
      <c r="J802" s="109"/>
      <c r="K802" s="109"/>
      <c r="L802" s="109"/>
      <c r="M802" s="109"/>
      <c r="N802" s="109"/>
      <c r="O802" s="109"/>
      <c r="P802" s="109"/>
      <c r="Q802" s="109"/>
      <c r="R802" s="109"/>
      <c r="S802" s="109"/>
      <c r="T802" s="109"/>
      <c r="U802" s="109"/>
      <c r="V802" s="109"/>
      <c r="W802" s="109"/>
      <c r="X802" s="109"/>
      <c r="Y802" s="109"/>
      <c r="Z802" s="109"/>
    </row>
    <row r="803" ht="12.75" customHeight="1">
      <c r="A803" s="109"/>
      <c r="B803" s="109"/>
      <c r="C803" s="109"/>
      <c r="D803" s="109"/>
      <c r="E803" s="109"/>
      <c r="F803" s="109"/>
      <c r="G803" s="109"/>
      <c r="H803" s="109"/>
      <c r="I803" s="109"/>
      <c r="J803" s="109"/>
      <c r="K803" s="109"/>
      <c r="L803" s="109"/>
      <c r="M803" s="109"/>
      <c r="N803" s="109"/>
      <c r="O803" s="109"/>
      <c r="P803" s="109"/>
      <c r="Q803" s="109"/>
      <c r="R803" s="109"/>
      <c r="S803" s="109"/>
      <c r="T803" s="109"/>
      <c r="U803" s="109"/>
      <c r="V803" s="109"/>
      <c r="W803" s="109"/>
      <c r="X803" s="109"/>
      <c r="Y803" s="109"/>
      <c r="Z803" s="109"/>
    </row>
    <row r="804" ht="12.75" customHeight="1">
      <c r="A804" s="109"/>
      <c r="B804" s="109"/>
      <c r="C804" s="109"/>
      <c r="D804" s="109"/>
      <c r="E804" s="109"/>
      <c r="F804" s="109"/>
      <c r="G804" s="109"/>
      <c r="H804" s="109"/>
      <c r="I804" s="109"/>
      <c r="J804" s="109"/>
      <c r="K804" s="109"/>
      <c r="L804" s="109"/>
      <c r="M804" s="109"/>
      <c r="N804" s="109"/>
      <c r="O804" s="109"/>
      <c r="P804" s="109"/>
      <c r="Q804" s="109"/>
      <c r="R804" s="109"/>
      <c r="S804" s="109"/>
      <c r="T804" s="109"/>
      <c r="U804" s="109"/>
      <c r="V804" s="109"/>
      <c r="W804" s="109"/>
      <c r="X804" s="109"/>
      <c r="Y804" s="109"/>
      <c r="Z804" s="109"/>
    </row>
    <row r="805" ht="12.75" customHeight="1">
      <c r="A805" s="109"/>
      <c r="B805" s="109"/>
      <c r="C805" s="109"/>
      <c r="D805" s="109"/>
      <c r="E805" s="109"/>
      <c r="F805" s="109"/>
      <c r="G805" s="109"/>
      <c r="H805" s="109"/>
      <c r="I805" s="109"/>
      <c r="J805" s="109"/>
      <c r="K805" s="109"/>
      <c r="L805" s="109"/>
      <c r="M805" s="109"/>
      <c r="N805" s="109"/>
      <c r="O805" s="109"/>
      <c r="P805" s="109"/>
      <c r="Q805" s="109"/>
      <c r="R805" s="109"/>
      <c r="S805" s="109"/>
      <c r="T805" s="109"/>
      <c r="U805" s="109"/>
      <c r="V805" s="109"/>
      <c r="W805" s="109"/>
      <c r="X805" s="109"/>
      <c r="Y805" s="109"/>
      <c r="Z805" s="109"/>
    </row>
    <row r="806" ht="12.75" customHeight="1">
      <c r="A806" s="109"/>
      <c r="B806" s="109"/>
      <c r="C806" s="109"/>
      <c r="D806" s="109"/>
      <c r="E806" s="109"/>
      <c r="F806" s="109"/>
      <c r="G806" s="109"/>
      <c r="H806" s="109"/>
      <c r="I806" s="109"/>
      <c r="J806" s="109"/>
      <c r="K806" s="109"/>
      <c r="L806" s="109"/>
      <c r="M806" s="109"/>
      <c r="N806" s="109"/>
      <c r="O806" s="109"/>
      <c r="P806" s="109"/>
      <c r="Q806" s="109"/>
      <c r="R806" s="109"/>
      <c r="S806" s="109"/>
      <c r="T806" s="109"/>
      <c r="U806" s="109"/>
      <c r="V806" s="109"/>
      <c r="W806" s="109"/>
      <c r="X806" s="109"/>
      <c r="Y806" s="109"/>
      <c r="Z806" s="109"/>
    </row>
    <row r="807" ht="12.75" customHeight="1">
      <c r="A807" s="109"/>
      <c r="B807" s="109"/>
      <c r="C807" s="109"/>
      <c r="D807" s="109"/>
      <c r="E807" s="109"/>
      <c r="F807" s="109"/>
      <c r="G807" s="109"/>
      <c r="H807" s="109"/>
      <c r="I807" s="109"/>
      <c r="J807" s="109"/>
      <c r="K807" s="109"/>
      <c r="L807" s="109"/>
      <c r="M807" s="109"/>
      <c r="N807" s="109"/>
      <c r="O807" s="109"/>
      <c r="P807" s="109"/>
      <c r="Q807" s="109"/>
      <c r="R807" s="109"/>
      <c r="S807" s="109"/>
      <c r="T807" s="109"/>
      <c r="U807" s="109"/>
      <c r="V807" s="109"/>
      <c r="W807" s="109"/>
      <c r="X807" s="109"/>
      <c r="Y807" s="109"/>
      <c r="Z807" s="109"/>
    </row>
    <row r="808" ht="12.75" customHeight="1">
      <c r="A808" s="109"/>
      <c r="B808" s="109"/>
      <c r="C808" s="109"/>
      <c r="D808" s="109"/>
      <c r="E808" s="109"/>
      <c r="F808" s="109"/>
      <c r="G808" s="109"/>
      <c r="H808" s="109"/>
      <c r="I808" s="109"/>
      <c r="J808" s="109"/>
      <c r="K808" s="109"/>
      <c r="L808" s="109"/>
      <c r="M808" s="109"/>
      <c r="N808" s="109"/>
      <c r="O808" s="109"/>
      <c r="P808" s="109"/>
      <c r="Q808" s="109"/>
      <c r="R808" s="109"/>
      <c r="S808" s="109"/>
      <c r="T808" s="109"/>
      <c r="U808" s="109"/>
      <c r="V808" s="109"/>
      <c r="W808" s="109"/>
      <c r="X808" s="109"/>
      <c r="Y808" s="109"/>
      <c r="Z808" s="109"/>
    </row>
    <row r="809" ht="12.75" customHeight="1">
      <c r="A809" s="109"/>
      <c r="B809" s="109"/>
      <c r="C809" s="109"/>
      <c r="D809" s="109"/>
      <c r="E809" s="109"/>
      <c r="F809" s="109"/>
      <c r="G809" s="109"/>
      <c r="H809" s="109"/>
      <c r="I809" s="109"/>
      <c r="J809" s="109"/>
      <c r="K809" s="109"/>
      <c r="L809" s="109"/>
      <c r="M809" s="109"/>
      <c r="N809" s="109"/>
      <c r="O809" s="109"/>
      <c r="P809" s="109"/>
      <c r="Q809" s="109"/>
      <c r="R809" s="109"/>
      <c r="S809" s="109"/>
      <c r="T809" s="109"/>
      <c r="U809" s="109"/>
      <c r="V809" s="109"/>
      <c r="W809" s="109"/>
      <c r="X809" s="109"/>
      <c r="Y809" s="109"/>
      <c r="Z809" s="109"/>
    </row>
    <row r="810" ht="12.75" customHeight="1">
      <c r="A810" s="109"/>
      <c r="B810" s="109"/>
      <c r="C810" s="109"/>
      <c r="D810" s="109"/>
      <c r="E810" s="109"/>
      <c r="F810" s="109"/>
      <c r="G810" s="109"/>
      <c r="H810" s="109"/>
      <c r="I810" s="109"/>
      <c r="J810" s="109"/>
      <c r="K810" s="109"/>
      <c r="L810" s="109"/>
      <c r="M810" s="109"/>
      <c r="N810" s="109"/>
      <c r="O810" s="109"/>
      <c r="P810" s="109"/>
      <c r="Q810" s="109"/>
      <c r="R810" s="109"/>
      <c r="S810" s="109"/>
      <c r="T810" s="109"/>
      <c r="U810" s="109"/>
      <c r="V810" s="109"/>
      <c r="W810" s="109"/>
      <c r="X810" s="109"/>
      <c r="Y810" s="109"/>
      <c r="Z810" s="109"/>
    </row>
    <row r="811" ht="12.75" customHeight="1">
      <c r="A811" s="109"/>
      <c r="B811" s="109"/>
      <c r="C811" s="109"/>
      <c r="D811" s="109"/>
      <c r="E811" s="109"/>
      <c r="F811" s="109"/>
      <c r="G811" s="109"/>
      <c r="H811" s="109"/>
      <c r="I811" s="109"/>
      <c r="J811" s="109"/>
      <c r="K811" s="109"/>
      <c r="L811" s="109"/>
      <c r="M811" s="109"/>
      <c r="N811" s="109"/>
      <c r="O811" s="109"/>
      <c r="P811" s="109"/>
      <c r="Q811" s="109"/>
      <c r="R811" s="109"/>
      <c r="S811" s="109"/>
      <c r="T811" s="109"/>
      <c r="U811" s="109"/>
      <c r="V811" s="109"/>
      <c r="W811" s="109"/>
      <c r="X811" s="109"/>
      <c r="Y811" s="109"/>
      <c r="Z811" s="109"/>
    </row>
    <row r="812" ht="12.75" customHeight="1">
      <c r="A812" s="109"/>
      <c r="B812" s="109"/>
      <c r="C812" s="109"/>
      <c r="D812" s="109"/>
      <c r="E812" s="109"/>
      <c r="F812" s="109"/>
      <c r="G812" s="109"/>
      <c r="H812" s="109"/>
      <c r="I812" s="109"/>
      <c r="J812" s="109"/>
      <c r="K812" s="109"/>
      <c r="L812" s="109"/>
      <c r="M812" s="109"/>
      <c r="N812" s="109"/>
      <c r="O812" s="109"/>
      <c r="P812" s="109"/>
      <c r="Q812" s="109"/>
      <c r="R812" s="109"/>
      <c r="S812" s="109"/>
      <c r="T812" s="109"/>
      <c r="U812" s="109"/>
      <c r="V812" s="109"/>
      <c r="W812" s="109"/>
      <c r="X812" s="109"/>
      <c r="Y812" s="109"/>
      <c r="Z812" s="109"/>
    </row>
    <row r="813" ht="12.75" customHeight="1">
      <c r="A813" s="109"/>
      <c r="B813" s="109"/>
      <c r="C813" s="109"/>
      <c r="D813" s="109"/>
      <c r="E813" s="109"/>
      <c r="F813" s="109"/>
      <c r="G813" s="109"/>
      <c r="H813" s="109"/>
      <c r="I813" s="109"/>
      <c r="J813" s="109"/>
      <c r="K813" s="109"/>
      <c r="L813" s="109"/>
      <c r="M813" s="109"/>
      <c r="N813" s="109"/>
      <c r="O813" s="109"/>
      <c r="P813" s="109"/>
      <c r="Q813" s="109"/>
      <c r="R813" s="109"/>
      <c r="S813" s="109"/>
      <c r="T813" s="109"/>
      <c r="U813" s="109"/>
      <c r="V813" s="109"/>
      <c r="W813" s="109"/>
      <c r="X813" s="109"/>
      <c r="Y813" s="109"/>
      <c r="Z813" s="109"/>
    </row>
    <row r="814" ht="12.75" customHeight="1">
      <c r="A814" s="109"/>
      <c r="B814" s="109"/>
      <c r="C814" s="109"/>
      <c r="D814" s="109"/>
      <c r="E814" s="109"/>
      <c r="F814" s="109"/>
      <c r="G814" s="109"/>
      <c r="H814" s="109"/>
      <c r="I814" s="109"/>
      <c r="J814" s="109"/>
      <c r="K814" s="109"/>
      <c r="L814" s="109"/>
      <c r="M814" s="109"/>
      <c r="N814" s="109"/>
      <c r="O814" s="109"/>
      <c r="P814" s="109"/>
      <c r="Q814" s="109"/>
      <c r="R814" s="109"/>
      <c r="S814" s="109"/>
      <c r="T814" s="109"/>
      <c r="U814" s="109"/>
      <c r="V814" s="109"/>
      <c r="W814" s="109"/>
      <c r="X814" s="109"/>
      <c r="Y814" s="109"/>
      <c r="Z814" s="109"/>
    </row>
    <row r="815" ht="12.75" customHeight="1">
      <c r="A815" s="109"/>
      <c r="B815" s="109"/>
      <c r="C815" s="109"/>
      <c r="D815" s="109"/>
      <c r="E815" s="109"/>
      <c r="F815" s="109"/>
      <c r="G815" s="109"/>
      <c r="H815" s="109"/>
      <c r="I815" s="109"/>
      <c r="J815" s="109"/>
      <c r="K815" s="109"/>
      <c r="L815" s="109"/>
      <c r="M815" s="109"/>
      <c r="N815" s="109"/>
      <c r="O815" s="109"/>
      <c r="P815" s="109"/>
      <c r="Q815" s="109"/>
      <c r="R815" s="109"/>
      <c r="S815" s="109"/>
      <c r="T815" s="109"/>
      <c r="U815" s="109"/>
      <c r="V815" s="109"/>
      <c r="W815" s="109"/>
      <c r="X815" s="109"/>
      <c r="Y815" s="109"/>
      <c r="Z815" s="109"/>
    </row>
    <row r="816" ht="12.75" customHeight="1">
      <c r="A816" s="109"/>
      <c r="B816" s="109"/>
      <c r="C816" s="109"/>
      <c r="D816" s="109"/>
      <c r="E816" s="109"/>
      <c r="F816" s="109"/>
      <c r="G816" s="109"/>
      <c r="H816" s="109"/>
      <c r="I816" s="109"/>
      <c r="J816" s="109"/>
      <c r="K816" s="109"/>
      <c r="L816" s="109"/>
      <c r="M816" s="109"/>
      <c r="N816" s="109"/>
      <c r="O816" s="109"/>
      <c r="P816" s="109"/>
      <c r="Q816" s="109"/>
      <c r="R816" s="109"/>
      <c r="S816" s="109"/>
      <c r="T816" s="109"/>
      <c r="U816" s="109"/>
      <c r="V816" s="109"/>
      <c r="W816" s="109"/>
      <c r="X816" s="109"/>
      <c r="Y816" s="109"/>
      <c r="Z816" s="109"/>
    </row>
    <row r="817" ht="12.75" customHeight="1">
      <c r="A817" s="109"/>
      <c r="B817" s="109"/>
      <c r="C817" s="109"/>
      <c r="D817" s="109"/>
      <c r="E817" s="109"/>
      <c r="F817" s="109"/>
      <c r="G817" s="109"/>
      <c r="H817" s="109"/>
      <c r="I817" s="109"/>
      <c r="J817" s="109"/>
      <c r="K817" s="109"/>
      <c r="L817" s="109"/>
      <c r="M817" s="109"/>
      <c r="N817" s="109"/>
      <c r="O817" s="109"/>
      <c r="P817" s="109"/>
      <c r="Q817" s="109"/>
      <c r="R817" s="109"/>
      <c r="S817" s="109"/>
      <c r="T817" s="109"/>
      <c r="U817" s="109"/>
      <c r="V817" s="109"/>
      <c r="W817" s="109"/>
      <c r="X817" s="109"/>
      <c r="Y817" s="109"/>
      <c r="Z817" s="109"/>
    </row>
    <row r="818" ht="12.75" customHeight="1">
      <c r="A818" s="109"/>
      <c r="B818" s="109"/>
      <c r="C818" s="109"/>
      <c r="D818" s="109"/>
      <c r="E818" s="109"/>
      <c r="F818" s="109"/>
      <c r="G818" s="109"/>
      <c r="H818" s="109"/>
      <c r="I818" s="109"/>
      <c r="J818" s="109"/>
      <c r="K818" s="109"/>
      <c r="L818" s="109"/>
      <c r="M818" s="109"/>
      <c r="N818" s="109"/>
      <c r="O818" s="109"/>
      <c r="P818" s="109"/>
      <c r="Q818" s="109"/>
      <c r="R818" s="109"/>
      <c r="S818" s="109"/>
      <c r="T818" s="109"/>
      <c r="U818" s="109"/>
      <c r="V818" s="109"/>
      <c r="W818" s="109"/>
      <c r="X818" s="109"/>
      <c r="Y818" s="109"/>
      <c r="Z818" s="109"/>
    </row>
    <row r="819" ht="12.75" customHeight="1">
      <c r="A819" s="109"/>
      <c r="B819" s="109"/>
      <c r="C819" s="109"/>
      <c r="D819" s="109"/>
      <c r="E819" s="109"/>
      <c r="F819" s="109"/>
      <c r="G819" s="109"/>
      <c r="H819" s="109"/>
      <c r="I819" s="109"/>
      <c r="J819" s="109"/>
      <c r="K819" s="109"/>
      <c r="L819" s="109"/>
      <c r="M819" s="109"/>
      <c r="N819" s="109"/>
      <c r="O819" s="109"/>
      <c r="P819" s="109"/>
      <c r="Q819" s="109"/>
      <c r="R819" s="109"/>
      <c r="S819" s="109"/>
      <c r="T819" s="109"/>
      <c r="U819" s="109"/>
      <c r="V819" s="109"/>
      <c r="W819" s="109"/>
      <c r="X819" s="109"/>
      <c r="Y819" s="109"/>
      <c r="Z819" s="109"/>
    </row>
    <row r="820" ht="12.75" customHeight="1">
      <c r="A820" s="109"/>
      <c r="B820" s="109"/>
      <c r="C820" s="109"/>
      <c r="D820" s="109"/>
      <c r="E820" s="109"/>
      <c r="F820" s="109"/>
      <c r="G820" s="109"/>
      <c r="H820" s="109"/>
      <c r="I820" s="109"/>
      <c r="J820" s="109"/>
      <c r="K820" s="109"/>
      <c r="L820" s="109"/>
      <c r="M820" s="109"/>
      <c r="N820" s="109"/>
      <c r="O820" s="109"/>
      <c r="P820" s="109"/>
      <c r="Q820" s="109"/>
      <c r="R820" s="109"/>
      <c r="S820" s="109"/>
      <c r="T820" s="109"/>
      <c r="U820" s="109"/>
      <c r="V820" s="109"/>
      <c r="W820" s="109"/>
      <c r="X820" s="109"/>
      <c r="Y820" s="109"/>
      <c r="Z820" s="109"/>
    </row>
    <row r="821" ht="12.75" customHeight="1">
      <c r="A821" s="109"/>
      <c r="B821" s="109"/>
      <c r="C821" s="109"/>
      <c r="D821" s="109"/>
      <c r="E821" s="109"/>
      <c r="F821" s="109"/>
      <c r="G821" s="109"/>
      <c r="H821" s="109"/>
      <c r="I821" s="109"/>
      <c r="J821" s="109"/>
      <c r="K821" s="109"/>
      <c r="L821" s="109"/>
      <c r="M821" s="109"/>
      <c r="N821" s="109"/>
      <c r="O821" s="109"/>
      <c r="P821" s="109"/>
      <c r="Q821" s="109"/>
      <c r="R821" s="109"/>
      <c r="S821" s="109"/>
      <c r="T821" s="109"/>
      <c r="U821" s="109"/>
      <c r="V821" s="109"/>
      <c r="W821" s="109"/>
      <c r="X821" s="109"/>
      <c r="Y821" s="109"/>
      <c r="Z821" s="109"/>
    </row>
    <row r="822" ht="12.75" customHeight="1">
      <c r="A822" s="109"/>
      <c r="B822" s="109"/>
      <c r="C822" s="109"/>
      <c r="D822" s="109"/>
      <c r="E822" s="109"/>
      <c r="F822" s="109"/>
      <c r="G822" s="109"/>
      <c r="H822" s="109"/>
      <c r="I822" s="109"/>
      <c r="J822" s="109"/>
      <c r="K822" s="109"/>
      <c r="L822" s="109"/>
      <c r="M822" s="109"/>
      <c r="N822" s="109"/>
      <c r="O822" s="109"/>
      <c r="P822" s="109"/>
      <c r="Q822" s="109"/>
      <c r="R822" s="109"/>
      <c r="S822" s="109"/>
      <c r="T822" s="109"/>
      <c r="U822" s="109"/>
      <c r="V822" s="109"/>
      <c r="W822" s="109"/>
      <c r="X822" s="109"/>
      <c r="Y822" s="109"/>
      <c r="Z822" s="109"/>
    </row>
    <row r="823" ht="12.75" customHeight="1">
      <c r="A823" s="109"/>
      <c r="B823" s="109"/>
      <c r="C823" s="109"/>
      <c r="D823" s="109"/>
      <c r="E823" s="109"/>
      <c r="F823" s="109"/>
      <c r="G823" s="109"/>
      <c r="H823" s="109"/>
      <c r="I823" s="109"/>
      <c r="J823" s="109"/>
      <c r="K823" s="109"/>
      <c r="L823" s="109"/>
      <c r="M823" s="109"/>
      <c r="N823" s="109"/>
      <c r="O823" s="109"/>
      <c r="P823" s="109"/>
      <c r="Q823" s="109"/>
      <c r="R823" s="109"/>
      <c r="S823" s="109"/>
      <c r="T823" s="109"/>
      <c r="U823" s="109"/>
      <c r="V823" s="109"/>
      <c r="W823" s="109"/>
      <c r="X823" s="109"/>
      <c r="Y823" s="109"/>
      <c r="Z823" s="109"/>
    </row>
    <row r="824" ht="12.75" customHeight="1">
      <c r="A824" s="109"/>
      <c r="B824" s="109"/>
      <c r="C824" s="109"/>
      <c r="D824" s="109"/>
      <c r="E824" s="109"/>
      <c r="F824" s="109"/>
      <c r="G824" s="109"/>
      <c r="H824" s="109"/>
      <c r="I824" s="109"/>
      <c r="J824" s="109"/>
      <c r="K824" s="109"/>
      <c r="L824" s="109"/>
      <c r="M824" s="109"/>
      <c r="N824" s="109"/>
      <c r="O824" s="109"/>
      <c r="P824" s="109"/>
      <c r="Q824" s="109"/>
      <c r="R824" s="109"/>
      <c r="S824" s="109"/>
      <c r="T824" s="109"/>
      <c r="U824" s="109"/>
      <c r="V824" s="109"/>
      <c r="W824" s="109"/>
      <c r="X824" s="109"/>
      <c r="Y824" s="109"/>
      <c r="Z824" s="109"/>
    </row>
    <row r="825" ht="12.75" customHeight="1">
      <c r="A825" s="109"/>
      <c r="B825" s="109"/>
      <c r="C825" s="109"/>
      <c r="D825" s="109"/>
      <c r="E825" s="109"/>
      <c r="F825" s="109"/>
      <c r="G825" s="109"/>
      <c r="H825" s="109"/>
      <c r="I825" s="109"/>
      <c r="J825" s="109"/>
      <c r="K825" s="109"/>
      <c r="L825" s="109"/>
      <c r="M825" s="109"/>
      <c r="N825" s="109"/>
      <c r="O825" s="109"/>
      <c r="P825" s="109"/>
      <c r="Q825" s="109"/>
      <c r="R825" s="109"/>
      <c r="S825" s="109"/>
      <c r="T825" s="109"/>
      <c r="U825" s="109"/>
      <c r="V825" s="109"/>
      <c r="W825" s="109"/>
      <c r="X825" s="109"/>
      <c r="Y825" s="109"/>
      <c r="Z825" s="109"/>
    </row>
    <row r="826" ht="12.75" customHeight="1">
      <c r="A826" s="109"/>
      <c r="B826" s="109"/>
      <c r="C826" s="109"/>
      <c r="D826" s="109"/>
      <c r="E826" s="109"/>
      <c r="F826" s="109"/>
      <c r="G826" s="109"/>
      <c r="H826" s="109"/>
      <c r="I826" s="109"/>
      <c r="J826" s="109"/>
      <c r="K826" s="109"/>
      <c r="L826" s="109"/>
      <c r="M826" s="109"/>
      <c r="N826" s="109"/>
      <c r="O826" s="109"/>
      <c r="P826" s="109"/>
      <c r="Q826" s="109"/>
      <c r="R826" s="109"/>
      <c r="S826" s="109"/>
      <c r="T826" s="109"/>
      <c r="U826" s="109"/>
      <c r="V826" s="109"/>
      <c r="W826" s="109"/>
      <c r="X826" s="109"/>
      <c r="Y826" s="109"/>
      <c r="Z826" s="109"/>
    </row>
    <row r="827" ht="12.75" customHeight="1">
      <c r="A827" s="109"/>
      <c r="B827" s="109"/>
      <c r="C827" s="109"/>
      <c r="D827" s="109"/>
      <c r="E827" s="109"/>
      <c r="F827" s="109"/>
      <c r="G827" s="109"/>
      <c r="H827" s="109"/>
      <c r="I827" s="109"/>
      <c r="J827" s="109"/>
      <c r="K827" s="109"/>
      <c r="L827" s="109"/>
      <c r="M827" s="109"/>
      <c r="N827" s="109"/>
      <c r="O827" s="109"/>
      <c r="P827" s="109"/>
      <c r="Q827" s="109"/>
      <c r="R827" s="109"/>
      <c r="S827" s="109"/>
      <c r="T827" s="109"/>
      <c r="U827" s="109"/>
      <c r="V827" s="109"/>
      <c r="W827" s="109"/>
      <c r="X827" s="109"/>
      <c r="Y827" s="109"/>
      <c r="Z827" s="109"/>
    </row>
    <row r="828" ht="12.75" customHeight="1">
      <c r="A828" s="109"/>
      <c r="B828" s="109"/>
      <c r="C828" s="109"/>
      <c r="D828" s="109"/>
      <c r="E828" s="109"/>
      <c r="F828" s="109"/>
      <c r="G828" s="109"/>
      <c r="H828" s="109"/>
      <c r="I828" s="109"/>
      <c r="J828" s="109"/>
      <c r="K828" s="109"/>
      <c r="L828" s="109"/>
      <c r="M828" s="109"/>
      <c r="N828" s="109"/>
      <c r="O828" s="109"/>
      <c r="P828" s="109"/>
      <c r="Q828" s="109"/>
      <c r="R828" s="109"/>
      <c r="S828" s="109"/>
      <c r="T828" s="109"/>
      <c r="U828" s="109"/>
      <c r="V828" s="109"/>
      <c r="W828" s="109"/>
      <c r="X828" s="109"/>
      <c r="Y828" s="109"/>
      <c r="Z828" s="109"/>
    </row>
    <row r="829" ht="12.75" customHeight="1">
      <c r="A829" s="109"/>
      <c r="B829" s="109"/>
      <c r="C829" s="109"/>
      <c r="D829" s="109"/>
      <c r="E829" s="109"/>
      <c r="F829" s="109"/>
      <c r="G829" s="109"/>
      <c r="H829" s="109"/>
      <c r="I829" s="109"/>
      <c r="J829" s="109"/>
      <c r="K829" s="109"/>
      <c r="L829" s="109"/>
      <c r="M829" s="109"/>
      <c r="N829" s="109"/>
      <c r="O829" s="109"/>
      <c r="P829" s="109"/>
      <c r="Q829" s="109"/>
      <c r="R829" s="109"/>
      <c r="S829" s="109"/>
      <c r="T829" s="109"/>
      <c r="U829" s="109"/>
      <c r="V829" s="109"/>
      <c r="W829" s="109"/>
      <c r="X829" s="109"/>
      <c r="Y829" s="109"/>
      <c r="Z829" s="109"/>
    </row>
    <row r="830" ht="12.75" customHeight="1">
      <c r="A830" s="109"/>
      <c r="B830" s="109"/>
      <c r="C830" s="109"/>
      <c r="D830" s="109"/>
      <c r="E830" s="109"/>
      <c r="F830" s="109"/>
      <c r="G830" s="109"/>
      <c r="H830" s="109"/>
      <c r="I830" s="109"/>
      <c r="J830" s="109"/>
      <c r="K830" s="109"/>
      <c r="L830" s="109"/>
      <c r="M830" s="109"/>
      <c r="N830" s="109"/>
      <c r="O830" s="109"/>
      <c r="P830" s="109"/>
      <c r="Q830" s="109"/>
      <c r="R830" s="109"/>
      <c r="S830" s="109"/>
      <c r="T830" s="109"/>
      <c r="U830" s="109"/>
      <c r="V830" s="109"/>
      <c r="W830" s="109"/>
      <c r="X830" s="109"/>
      <c r="Y830" s="109"/>
      <c r="Z830" s="109"/>
    </row>
    <row r="831" ht="12.75" customHeight="1">
      <c r="A831" s="109"/>
      <c r="B831" s="109"/>
      <c r="C831" s="109"/>
      <c r="D831" s="109"/>
      <c r="E831" s="109"/>
      <c r="F831" s="109"/>
      <c r="G831" s="109"/>
      <c r="H831" s="109"/>
      <c r="I831" s="109"/>
      <c r="J831" s="109"/>
      <c r="K831" s="109"/>
      <c r="L831" s="109"/>
      <c r="M831" s="109"/>
      <c r="N831" s="109"/>
      <c r="O831" s="109"/>
      <c r="P831" s="109"/>
      <c r="Q831" s="109"/>
      <c r="R831" s="109"/>
      <c r="S831" s="109"/>
      <c r="T831" s="109"/>
      <c r="U831" s="109"/>
      <c r="V831" s="109"/>
      <c r="W831" s="109"/>
      <c r="X831" s="109"/>
      <c r="Y831" s="109"/>
      <c r="Z831" s="109"/>
    </row>
    <row r="832" ht="12.75" customHeight="1">
      <c r="A832" s="109"/>
      <c r="B832" s="109"/>
      <c r="C832" s="109"/>
      <c r="D832" s="109"/>
      <c r="E832" s="109"/>
      <c r="F832" s="109"/>
      <c r="G832" s="109"/>
      <c r="H832" s="109"/>
      <c r="I832" s="109"/>
      <c r="J832" s="109"/>
      <c r="K832" s="109"/>
      <c r="L832" s="109"/>
      <c r="M832" s="109"/>
      <c r="N832" s="109"/>
      <c r="O832" s="109"/>
      <c r="P832" s="109"/>
      <c r="Q832" s="109"/>
      <c r="R832" s="109"/>
      <c r="S832" s="109"/>
      <c r="T832" s="109"/>
      <c r="U832" s="109"/>
      <c r="V832" s="109"/>
      <c r="W832" s="109"/>
      <c r="X832" s="109"/>
      <c r="Y832" s="109"/>
      <c r="Z832" s="109"/>
    </row>
    <row r="833" ht="12.75" customHeight="1">
      <c r="A833" s="109"/>
      <c r="B833" s="109"/>
      <c r="C833" s="109"/>
      <c r="D833" s="109"/>
      <c r="E833" s="109"/>
      <c r="F833" s="109"/>
      <c r="G833" s="109"/>
      <c r="H833" s="109"/>
      <c r="I833" s="109"/>
      <c r="J833" s="109"/>
      <c r="K833" s="109"/>
      <c r="L833" s="109"/>
      <c r="M833" s="109"/>
      <c r="N833" s="109"/>
      <c r="O833" s="109"/>
      <c r="P833" s="109"/>
      <c r="Q833" s="109"/>
      <c r="R833" s="109"/>
      <c r="S833" s="109"/>
      <c r="T833" s="109"/>
      <c r="U833" s="109"/>
      <c r="V833" s="109"/>
      <c r="W833" s="109"/>
      <c r="X833" s="109"/>
      <c r="Y833" s="109"/>
      <c r="Z833" s="109"/>
    </row>
    <row r="834" ht="12.75" customHeight="1">
      <c r="A834" s="109"/>
      <c r="B834" s="109"/>
      <c r="C834" s="109"/>
      <c r="D834" s="109"/>
      <c r="E834" s="109"/>
      <c r="F834" s="109"/>
      <c r="G834" s="109"/>
      <c r="H834" s="109"/>
      <c r="I834" s="109"/>
      <c r="J834" s="109"/>
      <c r="K834" s="109"/>
      <c r="L834" s="109"/>
      <c r="M834" s="109"/>
      <c r="N834" s="109"/>
      <c r="O834" s="109"/>
      <c r="P834" s="109"/>
      <c r="Q834" s="109"/>
      <c r="R834" s="109"/>
      <c r="S834" s="109"/>
      <c r="T834" s="109"/>
      <c r="U834" s="109"/>
      <c r="V834" s="109"/>
      <c r="W834" s="109"/>
      <c r="X834" s="109"/>
      <c r="Y834" s="109"/>
      <c r="Z834" s="109"/>
    </row>
    <row r="835" ht="12.75" customHeight="1">
      <c r="A835" s="109"/>
      <c r="B835" s="109"/>
      <c r="C835" s="109"/>
      <c r="D835" s="109"/>
      <c r="E835" s="109"/>
      <c r="F835" s="109"/>
      <c r="G835" s="109"/>
      <c r="H835" s="109"/>
      <c r="I835" s="109"/>
      <c r="J835" s="109"/>
      <c r="K835" s="109"/>
      <c r="L835" s="109"/>
      <c r="M835" s="109"/>
      <c r="N835" s="109"/>
      <c r="O835" s="109"/>
      <c r="P835" s="109"/>
      <c r="Q835" s="109"/>
      <c r="R835" s="109"/>
      <c r="S835" s="109"/>
      <c r="T835" s="109"/>
      <c r="U835" s="109"/>
      <c r="V835" s="109"/>
      <c r="W835" s="109"/>
      <c r="X835" s="109"/>
      <c r="Y835" s="109"/>
      <c r="Z835" s="109"/>
    </row>
    <row r="836" ht="12.75" customHeight="1">
      <c r="A836" s="109"/>
      <c r="B836" s="109"/>
      <c r="C836" s="109"/>
      <c r="D836" s="109"/>
      <c r="E836" s="109"/>
      <c r="F836" s="109"/>
      <c r="G836" s="109"/>
      <c r="H836" s="109"/>
      <c r="I836" s="109"/>
      <c r="J836" s="109"/>
      <c r="K836" s="109"/>
      <c r="L836" s="109"/>
      <c r="M836" s="109"/>
      <c r="N836" s="109"/>
      <c r="O836" s="109"/>
      <c r="P836" s="109"/>
      <c r="Q836" s="109"/>
      <c r="R836" s="109"/>
      <c r="S836" s="109"/>
      <c r="T836" s="109"/>
      <c r="U836" s="109"/>
      <c r="V836" s="109"/>
      <c r="W836" s="109"/>
      <c r="X836" s="109"/>
      <c r="Y836" s="109"/>
      <c r="Z836" s="109"/>
    </row>
    <row r="837" ht="12.75" customHeight="1">
      <c r="A837" s="109"/>
      <c r="B837" s="109"/>
      <c r="C837" s="109"/>
      <c r="D837" s="109"/>
      <c r="E837" s="109"/>
      <c r="F837" s="109"/>
      <c r="G837" s="109"/>
      <c r="H837" s="109"/>
      <c r="I837" s="109"/>
      <c r="J837" s="109"/>
      <c r="K837" s="109"/>
      <c r="L837" s="109"/>
      <c r="M837" s="109"/>
      <c r="N837" s="109"/>
      <c r="O837" s="109"/>
      <c r="P837" s="109"/>
      <c r="Q837" s="109"/>
      <c r="R837" s="109"/>
      <c r="S837" s="109"/>
      <c r="T837" s="109"/>
      <c r="U837" s="109"/>
      <c r="V837" s="109"/>
      <c r="W837" s="109"/>
      <c r="X837" s="109"/>
      <c r="Y837" s="109"/>
      <c r="Z837" s="109"/>
    </row>
    <row r="838" ht="12.75" customHeight="1">
      <c r="A838" s="109"/>
      <c r="B838" s="109"/>
      <c r="C838" s="109"/>
      <c r="D838" s="109"/>
      <c r="E838" s="109"/>
      <c r="F838" s="109"/>
      <c r="G838" s="109"/>
      <c r="H838" s="109"/>
      <c r="I838" s="109"/>
      <c r="J838" s="109"/>
      <c r="K838" s="109"/>
      <c r="L838" s="109"/>
      <c r="M838" s="109"/>
      <c r="N838" s="109"/>
      <c r="O838" s="109"/>
      <c r="P838" s="109"/>
      <c r="Q838" s="109"/>
      <c r="R838" s="109"/>
      <c r="S838" s="109"/>
      <c r="T838" s="109"/>
      <c r="U838" s="109"/>
      <c r="V838" s="109"/>
      <c r="W838" s="109"/>
      <c r="X838" s="109"/>
      <c r="Y838" s="109"/>
      <c r="Z838" s="109"/>
    </row>
    <row r="839" ht="12.75" customHeight="1">
      <c r="A839" s="109"/>
      <c r="B839" s="109"/>
      <c r="C839" s="109"/>
      <c r="D839" s="109"/>
      <c r="E839" s="109"/>
      <c r="F839" s="109"/>
      <c r="G839" s="109"/>
      <c r="H839" s="109"/>
      <c r="I839" s="109"/>
      <c r="J839" s="109"/>
      <c r="K839" s="109"/>
      <c r="L839" s="109"/>
      <c r="M839" s="109"/>
      <c r="N839" s="109"/>
      <c r="O839" s="109"/>
      <c r="P839" s="109"/>
      <c r="Q839" s="109"/>
      <c r="R839" s="109"/>
      <c r="S839" s="109"/>
      <c r="T839" s="109"/>
      <c r="U839" s="109"/>
      <c r="V839" s="109"/>
      <c r="W839" s="109"/>
      <c r="X839" s="109"/>
      <c r="Y839" s="109"/>
      <c r="Z839" s="109"/>
    </row>
    <row r="840" ht="12.75" customHeight="1">
      <c r="A840" s="109"/>
      <c r="B840" s="109"/>
      <c r="C840" s="109"/>
      <c r="D840" s="109"/>
      <c r="E840" s="109"/>
      <c r="F840" s="109"/>
      <c r="G840" s="109"/>
      <c r="H840" s="109"/>
      <c r="I840" s="109"/>
      <c r="J840" s="109"/>
      <c r="K840" s="109"/>
      <c r="L840" s="109"/>
      <c r="M840" s="109"/>
      <c r="N840" s="109"/>
      <c r="O840" s="109"/>
      <c r="P840" s="109"/>
      <c r="Q840" s="109"/>
      <c r="R840" s="109"/>
      <c r="S840" s="109"/>
      <c r="T840" s="109"/>
      <c r="U840" s="109"/>
      <c r="V840" s="109"/>
      <c r="W840" s="109"/>
      <c r="X840" s="109"/>
      <c r="Y840" s="109"/>
      <c r="Z840" s="109"/>
    </row>
    <row r="841" ht="12.75" customHeight="1">
      <c r="A841" s="109"/>
      <c r="B841" s="109"/>
      <c r="C841" s="109"/>
      <c r="D841" s="109"/>
      <c r="E841" s="109"/>
      <c r="F841" s="109"/>
      <c r="G841" s="109"/>
      <c r="H841" s="109"/>
      <c r="I841" s="109"/>
      <c r="J841" s="109"/>
      <c r="K841" s="109"/>
      <c r="L841" s="109"/>
      <c r="M841" s="109"/>
      <c r="N841" s="109"/>
      <c r="O841" s="109"/>
      <c r="P841" s="109"/>
      <c r="Q841" s="109"/>
      <c r="R841" s="109"/>
      <c r="S841" s="109"/>
      <c r="T841" s="109"/>
      <c r="U841" s="109"/>
      <c r="V841" s="109"/>
      <c r="W841" s="109"/>
      <c r="X841" s="109"/>
      <c r="Y841" s="109"/>
      <c r="Z841" s="109"/>
    </row>
    <row r="842" ht="12.75" customHeight="1">
      <c r="A842" s="109"/>
      <c r="B842" s="109"/>
      <c r="C842" s="109"/>
      <c r="D842" s="109"/>
      <c r="E842" s="109"/>
      <c r="F842" s="109"/>
      <c r="G842" s="109"/>
      <c r="H842" s="109"/>
      <c r="I842" s="109"/>
      <c r="J842" s="109"/>
      <c r="K842" s="109"/>
      <c r="L842" s="109"/>
      <c r="M842" s="109"/>
      <c r="N842" s="109"/>
      <c r="O842" s="109"/>
      <c r="P842" s="109"/>
      <c r="Q842" s="109"/>
      <c r="R842" s="109"/>
      <c r="S842" s="109"/>
      <c r="T842" s="109"/>
      <c r="U842" s="109"/>
      <c r="V842" s="109"/>
      <c r="W842" s="109"/>
      <c r="X842" s="109"/>
      <c r="Y842" s="109"/>
      <c r="Z842" s="109"/>
    </row>
    <row r="843" ht="12.75" customHeight="1">
      <c r="A843" s="109"/>
      <c r="B843" s="109"/>
      <c r="C843" s="109"/>
      <c r="D843" s="109"/>
      <c r="E843" s="109"/>
      <c r="F843" s="109"/>
      <c r="G843" s="109"/>
      <c r="H843" s="109"/>
      <c r="I843" s="109"/>
      <c r="J843" s="109"/>
      <c r="K843" s="109"/>
      <c r="L843" s="109"/>
      <c r="M843" s="109"/>
      <c r="N843" s="109"/>
      <c r="O843" s="109"/>
      <c r="P843" s="109"/>
      <c r="Q843" s="109"/>
      <c r="R843" s="109"/>
      <c r="S843" s="109"/>
      <c r="T843" s="109"/>
      <c r="U843" s="109"/>
      <c r="V843" s="109"/>
      <c r="W843" s="109"/>
      <c r="X843" s="109"/>
      <c r="Y843" s="109"/>
      <c r="Z843" s="109"/>
    </row>
    <row r="844" ht="12.75" customHeight="1">
      <c r="A844" s="109"/>
      <c r="B844" s="109"/>
      <c r="C844" s="109"/>
      <c r="D844" s="109"/>
      <c r="E844" s="109"/>
      <c r="F844" s="109"/>
      <c r="G844" s="109"/>
      <c r="H844" s="109"/>
      <c r="I844" s="109"/>
      <c r="J844" s="109"/>
      <c r="K844" s="109"/>
      <c r="L844" s="109"/>
      <c r="M844" s="109"/>
      <c r="N844" s="109"/>
      <c r="O844" s="109"/>
      <c r="P844" s="109"/>
      <c r="Q844" s="109"/>
      <c r="R844" s="109"/>
      <c r="S844" s="109"/>
      <c r="T844" s="109"/>
      <c r="U844" s="109"/>
      <c r="V844" s="109"/>
      <c r="W844" s="109"/>
      <c r="X844" s="109"/>
      <c r="Y844" s="109"/>
      <c r="Z844" s="109"/>
    </row>
    <row r="845" ht="12.75" customHeight="1">
      <c r="A845" s="109"/>
      <c r="B845" s="109"/>
      <c r="C845" s="109"/>
      <c r="D845" s="109"/>
      <c r="E845" s="109"/>
      <c r="F845" s="109"/>
      <c r="G845" s="109"/>
      <c r="H845" s="109"/>
      <c r="I845" s="109"/>
      <c r="J845" s="109"/>
      <c r="K845" s="109"/>
      <c r="L845" s="109"/>
      <c r="M845" s="109"/>
      <c r="N845" s="109"/>
      <c r="O845" s="109"/>
      <c r="P845" s="109"/>
      <c r="Q845" s="109"/>
      <c r="R845" s="109"/>
      <c r="S845" s="109"/>
      <c r="T845" s="109"/>
      <c r="U845" s="109"/>
      <c r="V845" s="109"/>
      <c r="W845" s="109"/>
      <c r="X845" s="109"/>
      <c r="Y845" s="109"/>
      <c r="Z845" s="109"/>
    </row>
    <row r="846" ht="12.75" customHeight="1">
      <c r="A846" s="109"/>
      <c r="B846" s="109"/>
      <c r="C846" s="109"/>
      <c r="D846" s="109"/>
      <c r="E846" s="109"/>
      <c r="F846" s="109"/>
      <c r="G846" s="109"/>
      <c r="H846" s="109"/>
      <c r="I846" s="109"/>
      <c r="J846" s="109"/>
      <c r="K846" s="109"/>
      <c r="L846" s="109"/>
      <c r="M846" s="109"/>
      <c r="N846" s="109"/>
      <c r="O846" s="109"/>
      <c r="P846" s="109"/>
      <c r="Q846" s="109"/>
      <c r="R846" s="109"/>
      <c r="S846" s="109"/>
      <c r="T846" s="109"/>
      <c r="U846" s="109"/>
      <c r="V846" s="109"/>
      <c r="W846" s="109"/>
      <c r="X846" s="109"/>
      <c r="Y846" s="109"/>
      <c r="Z846" s="109"/>
    </row>
    <row r="847" ht="12.75" customHeight="1">
      <c r="A847" s="109"/>
      <c r="B847" s="109"/>
      <c r="C847" s="109"/>
      <c r="D847" s="109"/>
      <c r="E847" s="109"/>
      <c r="F847" s="109"/>
      <c r="G847" s="109"/>
      <c r="H847" s="109"/>
      <c r="I847" s="109"/>
      <c r="J847" s="109"/>
      <c r="K847" s="109"/>
      <c r="L847" s="109"/>
      <c r="M847" s="109"/>
      <c r="N847" s="109"/>
      <c r="O847" s="109"/>
      <c r="P847" s="109"/>
      <c r="Q847" s="109"/>
      <c r="R847" s="109"/>
      <c r="S847" s="109"/>
      <c r="T847" s="109"/>
      <c r="U847" s="109"/>
      <c r="V847" s="109"/>
      <c r="W847" s="109"/>
      <c r="X847" s="109"/>
      <c r="Y847" s="109"/>
      <c r="Z847" s="109"/>
    </row>
    <row r="848" ht="12.75" customHeight="1">
      <c r="A848" s="109"/>
      <c r="B848" s="109"/>
      <c r="C848" s="109"/>
      <c r="D848" s="109"/>
      <c r="E848" s="109"/>
      <c r="F848" s="109"/>
      <c r="G848" s="109"/>
      <c r="H848" s="109"/>
      <c r="I848" s="109"/>
      <c r="J848" s="109"/>
      <c r="K848" s="109"/>
      <c r="L848" s="109"/>
      <c r="M848" s="109"/>
      <c r="N848" s="109"/>
      <c r="O848" s="109"/>
      <c r="P848" s="109"/>
      <c r="Q848" s="109"/>
      <c r="R848" s="109"/>
      <c r="S848" s="109"/>
      <c r="T848" s="109"/>
      <c r="U848" s="109"/>
      <c r="V848" s="109"/>
      <c r="W848" s="109"/>
      <c r="X848" s="109"/>
      <c r="Y848" s="109"/>
      <c r="Z848" s="109"/>
    </row>
    <row r="849" ht="12.75" customHeight="1">
      <c r="A849" s="109"/>
      <c r="B849" s="109"/>
      <c r="C849" s="109"/>
      <c r="D849" s="109"/>
      <c r="E849" s="109"/>
      <c r="F849" s="109"/>
      <c r="G849" s="109"/>
      <c r="H849" s="109"/>
      <c r="I849" s="109"/>
      <c r="J849" s="109"/>
      <c r="K849" s="109"/>
      <c r="L849" s="109"/>
      <c r="M849" s="109"/>
      <c r="N849" s="109"/>
      <c r="O849" s="109"/>
      <c r="P849" s="109"/>
      <c r="Q849" s="109"/>
      <c r="R849" s="109"/>
      <c r="S849" s="109"/>
      <c r="T849" s="109"/>
      <c r="U849" s="109"/>
      <c r="V849" s="109"/>
      <c r="W849" s="109"/>
      <c r="X849" s="109"/>
      <c r="Y849" s="109"/>
      <c r="Z849" s="109"/>
    </row>
    <row r="850" ht="12.75" customHeight="1">
      <c r="A850" s="109"/>
      <c r="B850" s="109"/>
      <c r="C850" s="109"/>
      <c r="D850" s="109"/>
      <c r="E850" s="109"/>
      <c r="F850" s="109"/>
      <c r="G850" s="109"/>
      <c r="H850" s="109"/>
      <c r="I850" s="109"/>
      <c r="J850" s="109"/>
      <c r="K850" s="109"/>
      <c r="L850" s="109"/>
      <c r="M850" s="109"/>
      <c r="N850" s="109"/>
      <c r="O850" s="109"/>
      <c r="P850" s="109"/>
      <c r="Q850" s="109"/>
      <c r="R850" s="109"/>
      <c r="S850" s="109"/>
      <c r="T850" s="109"/>
      <c r="U850" s="109"/>
      <c r="V850" s="109"/>
      <c r="W850" s="109"/>
      <c r="X850" s="109"/>
      <c r="Y850" s="109"/>
      <c r="Z850" s="109"/>
    </row>
    <row r="851" ht="12.75" customHeight="1">
      <c r="A851" s="109"/>
      <c r="B851" s="109"/>
      <c r="C851" s="109"/>
      <c r="D851" s="109"/>
      <c r="E851" s="109"/>
      <c r="F851" s="109"/>
      <c r="G851" s="109"/>
      <c r="H851" s="109"/>
      <c r="I851" s="109"/>
      <c r="J851" s="109"/>
      <c r="K851" s="109"/>
      <c r="L851" s="109"/>
      <c r="M851" s="109"/>
      <c r="N851" s="109"/>
      <c r="O851" s="109"/>
      <c r="P851" s="109"/>
      <c r="Q851" s="109"/>
      <c r="R851" s="109"/>
      <c r="S851" s="109"/>
      <c r="T851" s="109"/>
      <c r="U851" s="109"/>
      <c r="V851" s="109"/>
      <c r="W851" s="109"/>
      <c r="X851" s="109"/>
      <c r="Y851" s="109"/>
      <c r="Z851" s="109"/>
    </row>
    <row r="852" ht="12.75" customHeight="1">
      <c r="A852" s="109"/>
      <c r="B852" s="109"/>
      <c r="C852" s="109"/>
      <c r="D852" s="109"/>
      <c r="E852" s="109"/>
      <c r="F852" s="109"/>
      <c r="G852" s="109"/>
      <c r="H852" s="109"/>
      <c r="I852" s="109"/>
      <c r="J852" s="109"/>
      <c r="K852" s="109"/>
      <c r="L852" s="109"/>
      <c r="M852" s="109"/>
      <c r="N852" s="109"/>
      <c r="O852" s="109"/>
      <c r="P852" s="109"/>
      <c r="Q852" s="109"/>
      <c r="R852" s="109"/>
      <c r="S852" s="109"/>
      <c r="T852" s="109"/>
      <c r="U852" s="109"/>
      <c r="V852" s="109"/>
      <c r="W852" s="109"/>
      <c r="X852" s="109"/>
      <c r="Y852" s="109"/>
      <c r="Z852" s="109"/>
    </row>
    <row r="853" ht="12.75" customHeight="1">
      <c r="A853" s="109"/>
      <c r="B853" s="109"/>
      <c r="C853" s="109"/>
      <c r="D853" s="109"/>
      <c r="E853" s="109"/>
      <c r="F853" s="109"/>
      <c r="G853" s="109"/>
      <c r="H853" s="109"/>
      <c r="I853" s="109"/>
      <c r="J853" s="109"/>
      <c r="K853" s="109"/>
      <c r="L853" s="109"/>
      <c r="M853" s="109"/>
      <c r="N853" s="109"/>
      <c r="O853" s="109"/>
      <c r="P853" s="109"/>
      <c r="Q853" s="109"/>
      <c r="R853" s="109"/>
      <c r="S853" s="109"/>
      <c r="T853" s="109"/>
      <c r="U853" s="109"/>
      <c r="V853" s="109"/>
      <c r="W853" s="109"/>
      <c r="X853" s="109"/>
      <c r="Y853" s="109"/>
      <c r="Z853" s="109"/>
    </row>
    <row r="854" ht="12.75" customHeight="1">
      <c r="A854" s="109"/>
      <c r="B854" s="109"/>
      <c r="C854" s="109"/>
      <c r="D854" s="109"/>
      <c r="E854" s="109"/>
      <c r="F854" s="109"/>
      <c r="G854" s="109"/>
      <c r="H854" s="109"/>
      <c r="I854" s="109"/>
      <c r="J854" s="109"/>
      <c r="K854" s="109"/>
      <c r="L854" s="109"/>
      <c r="M854" s="109"/>
      <c r="N854" s="109"/>
      <c r="O854" s="109"/>
      <c r="P854" s="109"/>
      <c r="Q854" s="109"/>
      <c r="R854" s="109"/>
      <c r="S854" s="109"/>
      <c r="T854" s="109"/>
      <c r="U854" s="109"/>
      <c r="V854" s="109"/>
      <c r="W854" s="109"/>
      <c r="X854" s="109"/>
      <c r="Y854" s="109"/>
      <c r="Z854" s="109"/>
    </row>
    <row r="855" ht="12.75" customHeight="1">
      <c r="A855" s="109"/>
      <c r="B855" s="109"/>
      <c r="C855" s="109"/>
      <c r="D855" s="109"/>
      <c r="E855" s="109"/>
      <c r="F855" s="109"/>
      <c r="G855" s="109"/>
      <c r="H855" s="109"/>
      <c r="I855" s="109"/>
      <c r="J855" s="109"/>
      <c r="K855" s="109"/>
      <c r="L855" s="109"/>
      <c r="M855" s="109"/>
      <c r="N855" s="109"/>
      <c r="O855" s="109"/>
      <c r="P855" s="109"/>
      <c r="Q855" s="109"/>
      <c r="R855" s="109"/>
      <c r="S855" s="109"/>
      <c r="T855" s="109"/>
      <c r="U855" s="109"/>
      <c r="V855" s="109"/>
      <c r="W855" s="109"/>
      <c r="X855" s="109"/>
      <c r="Y855" s="109"/>
      <c r="Z855" s="109"/>
    </row>
    <row r="856" ht="12.75" customHeight="1">
      <c r="A856" s="109"/>
      <c r="B856" s="109"/>
      <c r="C856" s="109"/>
      <c r="D856" s="109"/>
      <c r="E856" s="109"/>
      <c r="F856" s="109"/>
      <c r="G856" s="109"/>
      <c r="H856" s="109"/>
      <c r="I856" s="109"/>
      <c r="J856" s="109"/>
      <c r="K856" s="109"/>
      <c r="L856" s="109"/>
      <c r="M856" s="109"/>
      <c r="N856" s="109"/>
      <c r="O856" s="109"/>
      <c r="P856" s="109"/>
      <c r="Q856" s="109"/>
      <c r="R856" s="109"/>
      <c r="S856" s="109"/>
      <c r="T856" s="109"/>
      <c r="U856" s="109"/>
      <c r="V856" s="109"/>
      <c r="W856" s="109"/>
      <c r="X856" s="109"/>
      <c r="Y856" s="109"/>
      <c r="Z856" s="109"/>
    </row>
    <row r="857" ht="12.75" customHeight="1">
      <c r="A857" s="109"/>
      <c r="B857" s="109"/>
      <c r="C857" s="109"/>
      <c r="D857" s="109"/>
      <c r="E857" s="109"/>
      <c r="F857" s="109"/>
      <c r="G857" s="109"/>
      <c r="H857" s="109"/>
      <c r="I857" s="109"/>
      <c r="J857" s="109"/>
      <c r="K857" s="109"/>
      <c r="L857" s="109"/>
      <c r="M857" s="109"/>
      <c r="N857" s="109"/>
      <c r="O857" s="109"/>
      <c r="P857" s="109"/>
      <c r="Q857" s="109"/>
      <c r="R857" s="109"/>
      <c r="S857" s="109"/>
      <c r="T857" s="109"/>
      <c r="U857" s="109"/>
      <c r="V857" s="109"/>
      <c r="W857" s="109"/>
      <c r="X857" s="109"/>
      <c r="Y857" s="109"/>
      <c r="Z857" s="109"/>
    </row>
    <row r="858" ht="12.75" customHeight="1">
      <c r="A858" s="109"/>
      <c r="B858" s="109"/>
      <c r="C858" s="109"/>
      <c r="D858" s="109"/>
      <c r="E858" s="109"/>
      <c r="F858" s="109"/>
      <c r="G858" s="109"/>
      <c r="H858" s="109"/>
      <c r="I858" s="109"/>
      <c r="J858" s="109"/>
      <c r="K858" s="109"/>
      <c r="L858" s="109"/>
      <c r="M858" s="109"/>
      <c r="N858" s="109"/>
      <c r="O858" s="109"/>
      <c r="P858" s="109"/>
      <c r="Q858" s="109"/>
      <c r="R858" s="109"/>
      <c r="S858" s="109"/>
      <c r="T858" s="109"/>
      <c r="U858" s="109"/>
      <c r="V858" s="109"/>
      <c r="W858" s="109"/>
      <c r="X858" s="109"/>
      <c r="Y858" s="109"/>
      <c r="Z858" s="109"/>
    </row>
    <row r="859" ht="12.75" customHeight="1">
      <c r="A859" s="109"/>
      <c r="B859" s="109"/>
      <c r="C859" s="109"/>
      <c r="D859" s="109"/>
      <c r="E859" s="109"/>
      <c r="F859" s="109"/>
      <c r="G859" s="109"/>
      <c r="H859" s="109"/>
      <c r="I859" s="109"/>
      <c r="J859" s="109"/>
      <c r="K859" s="109"/>
      <c r="L859" s="109"/>
      <c r="M859" s="109"/>
      <c r="N859" s="109"/>
      <c r="O859" s="109"/>
      <c r="P859" s="109"/>
      <c r="Q859" s="109"/>
      <c r="R859" s="109"/>
      <c r="S859" s="109"/>
      <c r="T859" s="109"/>
      <c r="U859" s="109"/>
      <c r="V859" s="109"/>
      <c r="W859" s="109"/>
      <c r="X859" s="109"/>
      <c r="Y859" s="109"/>
      <c r="Z859" s="109"/>
    </row>
    <row r="860" ht="12.75" customHeight="1">
      <c r="A860" s="109"/>
      <c r="B860" s="109"/>
      <c r="C860" s="109"/>
      <c r="D860" s="109"/>
      <c r="E860" s="109"/>
      <c r="F860" s="109"/>
      <c r="G860" s="109"/>
      <c r="H860" s="109"/>
      <c r="I860" s="109"/>
      <c r="J860" s="109"/>
      <c r="K860" s="109"/>
      <c r="L860" s="109"/>
      <c r="M860" s="109"/>
      <c r="N860" s="109"/>
      <c r="O860" s="109"/>
      <c r="P860" s="109"/>
      <c r="Q860" s="109"/>
      <c r="R860" s="109"/>
      <c r="S860" s="109"/>
      <c r="T860" s="109"/>
      <c r="U860" s="109"/>
      <c r="V860" s="109"/>
      <c r="W860" s="109"/>
      <c r="X860" s="109"/>
      <c r="Y860" s="109"/>
      <c r="Z860" s="109"/>
    </row>
    <row r="861" ht="12.75" customHeight="1">
      <c r="A861" s="109"/>
      <c r="B861" s="109"/>
      <c r="C861" s="109"/>
      <c r="D861" s="109"/>
      <c r="E861" s="109"/>
      <c r="F861" s="109"/>
      <c r="G861" s="109"/>
      <c r="H861" s="109"/>
      <c r="I861" s="109"/>
      <c r="J861" s="109"/>
      <c r="K861" s="109"/>
      <c r="L861" s="109"/>
      <c r="M861" s="109"/>
      <c r="N861" s="109"/>
      <c r="O861" s="109"/>
      <c r="P861" s="109"/>
      <c r="Q861" s="109"/>
      <c r="R861" s="109"/>
      <c r="S861" s="109"/>
      <c r="T861" s="109"/>
      <c r="U861" s="109"/>
      <c r="V861" s="109"/>
      <c r="W861" s="109"/>
      <c r="X861" s="109"/>
      <c r="Y861" s="109"/>
      <c r="Z861" s="109"/>
    </row>
    <row r="862" ht="12.75" customHeight="1">
      <c r="A862" s="109"/>
      <c r="B862" s="109"/>
      <c r="C862" s="109"/>
      <c r="D862" s="109"/>
      <c r="E862" s="109"/>
      <c r="F862" s="109"/>
      <c r="G862" s="109"/>
      <c r="H862" s="109"/>
      <c r="I862" s="109"/>
      <c r="J862" s="109"/>
      <c r="K862" s="109"/>
      <c r="L862" s="109"/>
      <c r="M862" s="109"/>
      <c r="N862" s="109"/>
      <c r="O862" s="109"/>
      <c r="P862" s="109"/>
      <c r="Q862" s="109"/>
      <c r="R862" s="109"/>
      <c r="S862" s="109"/>
      <c r="T862" s="109"/>
      <c r="U862" s="109"/>
      <c r="V862" s="109"/>
      <c r="W862" s="109"/>
      <c r="X862" s="109"/>
      <c r="Y862" s="109"/>
      <c r="Z862" s="109"/>
    </row>
    <row r="863" ht="12.75" customHeight="1">
      <c r="A863" s="109"/>
      <c r="B863" s="109"/>
      <c r="C863" s="109"/>
      <c r="D863" s="109"/>
      <c r="E863" s="109"/>
      <c r="F863" s="109"/>
      <c r="G863" s="109"/>
      <c r="H863" s="109"/>
      <c r="I863" s="109"/>
      <c r="J863" s="109"/>
      <c r="K863" s="109"/>
      <c r="L863" s="109"/>
      <c r="M863" s="109"/>
      <c r="N863" s="109"/>
      <c r="O863" s="109"/>
      <c r="P863" s="109"/>
      <c r="Q863" s="109"/>
      <c r="R863" s="109"/>
      <c r="S863" s="109"/>
      <c r="T863" s="109"/>
      <c r="U863" s="109"/>
      <c r="V863" s="109"/>
      <c r="W863" s="109"/>
      <c r="X863" s="109"/>
      <c r="Y863" s="109"/>
      <c r="Z863" s="109"/>
    </row>
    <row r="864" ht="12.75" customHeight="1">
      <c r="A864" s="109"/>
      <c r="B864" s="109"/>
      <c r="C864" s="109"/>
      <c r="D864" s="109"/>
      <c r="E864" s="109"/>
      <c r="F864" s="109"/>
      <c r="G864" s="109"/>
      <c r="H864" s="109"/>
      <c r="I864" s="109"/>
      <c r="J864" s="109"/>
      <c r="K864" s="109"/>
      <c r="L864" s="109"/>
      <c r="M864" s="109"/>
      <c r="N864" s="109"/>
      <c r="O864" s="109"/>
      <c r="P864" s="109"/>
      <c r="Q864" s="109"/>
      <c r="R864" s="109"/>
      <c r="S864" s="109"/>
      <c r="T864" s="109"/>
      <c r="U864" s="109"/>
      <c r="V864" s="109"/>
      <c r="W864" s="109"/>
      <c r="X864" s="109"/>
      <c r="Y864" s="109"/>
      <c r="Z864" s="109"/>
    </row>
    <row r="865" ht="12.75" customHeight="1">
      <c r="A865" s="109"/>
      <c r="B865" s="109"/>
      <c r="C865" s="109"/>
      <c r="D865" s="109"/>
      <c r="E865" s="109"/>
      <c r="F865" s="109"/>
      <c r="G865" s="109"/>
      <c r="H865" s="109"/>
      <c r="I865" s="109"/>
      <c r="J865" s="109"/>
      <c r="K865" s="109"/>
      <c r="L865" s="109"/>
      <c r="M865" s="109"/>
      <c r="N865" s="109"/>
      <c r="O865" s="109"/>
      <c r="P865" s="109"/>
      <c r="Q865" s="109"/>
      <c r="R865" s="109"/>
      <c r="S865" s="109"/>
      <c r="T865" s="109"/>
      <c r="U865" s="109"/>
      <c r="V865" s="109"/>
      <c r="W865" s="109"/>
      <c r="X865" s="109"/>
      <c r="Y865" s="109"/>
      <c r="Z865" s="109"/>
    </row>
    <row r="866" ht="12.75" customHeight="1">
      <c r="A866" s="109"/>
      <c r="B866" s="109"/>
      <c r="C866" s="109"/>
      <c r="D866" s="109"/>
      <c r="E866" s="109"/>
      <c r="F866" s="109"/>
      <c r="G866" s="109"/>
      <c r="H866" s="109"/>
      <c r="I866" s="109"/>
      <c r="J866" s="109"/>
      <c r="K866" s="109"/>
      <c r="L866" s="109"/>
      <c r="M866" s="109"/>
      <c r="N866" s="109"/>
      <c r="O866" s="109"/>
      <c r="P866" s="109"/>
      <c r="Q866" s="109"/>
      <c r="R866" s="109"/>
      <c r="S866" s="109"/>
      <c r="T866" s="109"/>
      <c r="U866" s="109"/>
      <c r="V866" s="109"/>
      <c r="W866" s="109"/>
      <c r="X866" s="109"/>
      <c r="Y866" s="109"/>
      <c r="Z866" s="109"/>
    </row>
    <row r="867" ht="12.75" customHeight="1">
      <c r="A867" s="109"/>
      <c r="B867" s="109"/>
      <c r="C867" s="109"/>
      <c r="D867" s="109"/>
      <c r="E867" s="109"/>
      <c r="F867" s="109"/>
      <c r="G867" s="109"/>
      <c r="H867" s="109"/>
      <c r="I867" s="109"/>
      <c r="J867" s="109"/>
      <c r="K867" s="109"/>
      <c r="L867" s="109"/>
      <c r="M867" s="109"/>
      <c r="N867" s="109"/>
      <c r="O867" s="109"/>
      <c r="P867" s="109"/>
      <c r="Q867" s="109"/>
      <c r="R867" s="109"/>
      <c r="S867" s="109"/>
      <c r="T867" s="109"/>
      <c r="U867" s="109"/>
      <c r="V867" s="109"/>
      <c r="W867" s="109"/>
      <c r="X867" s="109"/>
      <c r="Y867" s="109"/>
      <c r="Z867" s="109"/>
    </row>
    <row r="868" ht="12.75" customHeight="1">
      <c r="A868" s="109"/>
      <c r="B868" s="109"/>
      <c r="C868" s="109"/>
      <c r="D868" s="109"/>
      <c r="E868" s="109"/>
      <c r="F868" s="109"/>
      <c r="G868" s="109"/>
      <c r="H868" s="109"/>
      <c r="I868" s="109"/>
      <c r="J868" s="109"/>
      <c r="K868" s="109"/>
      <c r="L868" s="109"/>
      <c r="M868" s="109"/>
      <c r="N868" s="109"/>
      <c r="O868" s="109"/>
      <c r="P868" s="109"/>
      <c r="Q868" s="109"/>
      <c r="R868" s="109"/>
      <c r="S868" s="109"/>
      <c r="T868" s="109"/>
      <c r="U868" s="109"/>
      <c r="V868" s="109"/>
      <c r="W868" s="109"/>
      <c r="X868" s="109"/>
      <c r="Y868" s="109"/>
      <c r="Z868" s="109"/>
    </row>
    <row r="869" ht="12.75" customHeight="1">
      <c r="A869" s="109"/>
      <c r="B869" s="109"/>
      <c r="C869" s="109"/>
      <c r="D869" s="109"/>
      <c r="E869" s="109"/>
      <c r="F869" s="109"/>
      <c r="G869" s="109"/>
      <c r="H869" s="109"/>
      <c r="I869" s="109"/>
      <c r="J869" s="109"/>
      <c r="K869" s="109"/>
      <c r="L869" s="109"/>
      <c r="M869" s="109"/>
      <c r="N869" s="109"/>
      <c r="O869" s="109"/>
      <c r="P869" s="109"/>
      <c r="Q869" s="109"/>
      <c r="R869" s="109"/>
      <c r="S869" s="109"/>
      <c r="T869" s="109"/>
      <c r="U869" s="109"/>
      <c r="V869" s="109"/>
      <c r="W869" s="109"/>
      <c r="X869" s="109"/>
      <c r="Y869" s="109"/>
      <c r="Z869" s="109"/>
    </row>
    <row r="870" ht="12.75" customHeight="1">
      <c r="A870" s="109"/>
      <c r="B870" s="109"/>
      <c r="C870" s="109"/>
      <c r="D870" s="109"/>
      <c r="E870" s="109"/>
      <c r="F870" s="109"/>
      <c r="G870" s="109"/>
      <c r="H870" s="109"/>
      <c r="I870" s="109"/>
      <c r="J870" s="109"/>
      <c r="K870" s="109"/>
      <c r="L870" s="109"/>
      <c r="M870" s="109"/>
      <c r="N870" s="109"/>
      <c r="O870" s="109"/>
      <c r="P870" s="109"/>
      <c r="Q870" s="109"/>
      <c r="R870" s="109"/>
      <c r="S870" s="109"/>
      <c r="T870" s="109"/>
      <c r="U870" s="109"/>
      <c r="V870" s="109"/>
      <c r="W870" s="109"/>
      <c r="X870" s="109"/>
      <c r="Y870" s="109"/>
      <c r="Z870" s="109"/>
    </row>
    <row r="871" ht="12.75" customHeight="1">
      <c r="A871" s="109"/>
      <c r="B871" s="109"/>
      <c r="C871" s="109"/>
      <c r="D871" s="109"/>
      <c r="E871" s="109"/>
      <c r="F871" s="109"/>
      <c r="G871" s="109"/>
      <c r="H871" s="109"/>
      <c r="I871" s="109"/>
      <c r="J871" s="109"/>
      <c r="K871" s="109"/>
      <c r="L871" s="109"/>
      <c r="M871" s="109"/>
      <c r="N871" s="109"/>
      <c r="O871" s="109"/>
      <c r="P871" s="109"/>
      <c r="Q871" s="109"/>
      <c r="R871" s="109"/>
      <c r="S871" s="109"/>
      <c r="T871" s="109"/>
      <c r="U871" s="109"/>
      <c r="V871" s="109"/>
      <c r="W871" s="109"/>
      <c r="X871" s="109"/>
      <c r="Y871" s="109"/>
      <c r="Z871" s="109"/>
    </row>
    <row r="872" ht="12.75" customHeight="1">
      <c r="A872" s="109"/>
      <c r="B872" s="109"/>
      <c r="C872" s="109"/>
      <c r="D872" s="109"/>
      <c r="E872" s="109"/>
      <c r="F872" s="109"/>
      <c r="G872" s="109"/>
      <c r="H872" s="109"/>
      <c r="I872" s="109"/>
      <c r="J872" s="109"/>
      <c r="K872" s="109"/>
      <c r="L872" s="109"/>
      <c r="M872" s="109"/>
      <c r="N872" s="109"/>
      <c r="O872" s="109"/>
      <c r="P872" s="109"/>
      <c r="Q872" s="109"/>
      <c r="R872" s="109"/>
      <c r="S872" s="109"/>
      <c r="T872" s="109"/>
      <c r="U872" s="109"/>
      <c r="V872" s="109"/>
      <c r="W872" s="109"/>
      <c r="X872" s="109"/>
      <c r="Y872" s="109"/>
      <c r="Z872" s="109"/>
    </row>
    <row r="873" ht="12.75" customHeight="1">
      <c r="A873" s="109"/>
      <c r="B873" s="109"/>
      <c r="C873" s="109"/>
      <c r="D873" s="109"/>
      <c r="E873" s="109"/>
      <c r="F873" s="109"/>
      <c r="G873" s="109"/>
      <c r="H873" s="109"/>
      <c r="I873" s="109"/>
      <c r="J873" s="109"/>
      <c r="K873" s="109"/>
      <c r="L873" s="109"/>
      <c r="M873" s="109"/>
      <c r="N873" s="109"/>
      <c r="O873" s="109"/>
      <c r="P873" s="109"/>
      <c r="Q873" s="109"/>
      <c r="R873" s="109"/>
      <c r="S873" s="109"/>
      <c r="T873" s="109"/>
      <c r="U873" s="109"/>
      <c r="V873" s="109"/>
      <c r="W873" s="109"/>
      <c r="X873" s="109"/>
      <c r="Y873" s="109"/>
      <c r="Z873" s="109"/>
    </row>
    <row r="874" ht="12.75" customHeight="1">
      <c r="A874" s="109"/>
      <c r="B874" s="109"/>
      <c r="C874" s="109"/>
      <c r="D874" s="109"/>
      <c r="E874" s="109"/>
      <c r="F874" s="109"/>
      <c r="G874" s="109"/>
      <c r="H874" s="109"/>
      <c r="I874" s="109"/>
      <c r="J874" s="109"/>
      <c r="K874" s="109"/>
      <c r="L874" s="109"/>
      <c r="M874" s="109"/>
      <c r="N874" s="109"/>
      <c r="O874" s="109"/>
      <c r="P874" s="109"/>
      <c r="Q874" s="109"/>
      <c r="R874" s="109"/>
      <c r="S874" s="109"/>
      <c r="T874" s="109"/>
      <c r="U874" s="109"/>
      <c r="V874" s="109"/>
      <c r="W874" s="109"/>
      <c r="X874" s="109"/>
      <c r="Y874" s="109"/>
      <c r="Z874" s="109"/>
    </row>
    <row r="875" ht="12.75" customHeight="1">
      <c r="A875" s="109"/>
      <c r="B875" s="109"/>
      <c r="C875" s="109"/>
      <c r="D875" s="109"/>
      <c r="E875" s="109"/>
      <c r="F875" s="109"/>
      <c r="G875" s="109"/>
      <c r="H875" s="109"/>
      <c r="I875" s="109"/>
      <c r="J875" s="109"/>
      <c r="K875" s="109"/>
      <c r="L875" s="109"/>
      <c r="M875" s="109"/>
      <c r="N875" s="109"/>
      <c r="O875" s="109"/>
      <c r="P875" s="109"/>
      <c r="Q875" s="109"/>
      <c r="R875" s="109"/>
      <c r="S875" s="109"/>
      <c r="T875" s="109"/>
      <c r="U875" s="109"/>
      <c r="V875" s="109"/>
      <c r="W875" s="109"/>
      <c r="X875" s="109"/>
      <c r="Y875" s="109"/>
      <c r="Z875" s="109"/>
    </row>
    <row r="876" ht="12.75" customHeight="1">
      <c r="A876" s="109"/>
      <c r="B876" s="109"/>
      <c r="C876" s="109"/>
      <c r="D876" s="109"/>
      <c r="E876" s="109"/>
      <c r="F876" s="109"/>
      <c r="G876" s="109"/>
      <c r="H876" s="109"/>
      <c r="I876" s="109"/>
      <c r="J876" s="109"/>
      <c r="K876" s="109"/>
      <c r="L876" s="109"/>
      <c r="M876" s="109"/>
      <c r="N876" s="109"/>
      <c r="O876" s="109"/>
      <c r="P876" s="109"/>
      <c r="Q876" s="109"/>
      <c r="R876" s="109"/>
      <c r="S876" s="109"/>
      <c r="T876" s="109"/>
      <c r="U876" s="109"/>
      <c r="V876" s="109"/>
      <c r="W876" s="109"/>
      <c r="X876" s="109"/>
      <c r="Y876" s="109"/>
      <c r="Z876" s="109"/>
    </row>
    <row r="877" ht="12.75" customHeight="1">
      <c r="A877" s="109"/>
      <c r="B877" s="109"/>
      <c r="C877" s="109"/>
      <c r="D877" s="109"/>
      <c r="E877" s="109"/>
      <c r="F877" s="109"/>
      <c r="G877" s="109"/>
      <c r="H877" s="109"/>
      <c r="I877" s="109"/>
      <c r="J877" s="109"/>
      <c r="K877" s="109"/>
      <c r="L877" s="109"/>
      <c r="M877" s="109"/>
      <c r="N877" s="109"/>
      <c r="O877" s="109"/>
      <c r="P877" s="109"/>
      <c r="Q877" s="109"/>
      <c r="R877" s="109"/>
      <c r="S877" s="109"/>
      <c r="T877" s="109"/>
      <c r="U877" s="109"/>
      <c r="V877" s="109"/>
      <c r="W877" s="109"/>
      <c r="X877" s="109"/>
      <c r="Y877" s="109"/>
      <c r="Z877" s="109"/>
    </row>
    <row r="878" ht="12.75" customHeight="1">
      <c r="A878" s="109"/>
      <c r="B878" s="109"/>
      <c r="C878" s="109"/>
      <c r="D878" s="109"/>
      <c r="E878" s="109"/>
      <c r="F878" s="109"/>
      <c r="G878" s="109"/>
      <c r="H878" s="109"/>
      <c r="I878" s="109"/>
      <c r="J878" s="109"/>
      <c r="K878" s="109"/>
      <c r="L878" s="109"/>
      <c r="M878" s="109"/>
      <c r="N878" s="109"/>
      <c r="O878" s="109"/>
      <c r="P878" s="109"/>
      <c r="Q878" s="109"/>
      <c r="R878" s="109"/>
      <c r="S878" s="109"/>
      <c r="T878" s="109"/>
      <c r="U878" s="109"/>
      <c r="V878" s="109"/>
      <c r="W878" s="109"/>
      <c r="X878" s="109"/>
      <c r="Y878" s="109"/>
      <c r="Z878" s="109"/>
    </row>
    <row r="879" ht="12.75" customHeight="1">
      <c r="A879" s="109"/>
      <c r="B879" s="109"/>
      <c r="C879" s="109"/>
      <c r="D879" s="109"/>
      <c r="E879" s="109"/>
      <c r="F879" s="109"/>
      <c r="G879" s="109"/>
      <c r="H879" s="109"/>
      <c r="I879" s="109"/>
      <c r="J879" s="109"/>
      <c r="K879" s="109"/>
      <c r="L879" s="109"/>
      <c r="M879" s="109"/>
      <c r="N879" s="109"/>
      <c r="O879" s="109"/>
      <c r="P879" s="109"/>
      <c r="Q879" s="109"/>
      <c r="R879" s="109"/>
      <c r="S879" s="109"/>
      <c r="T879" s="109"/>
      <c r="U879" s="109"/>
      <c r="V879" s="109"/>
      <c r="W879" s="109"/>
      <c r="X879" s="109"/>
      <c r="Y879" s="109"/>
      <c r="Z879" s="109"/>
    </row>
    <row r="880" ht="12.75" customHeight="1">
      <c r="A880" s="109"/>
      <c r="B880" s="109"/>
      <c r="C880" s="109"/>
      <c r="D880" s="109"/>
      <c r="E880" s="109"/>
      <c r="F880" s="109"/>
      <c r="G880" s="109"/>
      <c r="H880" s="109"/>
      <c r="I880" s="109"/>
      <c r="J880" s="109"/>
      <c r="K880" s="109"/>
      <c r="L880" s="109"/>
      <c r="M880" s="109"/>
      <c r="N880" s="109"/>
      <c r="O880" s="109"/>
      <c r="P880" s="109"/>
      <c r="Q880" s="109"/>
      <c r="R880" s="109"/>
      <c r="S880" s="109"/>
      <c r="T880" s="109"/>
      <c r="U880" s="109"/>
      <c r="V880" s="109"/>
      <c r="W880" s="109"/>
      <c r="X880" s="109"/>
      <c r="Y880" s="109"/>
      <c r="Z880" s="109"/>
    </row>
    <row r="881" ht="12.75" customHeight="1">
      <c r="A881" s="109"/>
      <c r="B881" s="109"/>
      <c r="C881" s="109"/>
      <c r="D881" s="109"/>
      <c r="E881" s="109"/>
      <c r="F881" s="109"/>
      <c r="G881" s="109"/>
      <c r="H881" s="109"/>
      <c r="I881" s="109"/>
      <c r="J881" s="109"/>
      <c r="K881" s="109"/>
      <c r="L881" s="109"/>
      <c r="M881" s="109"/>
      <c r="N881" s="109"/>
      <c r="O881" s="109"/>
      <c r="P881" s="109"/>
      <c r="Q881" s="109"/>
      <c r="R881" s="109"/>
      <c r="S881" s="109"/>
      <c r="T881" s="109"/>
      <c r="U881" s="109"/>
      <c r="V881" s="109"/>
      <c r="W881" s="109"/>
      <c r="X881" s="109"/>
      <c r="Y881" s="109"/>
      <c r="Z881" s="109"/>
    </row>
    <row r="882" ht="12.75" customHeight="1">
      <c r="A882" s="109"/>
      <c r="B882" s="109"/>
      <c r="C882" s="109"/>
      <c r="D882" s="109"/>
      <c r="E882" s="109"/>
      <c r="F882" s="109"/>
      <c r="G882" s="109"/>
      <c r="H882" s="109"/>
      <c r="I882" s="109"/>
      <c r="J882" s="109"/>
      <c r="K882" s="109"/>
      <c r="L882" s="109"/>
      <c r="M882" s="109"/>
      <c r="N882" s="109"/>
      <c r="O882" s="109"/>
      <c r="P882" s="109"/>
      <c r="Q882" s="109"/>
      <c r="R882" s="109"/>
      <c r="S882" s="109"/>
      <c r="T882" s="109"/>
      <c r="U882" s="109"/>
      <c r="V882" s="109"/>
      <c r="W882" s="109"/>
      <c r="X882" s="109"/>
      <c r="Y882" s="109"/>
      <c r="Z882" s="109"/>
    </row>
    <row r="883" ht="12.75" customHeight="1">
      <c r="A883" s="109"/>
      <c r="B883" s="109"/>
      <c r="C883" s="109"/>
      <c r="D883" s="109"/>
      <c r="E883" s="109"/>
      <c r="F883" s="109"/>
      <c r="G883" s="109"/>
      <c r="H883" s="109"/>
      <c r="I883" s="109"/>
      <c r="J883" s="109"/>
      <c r="K883" s="109"/>
      <c r="L883" s="109"/>
      <c r="M883" s="109"/>
      <c r="N883" s="109"/>
      <c r="O883" s="109"/>
      <c r="P883" s="109"/>
      <c r="Q883" s="109"/>
      <c r="R883" s="109"/>
      <c r="S883" s="109"/>
      <c r="T883" s="109"/>
      <c r="U883" s="109"/>
      <c r="V883" s="109"/>
      <c r="W883" s="109"/>
      <c r="X883" s="109"/>
      <c r="Y883" s="109"/>
      <c r="Z883" s="109"/>
    </row>
    <row r="884" ht="12.75" customHeight="1">
      <c r="A884" s="109"/>
      <c r="B884" s="109"/>
      <c r="C884" s="109"/>
      <c r="D884" s="109"/>
      <c r="E884" s="109"/>
      <c r="F884" s="109"/>
      <c r="G884" s="109"/>
      <c r="H884" s="109"/>
      <c r="I884" s="109"/>
      <c r="J884" s="109"/>
      <c r="K884" s="109"/>
      <c r="L884" s="109"/>
      <c r="M884" s="109"/>
      <c r="N884" s="109"/>
      <c r="O884" s="109"/>
      <c r="P884" s="109"/>
      <c r="Q884" s="109"/>
      <c r="R884" s="109"/>
      <c r="S884" s="109"/>
      <c r="T884" s="109"/>
      <c r="U884" s="109"/>
      <c r="V884" s="109"/>
      <c r="W884" s="109"/>
      <c r="X884" s="109"/>
      <c r="Y884" s="109"/>
      <c r="Z884" s="109"/>
    </row>
    <row r="885" ht="12.75" customHeight="1">
      <c r="A885" s="109"/>
      <c r="B885" s="109"/>
      <c r="C885" s="109"/>
      <c r="D885" s="109"/>
      <c r="E885" s="109"/>
      <c r="F885" s="109"/>
      <c r="G885" s="109"/>
      <c r="H885" s="109"/>
      <c r="I885" s="109"/>
      <c r="J885" s="109"/>
      <c r="K885" s="109"/>
      <c r="L885" s="109"/>
      <c r="M885" s="109"/>
      <c r="N885" s="109"/>
      <c r="O885" s="109"/>
      <c r="P885" s="109"/>
      <c r="Q885" s="109"/>
      <c r="R885" s="109"/>
      <c r="S885" s="109"/>
      <c r="T885" s="109"/>
      <c r="U885" s="109"/>
      <c r="V885" s="109"/>
      <c r="W885" s="109"/>
      <c r="X885" s="109"/>
      <c r="Y885" s="109"/>
      <c r="Z885" s="109"/>
    </row>
    <row r="886" ht="12.75" customHeight="1">
      <c r="A886" s="109"/>
      <c r="B886" s="109"/>
      <c r="C886" s="109"/>
      <c r="D886" s="109"/>
      <c r="E886" s="109"/>
      <c r="F886" s="109"/>
      <c r="G886" s="109"/>
      <c r="H886" s="109"/>
      <c r="I886" s="109"/>
      <c r="J886" s="109"/>
      <c r="K886" s="109"/>
      <c r="L886" s="109"/>
      <c r="M886" s="109"/>
      <c r="N886" s="109"/>
      <c r="O886" s="109"/>
      <c r="P886" s="109"/>
      <c r="Q886" s="109"/>
      <c r="R886" s="109"/>
      <c r="S886" s="109"/>
      <c r="T886" s="109"/>
      <c r="U886" s="109"/>
      <c r="V886" s="109"/>
      <c r="W886" s="109"/>
      <c r="X886" s="109"/>
      <c r="Y886" s="109"/>
      <c r="Z886" s="109"/>
    </row>
    <row r="887" ht="12.75" customHeight="1">
      <c r="A887" s="109"/>
      <c r="B887" s="109"/>
      <c r="C887" s="109"/>
      <c r="D887" s="109"/>
      <c r="E887" s="109"/>
      <c r="F887" s="109"/>
      <c r="G887" s="109"/>
      <c r="H887" s="109"/>
      <c r="I887" s="109"/>
      <c r="J887" s="109"/>
      <c r="K887" s="109"/>
      <c r="L887" s="109"/>
      <c r="M887" s="109"/>
      <c r="N887" s="109"/>
      <c r="O887" s="109"/>
      <c r="P887" s="109"/>
      <c r="Q887" s="109"/>
      <c r="R887" s="109"/>
      <c r="S887" s="109"/>
      <c r="T887" s="109"/>
      <c r="U887" s="109"/>
      <c r="V887" s="109"/>
      <c r="W887" s="109"/>
      <c r="X887" s="109"/>
      <c r="Y887" s="109"/>
      <c r="Z887" s="109"/>
    </row>
    <row r="888" ht="12.75" customHeight="1">
      <c r="A888" s="109"/>
      <c r="B888" s="109"/>
      <c r="C888" s="109"/>
      <c r="D888" s="109"/>
      <c r="E888" s="109"/>
      <c r="F888" s="109"/>
      <c r="G888" s="109"/>
      <c r="H888" s="109"/>
      <c r="I888" s="109"/>
      <c r="J888" s="109"/>
      <c r="K888" s="109"/>
      <c r="L888" s="109"/>
      <c r="M888" s="109"/>
      <c r="N888" s="109"/>
      <c r="O888" s="109"/>
      <c r="P888" s="109"/>
      <c r="Q888" s="109"/>
      <c r="R888" s="109"/>
      <c r="S888" s="109"/>
      <c r="T888" s="109"/>
      <c r="U888" s="109"/>
      <c r="V888" s="109"/>
      <c r="W888" s="109"/>
      <c r="X888" s="109"/>
      <c r="Y888" s="109"/>
      <c r="Z888" s="109"/>
    </row>
    <row r="889" ht="12.75" customHeight="1">
      <c r="A889" s="109"/>
      <c r="B889" s="109"/>
      <c r="C889" s="109"/>
      <c r="D889" s="109"/>
      <c r="E889" s="109"/>
      <c r="F889" s="109"/>
      <c r="G889" s="109"/>
      <c r="H889" s="109"/>
      <c r="I889" s="109"/>
      <c r="J889" s="109"/>
      <c r="K889" s="109"/>
      <c r="L889" s="109"/>
      <c r="M889" s="109"/>
      <c r="N889" s="109"/>
      <c r="O889" s="109"/>
      <c r="P889" s="109"/>
      <c r="Q889" s="109"/>
      <c r="R889" s="109"/>
      <c r="S889" s="109"/>
      <c r="T889" s="109"/>
      <c r="U889" s="109"/>
      <c r="V889" s="109"/>
      <c r="W889" s="109"/>
      <c r="X889" s="109"/>
      <c r="Y889" s="109"/>
      <c r="Z889" s="109"/>
    </row>
    <row r="890" ht="12.75" customHeight="1">
      <c r="A890" s="109"/>
      <c r="B890" s="109"/>
      <c r="C890" s="109"/>
      <c r="D890" s="109"/>
      <c r="E890" s="109"/>
      <c r="F890" s="109"/>
      <c r="G890" s="109"/>
      <c r="H890" s="109"/>
      <c r="I890" s="109"/>
      <c r="J890" s="109"/>
      <c r="K890" s="109"/>
      <c r="L890" s="109"/>
      <c r="M890" s="109"/>
      <c r="N890" s="109"/>
      <c r="O890" s="109"/>
      <c r="P890" s="109"/>
      <c r="Q890" s="109"/>
      <c r="R890" s="109"/>
      <c r="S890" s="109"/>
      <c r="T890" s="109"/>
      <c r="U890" s="109"/>
      <c r="V890" s="109"/>
      <c r="W890" s="109"/>
      <c r="X890" s="109"/>
      <c r="Y890" s="109"/>
      <c r="Z890" s="109"/>
    </row>
    <row r="891" ht="12.75" customHeight="1">
      <c r="A891" s="109"/>
      <c r="B891" s="109"/>
      <c r="C891" s="109"/>
      <c r="D891" s="109"/>
      <c r="E891" s="109"/>
      <c r="F891" s="109"/>
      <c r="G891" s="109"/>
      <c r="H891" s="109"/>
      <c r="I891" s="109"/>
      <c r="J891" s="109"/>
      <c r="K891" s="109"/>
      <c r="L891" s="109"/>
      <c r="M891" s="109"/>
      <c r="N891" s="109"/>
      <c r="O891" s="109"/>
      <c r="P891" s="109"/>
      <c r="Q891" s="109"/>
      <c r="R891" s="109"/>
      <c r="S891" s="109"/>
      <c r="T891" s="109"/>
      <c r="U891" s="109"/>
      <c r="V891" s="109"/>
      <c r="W891" s="109"/>
      <c r="X891" s="109"/>
      <c r="Y891" s="109"/>
      <c r="Z891" s="109"/>
    </row>
    <row r="892" ht="12.75" customHeight="1">
      <c r="A892" s="109"/>
      <c r="B892" s="109"/>
      <c r="C892" s="109"/>
      <c r="D892" s="109"/>
      <c r="E892" s="109"/>
      <c r="F892" s="109"/>
      <c r="G892" s="109"/>
      <c r="H892" s="109"/>
      <c r="I892" s="109"/>
      <c r="J892" s="109"/>
      <c r="K892" s="109"/>
      <c r="L892" s="109"/>
      <c r="M892" s="109"/>
      <c r="N892" s="109"/>
      <c r="O892" s="109"/>
      <c r="P892" s="109"/>
      <c r="Q892" s="109"/>
      <c r="R892" s="109"/>
      <c r="S892" s="109"/>
      <c r="T892" s="109"/>
      <c r="U892" s="109"/>
      <c r="V892" s="109"/>
      <c r="W892" s="109"/>
      <c r="X892" s="109"/>
      <c r="Y892" s="109"/>
      <c r="Z892" s="109"/>
    </row>
    <row r="893" ht="12.75" customHeight="1">
      <c r="A893" s="109"/>
      <c r="B893" s="109"/>
      <c r="C893" s="109"/>
      <c r="D893" s="109"/>
      <c r="E893" s="109"/>
      <c r="F893" s="109"/>
      <c r="G893" s="109"/>
      <c r="H893" s="109"/>
      <c r="I893" s="109"/>
      <c r="J893" s="109"/>
      <c r="K893" s="109"/>
      <c r="L893" s="109"/>
      <c r="M893" s="109"/>
      <c r="N893" s="109"/>
      <c r="O893" s="109"/>
      <c r="P893" s="109"/>
      <c r="Q893" s="109"/>
      <c r="R893" s="109"/>
      <c r="S893" s="109"/>
      <c r="T893" s="109"/>
      <c r="U893" s="109"/>
      <c r="V893" s="109"/>
      <c r="W893" s="109"/>
      <c r="X893" s="109"/>
      <c r="Y893" s="109"/>
      <c r="Z893" s="109"/>
    </row>
    <row r="894" ht="12.75" customHeight="1">
      <c r="A894" s="109"/>
      <c r="B894" s="109"/>
      <c r="C894" s="109"/>
      <c r="D894" s="109"/>
      <c r="E894" s="109"/>
      <c r="F894" s="109"/>
      <c r="G894" s="109"/>
      <c r="H894" s="109"/>
      <c r="I894" s="109"/>
      <c r="J894" s="109"/>
      <c r="K894" s="109"/>
      <c r="L894" s="109"/>
      <c r="M894" s="109"/>
      <c r="N894" s="109"/>
      <c r="O894" s="109"/>
      <c r="P894" s="109"/>
      <c r="Q894" s="109"/>
      <c r="R894" s="109"/>
      <c r="S894" s="109"/>
      <c r="T894" s="109"/>
      <c r="U894" s="109"/>
      <c r="V894" s="109"/>
      <c r="W894" s="109"/>
      <c r="X894" s="109"/>
      <c r="Y894" s="109"/>
      <c r="Z894" s="109"/>
    </row>
    <row r="895" ht="12.75" customHeight="1">
      <c r="A895" s="109"/>
      <c r="B895" s="109"/>
      <c r="C895" s="109"/>
      <c r="D895" s="109"/>
      <c r="E895" s="109"/>
      <c r="F895" s="109"/>
      <c r="G895" s="109"/>
      <c r="H895" s="109"/>
      <c r="I895" s="109"/>
      <c r="J895" s="109"/>
      <c r="K895" s="109"/>
      <c r="L895" s="109"/>
      <c r="M895" s="109"/>
      <c r="N895" s="109"/>
      <c r="O895" s="109"/>
      <c r="P895" s="109"/>
      <c r="Q895" s="109"/>
      <c r="R895" s="109"/>
      <c r="S895" s="109"/>
      <c r="T895" s="109"/>
      <c r="U895" s="109"/>
      <c r="V895" s="109"/>
      <c r="W895" s="109"/>
      <c r="X895" s="109"/>
      <c r="Y895" s="109"/>
      <c r="Z895" s="109"/>
    </row>
    <row r="896" ht="12.75" customHeight="1">
      <c r="A896" s="109"/>
      <c r="B896" s="109"/>
      <c r="C896" s="109"/>
      <c r="D896" s="109"/>
      <c r="E896" s="109"/>
      <c r="F896" s="109"/>
      <c r="G896" s="109"/>
      <c r="H896" s="109"/>
      <c r="I896" s="109"/>
      <c r="J896" s="109"/>
      <c r="K896" s="109"/>
      <c r="L896" s="109"/>
      <c r="M896" s="109"/>
      <c r="N896" s="109"/>
      <c r="O896" s="109"/>
      <c r="P896" s="109"/>
      <c r="Q896" s="109"/>
      <c r="R896" s="109"/>
      <c r="S896" s="109"/>
      <c r="T896" s="109"/>
      <c r="U896" s="109"/>
      <c r="V896" s="109"/>
      <c r="W896" s="109"/>
      <c r="X896" s="109"/>
      <c r="Y896" s="109"/>
      <c r="Z896" s="109"/>
    </row>
    <row r="897" ht="12.75" customHeight="1">
      <c r="A897" s="109"/>
      <c r="B897" s="109"/>
      <c r="C897" s="109"/>
      <c r="D897" s="109"/>
      <c r="E897" s="109"/>
      <c r="F897" s="109"/>
      <c r="G897" s="109"/>
      <c r="H897" s="109"/>
      <c r="I897" s="109"/>
      <c r="J897" s="109"/>
      <c r="K897" s="109"/>
      <c r="L897" s="109"/>
      <c r="M897" s="109"/>
      <c r="N897" s="109"/>
      <c r="O897" s="109"/>
      <c r="P897" s="109"/>
      <c r="Q897" s="109"/>
      <c r="R897" s="109"/>
      <c r="S897" s="109"/>
      <c r="T897" s="109"/>
      <c r="U897" s="109"/>
      <c r="V897" s="109"/>
      <c r="W897" s="109"/>
      <c r="X897" s="109"/>
      <c r="Y897" s="109"/>
      <c r="Z897" s="109"/>
    </row>
    <row r="898" ht="12.75" customHeight="1">
      <c r="A898" s="109"/>
      <c r="B898" s="109"/>
      <c r="C898" s="109"/>
      <c r="D898" s="109"/>
      <c r="E898" s="109"/>
      <c r="F898" s="109"/>
      <c r="G898" s="109"/>
      <c r="H898" s="109"/>
      <c r="I898" s="109"/>
      <c r="J898" s="109"/>
      <c r="K898" s="109"/>
      <c r="L898" s="109"/>
      <c r="M898" s="109"/>
      <c r="N898" s="109"/>
      <c r="O898" s="109"/>
      <c r="P898" s="109"/>
      <c r="Q898" s="109"/>
      <c r="R898" s="109"/>
      <c r="S898" s="109"/>
      <c r="T898" s="109"/>
      <c r="U898" s="109"/>
      <c r="V898" s="109"/>
      <c r="W898" s="109"/>
      <c r="X898" s="109"/>
      <c r="Y898" s="109"/>
      <c r="Z898" s="109"/>
    </row>
    <row r="899" ht="12.75" customHeight="1">
      <c r="A899" s="109"/>
      <c r="B899" s="109"/>
      <c r="C899" s="109"/>
      <c r="D899" s="109"/>
      <c r="E899" s="109"/>
      <c r="F899" s="109"/>
      <c r="G899" s="109"/>
      <c r="H899" s="109"/>
      <c r="I899" s="109"/>
      <c r="J899" s="109"/>
      <c r="K899" s="109"/>
      <c r="L899" s="109"/>
      <c r="M899" s="109"/>
      <c r="N899" s="109"/>
      <c r="O899" s="109"/>
      <c r="P899" s="109"/>
      <c r="Q899" s="109"/>
      <c r="R899" s="109"/>
      <c r="S899" s="109"/>
      <c r="T899" s="109"/>
      <c r="U899" s="109"/>
      <c r="V899" s="109"/>
      <c r="W899" s="109"/>
      <c r="X899" s="109"/>
      <c r="Y899" s="109"/>
      <c r="Z899" s="109"/>
    </row>
    <row r="900" ht="12.75" customHeight="1">
      <c r="A900" s="109"/>
      <c r="B900" s="109"/>
      <c r="C900" s="109"/>
      <c r="D900" s="109"/>
      <c r="E900" s="109"/>
      <c r="F900" s="109"/>
      <c r="G900" s="109"/>
      <c r="H900" s="109"/>
      <c r="I900" s="109"/>
      <c r="J900" s="109"/>
      <c r="K900" s="109"/>
      <c r="L900" s="109"/>
      <c r="M900" s="109"/>
      <c r="N900" s="109"/>
      <c r="O900" s="109"/>
      <c r="P900" s="109"/>
      <c r="Q900" s="109"/>
      <c r="R900" s="109"/>
      <c r="S900" s="109"/>
      <c r="T900" s="109"/>
      <c r="U900" s="109"/>
      <c r="V900" s="109"/>
      <c r="W900" s="109"/>
      <c r="X900" s="109"/>
      <c r="Y900" s="109"/>
      <c r="Z900" s="109"/>
    </row>
    <row r="901" ht="12.75" customHeight="1">
      <c r="A901" s="109"/>
      <c r="B901" s="109"/>
      <c r="C901" s="109"/>
      <c r="D901" s="109"/>
      <c r="E901" s="109"/>
      <c r="F901" s="109"/>
      <c r="G901" s="109"/>
      <c r="H901" s="109"/>
      <c r="I901" s="109"/>
      <c r="J901" s="109"/>
      <c r="K901" s="109"/>
      <c r="L901" s="109"/>
      <c r="M901" s="109"/>
      <c r="N901" s="109"/>
      <c r="O901" s="109"/>
      <c r="P901" s="109"/>
      <c r="Q901" s="109"/>
      <c r="R901" s="109"/>
      <c r="S901" s="109"/>
      <c r="T901" s="109"/>
      <c r="U901" s="109"/>
      <c r="V901" s="109"/>
      <c r="W901" s="109"/>
      <c r="X901" s="109"/>
      <c r="Y901" s="109"/>
      <c r="Z901" s="109"/>
    </row>
    <row r="902" ht="12.75" customHeight="1">
      <c r="A902" s="109"/>
      <c r="B902" s="109"/>
      <c r="C902" s="109"/>
      <c r="D902" s="109"/>
      <c r="E902" s="109"/>
      <c r="F902" s="109"/>
      <c r="G902" s="109"/>
      <c r="H902" s="109"/>
      <c r="I902" s="109"/>
      <c r="J902" s="109"/>
      <c r="K902" s="109"/>
      <c r="L902" s="109"/>
      <c r="M902" s="109"/>
      <c r="N902" s="109"/>
      <c r="O902" s="109"/>
      <c r="P902" s="109"/>
      <c r="Q902" s="109"/>
      <c r="R902" s="109"/>
      <c r="S902" s="109"/>
      <c r="T902" s="109"/>
      <c r="U902" s="109"/>
      <c r="V902" s="109"/>
      <c r="W902" s="109"/>
      <c r="X902" s="109"/>
      <c r="Y902" s="109"/>
      <c r="Z902" s="109"/>
    </row>
    <row r="903" ht="12.75" customHeight="1">
      <c r="A903" s="109"/>
      <c r="B903" s="109"/>
      <c r="C903" s="109"/>
      <c r="D903" s="109"/>
      <c r="E903" s="109"/>
      <c r="F903" s="109"/>
      <c r="G903" s="109"/>
      <c r="H903" s="109"/>
      <c r="I903" s="109"/>
      <c r="J903" s="109"/>
      <c r="K903" s="109"/>
      <c r="L903" s="109"/>
      <c r="M903" s="109"/>
      <c r="N903" s="109"/>
      <c r="O903" s="109"/>
      <c r="P903" s="109"/>
      <c r="Q903" s="109"/>
      <c r="R903" s="109"/>
      <c r="S903" s="109"/>
      <c r="T903" s="109"/>
      <c r="U903" s="109"/>
      <c r="V903" s="109"/>
      <c r="W903" s="109"/>
      <c r="X903" s="109"/>
      <c r="Y903" s="109"/>
      <c r="Z903" s="109"/>
    </row>
    <row r="904" ht="12.75" customHeight="1">
      <c r="A904" s="109"/>
      <c r="B904" s="109"/>
      <c r="C904" s="109"/>
      <c r="D904" s="109"/>
      <c r="E904" s="109"/>
      <c r="F904" s="109"/>
      <c r="G904" s="109"/>
      <c r="H904" s="109"/>
      <c r="I904" s="109"/>
      <c r="J904" s="109"/>
      <c r="K904" s="109"/>
      <c r="L904" s="109"/>
      <c r="M904" s="109"/>
      <c r="N904" s="109"/>
      <c r="O904" s="109"/>
      <c r="P904" s="109"/>
      <c r="Q904" s="109"/>
      <c r="R904" s="109"/>
      <c r="S904" s="109"/>
      <c r="T904" s="109"/>
      <c r="U904" s="109"/>
      <c r="V904" s="109"/>
      <c r="W904" s="109"/>
      <c r="X904" s="109"/>
      <c r="Y904" s="109"/>
      <c r="Z904" s="109"/>
    </row>
    <row r="905" ht="12.75" customHeight="1">
      <c r="A905" s="109"/>
      <c r="B905" s="109"/>
      <c r="C905" s="109"/>
      <c r="D905" s="109"/>
      <c r="E905" s="109"/>
      <c r="F905" s="109"/>
      <c r="G905" s="109"/>
      <c r="H905" s="109"/>
      <c r="I905" s="109"/>
      <c r="J905" s="109"/>
      <c r="K905" s="109"/>
      <c r="L905" s="109"/>
      <c r="M905" s="109"/>
      <c r="N905" s="109"/>
      <c r="O905" s="109"/>
      <c r="P905" s="109"/>
      <c r="Q905" s="109"/>
      <c r="R905" s="109"/>
      <c r="S905" s="109"/>
      <c r="T905" s="109"/>
      <c r="U905" s="109"/>
      <c r="V905" s="109"/>
      <c r="W905" s="109"/>
      <c r="X905" s="109"/>
      <c r="Y905" s="109"/>
      <c r="Z905" s="109"/>
    </row>
    <row r="906" ht="12.75" customHeight="1">
      <c r="A906" s="109"/>
      <c r="B906" s="109"/>
      <c r="C906" s="109"/>
      <c r="D906" s="109"/>
      <c r="E906" s="109"/>
      <c r="F906" s="109"/>
      <c r="G906" s="109"/>
      <c r="H906" s="109"/>
      <c r="I906" s="109"/>
      <c r="J906" s="109"/>
      <c r="K906" s="109"/>
      <c r="L906" s="109"/>
      <c r="M906" s="109"/>
      <c r="N906" s="109"/>
      <c r="O906" s="109"/>
      <c r="P906" s="109"/>
      <c r="Q906" s="109"/>
      <c r="R906" s="109"/>
      <c r="S906" s="109"/>
      <c r="T906" s="109"/>
      <c r="U906" s="109"/>
      <c r="V906" s="109"/>
      <c r="W906" s="109"/>
      <c r="X906" s="109"/>
      <c r="Y906" s="109"/>
      <c r="Z906" s="109"/>
    </row>
    <row r="907" ht="12.75" customHeight="1">
      <c r="A907" s="109"/>
      <c r="B907" s="109"/>
      <c r="C907" s="109"/>
      <c r="D907" s="109"/>
      <c r="E907" s="109"/>
      <c r="F907" s="109"/>
      <c r="G907" s="109"/>
      <c r="H907" s="109"/>
      <c r="I907" s="109"/>
      <c r="J907" s="109"/>
      <c r="K907" s="109"/>
      <c r="L907" s="109"/>
      <c r="M907" s="109"/>
      <c r="N907" s="109"/>
      <c r="O907" s="109"/>
      <c r="P907" s="109"/>
      <c r="Q907" s="109"/>
      <c r="R907" s="109"/>
      <c r="S907" s="109"/>
      <c r="T907" s="109"/>
      <c r="U907" s="109"/>
      <c r="V907" s="109"/>
      <c r="W907" s="109"/>
      <c r="X907" s="109"/>
      <c r="Y907" s="109"/>
      <c r="Z907" s="109"/>
    </row>
    <row r="908" ht="12.75" customHeight="1">
      <c r="A908" s="109"/>
      <c r="B908" s="109"/>
      <c r="C908" s="109"/>
      <c r="D908" s="109"/>
      <c r="E908" s="109"/>
      <c r="F908" s="109"/>
      <c r="G908" s="109"/>
      <c r="H908" s="109"/>
      <c r="I908" s="109"/>
      <c r="J908" s="109"/>
      <c r="K908" s="109"/>
      <c r="L908" s="109"/>
      <c r="M908" s="109"/>
      <c r="N908" s="109"/>
      <c r="O908" s="109"/>
      <c r="P908" s="109"/>
      <c r="Q908" s="109"/>
      <c r="R908" s="109"/>
      <c r="S908" s="109"/>
      <c r="T908" s="109"/>
      <c r="U908" s="109"/>
      <c r="V908" s="109"/>
      <c r="W908" s="109"/>
      <c r="X908" s="109"/>
      <c r="Y908" s="109"/>
      <c r="Z908" s="109"/>
    </row>
    <row r="909" ht="12.75" customHeight="1">
      <c r="A909" s="109"/>
      <c r="B909" s="109"/>
      <c r="C909" s="109"/>
      <c r="D909" s="109"/>
      <c r="E909" s="109"/>
      <c r="F909" s="109"/>
      <c r="G909" s="109"/>
      <c r="H909" s="109"/>
      <c r="I909" s="109"/>
      <c r="J909" s="109"/>
      <c r="K909" s="109"/>
      <c r="L909" s="109"/>
      <c r="M909" s="109"/>
      <c r="N909" s="109"/>
      <c r="O909" s="109"/>
      <c r="P909" s="109"/>
      <c r="Q909" s="109"/>
      <c r="R909" s="109"/>
      <c r="S909" s="109"/>
      <c r="T909" s="109"/>
      <c r="U909" s="109"/>
      <c r="V909" s="109"/>
      <c r="W909" s="109"/>
      <c r="X909" s="109"/>
      <c r="Y909" s="109"/>
      <c r="Z909" s="109"/>
    </row>
    <row r="910" ht="12.75" customHeight="1">
      <c r="A910" s="109"/>
      <c r="B910" s="109"/>
      <c r="C910" s="109"/>
      <c r="D910" s="109"/>
      <c r="E910" s="109"/>
      <c r="F910" s="109"/>
      <c r="G910" s="109"/>
      <c r="H910" s="109"/>
      <c r="I910" s="109"/>
      <c r="J910" s="109"/>
      <c r="K910" s="109"/>
      <c r="L910" s="109"/>
      <c r="M910" s="109"/>
      <c r="N910" s="109"/>
      <c r="O910" s="109"/>
      <c r="P910" s="109"/>
      <c r="Q910" s="109"/>
      <c r="R910" s="109"/>
      <c r="S910" s="109"/>
      <c r="T910" s="109"/>
      <c r="U910" s="109"/>
      <c r="V910" s="109"/>
      <c r="W910" s="109"/>
      <c r="X910" s="109"/>
      <c r="Y910" s="109"/>
      <c r="Z910" s="109"/>
    </row>
    <row r="911" ht="12.75" customHeight="1">
      <c r="A911" s="109"/>
      <c r="B911" s="109"/>
      <c r="C911" s="109"/>
      <c r="D911" s="109"/>
      <c r="E911" s="109"/>
      <c r="F911" s="109"/>
      <c r="G911" s="109"/>
      <c r="H911" s="109"/>
      <c r="I911" s="109"/>
      <c r="J911" s="109"/>
      <c r="K911" s="109"/>
      <c r="L911" s="109"/>
      <c r="M911" s="109"/>
      <c r="N911" s="109"/>
      <c r="O911" s="109"/>
      <c r="P911" s="109"/>
      <c r="Q911" s="109"/>
      <c r="R911" s="109"/>
      <c r="S911" s="109"/>
      <c r="T911" s="109"/>
      <c r="U911" s="109"/>
      <c r="V911" s="109"/>
      <c r="W911" s="109"/>
      <c r="X911" s="109"/>
      <c r="Y911" s="109"/>
      <c r="Z911" s="109"/>
    </row>
    <row r="912" ht="12.75" customHeight="1">
      <c r="A912" s="109"/>
      <c r="B912" s="109"/>
      <c r="C912" s="109"/>
      <c r="D912" s="109"/>
      <c r="E912" s="109"/>
      <c r="F912" s="109"/>
      <c r="G912" s="109"/>
      <c r="H912" s="109"/>
      <c r="I912" s="109"/>
      <c r="J912" s="109"/>
      <c r="K912" s="109"/>
      <c r="L912" s="109"/>
      <c r="M912" s="109"/>
      <c r="N912" s="109"/>
      <c r="O912" s="109"/>
      <c r="P912" s="109"/>
      <c r="Q912" s="109"/>
      <c r="R912" s="109"/>
      <c r="S912" s="109"/>
      <c r="T912" s="109"/>
      <c r="U912" s="109"/>
      <c r="V912" s="109"/>
      <c r="W912" s="109"/>
      <c r="X912" s="109"/>
      <c r="Y912" s="109"/>
      <c r="Z912" s="109"/>
    </row>
    <row r="913" ht="12.75" customHeight="1">
      <c r="A913" s="109"/>
      <c r="B913" s="109"/>
      <c r="C913" s="109"/>
      <c r="D913" s="109"/>
      <c r="E913" s="109"/>
      <c r="F913" s="109"/>
      <c r="G913" s="109"/>
      <c r="H913" s="109"/>
      <c r="I913" s="109"/>
      <c r="J913" s="109"/>
      <c r="K913" s="109"/>
      <c r="L913" s="109"/>
      <c r="M913" s="109"/>
      <c r="N913" s="109"/>
      <c r="O913" s="109"/>
      <c r="P913" s="109"/>
      <c r="Q913" s="109"/>
      <c r="R913" s="109"/>
      <c r="S913" s="109"/>
      <c r="T913" s="109"/>
      <c r="U913" s="109"/>
      <c r="V913" s="109"/>
      <c r="W913" s="109"/>
      <c r="X913" s="109"/>
      <c r="Y913" s="109"/>
      <c r="Z913" s="109"/>
    </row>
    <row r="914" ht="12.75" customHeight="1">
      <c r="A914" s="109"/>
      <c r="B914" s="109"/>
      <c r="C914" s="109"/>
      <c r="D914" s="109"/>
      <c r="E914" s="109"/>
      <c r="F914" s="109"/>
      <c r="G914" s="109"/>
      <c r="H914" s="109"/>
      <c r="I914" s="109"/>
      <c r="J914" s="109"/>
      <c r="K914" s="109"/>
      <c r="L914" s="109"/>
      <c r="M914" s="109"/>
      <c r="N914" s="109"/>
      <c r="O914" s="109"/>
      <c r="P914" s="109"/>
      <c r="Q914" s="109"/>
      <c r="R914" s="109"/>
      <c r="S914" s="109"/>
      <c r="T914" s="109"/>
      <c r="U914" s="109"/>
      <c r="V914" s="109"/>
      <c r="W914" s="109"/>
      <c r="X914" s="109"/>
      <c r="Y914" s="109"/>
      <c r="Z914" s="109"/>
    </row>
    <row r="915" ht="12.75" customHeight="1">
      <c r="A915" s="109"/>
      <c r="B915" s="109"/>
      <c r="C915" s="109"/>
      <c r="D915" s="109"/>
      <c r="E915" s="109"/>
      <c r="F915" s="109"/>
      <c r="G915" s="109"/>
      <c r="H915" s="109"/>
      <c r="I915" s="109"/>
      <c r="J915" s="109"/>
      <c r="K915" s="109"/>
      <c r="L915" s="109"/>
      <c r="M915" s="109"/>
      <c r="N915" s="109"/>
      <c r="O915" s="109"/>
      <c r="P915" s="109"/>
      <c r="Q915" s="109"/>
      <c r="R915" s="109"/>
      <c r="S915" s="109"/>
      <c r="T915" s="109"/>
      <c r="U915" s="109"/>
      <c r="V915" s="109"/>
      <c r="W915" s="109"/>
      <c r="X915" s="109"/>
      <c r="Y915" s="109"/>
      <c r="Z915" s="109"/>
    </row>
    <row r="916" ht="12.75" customHeight="1">
      <c r="A916" s="109"/>
      <c r="B916" s="109"/>
      <c r="C916" s="109"/>
      <c r="D916" s="109"/>
      <c r="E916" s="109"/>
      <c r="F916" s="109"/>
      <c r="G916" s="109"/>
      <c r="H916" s="109"/>
      <c r="I916" s="109"/>
      <c r="J916" s="109"/>
      <c r="K916" s="109"/>
      <c r="L916" s="109"/>
      <c r="M916" s="109"/>
      <c r="N916" s="109"/>
      <c r="O916" s="109"/>
      <c r="P916" s="109"/>
      <c r="Q916" s="109"/>
      <c r="R916" s="109"/>
      <c r="S916" s="109"/>
      <c r="T916" s="109"/>
      <c r="U916" s="109"/>
      <c r="V916" s="109"/>
      <c r="W916" s="109"/>
      <c r="X916" s="109"/>
      <c r="Y916" s="109"/>
      <c r="Z916" s="109"/>
    </row>
    <row r="917" ht="12.75" customHeight="1">
      <c r="A917" s="109"/>
      <c r="B917" s="109"/>
      <c r="C917" s="109"/>
      <c r="D917" s="109"/>
      <c r="E917" s="109"/>
      <c r="F917" s="109"/>
      <c r="G917" s="109"/>
      <c r="H917" s="109"/>
      <c r="I917" s="109"/>
      <c r="J917" s="109"/>
      <c r="K917" s="109"/>
      <c r="L917" s="109"/>
      <c r="M917" s="109"/>
      <c r="N917" s="109"/>
      <c r="O917" s="109"/>
      <c r="P917" s="109"/>
      <c r="Q917" s="109"/>
      <c r="R917" s="109"/>
      <c r="S917" s="109"/>
      <c r="T917" s="109"/>
      <c r="U917" s="109"/>
      <c r="V917" s="109"/>
      <c r="W917" s="109"/>
      <c r="X917" s="109"/>
      <c r="Y917" s="109"/>
      <c r="Z917" s="109"/>
    </row>
    <row r="918" ht="12.75" customHeight="1">
      <c r="A918" s="109"/>
      <c r="B918" s="109"/>
      <c r="C918" s="109"/>
      <c r="D918" s="109"/>
      <c r="E918" s="109"/>
      <c r="F918" s="109"/>
      <c r="G918" s="109"/>
      <c r="H918" s="109"/>
      <c r="I918" s="109"/>
      <c r="J918" s="109"/>
      <c r="K918" s="109"/>
      <c r="L918" s="109"/>
      <c r="M918" s="109"/>
      <c r="N918" s="109"/>
      <c r="O918" s="109"/>
      <c r="P918" s="109"/>
      <c r="Q918" s="109"/>
      <c r="R918" s="109"/>
      <c r="S918" s="109"/>
      <c r="T918" s="109"/>
      <c r="U918" s="109"/>
      <c r="V918" s="109"/>
      <c r="W918" s="109"/>
      <c r="X918" s="109"/>
      <c r="Y918" s="109"/>
      <c r="Z918" s="109"/>
    </row>
    <row r="919" ht="12.75" customHeight="1">
      <c r="A919" s="109"/>
      <c r="B919" s="109"/>
      <c r="C919" s="109"/>
      <c r="D919" s="109"/>
      <c r="E919" s="109"/>
      <c r="F919" s="109"/>
      <c r="G919" s="109"/>
      <c r="H919" s="109"/>
      <c r="I919" s="109"/>
      <c r="J919" s="109"/>
      <c r="K919" s="109"/>
      <c r="L919" s="109"/>
      <c r="M919" s="109"/>
      <c r="N919" s="109"/>
      <c r="O919" s="109"/>
      <c r="P919" s="109"/>
      <c r="Q919" s="109"/>
      <c r="R919" s="109"/>
      <c r="S919" s="109"/>
      <c r="T919" s="109"/>
      <c r="U919" s="109"/>
      <c r="V919" s="109"/>
      <c r="W919" s="109"/>
      <c r="X919" s="109"/>
      <c r="Y919" s="109"/>
      <c r="Z919" s="109"/>
    </row>
    <row r="920" ht="12.75" customHeight="1">
      <c r="A920" s="109"/>
      <c r="B920" s="109"/>
      <c r="C920" s="109"/>
      <c r="D920" s="109"/>
      <c r="E920" s="109"/>
      <c r="F920" s="109"/>
      <c r="G920" s="109"/>
      <c r="H920" s="109"/>
      <c r="I920" s="109"/>
      <c r="J920" s="109"/>
      <c r="K920" s="109"/>
      <c r="L920" s="109"/>
      <c r="M920" s="109"/>
      <c r="N920" s="109"/>
      <c r="O920" s="109"/>
      <c r="P920" s="109"/>
      <c r="Q920" s="109"/>
      <c r="R920" s="109"/>
      <c r="S920" s="109"/>
      <c r="T920" s="109"/>
      <c r="U920" s="109"/>
      <c r="V920" s="109"/>
      <c r="W920" s="109"/>
      <c r="X920" s="109"/>
      <c r="Y920" s="109"/>
      <c r="Z920" s="109"/>
    </row>
    <row r="921" ht="12.75" customHeight="1">
      <c r="A921" s="109"/>
      <c r="B921" s="109"/>
      <c r="C921" s="109"/>
      <c r="D921" s="109"/>
      <c r="E921" s="109"/>
      <c r="F921" s="109"/>
      <c r="G921" s="109"/>
      <c r="H921" s="109"/>
      <c r="I921" s="109"/>
      <c r="J921" s="109"/>
      <c r="K921" s="109"/>
      <c r="L921" s="109"/>
      <c r="M921" s="109"/>
      <c r="N921" s="109"/>
      <c r="O921" s="109"/>
      <c r="P921" s="109"/>
      <c r="Q921" s="109"/>
      <c r="R921" s="109"/>
      <c r="S921" s="109"/>
      <c r="T921" s="109"/>
      <c r="U921" s="109"/>
      <c r="V921" s="109"/>
      <c r="W921" s="109"/>
      <c r="X921" s="109"/>
      <c r="Y921" s="109"/>
      <c r="Z921" s="109"/>
    </row>
    <row r="922" ht="12.75" customHeight="1">
      <c r="A922" s="109"/>
      <c r="B922" s="109"/>
      <c r="C922" s="109"/>
      <c r="D922" s="109"/>
      <c r="E922" s="109"/>
      <c r="F922" s="109"/>
      <c r="G922" s="109"/>
      <c r="H922" s="109"/>
      <c r="I922" s="109"/>
      <c r="J922" s="109"/>
      <c r="K922" s="109"/>
      <c r="L922" s="109"/>
      <c r="M922" s="109"/>
      <c r="N922" s="109"/>
      <c r="O922" s="109"/>
      <c r="P922" s="109"/>
      <c r="Q922" s="109"/>
      <c r="R922" s="109"/>
      <c r="S922" s="109"/>
      <c r="T922" s="109"/>
      <c r="U922" s="109"/>
      <c r="V922" s="109"/>
      <c r="W922" s="109"/>
      <c r="X922" s="109"/>
      <c r="Y922" s="109"/>
      <c r="Z922" s="109"/>
    </row>
    <row r="923" ht="12.75" customHeight="1">
      <c r="A923" s="109"/>
      <c r="B923" s="109"/>
      <c r="C923" s="109"/>
      <c r="D923" s="109"/>
      <c r="E923" s="109"/>
      <c r="F923" s="109"/>
      <c r="G923" s="109"/>
      <c r="H923" s="109"/>
      <c r="I923" s="109"/>
      <c r="J923" s="109"/>
      <c r="K923" s="109"/>
      <c r="L923" s="109"/>
      <c r="M923" s="109"/>
      <c r="N923" s="109"/>
      <c r="O923" s="109"/>
      <c r="P923" s="109"/>
      <c r="Q923" s="109"/>
      <c r="R923" s="109"/>
      <c r="S923" s="109"/>
      <c r="T923" s="109"/>
      <c r="U923" s="109"/>
      <c r="V923" s="109"/>
      <c r="W923" s="109"/>
      <c r="X923" s="109"/>
      <c r="Y923" s="109"/>
      <c r="Z923" s="109"/>
    </row>
    <row r="924" ht="12.75" customHeight="1">
      <c r="A924" s="109"/>
      <c r="B924" s="109"/>
      <c r="C924" s="109"/>
      <c r="D924" s="109"/>
      <c r="E924" s="109"/>
      <c r="F924" s="109"/>
      <c r="G924" s="109"/>
      <c r="H924" s="109"/>
      <c r="I924" s="109"/>
      <c r="J924" s="109"/>
      <c r="K924" s="109"/>
      <c r="L924" s="109"/>
      <c r="M924" s="109"/>
      <c r="N924" s="109"/>
      <c r="O924" s="109"/>
      <c r="P924" s="109"/>
      <c r="Q924" s="109"/>
      <c r="R924" s="109"/>
      <c r="S924" s="109"/>
      <c r="T924" s="109"/>
      <c r="U924" s="109"/>
      <c r="V924" s="109"/>
      <c r="W924" s="109"/>
      <c r="X924" s="109"/>
      <c r="Y924" s="109"/>
      <c r="Z924" s="109"/>
    </row>
    <row r="925" ht="12.75" customHeight="1">
      <c r="A925" s="109"/>
      <c r="B925" s="109"/>
      <c r="C925" s="109"/>
      <c r="D925" s="109"/>
      <c r="E925" s="109"/>
      <c r="F925" s="109"/>
      <c r="G925" s="109"/>
      <c r="H925" s="109"/>
      <c r="I925" s="109"/>
      <c r="J925" s="109"/>
      <c r="K925" s="109"/>
      <c r="L925" s="109"/>
      <c r="M925" s="109"/>
      <c r="N925" s="109"/>
      <c r="O925" s="109"/>
      <c r="P925" s="109"/>
      <c r="Q925" s="109"/>
      <c r="R925" s="109"/>
      <c r="S925" s="109"/>
      <c r="T925" s="109"/>
      <c r="U925" s="109"/>
      <c r="V925" s="109"/>
      <c r="W925" s="109"/>
      <c r="X925" s="109"/>
      <c r="Y925" s="109"/>
      <c r="Z925" s="109"/>
    </row>
    <row r="926" ht="12.75" customHeight="1">
      <c r="A926" s="109"/>
      <c r="B926" s="109"/>
      <c r="C926" s="109"/>
      <c r="D926" s="109"/>
      <c r="E926" s="109"/>
      <c r="F926" s="109"/>
      <c r="G926" s="109"/>
      <c r="H926" s="109"/>
      <c r="I926" s="109"/>
      <c r="J926" s="109"/>
      <c r="K926" s="109"/>
      <c r="L926" s="109"/>
      <c r="M926" s="109"/>
      <c r="N926" s="109"/>
      <c r="O926" s="109"/>
      <c r="P926" s="109"/>
      <c r="Q926" s="109"/>
      <c r="R926" s="109"/>
      <c r="S926" s="109"/>
      <c r="T926" s="109"/>
      <c r="U926" s="109"/>
      <c r="V926" s="109"/>
      <c r="W926" s="109"/>
      <c r="X926" s="109"/>
      <c r="Y926" s="109"/>
      <c r="Z926" s="109"/>
    </row>
    <row r="927" ht="12.75" customHeight="1">
      <c r="A927" s="109"/>
      <c r="B927" s="109"/>
      <c r="C927" s="109"/>
      <c r="D927" s="109"/>
      <c r="E927" s="109"/>
      <c r="F927" s="109"/>
      <c r="G927" s="109"/>
      <c r="H927" s="109"/>
      <c r="I927" s="109"/>
      <c r="J927" s="109"/>
      <c r="K927" s="109"/>
      <c r="L927" s="109"/>
      <c r="M927" s="109"/>
      <c r="N927" s="109"/>
      <c r="O927" s="109"/>
      <c r="P927" s="109"/>
      <c r="Q927" s="109"/>
      <c r="R927" s="109"/>
      <c r="S927" s="109"/>
      <c r="T927" s="109"/>
      <c r="U927" s="109"/>
      <c r="V927" s="109"/>
      <c r="W927" s="109"/>
      <c r="X927" s="109"/>
      <c r="Y927" s="109"/>
      <c r="Z927" s="109"/>
    </row>
    <row r="928" ht="12.75" customHeight="1">
      <c r="A928" s="109"/>
      <c r="B928" s="109"/>
      <c r="C928" s="109"/>
      <c r="D928" s="109"/>
      <c r="E928" s="109"/>
      <c r="F928" s="109"/>
      <c r="G928" s="109"/>
      <c r="H928" s="109"/>
      <c r="I928" s="109"/>
      <c r="J928" s="109"/>
      <c r="K928" s="109"/>
      <c r="L928" s="109"/>
      <c r="M928" s="109"/>
      <c r="N928" s="109"/>
      <c r="O928" s="109"/>
      <c r="P928" s="109"/>
      <c r="Q928" s="109"/>
      <c r="R928" s="109"/>
      <c r="S928" s="109"/>
      <c r="T928" s="109"/>
      <c r="U928" s="109"/>
      <c r="V928" s="109"/>
      <c r="W928" s="109"/>
      <c r="X928" s="109"/>
      <c r="Y928" s="109"/>
      <c r="Z928" s="109"/>
    </row>
    <row r="929" ht="12.75" customHeight="1">
      <c r="A929" s="109"/>
      <c r="B929" s="109"/>
      <c r="C929" s="109"/>
      <c r="D929" s="109"/>
      <c r="E929" s="109"/>
      <c r="F929" s="109"/>
      <c r="G929" s="109"/>
      <c r="H929" s="109"/>
      <c r="I929" s="109"/>
      <c r="J929" s="109"/>
      <c r="K929" s="109"/>
      <c r="L929" s="109"/>
      <c r="M929" s="109"/>
      <c r="N929" s="109"/>
      <c r="O929" s="109"/>
      <c r="P929" s="109"/>
      <c r="Q929" s="109"/>
      <c r="R929" s="109"/>
      <c r="S929" s="109"/>
      <c r="T929" s="109"/>
      <c r="U929" s="109"/>
      <c r="V929" s="109"/>
      <c r="W929" s="109"/>
      <c r="X929" s="109"/>
      <c r="Y929" s="109"/>
      <c r="Z929" s="109"/>
    </row>
    <row r="930" ht="12.75" customHeight="1">
      <c r="A930" s="109"/>
      <c r="B930" s="109"/>
      <c r="C930" s="109"/>
      <c r="D930" s="109"/>
      <c r="E930" s="109"/>
      <c r="F930" s="109"/>
      <c r="G930" s="109"/>
      <c r="H930" s="109"/>
      <c r="I930" s="109"/>
      <c r="J930" s="109"/>
      <c r="K930" s="109"/>
      <c r="L930" s="109"/>
      <c r="M930" s="109"/>
      <c r="N930" s="109"/>
      <c r="O930" s="109"/>
      <c r="P930" s="109"/>
      <c r="Q930" s="109"/>
      <c r="R930" s="109"/>
      <c r="S930" s="109"/>
      <c r="T930" s="109"/>
      <c r="U930" s="109"/>
      <c r="V930" s="109"/>
      <c r="W930" s="109"/>
      <c r="X930" s="109"/>
      <c r="Y930" s="109"/>
      <c r="Z930" s="109"/>
    </row>
    <row r="931" ht="12.75" customHeight="1">
      <c r="A931" s="109"/>
      <c r="B931" s="109"/>
      <c r="C931" s="109"/>
      <c r="D931" s="109"/>
      <c r="E931" s="109"/>
      <c r="F931" s="109"/>
      <c r="G931" s="109"/>
      <c r="H931" s="109"/>
      <c r="I931" s="109"/>
      <c r="J931" s="109"/>
      <c r="K931" s="109"/>
      <c r="L931" s="109"/>
      <c r="M931" s="109"/>
      <c r="N931" s="109"/>
      <c r="O931" s="109"/>
      <c r="P931" s="109"/>
      <c r="Q931" s="109"/>
      <c r="R931" s="109"/>
      <c r="S931" s="109"/>
      <c r="T931" s="109"/>
      <c r="U931" s="109"/>
      <c r="V931" s="109"/>
      <c r="W931" s="109"/>
      <c r="X931" s="109"/>
      <c r="Y931" s="109"/>
      <c r="Z931" s="109"/>
    </row>
    <row r="932" ht="12.75" customHeight="1">
      <c r="A932" s="109"/>
      <c r="B932" s="109"/>
      <c r="C932" s="109"/>
      <c r="D932" s="109"/>
      <c r="E932" s="109"/>
      <c r="F932" s="109"/>
      <c r="G932" s="109"/>
      <c r="H932" s="109"/>
      <c r="I932" s="109"/>
      <c r="J932" s="109"/>
      <c r="K932" s="109"/>
      <c r="L932" s="109"/>
      <c r="M932" s="109"/>
      <c r="N932" s="109"/>
      <c r="O932" s="109"/>
      <c r="P932" s="109"/>
      <c r="Q932" s="109"/>
      <c r="R932" s="109"/>
      <c r="S932" s="109"/>
      <c r="T932" s="109"/>
      <c r="U932" s="109"/>
      <c r="V932" s="109"/>
      <c r="W932" s="109"/>
      <c r="X932" s="109"/>
      <c r="Y932" s="109"/>
      <c r="Z932" s="109"/>
    </row>
    <row r="933" ht="12.75" customHeight="1">
      <c r="A933" s="109"/>
      <c r="B933" s="109"/>
      <c r="C933" s="109"/>
      <c r="D933" s="109"/>
      <c r="E933" s="109"/>
      <c r="F933" s="109"/>
      <c r="G933" s="109"/>
      <c r="H933" s="109"/>
      <c r="I933" s="109"/>
      <c r="J933" s="109"/>
      <c r="K933" s="109"/>
      <c r="L933" s="109"/>
      <c r="M933" s="109"/>
      <c r="N933" s="109"/>
      <c r="O933" s="109"/>
      <c r="P933" s="109"/>
      <c r="Q933" s="109"/>
      <c r="R933" s="109"/>
      <c r="S933" s="109"/>
      <c r="T933" s="109"/>
      <c r="U933" s="109"/>
      <c r="V933" s="109"/>
      <c r="W933" s="109"/>
      <c r="X933" s="109"/>
      <c r="Y933" s="109"/>
      <c r="Z933" s="109"/>
    </row>
    <row r="934" ht="12.75" customHeight="1">
      <c r="A934" s="109"/>
      <c r="B934" s="109"/>
      <c r="C934" s="109"/>
      <c r="D934" s="109"/>
      <c r="E934" s="109"/>
      <c r="F934" s="109"/>
      <c r="G934" s="109"/>
      <c r="H934" s="109"/>
      <c r="I934" s="109"/>
      <c r="J934" s="109"/>
      <c r="K934" s="109"/>
      <c r="L934" s="109"/>
      <c r="M934" s="109"/>
      <c r="N934" s="109"/>
      <c r="O934" s="109"/>
      <c r="P934" s="109"/>
      <c r="Q934" s="109"/>
      <c r="R934" s="109"/>
      <c r="S934" s="109"/>
      <c r="T934" s="109"/>
      <c r="U934" s="109"/>
      <c r="V934" s="109"/>
      <c r="W934" s="109"/>
      <c r="X934" s="109"/>
      <c r="Y934" s="109"/>
      <c r="Z934" s="109"/>
    </row>
    <row r="935" ht="12.75" customHeight="1">
      <c r="A935" s="109"/>
      <c r="B935" s="109"/>
      <c r="C935" s="109"/>
      <c r="D935" s="109"/>
      <c r="E935" s="109"/>
      <c r="F935" s="109"/>
      <c r="G935" s="109"/>
      <c r="H935" s="109"/>
      <c r="I935" s="109"/>
      <c r="J935" s="109"/>
      <c r="K935" s="109"/>
      <c r="L935" s="109"/>
      <c r="M935" s="109"/>
      <c r="N935" s="109"/>
      <c r="O935" s="109"/>
      <c r="P935" s="109"/>
      <c r="Q935" s="109"/>
      <c r="R935" s="109"/>
      <c r="S935" s="109"/>
      <c r="T935" s="109"/>
      <c r="U935" s="109"/>
      <c r="V935" s="109"/>
      <c r="W935" s="109"/>
      <c r="X935" s="109"/>
      <c r="Y935" s="109"/>
      <c r="Z935" s="109"/>
    </row>
    <row r="936" ht="12.75" customHeight="1">
      <c r="A936" s="109"/>
      <c r="B936" s="109"/>
      <c r="C936" s="109"/>
      <c r="D936" s="109"/>
      <c r="E936" s="109"/>
      <c r="F936" s="109"/>
      <c r="G936" s="109"/>
      <c r="H936" s="109"/>
      <c r="I936" s="109"/>
      <c r="J936" s="109"/>
      <c r="K936" s="109"/>
      <c r="L936" s="109"/>
      <c r="M936" s="109"/>
      <c r="N936" s="109"/>
      <c r="O936" s="109"/>
      <c r="P936" s="109"/>
      <c r="Q936" s="109"/>
      <c r="R936" s="109"/>
      <c r="S936" s="109"/>
      <c r="T936" s="109"/>
      <c r="U936" s="109"/>
      <c r="V936" s="109"/>
      <c r="W936" s="109"/>
      <c r="X936" s="109"/>
      <c r="Y936" s="109"/>
      <c r="Z936" s="109"/>
    </row>
    <row r="937" ht="12.75" customHeight="1">
      <c r="A937" s="109"/>
      <c r="B937" s="109"/>
      <c r="C937" s="109"/>
      <c r="D937" s="109"/>
      <c r="E937" s="109"/>
      <c r="F937" s="109"/>
      <c r="G937" s="109"/>
      <c r="H937" s="109"/>
      <c r="I937" s="109"/>
      <c r="J937" s="109"/>
      <c r="K937" s="109"/>
      <c r="L937" s="109"/>
      <c r="M937" s="109"/>
      <c r="N937" s="109"/>
      <c r="O937" s="109"/>
      <c r="P937" s="109"/>
      <c r="Q937" s="109"/>
      <c r="R937" s="109"/>
      <c r="S937" s="109"/>
      <c r="T937" s="109"/>
      <c r="U937" s="109"/>
      <c r="V937" s="109"/>
      <c r="W937" s="109"/>
      <c r="X937" s="109"/>
      <c r="Y937" s="109"/>
      <c r="Z937" s="109"/>
    </row>
    <row r="938" ht="12.75" customHeight="1">
      <c r="A938" s="109"/>
      <c r="B938" s="109"/>
      <c r="C938" s="109"/>
      <c r="D938" s="109"/>
      <c r="E938" s="109"/>
      <c r="F938" s="109"/>
      <c r="G938" s="109"/>
      <c r="H938" s="109"/>
      <c r="I938" s="109"/>
      <c r="J938" s="109"/>
      <c r="K938" s="109"/>
      <c r="L938" s="109"/>
      <c r="M938" s="109"/>
      <c r="N938" s="109"/>
      <c r="O938" s="109"/>
      <c r="P938" s="109"/>
      <c r="Q938" s="109"/>
      <c r="R938" s="109"/>
      <c r="S938" s="109"/>
      <c r="T938" s="109"/>
      <c r="U938" s="109"/>
      <c r="V938" s="109"/>
      <c r="W938" s="109"/>
      <c r="X938" s="109"/>
      <c r="Y938" s="109"/>
      <c r="Z938" s="109"/>
    </row>
    <row r="939" ht="12.75" customHeight="1">
      <c r="A939" s="109"/>
      <c r="B939" s="109"/>
      <c r="C939" s="109"/>
      <c r="D939" s="109"/>
      <c r="E939" s="109"/>
      <c r="F939" s="109"/>
      <c r="G939" s="109"/>
      <c r="H939" s="109"/>
      <c r="I939" s="109"/>
      <c r="J939" s="109"/>
      <c r="K939" s="109"/>
      <c r="L939" s="109"/>
      <c r="M939" s="109"/>
      <c r="N939" s="109"/>
      <c r="O939" s="109"/>
      <c r="P939" s="109"/>
      <c r="Q939" s="109"/>
      <c r="R939" s="109"/>
      <c r="S939" s="109"/>
      <c r="T939" s="109"/>
      <c r="U939" s="109"/>
      <c r="V939" s="109"/>
      <c r="W939" s="109"/>
      <c r="X939" s="109"/>
      <c r="Y939" s="109"/>
      <c r="Z939" s="109"/>
    </row>
    <row r="940" ht="12.75" customHeight="1">
      <c r="A940" s="109"/>
      <c r="B940" s="109"/>
      <c r="C940" s="109"/>
      <c r="D940" s="109"/>
      <c r="E940" s="109"/>
      <c r="F940" s="109"/>
      <c r="G940" s="109"/>
      <c r="H940" s="109"/>
      <c r="I940" s="109"/>
      <c r="J940" s="109"/>
      <c r="K940" s="109"/>
      <c r="L940" s="109"/>
      <c r="M940" s="109"/>
      <c r="N940" s="109"/>
      <c r="O940" s="109"/>
      <c r="P940" s="109"/>
      <c r="Q940" s="109"/>
      <c r="R940" s="109"/>
      <c r="S940" s="109"/>
      <c r="T940" s="109"/>
      <c r="U940" s="109"/>
      <c r="V940" s="109"/>
      <c r="W940" s="109"/>
      <c r="X940" s="109"/>
      <c r="Y940" s="109"/>
      <c r="Z940" s="109"/>
    </row>
    <row r="941" ht="12.75" customHeight="1">
      <c r="A941" s="109"/>
      <c r="B941" s="109"/>
      <c r="C941" s="109"/>
      <c r="D941" s="109"/>
      <c r="E941" s="109"/>
      <c r="F941" s="109"/>
      <c r="G941" s="109"/>
      <c r="H941" s="109"/>
      <c r="I941" s="109"/>
      <c r="J941" s="109"/>
      <c r="K941" s="109"/>
      <c r="L941" s="109"/>
      <c r="M941" s="109"/>
      <c r="N941" s="109"/>
      <c r="O941" s="109"/>
      <c r="P941" s="109"/>
      <c r="Q941" s="109"/>
      <c r="R941" s="109"/>
      <c r="S941" s="109"/>
      <c r="T941" s="109"/>
      <c r="U941" s="109"/>
      <c r="V941" s="109"/>
      <c r="W941" s="109"/>
      <c r="X941" s="109"/>
      <c r="Y941" s="109"/>
      <c r="Z941" s="109"/>
    </row>
    <row r="942" ht="12.75" customHeight="1">
      <c r="A942" s="109"/>
      <c r="B942" s="109"/>
      <c r="C942" s="109"/>
      <c r="D942" s="109"/>
      <c r="E942" s="109"/>
      <c r="F942" s="109"/>
      <c r="G942" s="109"/>
      <c r="H942" s="109"/>
      <c r="I942" s="109"/>
      <c r="J942" s="109"/>
      <c r="K942" s="109"/>
      <c r="L942" s="109"/>
      <c r="M942" s="109"/>
      <c r="N942" s="109"/>
      <c r="O942" s="109"/>
      <c r="P942" s="109"/>
      <c r="Q942" s="109"/>
      <c r="R942" s="109"/>
      <c r="S942" s="109"/>
      <c r="T942" s="109"/>
      <c r="U942" s="109"/>
      <c r="V942" s="109"/>
      <c r="W942" s="109"/>
      <c r="X942" s="109"/>
      <c r="Y942" s="109"/>
      <c r="Z942" s="109"/>
    </row>
    <row r="943" ht="12.75" customHeight="1">
      <c r="A943" s="109"/>
      <c r="B943" s="109"/>
      <c r="C943" s="109"/>
      <c r="D943" s="109"/>
      <c r="E943" s="109"/>
      <c r="F943" s="109"/>
      <c r="G943" s="109"/>
      <c r="H943" s="109"/>
      <c r="I943" s="109"/>
      <c r="J943" s="109"/>
      <c r="K943" s="109"/>
      <c r="L943" s="109"/>
      <c r="M943" s="109"/>
      <c r="N943" s="109"/>
      <c r="O943" s="109"/>
      <c r="P943" s="109"/>
      <c r="Q943" s="109"/>
      <c r="R943" s="109"/>
      <c r="S943" s="109"/>
      <c r="T943" s="109"/>
      <c r="U943" s="109"/>
      <c r="V943" s="109"/>
      <c r="W943" s="109"/>
      <c r="X943" s="109"/>
      <c r="Y943" s="109"/>
      <c r="Z943" s="109"/>
    </row>
    <row r="944" ht="12.75" customHeight="1">
      <c r="A944" s="109"/>
      <c r="B944" s="109"/>
      <c r="C944" s="109"/>
      <c r="D944" s="109"/>
      <c r="E944" s="109"/>
      <c r="F944" s="109"/>
      <c r="G944" s="109"/>
      <c r="H944" s="109"/>
      <c r="I944" s="109"/>
      <c r="J944" s="109"/>
      <c r="K944" s="109"/>
      <c r="L944" s="109"/>
      <c r="M944" s="109"/>
      <c r="N944" s="109"/>
      <c r="O944" s="109"/>
      <c r="P944" s="109"/>
      <c r="Q944" s="109"/>
      <c r="R944" s="109"/>
      <c r="S944" s="109"/>
      <c r="T944" s="109"/>
      <c r="U944" s="109"/>
      <c r="V944" s="109"/>
      <c r="W944" s="109"/>
      <c r="X944" s="109"/>
      <c r="Y944" s="109"/>
      <c r="Z944" s="109"/>
    </row>
    <row r="945" ht="12.75" customHeight="1">
      <c r="A945" s="109"/>
      <c r="B945" s="109"/>
      <c r="C945" s="109"/>
      <c r="D945" s="109"/>
      <c r="E945" s="109"/>
      <c r="F945" s="109"/>
      <c r="G945" s="109"/>
      <c r="H945" s="109"/>
      <c r="I945" s="109"/>
      <c r="J945" s="109"/>
      <c r="K945" s="109"/>
      <c r="L945" s="109"/>
      <c r="M945" s="109"/>
      <c r="N945" s="109"/>
      <c r="O945" s="109"/>
      <c r="P945" s="109"/>
      <c r="Q945" s="109"/>
      <c r="R945" s="109"/>
      <c r="S945" s="109"/>
      <c r="T945" s="109"/>
      <c r="U945" s="109"/>
      <c r="V945" s="109"/>
      <c r="W945" s="109"/>
      <c r="X945" s="109"/>
      <c r="Y945" s="109"/>
      <c r="Z945" s="109"/>
    </row>
    <row r="946" ht="12.75" customHeight="1">
      <c r="A946" s="109"/>
      <c r="B946" s="109"/>
      <c r="C946" s="109"/>
      <c r="D946" s="109"/>
      <c r="E946" s="109"/>
      <c r="F946" s="109"/>
      <c r="G946" s="109"/>
      <c r="H946" s="109"/>
      <c r="I946" s="109"/>
      <c r="J946" s="109"/>
      <c r="K946" s="109"/>
      <c r="L946" s="109"/>
      <c r="M946" s="109"/>
      <c r="N946" s="109"/>
      <c r="O946" s="109"/>
      <c r="P946" s="109"/>
      <c r="Q946" s="109"/>
      <c r="R946" s="109"/>
      <c r="S946" s="109"/>
      <c r="T946" s="109"/>
      <c r="U946" s="109"/>
      <c r="V946" s="109"/>
      <c r="W946" s="109"/>
      <c r="X946" s="109"/>
      <c r="Y946" s="109"/>
      <c r="Z946" s="109"/>
    </row>
    <row r="947" ht="12.75" customHeight="1">
      <c r="A947" s="109"/>
      <c r="B947" s="109"/>
      <c r="C947" s="109"/>
      <c r="D947" s="109"/>
      <c r="E947" s="109"/>
      <c r="F947" s="109"/>
      <c r="G947" s="109"/>
      <c r="H947" s="109"/>
      <c r="I947" s="109"/>
      <c r="J947" s="109"/>
      <c r="K947" s="109"/>
      <c r="L947" s="109"/>
      <c r="M947" s="109"/>
      <c r="N947" s="109"/>
      <c r="O947" s="109"/>
      <c r="P947" s="109"/>
      <c r="Q947" s="109"/>
      <c r="R947" s="109"/>
      <c r="S947" s="109"/>
      <c r="T947" s="109"/>
      <c r="U947" s="109"/>
      <c r="V947" s="109"/>
      <c r="W947" s="109"/>
      <c r="X947" s="109"/>
      <c r="Y947" s="109"/>
      <c r="Z947" s="109"/>
    </row>
    <row r="948" ht="12.75" customHeight="1">
      <c r="A948" s="109"/>
      <c r="B948" s="109"/>
      <c r="C948" s="109"/>
      <c r="D948" s="109"/>
      <c r="E948" s="109"/>
      <c r="F948" s="109"/>
      <c r="G948" s="109"/>
      <c r="H948" s="109"/>
      <c r="I948" s="109"/>
      <c r="J948" s="109"/>
      <c r="K948" s="109"/>
      <c r="L948" s="109"/>
      <c r="M948" s="109"/>
      <c r="N948" s="109"/>
      <c r="O948" s="109"/>
      <c r="P948" s="109"/>
      <c r="Q948" s="109"/>
      <c r="R948" s="109"/>
      <c r="S948" s="109"/>
      <c r="T948" s="109"/>
      <c r="U948" s="109"/>
      <c r="V948" s="109"/>
      <c r="W948" s="109"/>
      <c r="X948" s="109"/>
      <c r="Y948" s="109"/>
      <c r="Z948" s="109"/>
    </row>
    <row r="949" ht="12.75" customHeight="1">
      <c r="A949" s="109"/>
      <c r="B949" s="109"/>
      <c r="C949" s="109"/>
      <c r="D949" s="109"/>
      <c r="E949" s="109"/>
      <c r="F949" s="109"/>
      <c r="G949" s="109"/>
      <c r="H949" s="109"/>
      <c r="I949" s="109"/>
      <c r="J949" s="109"/>
      <c r="K949" s="109"/>
      <c r="L949" s="109"/>
      <c r="M949" s="109"/>
      <c r="N949" s="109"/>
      <c r="O949" s="109"/>
      <c r="P949" s="109"/>
      <c r="Q949" s="109"/>
      <c r="R949" s="109"/>
      <c r="S949" s="109"/>
      <c r="T949" s="109"/>
      <c r="U949" s="109"/>
      <c r="V949" s="109"/>
      <c r="W949" s="109"/>
      <c r="X949" s="109"/>
      <c r="Y949" s="109"/>
      <c r="Z949" s="109"/>
    </row>
    <row r="950" ht="12.75" customHeight="1">
      <c r="A950" s="109"/>
      <c r="B950" s="109"/>
      <c r="C950" s="109"/>
      <c r="D950" s="109"/>
      <c r="E950" s="109"/>
      <c r="F950" s="109"/>
      <c r="G950" s="109"/>
      <c r="H950" s="109"/>
      <c r="I950" s="109"/>
      <c r="J950" s="109"/>
      <c r="K950" s="109"/>
      <c r="L950" s="109"/>
      <c r="M950" s="109"/>
      <c r="N950" s="109"/>
      <c r="O950" s="109"/>
      <c r="P950" s="109"/>
      <c r="Q950" s="109"/>
      <c r="R950" s="109"/>
      <c r="S950" s="109"/>
      <c r="T950" s="109"/>
      <c r="U950" s="109"/>
      <c r="V950" s="109"/>
      <c r="W950" s="109"/>
      <c r="X950" s="109"/>
      <c r="Y950" s="109"/>
      <c r="Z950" s="109"/>
    </row>
    <row r="951" ht="12.75" customHeight="1">
      <c r="A951" s="109"/>
      <c r="B951" s="109"/>
      <c r="C951" s="109"/>
      <c r="D951" s="109"/>
      <c r="E951" s="109"/>
      <c r="F951" s="109"/>
      <c r="G951" s="109"/>
      <c r="H951" s="109"/>
      <c r="I951" s="109"/>
      <c r="J951" s="109"/>
      <c r="K951" s="109"/>
      <c r="L951" s="109"/>
      <c r="M951" s="109"/>
      <c r="N951" s="109"/>
      <c r="O951" s="109"/>
      <c r="P951" s="109"/>
      <c r="Q951" s="109"/>
      <c r="R951" s="109"/>
      <c r="S951" s="109"/>
      <c r="T951" s="109"/>
      <c r="U951" s="109"/>
      <c r="V951" s="109"/>
      <c r="W951" s="109"/>
      <c r="X951" s="109"/>
      <c r="Y951" s="109"/>
      <c r="Z951" s="109"/>
    </row>
    <row r="952" ht="12.75" customHeight="1">
      <c r="A952" s="109"/>
      <c r="B952" s="109"/>
      <c r="C952" s="109"/>
      <c r="D952" s="109"/>
      <c r="E952" s="109"/>
      <c r="F952" s="109"/>
      <c r="G952" s="109"/>
      <c r="H952" s="109"/>
      <c r="I952" s="109"/>
      <c r="J952" s="109"/>
      <c r="K952" s="109"/>
      <c r="L952" s="109"/>
      <c r="M952" s="109"/>
      <c r="N952" s="109"/>
      <c r="O952" s="109"/>
      <c r="P952" s="109"/>
      <c r="Q952" s="109"/>
      <c r="R952" s="109"/>
      <c r="S952" s="109"/>
      <c r="T952" s="109"/>
      <c r="U952" s="109"/>
      <c r="V952" s="109"/>
      <c r="W952" s="109"/>
      <c r="X952" s="109"/>
      <c r="Y952" s="109"/>
      <c r="Z952" s="109"/>
    </row>
    <row r="953" ht="12.75" customHeight="1">
      <c r="A953" s="109"/>
      <c r="B953" s="109"/>
      <c r="C953" s="109"/>
      <c r="D953" s="109"/>
      <c r="E953" s="109"/>
      <c r="F953" s="109"/>
      <c r="G953" s="109"/>
      <c r="H953" s="109"/>
      <c r="I953" s="109"/>
      <c r="J953" s="109"/>
      <c r="K953" s="109"/>
      <c r="L953" s="109"/>
      <c r="M953" s="109"/>
      <c r="N953" s="109"/>
      <c r="O953" s="109"/>
      <c r="P953" s="109"/>
      <c r="Q953" s="109"/>
      <c r="R953" s="109"/>
      <c r="S953" s="109"/>
      <c r="T953" s="109"/>
      <c r="U953" s="109"/>
      <c r="V953" s="109"/>
      <c r="W953" s="109"/>
      <c r="X953" s="109"/>
      <c r="Y953" s="109"/>
      <c r="Z953" s="109"/>
    </row>
    <row r="954" ht="12.75" customHeight="1">
      <c r="A954" s="109"/>
      <c r="B954" s="109"/>
      <c r="C954" s="109"/>
      <c r="D954" s="109"/>
      <c r="E954" s="109"/>
      <c r="F954" s="109"/>
      <c r="G954" s="109"/>
      <c r="H954" s="109"/>
      <c r="I954" s="109"/>
      <c r="J954" s="109"/>
      <c r="K954" s="109"/>
      <c r="L954" s="109"/>
      <c r="M954" s="109"/>
      <c r="N954" s="109"/>
      <c r="O954" s="109"/>
      <c r="P954" s="109"/>
      <c r="Q954" s="109"/>
      <c r="R954" s="109"/>
      <c r="S954" s="109"/>
      <c r="T954" s="109"/>
      <c r="U954" s="109"/>
      <c r="V954" s="109"/>
      <c r="W954" s="109"/>
      <c r="X954" s="109"/>
      <c r="Y954" s="109"/>
      <c r="Z954" s="109"/>
    </row>
    <row r="955" ht="12.75" customHeight="1">
      <c r="A955" s="109"/>
      <c r="B955" s="109"/>
      <c r="C955" s="109"/>
      <c r="D955" s="109"/>
      <c r="E955" s="109"/>
      <c r="F955" s="109"/>
      <c r="G955" s="109"/>
      <c r="H955" s="109"/>
      <c r="I955" s="109"/>
      <c r="J955" s="109"/>
      <c r="K955" s="109"/>
      <c r="L955" s="109"/>
      <c r="M955" s="109"/>
      <c r="N955" s="109"/>
      <c r="O955" s="109"/>
      <c r="P955" s="109"/>
      <c r="Q955" s="109"/>
      <c r="R955" s="109"/>
      <c r="S955" s="109"/>
      <c r="T955" s="109"/>
      <c r="U955" s="109"/>
      <c r="V955" s="109"/>
      <c r="W955" s="109"/>
      <c r="X955" s="109"/>
      <c r="Y955" s="109"/>
      <c r="Z955" s="109"/>
    </row>
    <row r="956" ht="12.75" customHeight="1">
      <c r="A956" s="109"/>
      <c r="B956" s="109"/>
      <c r="C956" s="109"/>
      <c r="D956" s="109"/>
      <c r="E956" s="109"/>
      <c r="F956" s="109"/>
      <c r="G956" s="109"/>
      <c r="H956" s="109"/>
      <c r="I956" s="109"/>
      <c r="J956" s="109"/>
      <c r="K956" s="109"/>
      <c r="L956" s="109"/>
      <c r="M956" s="109"/>
      <c r="N956" s="109"/>
      <c r="O956" s="109"/>
      <c r="P956" s="109"/>
      <c r="Q956" s="109"/>
      <c r="R956" s="109"/>
      <c r="S956" s="109"/>
      <c r="T956" s="109"/>
      <c r="U956" s="109"/>
      <c r="V956" s="109"/>
      <c r="W956" s="109"/>
      <c r="X956" s="109"/>
      <c r="Y956" s="109"/>
      <c r="Z956" s="109"/>
    </row>
    <row r="957" ht="12.75" customHeight="1">
      <c r="A957" s="109"/>
      <c r="B957" s="109"/>
      <c r="C957" s="109"/>
      <c r="D957" s="109"/>
      <c r="E957" s="109"/>
      <c r="F957" s="109"/>
      <c r="G957" s="109"/>
      <c r="H957" s="109"/>
      <c r="I957" s="109"/>
      <c r="J957" s="109"/>
      <c r="K957" s="109"/>
      <c r="L957" s="109"/>
      <c r="M957" s="109"/>
      <c r="N957" s="109"/>
      <c r="O957" s="109"/>
      <c r="P957" s="109"/>
      <c r="Q957" s="109"/>
      <c r="R957" s="109"/>
      <c r="S957" s="109"/>
      <c r="T957" s="109"/>
      <c r="U957" s="109"/>
      <c r="V957" s="109"/>
      <c r="W957" s="109"/>
      <c r="X957" s="109"/>
      <c r="Y957" s="109"/>
      <c r="Z957" s="109"/>
    </row>
    <row r="958" ht="12.75" customHeight="1">
      <c r="A958" s="109"/>
      <c r="B958" s="109"/>
      <c r="C958" s="109"/>
      <c r="D958" s="109"/>
      <c r="E958" s="109"/>
      <c r="F958" s="109"/>
      <c r="G958" s="109"/>
      <c r="H958" s="109"/>
      <c r="I958" s="109"/>
      <c r="J958" s="109"/>
      <c r="K958" s="109"/>
      <c r="L958" s="109"/>
      <c r="M958" s="109"/>
      <c r="N958" s="109"/>
      <c r="O958" s="109"/>
      <c r="P958" s="109"/>
      <c r="Q958" s="109"/>
      <c r="R958" s="109"/>
      <c r="S958" s="109"/>
      <c r="T958" s="109"/>
      <c r="U958" s="109"/>
      <c r="V958" s="109"/>
      <c r="W958" s="109"/>
      <c r="X958" s="109"/>
      <c r="Y958" s="109"/>
      <c r="Z958" s="109"/>
    </row>
    <row r="959" ht="12.75" customHeight="1">
      <c r="A959" s="109"/>
      <c r="B959" s="109"/>
      <c r="C959" s="109"/>
      <c r="D959" s="109"/>
      <c r="E959" s="109"/>
      <c r="F959" s="109"/>
      <c r="G959" s="109"/>
      <c r="H959" s="109"/>
      <c r="I959" s="109"/>
      <c r="J959" s="109"/>
      <c r="K959" s="109"/>
      <c r="L959" s="109"/>
      <c r="M959" s="109"/>
      <c r="N959" s="109"/>
      <c r="O959" s="109"/>
      <c r="P959" s="109"/>
      <c r="Q959" s="109"/>
      <c r="R959" s="109"/>
      <c r="S959" s="109"/>
      <c r="T959" s="109"/>
      <c r="U959" s="109"/>
      <c r="V959" s="109"/>
      <c r="W959" s="109"/>
      <c r="X959" s="109"/>
      <c r="Y959" s="109"/>
      <c r="Z959" s="109"/>
    </row>
    <row r="960" ht="12.75" customHeight="1">
      <c r="A960" s="109"/>
      <c r="B960" s="109"/>
      <c r="C960" s="109"/>
      <c r="D960" s="109"/>
      <c r="E960" s="109"/>
      <c r="F960" s="109"/>
      <c r="G960" s="109"/>
      <c r="H960" s="109"/>
      <c r="I960" s="109"/>
      <c r="J960" s="109"/>
      <c r="K960" s="109"/>
      <c r="L960" s="109"/>
      <c r="M960" s="109"/>
      <c r="N960" s="109"/>
      <c r="O960" s="109"/>
      <c r="P960" s="109"/>
      <c r="Q960" s="109"/>
      <c r="R960" s="109"/>
      <c r="S960" s="109"/>
      <c r="T960" s="109"/>
      <c r="U960" s="109"/>
      <c r="V960" s="109"/>
      <c r="W960" s="109"/>
      <c r="X960" s="109"/>
      <c r="Y960" s="109"/>
      <c r="Z960" s="109"/>
    </row>
    <row r="961" ht="12.75" customHeight="1">
      <c r="A961" s="109"/>
      <c r="B961" s="109"/>
      <c r="C961" s="109"/>
      <c r="D961" s="109"/>
      <c r="E961" s="109"/>
      <c r="F961" s="109"/>
      <c r="G961" s="109"/>
      <c r="H961" s="109"/>
      <c r="I961" s="109"/>
      <c r="J961" s="109"/>
      <c r="K961" s="109"/>
      <c r="L961" s="109"/>
      <c r="M961" s="109"/>
      <c r="N961" s="109"/>
      <c r="O961" s="109"/>
      <c r="P961" s="109"/>
      <c r="Q961" s="109"/>
      <c r="R961" s="109"/>
      <c r="S961" s="109"/>
      <c r="T961" s="109"/>
      <c r="U961" s="109"/>
      <c r="V961" s="109"/>
      <c r="W961" s="109"/>
      <c r="X961" s="109"/>
      <c r="Y961" s="109"/>
      <c r="Z961" s="109"/>
    </row>
    <row r="962" ht="12.75" customHeight="1">
      <c r="A962" s="109"/>
      <c r="B962" s="109"/>
      <c r="C962" s="109"/>
      <c r="D962" s="109"/>
      <c r="E962" s="109"/>
      <c r="F962" s="109"/>
      <c r="G962" s="109"/>
      <c r="H962" s="109"/>
      <c r="I962" s="109"/>
      <c r="J962" s="109"/>
      <c r="K962" s="109"/>
      <c r="L962" s="109"/>
      <c r="M962" s="109"/>
      <c r="N962" s="109"/>
      <c r="O962" s="109"/>
      <c r="P962" s="109"/>
      <c r="Q962" s="109"/>
      <c r="R962" s="109"/>
      <c r="S962" s="109"/>
      <c r="T962" s="109"/>
      <c r="U962" s="109"/>
      <c r="V962" s="109"/>
      <c r="W962" s="109"/>
      <c r="X962" s="109"/>
      <c r="Y962" s="109"/>
      <c r="Z962" s="109"/>
    </row>
    <row r="963" ht="12.75" customHeight="1">
      <c r="A963" s="109"/>
      <c r="B963" s="109"/>
      <c r="C963" s="109"/>
      <c r="D963" s="109"/>
      <c r="E963" s="109"/>
      <c r="F963" s="109"/>
      <c r="G963" s="109"/>
      <c r="H963" s="109"/>
      <c r="I963" s="109"/>
      <c r="J963" s="109"/>
      <c r="K963" s="109"/>
      <c r="L963" s="109"/>
      <c r="M963" s="109"/>
      <c r="N963" s="109"/>
      <c r="O963" s="109"/>
      <c r="P963" s="109"/>
      <c r="Q963" s="109"/>
      <c r="R963" s="109"/>
      <c r="S963" s="109"/>
      <c r="T963" s="109"/>
      <c r="U963" s="109"/>
      <c r="V963" s="109"/>
      <c r="W963" s="109"/>
      <c r="X963" s="109"/>
      <c r="Y963" s="109"/>
      <c r="Z963" s="109"/>
    </row>
    <row r="964" ht="12.75" customHeight="1">
      <c r="A964" s="109"/>
      <c r="B964" s="109"/>
      <c r="C964" s="109"/>
      <c r="D964" s="109"/>
      <c r="E964" s="109"/>
      <c r="F964" s="109"/>
      <c r="G964" s="109"/>
      <c r="H964" s="109"/>
      <c r="I964" s="109"/>
      <c r="J964" s="109"/>
      <c r="K964" s="109"/>
      <c r="L964" s="109"/>
      <c r="M964" s="109"/>
      <c r="N964" s="109"/>
      <c r="O964" s="109"/>
      <c r="P964" s="109"/>
      <c r="Q964" s="109"/>
      <c r="R964" s="109"/>
      <c r="S964" s="109"/>
      <c r="T964" s="109"/>
      <c r="U964" s="109"/>
      <c r="V964" s="109"/>
      <c r="W964" s="109"/>
      <c r="X964" s="109"/>
      <c r="Y964" s="109"/>
      <c r="Z964" s="109"/>
    </row>
    <row r="965" ht="12.75" customHeight="1">
      <c r="A965" s="109"/>
      <c r="B965" s="109"/>
      <c r="C965" s="109"/>
      <c r="D965" s="109"/>
      <c r="E965" s="109"/>
      <c r="F965" s="109"/>
      <c r="G965" s="109"/>
      <c r="H965" s="109"/>
      <c r="I965" s="109"/>
      <c r="J965" s="109"/>
      <c r="K965" s="109"/>
      <c r="L965" s="109"/>
      <c r="M965" s="109"/>
      <c r="N965" s="109"/>
      <c r="O965" s="109"/>
      <c r="P965" s="109"/>
      <c r="Q965" s="109"/>
      <c r="R965" s="109"/>
      <c r="S965" s="109"/>
      <c r="T965" s="109"/>
      <c r="U965" s="109"/>
      <c r="V965" s="109"/>
      <c r="W965" s="109"/>
      <c r="X965" s="109"/>
      <c r="Y965" s="109"/>
      <c r="Z965" s="109"/>
    </row>
    <row r="966" ht="12.75" customHeight="1">
      <c r="A966" s="109"/>
      <c r="B966" s="109"/>
      <c r="C966" s="109"/>
      <c r="D966" s="109"/>
      <c r="E966" s="109"/>
      <c r="F966" s="109"/>
      <c r="G966" s="109"/>
      <c r="H966" s="109"/>
      <c r="I966" s="109"/>
      <c r="J966" s="109"/>
      <c r="K966" s="109"/>
      <c r="L966" s="109"/>
      <c r="M966" s="109"/>
      <c r="N966" s="109"/>
      <c r="O966" s="109"/>
      <c r="P966" s="109"/>
      <c r="Q966" s="109"/>
      <c r="R966" s="109"/>
      <c r="S966" s="109"/>
      <c r="T966" s="109"/>
      <c r="U966" s="109"/>
      <c r="V966" s="109"/>
      <c r="W966" s="109"/>
      <c r="X966" s="109"/>
      <c r="Y966" s="109"/>
      <c r="Z966" s="109"/>
    </row>
    <row r="967" ht="12.75" customHeight="1">
      <c r="A967" s="109"/>
      <c r="B967" s="109"/>
      <c r="C967" s="109"/>
      <c r="D967" s="109"/>
      <c r="E967" s="109"/>
      <c r="F967" s="109"/>
      <c r="G967" s="109"/>
      <c r="H967" s="109"/>
      <c r="I967" s="109"/>
      <c r="J967" s="109"/>
      <c r="K967" s="109"/>
      <c r="L967" s="109"/>
      <c r="M967" s="109"/>
      <c r="N967" s="109"/>
      <c r="O967" s="109"/>
      <c r="P967" s="109"/>
      <c r="Q967" s="109"/>
      <c r="R967" s="109"/>
      <c r="S967" s="109"/>
      <c r="T967" s="109"/>
      <c r="U967" s="109"/>
      <c r="V967" s="109"/>
      <c r="W967" s="109"/>
      <c r="X967" s="109"/>
      <c r="Y967" s="109"/>
      <c r="Z967" s="109"/>
    </row>
    <row r="968" ht="12.75" customHeight="1">
      <c r="A968" s="109"/>
      <c r="B968" s="109"/>
      <c r="C968" s="109"/>
      <c r="D968" s="109"/>
      <c r="E968" s="109"/>
      <c r="F968" s="109"/>
      <c r="G968" s="109"/>
      <c r="H968" s="109"/>
      <c r="I968" s="109"/>
      <c r="J968" s="109"/>
      <c r="K968" s="109"/>
      <c r="L968" s="109"/>
      <c r="M968" s="109"/>
      <c r="N968" s="109"/>
      <c r="O968" s="109"/>
      <c r="P968" s="109"/>
      <c r="Q968" s="109"/>
      <c r="R968" s="109"/>
      <c r="S968" s="109"/>
      <c r="T968" s="109"/>
      <c r="U968" s="109"/>
      <c r="V968" s="109"/>
      <c r="W968" s="109"/>
      <c r="X968" s="109"/>
      <c r="Y968" s="109"/>
      <c r="Z968" s="109"/>
    </row>
    <row r="969" ht="12.75" customHeight="1">
      <c r="A969" s="109"/>
      <c r="B969" s="109"/>
      <c r="C969" s="109"/>
      <c r="D969" s="109"/>
      <c r="E969" s="109"/>
      <c r="F969" s="109"/>
      <c r="G969" s="109"/>
      <c r="H969" s="109"/>
      <c r="I969" s="109"/>
      <c r="J969" s="109"/>
      <c r="K969" s="109"/>
      <c r="L969" s="109"/>
      <c r="M969" s="109"/>
      <c r="N969" s="109"/>
      <c r="O969" s="109"/>
      <c r="P969" s="109"/>
      <c r="Q969" s="109"/>
      <c r="R969" s="109"/>
      <c r="S969" s="109"/>
      <c r="T969" s="109"/>
      <c r="U969" s="109"/>
      <c r="V969" s="109"/>
      <c r="W969" s="109"/>
      <c r="X969" s="109"/>
      <c r="Y969" s="109"/>
      <c r="Z969" s="109"/>
    </row>
    <row r="970" ht="12.75" customHeight="1">
      <c r="A970" s="109"/>
      <c r="B970" s="109"/>
      <c r="C970" s="109"/>
      <c r="D970" s="109"/>
      <c r="E970" s="109"/>
      <c r="F970" s="109"/>
      <c r="G970" s="109"/>
      <c r="H970" s="109"/>
      <c r="I970" s="109"/>
      <c r="J970" s="109"/>
      <c r="K970" s="109"/>
      <c r="L970" s="109"/>
      <c r="M970" s="109"/>
      <c r="N970" s="109"/>
      <c r="O970" s="109"/>
      <c r="P970" s="109"/>
      <c r="Q970" s="109"/>
      <c r="R970" s="109"/>
      <c r="S970" s="109"/>
      <c r="T970" s="109"/>
      <c r="U970" s="109"/>
      <c r="V970" s="109"/>
      <c r="W970" s="109"/>
      <c r="X970" s="109"/>
      <c r="Y970" s="109"/>
      <c r="Z970" s="109"/>
    </row>
    <row r="971" ht="12.75" customHeight="1">
      <c r="A971" s="109"/>
      <c r="B971" s="109"/>
      <c r="C971" s="109"/>
      <c r="D971" s="109"/>
      <c r="E971" s="109"/>
      <c r="F971" s="109"/>
      <c r="G971" s="109"/>
      <c r="H971" s="109"/>
      <c r="I971" s="109"/>
      <c r="J971" s="109"/>
      <c r="K971" s="109"/>
      <c r="L971" s="109"/>
      <c r="M971" s="109"/>
      <c r="N971" s="109"/>
      <c r="O971" s="109"/>
      <c r="P971" s="109"/>
      <c r="Q971" s="109"/>
      <c r="R971" s="109"/>
      <c r="S971" s="109"/>
      <c r="T971" s="109"/>
      <c r="U971" s="109"/>
      <c r="V971" s="109"/>
      <c r="W971" s="109"/>
      <c r="X971" s="109"/>
      <c r="Y971" s="109"/>
      <c r="Z971" s="109"/>
    </row>
    <row r="972" ht="12.75" customHeight="1">
      <c r="A972" s="109"/>
      <c r="B972" s="109"/>
      <c r="C972" s="109"/>
      <c r="D972" s="109"/>
      <c r="E972" s="109"/>
      <c r="F972" s="109"/>
      <c r="G972" s="109"/>
      <c r="H972" s="109"/>
      <c r="I972" s="109"/>
      <c r="J972" s="109"/>
      <c r="K972" s="109"/>
      <c r="L972" s="109"/>
      <c r="M972" s="109"/>
      <c r="N972" s="109"/>
      <c r="O972" s="109"/>
      <c r="P972" s="109"/>
      <c r="Q972" s="109"/>
      <c r="R972" s="109"/>
      <c r="S972" s="109"/>
      <c r="T972" s="109"/>
      <c r="U972" s="109"/>
      <c r="V972" s="109"/>
      <c r="W972" s="109"/>
      <c r="X972" s="109"/>
      <c r="Y972" s="109"/>
      <c r="Z972" s="109"/>
    </row>
    <row r="973" ht="12.75" customHeight="1">
      <c r="A973" s="109"/>
      <c r="B973" s="109"/>
      <c r="C973" s="109"/>
      <c r="D973" s="109"/>
      <c r="E973" s="109"/>
      <c r="F973" s="109"/>
      <c r="G973" s="109"/>
      <c r="H973" s="109"/>
      <c r="I973" s="109"/>
      <c r="J973" s="109"/>
      <c r="K973" s="109"/>
      <c r="L973" s="109"/>
      <c r="M973" s="109"/>
      <c r="N973" s="109"/>
      <c r="O973" s="109"/>
      <c r="P973" s="109"/>
      <c r="Q973" s="109"/>
      <c r="R973" s="109"/>
      <c r="S973" s="109"/>
      <c r="T973" s="109"/>
      <c r="U973" s="109"/>
      <c r="V973" s="109"/>
      <c r="W973" s="109"/>
      <c r="X973" s="109"/>
      <c r="Y973" s="109"/>
      <c r="Z973" s="109"/>
    </row>
    <row r="974" ht="12.75" customHeight="1">
      <c r="A974" s="109"/>
      <c r="B974" s="109"/>
      <c r="C974" s="109"/>
      <c r="D974" s="109"/>
      <c r="E974" s="109"/>
      <c r="F974" s="109"/>
      <c r="G974" s="109"/>
      <c r="H974" s="109"/>
      <c r="I974" s="109"/>
      <c r="J974" s="109"/>
      <c r="K974" s="109"/>
      <c r="L974" s="109"/>
      <c r="M974" s="109"/>
      <c r="N974" s="109"/>
      <c r="O974" s="109"/>
      <c r="P974" s="109"/>
      <c r="Q974" s="109"/>
      <c r="R974" s="109"/>
      <c r="S974" s="109"/>
      <c r="T974" s="109"/>
      <c r="U974" s="109"/>
      <c r="V974" s="109"/>
      <c r="W974" s="109"/>
      <c r="X974" s="109"/>
      <c r="Y974" s="109"/>
      <c r="Z974" s="109"/>
    </row>
    <row r="975" ht="12.75" customHeight="1">
      <c r="A975" s="109"/>
      <c r="B975" s="109"/>
      <c r="C975" s="109"/>
      <c r="D975" s="109"/>
      <c r="E975" s="109"/>
      <c r="F975" s="109"/>
      <c r="G975" s="109"/>
      <c r="H975" s="109"/>
      <c r="I975" s="109"/>
      <c r="J975" s="109"/>
      <c r="K975" s="109"/>
      <c r="L975" s="109"/>
      <c r="M975" s="109"/>
      <c r="N975" s="109"/>
      <c r="O975" s="109"/>
      <c r="P975" s="109"/>
      <c r="Q975" s="109"/>
      <c r="R975" s="109"/>
      <c r="S975" s="109"/>
      <c r="T975" s="109"/>
      <c r="U975" s="109"/>
      <c r="V975" s="109"/>
      <c r="W975" s="109"/>
      <c r="X975" s="109"/>
      <c r="Y975" s="109"/>
      <c r="Z975" s="109"/>
    </row>
    <row r="976" ht="12.75" customHeight="1">
      <c r="A976" s="109"/>
      <c r="B976" s="109"/>
      <c r="C976" s="109"/>
      <c r="D976" s="109"/>
      <c r="E976" s="109"/>
      <c r="F976" s="109"/>
      <c r="G976" s="109"/>
      <c r="H976" s="109"/>
      <c r="I976" s="109"/>
      <c r="J976" s="109"/>
      <c r="K976" s="109"/>
      <c r="L976" s="109"/>
      <c r="M976" s="109"/>
      <c r="N976" s="109"/>
      <c r="O976" s="109"/>
      <c r="P976" s="109"/>
      <c r="Q976" s="109"/>
      <c r="R976" s="109"/>
      <c r="S976" s="109"/>
      <c r="T976" s="109"/>
      <c r="U976" s="109"/>
      <c r="V976" s="109"/>
      <c r="W976" s="109"/>
      <c r="X976" s="109"/>
      <c r="Y976" s="109"/>
      <c r="Z976" s="109"/>
    </row>
    <row r="977" ht="12.75" customHeight="1">
      <c r="A977" s="109"/>
      <c r="B977" s="109"/>
      <c r="C977" s="109"/>
      <c r="D977" s="109"/>
      <c r="E977" s="109"/>
      <c r="F977" s="109"/>
      <c r="G977" s="109"/>
      <c r="H977" s="109"/>
      <c r="I977" s="109"/>
      <c r="J977" s="109"/>
      <c r="K977" s="109"/>
      <c r="L977" s="109"/>
      <c r="M977" s="109"/>
      <c r="N977" s="109"/>
      <c r="O977" s="109"/>
      <c r="P977" s="109"/>
      <c r="Q977" s="109"/>
      <c r="R977" s="109"/>
      <c r="S977" s="109"/>
      <c r="T977" s="109"/>
      <c r="U977" s="109"/>
      <c r="V977" s="109"/>
      <c r="W977" s="109"/>
      <c r="X977" s="109"/>
      <c r="Y977" s="109"/>
      <c r="Z977" s="109"/>
    </row>
    <row r="978" ht="12.75" customHeight="1">
      <c r="A978" s="109"/>
      <c r="B978" s="109"/>
      <c r="C978" s="109"/>
      <c r="D978" s="109"/>
      <c r="E978" s="109"/>
      <c r="F978" s="109"/>
      <c r="G978" s="109"/>
      <c r="H978" s="109"/>
      <c r="I978" s="109"/>
      <c r="J978" s="109"/>
      <c r="K978" s="109"/>
      <c r="L978" s="109"/>
      <c r="M978" s="109"/>
      <c r="N978" s="109"/>
      <c r="O978" s="109"/>
      <c r="P978" s="109"/>
      <c r="Q978" s="109"/>
      <c r="R978" s="109"/>
      <c r="S978" s="109"/>
      <c r="T978" s="109"/>
      <c r="U978" s="109"/>
      <c r="V978" s="109"/>
      <c r="W978" s="109"/>
      <c r="X978" s="109"/>
      <c r="Y978" s="109"/>
      <c r="Z978" s="109"/>
    </row>
    <row r="979" ht="12.75" customHeight="1">
      <c r="A979" s="109"/>
      <c r="B979" s="109"/>
      <c r="C979" s="109"/>
      <c r="D979" s="109"/>
      <c r="E979" s="109"/>
      <c r="F979" s="109"/>
      <c r="G979" s="109"/>
      <c r="H979" s="109"/>
      <c r="I979" s="109"/>
      <c r="J979" s="109"/>
      <c r="K979" s="109"/>
      <c r="L979" s="109"/>
      <c r="M979" s="109"/>
      <c r="N979" s="109"/>
      <c r="O979" s="109"/>
      <c r="P979" s="109"/>
      <c r="Q979" s="109"/>
      <c r="R979" s="109"/>
      <c r="S979" s="109"/>
      <c r="T979" s="109"/>
      <c r="U979" s="109"/>
      <c r="V979" s="109"/>
      <c r="W979" s="109"/>
      <c r="X979" s="109"/>
      <c r="Y979" s="109"/>
      <c r="Z979" s="109"/>
    </row>
    <row r="980" ht="12.75" customHeight="1">
      <c r="A980" s="109"/>
      <c r="B980" s="109"/>
      <c r="C980" s="109"/>
      <c r="D980" s="109"/>
      <c r="E980" s="109"/>
      <c r="F980" s="109"/>
      <c r="G980" s="109"/>
      <c r="H980" s="109"/>
      <c r="I980" s="109"/>
      <c r="J980" s="109"/>
      <c r="K980" s="109"/>
      <c r="L980" s="109"/>
      <c r="M980" s="109"/>
      <c r="N980" s="109"/>
      <c r="O980" s="109"/>
      <c r="P980" s="109"/>
      <c r="Q980" s="109"/>
      <c r="R980" s="109"/>
      <c r="S980" s="109"/>
      <c r="T980" s="109"/>
      <c r="U980" s="109"/>
      <c r="V980" s="109"/>
      <c r="W980" s="109"/>
      <c r="X980" s="109"/>
      <c r="Y980" s="109"/>
      <c r="Z980" s="109"/>
    </row>
    <row r="981" ht="12.75" customHeight="1">
      <c r="A981" s="109"/>
      <c r="B981" s="109"/>
      <c r="C981" s="109"/>
      <c r="D981" s="109"/>
      <c r="E981" s="109"/>
      <c r="F981" s="109"/>
      <c r="G981" s="109"/>
      <c r="H981" s="109"/>
      <c r="I981" s="109"/>
      <c r="J981" s="109"/>
      <c r="K981" s="109"/>
      <c r="L981" s="109"/>
      <c r="M981" s="109"/>
      <c r="N981" s="109"/>
      <c r="O981" s="109"/>
      <c r="P981" s="109"/>
      <c r="Q981" s="109"/>
      <c r="R981" s="109"/>
      <c r="S981" s="109"/>
      <c r="T981" s="109"/>
      <c r="U981" s="109"/>
      <c r="V981" s="109"/>
      <c r="W981" s="109"/>
      <c r="X981" s="109"/>
      <c r="Y981" s="109"/>
      <c r="Z981" s="109"/>
    </row>
    <row r="982" ht="12.75" customHeight="1">
      <c r="A982" s="109"/>
      <c r="B982" s="109"/>
      <c r="C982" s="109"/>
      <c r="D982" s="109"/>
      <c r="E982" s="109"/>
      <c r="F982" s="109"/>
      <c r="G982" s="109"/>
      <c r="H982" s="109"/>
      <c r="I982" s="109"/>
      <c r="J982" s="109"/>
      <c r="K982" s="109"/>
      <c r="L982" s="109"/>
      <c r="M982" s="109"/>
      <c r="N982" s="109"/>
      <c r="O982" s="109"/>
      <c r="P982" s="109"/>
      <c r="Q982" s="109"/>
      <c r="R982" s="109"/>
      <c r="S982" s="109"/>
      <c r="T982" s="109"/>
      <c r="U982" s="109"/>
      <c r="V982" s="109"/>
      <c r="W982" s="109"/>
      <c r="X982" s="109"/>
      <c r="Y982" s="109"/>
      <c r="Z982" s="109"/>
    </row>
    <row r="983" ht="12.75" customHeight="1">
      <c r="A983" s="109"/>
      <c r="B983" s="109"/>
      <c r="C983" s="109"/>
      <c r="D983" s="109"/>
      <c r="E983" s="109"/>
      <c r="F983" s="109"/>
      <c r="G983" s="109"/>
      <c r="H983" s="109"/>
      <c r="I983" s="109"/>
      <c r="J983" s="109"/>
      <c r="K983" s="109"/>
      <c r="L983" s="109"/>
      <c r="M983" s="109"/>
      <c r="N983" s="109"/>
      <c r="O983" s="109"/>
      <c r="P983" s="109"/>
      <c r="Q983" s="109"/>
      <c r="R983" s="109"/>
      <c r="S983" s="109"/>
      <c r="T983" s="109"/>
      <c r="U983" s="109"/>
      <c r="V983" s="109"/>
      <c r="W983" s="109"/>
      <c r="X983" s="109"/>
      <c r="Y983" s="109"/>
      <c r="Z983" s="109"/>
    </row>
    <row r="984" ht="12.75" customHeight="1">
      <c r="A984" s="109"/>
      <c r="B984" s="109"/>
      <c r="C984" s="109"/>
      <c r="D984" s="109"/>
      <c r="E984" s="109"/>
      <c r="F984" s="109"/>
      <c r="G984" s="109"/>
      <c r="H984" s="109"/>
      <c r="I984" s="109"/>
      <c r="J984" s="109"/>
      <c r="K984" s="109"/>
      <c r="L984" s="109"/>
      <c r="M984" s="109"/>
      <c r="N984" s="109"/>
      <c r="O984" s="109"/>
      <c r="P984" s="109"/>
      <c r="Q984" s="109"/>
      <c r="R984" s="109"/>
      <c r="S984" s="109"/>
      <c r="T984" s="109"/>
      <c r="U984" s="109"/>
      <c r="V984" s="109"/>
      <c r="W984" s="109"/>
      <c r="X984" s="109"/>
      <c r="Y984" s="109"/>
      <c r="Z984" s="109"/>
    </row>
    <row r="985" ht="12.75" customHeight="1">
      <c r="A985" s="109"/>
      <c r="B985" s="109"/>
      <c r="C985" s="109"/>
      <c r="D985" s="109"/>
      <c r="E985" s="109"/>
      <c r="F985" s="109"/>
      <c r="G985" s="109"/>
      <c r="H985" s="109"/>
      <c r="I985" s="109"/>
      <c r="J985" s="109"/>
      <c r="K985" s="109"/>
      <c r="L985" s="109"/>
      <c r="M985" s="109"/>
      <c r="N985" s="109"/>
      <c r="O985" s="109"/>
      <c r="P985" s="109"/>
      <c r="Q985" s="109"/>
      <c r="R985" s="109"/>
      <c r="S985" s="109"/>
      <c r="T985" s="109"/>
      <c r="U985" s="109"/>
      <c r="V985" s="109"/>
      <c r="W985" s="109"/>
      <c r="X985" s="109"/>
      <c r="Y985" s="109"/>
      <c r="Z985" s="109"/>
    </row>
    <row r="986" ht="12.75" customHeight="1">
      <c r="A986" s="109"/>
      <c r="B986" s="109"/>
      <c r="C986" s="109"/>
      <c r="D986" s="109"/>
      <c r="E986" s="109"/>
      <c r="F986" s="109"/>
      <c r="G986" s="109"/>
      <c r="H986" s="109"/>
      <c r="I986" s="109"/>
      <c r="J986" s="109"/>
      <c r="K986" s="109"/>
      <c r="L986" s="109"/>
      <c r="M986" s="109"/>
      <c r="N986" s="109"/>
      <c r="O986" s="109"/>
      <c r="P986" s="109"/>
      <c r="Q986" s="109"/>
      <c r="R986" s="109"/>
      <c r="S986" s="109"/>
      <c r="T986" s="109"/>
      <c r="U986" s="109"/>
      <c r="V986" s="109"/>
      <c r="W986" s="109"/>
      <c r="X986" s="109"/>
      <c r="Y986" s="109"/>
      <c r="Z986" s="109"/>
    </row>
    <row r="987" ht="12.75" customHeight="1">
      <c r="A987" s="109"/>
      <c r="B987" s="109"/>
      <c r="C987" s="109"/>
      <c r="D987" s="109"/>
      <c r="E987" s="109"/>
      <c r="F987" s="109"/>
      <c r="G987" s="109"/>
      <c r="H987" s="109"/>
      <c r="I987" s="109"/>
      <c r="J987" s="109"/>
      <c r="K987" s="109"/>
      <c r="L987" s="109"/>
      <c r="M987" s="109"/>
      <c r="N987" s="109"/>
      <c r="O987" s="109"/>
      <c r="P987" s="109"/>
      <c r="Q987" s="109"/>
      <c r="R987" s="109"/>
      <c r="S987" s="109"/>
      <c r="T987" s="109"/>
      <c r="U987" s="109"/>
      <c r="V987" s="109"/>
      <c r="W987" s="109"/>
      <c r="X987" s="109"/>
      <c r="Y987" s="109"/>
      <c r="Z987" s="109"/>
    </row>
    <row r="988" ht="12.75" customHeight="1">
      <c r="A988" s="109"/>
      <c r="B988" s="109"/>
      <c r="C988" s="109"/>
      <c r="D988" s="109"/>
      <c r="E988" s="109"/>
      <c r="F988" s="109"/>
      <c r="G988" s="109"/>
      <c r="H988" s="109"/>
      <c r="I988" s="109"/>
      <c r="J988" s="109"/>
      <c r="K988" s="109"/>
      <c r="L988" s="109"/>
      <c r="M988" s="109"/>
      <c r="N988" s="109"/>
      <c r="O988" s="109"/>
      <c r="P988" s="109"/>
      <c r="Q988" s="109"/>
      <c r="R988" s="109"/>
      <c r="S988" s="109"/>
      <c r="T988" s="109"/>
      <c r="U988" s="109"/>
      <c r="V988" s="109"/>
      <c r="W988" s="109"/>
      <c r="X988" s="109"/>
      <c r="Y988" s="109"/>
      <c r="Z988" s="109"/>
    </row>
    <row r="989" ht="12.75" customHeight="1">
      <c r="A989" s="109"/>
      <c r="B989" s="109"/>
      <c r="C989" s="109"/>
      <c r="D989" s="109"/>
      <c r="E989" s="109"/>
      <c r="F989" s="109"/>
      <c r="G989" s="109"/>
      <c r="H989" s="109"/>
      <c r="I989" s="109"/>
      <c r="J989" s="109"/>
      <c r="K989" s="109"/>
      <c r="L989" s="109"/>
      <c r="M989" s="109"/>
      <c r="N989" s="109"/>
      <c r="O989" s="109"/>
      <c r="P989" s="109"/>
      <c r="Q989" s="109"/>
      <c r="R989" s="109"/>
      <c r="S989" s="109"/>
      <c r="T989" s="109"/>
      <c r="U989" s="109"/>
      <c r="V989" s="109"/>
      <c r="W989" s="109"/>
      <c r="X989" s="109"/>
      <c r="Y989" s="109"/>
      <c r="Z989" s="109"/>
    </row>
    <row r="990" ht="12.75" customHeight="1">
      <c r="A990" s="109"/>
      <c r="B990" s="109"/>
      <c r="C990" s="109"/>
      <c r="D990" s="109"/>
      <c r="E990" s="109"/>
      <c r="F990" s="109"/>
      <c r="G990" s="109"/>
      <c r="H990" s="109"/>
      <c r="I990" s="109"/>
      <c r="J990" s="109"/>
      <c r="K990" s="109"/>
      <c r="L990" s="109"/>
      <c r="M990" s="109"/>
      <c r="N990" s="109"/>
      <c r="O990" s="109"/>
      <c r="P990" s="109"/>
      <c r="Q990" s="109"/>
      <c r="R990" s="109"/>
      <c r="S990" s="109"/>
      <c r="T990" s="109"/>
      <c r="U990" s="109"/>
      <c r="V990" s="109"/>
      <c r="W990" s="109"/>
      <c r="X990" s="109"/>
      <c r="Y990" s="109"/>
      <c r="Z990" s="109"/>
    </row>
    <row r="991" ht="12.75" customHeight="1">
      <c r="A991" s="109"/>
      <c r="B991" s="109"/>
      <c r="C991" s="109"/>
      <c r="D991" s="109"/>
      <c r="E991" s="109"/>
      <c r="F991" s="109"/>
      <c r="G991" s="109"/>
      <c r="H991" s="109"/>
      <c r="I991" s="109"/>
      <c r="J991" s="109"/>
      <c r="K991" s="109"/>
      <c r="L991" s="109"/>
      <c r="M991" s="109"/>
      <c r="N991" s="109"/>
      <c r="O991" s="109"/>
      <c r="P991" s="109"/>
      <c r="Q991" s="109"/>
      <c r="R991" s="109"/>
      <c r="S991" s="109"/>
      <c r="T991" s="109"/>
      <c r="U991" s="109"/>
      <c r="V991" s="109"/>
      <c r="W991" s="109"/>
      <c r="X991" s="109"/>
      <c r="Y991" s="109"/>
      <c r="Z991" s="109"/>
    </row>
    <row r="992" ht="12.75" customHeight="1">
      <c r="A992" s="109"/>
      <c r="B992" s="109"/>
      <c r="C992" s="109"/>
      <c r="D992" s="109"/>
      <c r="E992" s="109"/>
      <c r="F992" s="109"/>
      <c r="G992" s="109"/>
      <c r="H992" s="109"/>
      <c r="I992" s="109"/>
      <c r="J992" s="109"/>
      <c r="K992" s="109"/>
      <c r="L992" s="109"/>
      <c r="M992" s="109"/>
      <c r="N992" s="109"/>
      <c r="O992" s="109"/>
      <c r="P992" s="109"/>
      <c r="Q992" s="109"/>
      <c r="R992" s="109"/>
      <c r="S992" s="109"/>
      <c r="T992" s="109"/>
      <c r="U992" s="109"/>
      <c r="V992" s="109"/>
      <c r="W992" s="109"/>
      <c r="X992" s="109"/>
      <c r="Y992" s="109"/>
      <c r="Z992" s="109"/>
    </row>
    <row r="993" ht="12.75" customHeight="1">
      <c r="A993" s="109"/>
      <c r="B993" s="109"/>
      <c r="C993" s="109"/>
      <c r="D993" s="109"/>
      <c r="E993" s="109"/>
      <c r="F993" s="109"/>
      <c r="G993" s="109"/>
      <c r="H993" s="109"/>
      <c r="I993" s="109"/>
      <c r="J993" s="109"/>
      <c r="K993" s="109"/>
      <c r="L993" s="109"/>
      <c r="M993" s="109"/>
      <c r="N993" s="109"/>
      <c r="O993" s="109"/>
      <c r="P993" s="109"/>
      <c r="Q993" s="109"/>
      <c r="R993" s="109"/>
      <c r="S993" s="109"/>
      <c r="T993" s="109"/>
      <c r="U993" s="109"/>
      <c r="V993" s="109"/>
      <c r="W993" s="109"/>
      <c r="X993" s="109"/>
      <c r="Y993" s="109"/>
      <c r="Z993" s="109"/>
    </row>
    <row r="994" ht="12.75" customHeight="1">
      <c r="A994" s="109"/>
      <c r="B994" s="109"/>
      <c r="C994" s="109"/>
      <c r="D994" s="109"/>
      <c r="E994" s="109"/>
      <c r="F994" s="109"/>
      <c r="G994" s="109"/>
      <c r="H994" s="109"/>
      <c r="I994" s="109"/>
      <c r="J994" s="109"/>
      <c r="K994" s="109"/>
      <c r="L994" s="109"/>
      <c r="M994" s="109"/>
      <c r="N994" s="109"/>
      <c r="O994" s="109"/>
      <c r="P994" s="109"/>
      <c r="Q994" s="109"/>
      <c r="R994" s="109"/>
      <c r="S994" s="109"/>
      <c r="T994" s="109"/>
      <c r="U994" s="109"/>
      <c r="V994" s="109"/>
      <c r="W994" s="109"/>
      <c r="X994" s="109"/>
      <c r="Y994" s="109"/>
      <c r="Z994" s="109"/>
    </row>
    <row r="995" ht="12.75" customHeight="1">
      <c r="A995" s="109"/>
      <c r="B995" s="109"/>
      <c r="C995" s="109"/>
      <c r="D995" s="109"/>
      <c r="E995" s="109"/>
      <c r="F995" s="109"/>
      <c r="G995" s="109"/>
      <c r="H995" s="109"/>
      <c r="I995" s="109"/>
      <c r="J995" s="109"/>
      <c r="K995" s="109"/>
      <c r="L995" s="109"/>
      <c r="M995" s="109"/>
      <c r="N995" s="109"/>
      <c r="O995" s="109"/>
      <c r="P995" s="109"/>
      <c r="Q995" s="109"/>
      <c r="R995" s="109"/>
      <c r="S995" s="109"/>
      <c r="T995" s="109"/>
      <c r="U995" s="109"/>
      <c r="V995" s="109"/>
      <c r="W995" s="109"/>
      <c r="X995" s="109"/>
      <c r="Y995" s="109"/>
      <c r="Z995" s="109"/>
    </row>
    <row r="996" ht="12.75" customHeight="1">
      <c r="A996" s="109"/>
      <c r="B996" s="109"/>
      <c r="C996" s="109"/>
      <c r="D996" s="109"/>
      <c r="E996" s="109"/>
      <c r="F996" s="109"/>
      <c r="G996" s="109"/>
      <c r="H996" s="109"/>
      <c r="I996" s="109"/>
      <c r="J996" s="109"/>
      <c r="K996" s="109"/>
      <c r="L996" s="109"/>
      <c r="M996" s="109"/>
      <c r="N996" s="109"/>
      <c r="O996" s="109"/>
      <c r="P996" s="109"/>
      <c r="Q996" s="109"/>
      <c r="R996" s="109"/>
      <c r="S996" s="109"/>
      <c r="T996" s="109"/>
      <c r="U996" s="109"/>
      <c r="V996" s="109"/>
      <c r="W996" s="109"/>
      <c r="X996" s="109"/>
      <c r="Y996" s="109"/>
      <c r="Z996" s="109"/>
    </row>
    <row r="997" ht="12.75" customHeight="1">
      <c r="A997" s="109"/>
      <c r="B997" s="109"/>
      <c r="C997" s="109"/>
      <c r="D997" s="109"/>
      <c r="E997" s="109"/>
      <c r="F997" s="109"/>
      <c r="G997" s="109"/>
      <c r="H997" s="109"/>
      <c r="I997" s="109"/>
      <c r="J997" s="109"/>
      <c r="K997" s="109"/>
      <c r="L997" s="109"/>
      <c r="M997" s="109"/>
      <c r="N997" s="109"/>
      <c r="O997" s="109"/>
      <c r="P997" s="109"/>
      <c r="Q997" s="109"/>
      <c r="R997" s="109"/>
      <c r="S997" s="109"/>
      <c r="T997" s="109"/>
      <c r="U997" s="109"/>
      <c r="V997" s="109"/>
      <c r="W997" s="109"/>
      <c r="X997" s="109"/>
      <c r="Y997" s="109"/>
      <c r="Z997" s="109"/>
    </row>
    <row r="998" ht="12.75" customHeight="1">
      <c r="A998" s="109"/>
      <c r="B998" s="109"/>
      <c r="C998" s="109"/>
      <c r="D998" s="109"/>
      <c r="E998" s="109"/>
      <c r="F998" s="109"/>
      <c r="G998" s="109"/>
      <c r="H998" s="109"/>
      <c r="I998" s="109"/>
      <c r="J998" s="109"/>
      <c r="K998" s="109"/>
      <c r="L998" s="109"/>
      <c r="M998" s="109"/>
      <c r="N998" s="109"/>
      <c r="O998" s="109"/>
      <c r="P998" s="109"/>
      <c r="Q998" s="109"/>
      <c r="R998" s="109"/>
      <c r="S998" s="109"/>
      <c r="T998" s="109"/>
      <c r="U998" s="109"/>
      <c r="V998" s="109"/>
      <c r="W998" s="109"/>
      <c r="X998" s="109"/>
      <c r="Y998" s="109"/>
      <c r="Z998" s="109"/>
    </row>
    <row r="999" ht="12.75" customHeight="1">
      <c r="A999" s="109"/>
      <c r="B999" s="109"/>
      <c r="C999" s="109"/>
      <c r="D999" s="109"/>
      <c r="E999" s="109"/>
      <c r="F999" s="109"/>
      <c r="G999" s="109"/>
      <c r="H999" s="109"/>
      <c r="I999" s="109"/>
      <c r="J999" s="109"/>
      <c r="K999" s="109"/>
      <c r="L999" s="109"/>
      <c r="M999" s="109"/>
      <c r="N999" s="109"/>
      <c r="O999" s="109"/>
      <c r="P999" s="109"/>
      <c r="Q999" s="109"/>
      <c r="R999" s="109"/>
      <c r="S999" s="109"/>
      <c r="T999" s="109"/>
      <c r="U999" s="109"/>
      <c r="V999" s="109"/>
      <c r="W999" s="109"/>
      <c r="X999" s="109"/>
      <c r="Y999" s="109"/>
      <c r="Z999" s="109"/>
    </row>
    <row r="1000" ht="12.75" customHeight="1">
      <c r="A1000" s="109"/>
      <c r="B1000" s="109"/>
      <c r="C1000" s="109"/>
      <c r="D1000" s="109"/>
      <c r="E1000" s="109"/>
      <c r="F1000" s="109"/>
      <c r="G1000" s="109"/>
      <c r="H1000" s="109"/>
      <c r="I1000" s="109"/>
      <c r="J1000" s="109"/>
      <c r="K1000" s="109"/>
      <c r="L1000" s="109"/>
      <c r="M1000" s="109"/>
      <c r="N1000" s="109"/>
      <c r="O1000" s="109"/>
      <c r="P1000" s="109"/>
      <c r="Q1000" s="109"/>
      <c r="R1000" s="109"/>
      <c r="S1000" s="109"/>
      <c r="T1000" s="109"/>
      <c r="U1000" s="109"/>
      <c r="V1000" s="109"/>
      <c r="W1000" s="109"/>
      <c r="X1000" s="109"/>
      <c r="Y1000" s="109"/>
      <c r="Z1000" s="109"/>
    </row>
  </sheetData>
  <printOptions/>
  <pageMargins bottom="0.75" footer="0.0" header="0.0" left="0.7" right="0.7" top="0.75"/>
  <pageSetup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8.71"/>
    <col customWidth="1" min="2" max="2" width="9.43"/>
    <col customWidth="1" min="3" max="3" width="8.71"/>
    <col customWidth="1" min="4" max="4" width="9.57"/>
    <col customWidth="1" min="5" max="5" width="10.14"/>
    <col customWidth="1" min="6" max="6" width="13.0"/>
    <col customWidth="1" min="7" max="26" width="8.71"/>
  </cols>
  <sheetData>
    <row r="1" ht="12.75" customHeight="1">
      <c r="A1" s="134" t="s">
        <v>98</v>
      </c>
      <c r="B1" s="134"/>
    </row>
    <row r="2" ht="12.75" customHeight="1">
      <c r="A2" s="135" t="s">
        <v>35</v>
      </c>
      <c r="B2" s="135" t="s">
        <v>99</v>
      </c>
      <c r="C2" s="136" t="s">
        <v>16</v>
      </c>
      <c r="D2" s="136" t="s">
        <v>39</v>
      </c>
      <c r="E2" s="136" t="s">
        <v>40</v>
      </c>
      <c r="F2" s="136" t="s">
        <v>41</v>
      </c>
    </row>
    <row r="3" ht="12.75" customHeight="1">
      <c r="A3" s="137"/>
      <c r="B3" s="137"/>
      <c r="C3" s="137"/>
      <c r="D3" s="137"/>
      <c r="E3" s="137"/>
      <c r="F3" s="138">
        <f>loan_amount</f>
        <v>150000</v>
      </c>
    </row>
    <row r="4" ht="12.75" customHeight="1">
      <c r="A4" s="58" t="str">
        <f t="shared" ref="A4:A483" si="1">IF(F3="","",IF(OR(A3&gt;=nper,ROUND(F3,2)&lt;=0),"",A3+1))</f>
        <v>#NAME?</v>
      </c>
      <c r="B4" s="139" t="str">
        <f>IF(A4="","",IF(MONTH(DATE(YEAR(fpdate),MONTH(fpdate)+(A4-1),DAY(fpdate)))&gt;(MONTH(fpdate)+MOD((A4-1),12)),DATE(YEAR(fpdate),MONTH(fpdate)+(A4-1)+1,0),DATE(YEAR(fpdate),MONTH(fpdate)+(A4-1),DAY(fpdate))))</f>
        <v>#NAME?</v>
      </c>
      <c r="C4" s="60" t="str">
        <f>IF(A4="","",IF(OR(A4=nper,payment&gt;ROUND((1+rate)*F3,2)),ROUND((1+rate)*F3,2),payment))</f>
        <v>#NAME?</v>
      </c>
      <c r="D4" s="60" t="str">
        <f>IF(A4="","",ROUND(rate*F3,2))</f>
        <v>#NAME?</v>
      </c>
      <c r="E4" s="60" t="str">
        <f t="shared" ref="E4:E483" si="2">IF(A4="","",C4-D4)</f>
        <v>#NAME?</v>
      </c>
      <c r="F4" s="60" t="str">
        <f t="shared" ref="F4:F483" si="3">IF(A4="","",F3-E4)</f>
        <v>#NAME?</v>
      </c>
    </row>
    <row r="5" ht="12.75" customHeight="1">
      <c r="A5" s="58" t="str">
        <f t="shared" si="1"/>
        <v>#NAME?</v>
      </c>
      <c r="B5" s="139" t="str">
        <f>IF(A5="","",IF(MONTH(DATE(YEAR(fpdate),MONTH(fpdate)+(A5-1),DAY(fpdate)))&gt;(MONTH(fpdate)+MOD((A5-1),12)),DATE(YEAR(fpdate),MONTH(fpdate)+(A5-1)+1,0),DATE(YEAR(fpdate),MONTH(fpdate)+(A5-1),DAY(fpdate))))</f>
        <v>#NAME?</v>
      </c>
      <c r="C5" s="60" t="str">
        <f>IF(A5="","",IF(OR(A5=nper,payment&gt;ROUND((1+rate)*F4,2)),ROUND((1+rate)*F4,2),payment))</f>
        <v>#NAME?</v>
      </c>
      <c r="D5" s="60" t="str">
        <f>IF(A5="","",ROUND(rate*F4,2))</f>
        <v>#NAME?</v>
      </c>
      <c r="E5" s="60" t="str">
        <f t="shared" si="2"/>
        <v>#NAME?</v>
      </c>
      <c r="F5" s="60" t="str">
        <f t="shared" si="3"/>
        <v>#NAME?</v>
      </c>
    </row>
    <row r="6" ht="12.75" customHeight="1">
      <c r="A6" s="58" t="str">
        <f t="shared" si="1"/>
        <v>#NAME?</v>
      </c>
      <c r="B6" s="139" t="str">
        <f>IF(A6="","",IF(MONTH(DATE(YEAR(fpdate),MONTH(fpdate)+(A6-1),DAY(fpdate)))&gt;(MONTH(fpdate)+MOD((A6-1),12)),DATE(YEAR(fpdate),MONTH(fpdate)+(A6-1)+1,0),DATE(YEAR(fpdate),MONTH(fpdate)+(A6-1),DAY(fpdate))))</f>
        <v>#NAME?</v>
      </c>
      <c r="C6" s="60" t="str">
        <f>IF(A6="","",IF(OR(A6=nper,payment&gt;ROUND((1+rate)*F5,2)),ROUND((1+rate)*F5,2),payment))</f>
        <v>#NAME?</v>
      </c>
      <c r="D6" s="60" t="str">
        <f>IF(A6="","",ROUND(rate*F5,2))</f>
        <v>#NAME?</v>
      </c>
      <c r="E6" s="60" t="str">
        <f t="shared" si="2"/>
        <v>#NAME?</v>
      </c>
      <c r="F6" s="60" t="str">
        <f t="shared" si="3"/>
        <v>#NAME?</v>
      </c>
    </row>
    <row r="7" ht="12.75" customHeight="1">
      <c r="A7" s="58" t="str">
        <f t="shared" si="1"/>
        <v>#NAME?</v>
      </c>
      <c r="B7" s="139" t="str">
        <f>IF(A7="","",IF(MONTH(DATE(YEAR(fpdate),MONTH(fpdate)+(A7-1),DAY(fpdate)))&gt;(MONTH(fpdate)+MOD((A7-1),12)),DATE(YEAR(fpdate),MONTH(fpdate)+(A7-1)+1,0),DATE(YEAR(fpdate),MONTH(fpdate)+(A7-1),DAY(fpdate))))</f>
        <v>#NAME?</v>
      </c>
      <c r="C7" s="60" t="str">
        <f>IF(A7="","",IF(OR(A7=nper,payment&gt;ROUND((1+rate)*F6,2)),ROUND((1+rate)*F6,2),payment))</f>
        <v>#NAME?</v>
      </c>
      <c r="D7" s="60" t="str">
        <f>IF(A7="","",ROUND(rate*F6,2))</f>
        <v>#NAME?</v>
      </c>
      <c r="E7" s="60" t="str">
        <f t="shared" si="2"/>
        <v>#NAME?</v>
      </c>
      <c r="F7" s="60" t="str">
        <f t="shared" si="3"/>
        <v>#NAME?</v>
      </c>
    </row>
    <row r="8" ht="12.75" customHeight="1">
      <c r="A8" s="58" t="str">
        <f t="shared" si="1"/>
        <v>#NAME?</v>
      </c>
      <c r="B8" s="139" t="str">
        <f>IF(A8="","",IF(MONTH(DATE(YEAR(fpdate),MONTH(fpdate)+(A8-1),DAY(fpdate)))&gt;(MONTH(fpdate)+MOD((A8-1),12)),DATE(YEAR(fpdate),MONTH(fpdate)+(A8-1)+1,0),DATE(YEAR(fpdate),MONTH(fpdate)+(A8-1),DAY(fpdate))))</f>
        <v>#NAME?</v>
      </c>
      <c r="C8" s="60" t="str">
        <f>IF(A8="","",IF(OR(A8=nper,payment&gt;ROUND((1+rate)*F7,2)),ROUND((1+rate)*F7,2),payment))</f>
        <v>#NAME?</v>
      </c>
      <c r="D8" s="60" t="str">
        <f>IF(A8="","",ROUND(rate*F7,2))</f>
        <v>#NAME?</v>
      </c>
      <c r="E8" s="60" t="str">
        <f t="shared" si="2"/>
        <v>#NAME?</v>
      </c>
      <c r="F8" s="60" t="str">
        <f t="shared" si="3"/>
        <v>#NAME?</v>
      </c>
    </row>
    <row r="9" ht="12.75" customHeight="1">
      <c r="A9" s="58" t="str">
        <f t="shared" si="1"/>
        <v>#NAME?</v>
      </c>
      <c r="B9" s="139" t="str">
        <f>IF(A9="","",IF(MONTH(DATE(YEAR(fpdate),MONTH(fpdate)+(A9-1),DAY(fpdate)))&gt;(MONTH(fpdate)+MOD((A9-1),12)),DATE(YEAR(fpdate),MONTH(fpdate)+(A9-1)+1,0),DATE(YEAR(fpdate),MONTH(fpdate)+(A9-1),DAY(fpdate))))</f>
        <v>#NAME?</v>
      </c>
      <c r="C9" s="60" t="str">
        <f>IF(A9="","",IF(OR(A9=nper,payment&gt;ROUND((1+rate)*F8,2)),ROUND((1+rate)*F8,2),payment))</f>
        <v>#NAME?</v>
      </c>
      <c r="D9" s="60" t="str">
        <f>IF(A9="","",ROUND(rate*F8,2))</f>
        <v>#NAME?</v>
      </c>
      <c r="E9" s="60" t="str">
        <f t="shared" si="2"/>
        <v>#NAME?</v>
      </c>
      <c r="F9" s="60" t="str">
        <f t="shared" si="3"/>
        <v>#NAME?</v>
      </c>
    </row>
    <row r="10" ht="12.75" customHeight="1">
      <c r="A10" s="58" t="str">
        <f t="shared" si="1"/>
        <v>#NAME?</v>
      </c>
      <c r="B10" s="139" t="str">
        <f>IF(A10="","",IF(MONTH(DATE(YEAR(fpdate),MONTH(fpdate)+(A10-1),DAY(fpdate)))&gt;(MONTH(fpdate)+MOD((A10-1),12)),DATE(YEAR(fpdate),MONTH(fpdate)+(A10-1)+1,0),DATE(YEAR(fpdate),MONTH(fpdate)+(A10-1),DAY(fpdate))))</f>
        <v>#NAME?</v>
      </c>
      <c r="C10" s="60" t="str">
        <f>IF(A10="","",IF(OR(A10=nper,payment&gt;ROUND((1+rate)*F9,2)),ROUND((1+rate)*F9,2),payment))</f>
        <v>#NAME?</v>
      </c>
      <c r="D10" s="60" t="str">
        <f>IF(A10="","",ROUND(rate*F9,2))</f>
        <v>#NAME?</v>
      </c>
      <c r="E10" s="60" t="str">
        <f t="shared" si="2"/>
        <v>#NAME?</v>
      </c>
      <c r="F10" s="60" t="str">
        <f t="shared" si="3"/>
        <v>#NAME?</v>
      </c>
    </row>
    <row r="11" ht="12.75" customHeight="1">
      <c r="A11" s="58" t="str">
        <f t="shared" si="1"/>
        <v>#NAME?</v>
      </c>
      <c r="B11" s="139" t="str">
        <f>IF(A11="","",IF(MONTH(DATE(YEAR(fpdate),MONTH(fpdate)+(A11-1),DAY(fpdate)))&gt;(MONTH(fpdate)+MOD((A11-1),12)),DATE(YEAR(fpdate),MONTH(fpdate)+(A11-1)+1,0),DATE(YEAR(fpdate),MONTH(fpdate)+(A11-1),DAY(fpdate))))</f>
        <v>#NAME?</v>
      </c>
      <c r="C11" s="60" t="str">
        <f>IF(A11="","",IF(OR(A11=nper,payment&gt;ROUND((1+rate)*F10,2)),ROUND((1+rate)*F10,2),payment))</f>
        <v>#NAME?</v>
      </c>
      <c r="D11" s="60" t="str">
        <f>IF(A11="","",ROUND(rate*F10,2))</f>
        <v>#NAME?</v>
      </c>
      <c r="E11" s="60" t="str">
        <f t="shared" si="2"/>
        <v>#NAME?</v>
      </c>
      <c r="F11" s="60" t="str">
        <f t="shared" si="3"/>
        <v>#NAME?</v>
      </c>
    </row>
    <row r="12" ht="12.75" customHeight="1">
      <c r="A12" s="58" t="str">
        <f t="shared" si="1"/>
        <v>#NAME?</v>
      </c>
      <c r="B12" s="139" t="str">
        <f>IF(A12="","",IF(MONTH(DATE(YEAR(fpdate),MONTH(fpdate)+(A12-1),DAY(fpdate)))&gt;(MONTH(fpdate)+MOD((A12-1),12)),DATE(YEAR(fpdate),MONTH(fpdate)+(A12-1)+1,0),DATE(YEAR(fpdate),MONTH(fpdate)+(A12-1),DAY(fpdate))))</f>
        <v>#NAME?</v>
      </c>
      <c r="C12" s="60" t="str">
        <f>IF(A12="","",IF(OR(A12=nper,payment&gt;ROUND((1+rate)*F11,2)),ROUND((1+rate)*F11,2),payment))</f>
        <v>#NAME?</v>
      </c>
      <c r="D12" s="60" t="str">
        <f>IF(A12="","",ROUND(rate*F11,2))</f>
        <v>#NAME?</v>
      </c>
      <c r="E12" s="60" t="str">
        <f t="shared" si="2"/>
        <v>#NAME?</v>
      </c>
      <c r="F12" s="60" t="str">
        <f t="shared" si="3"/>
        <v>#NAME?</v>
      </c>
    </row>
    <row r="13" ht="12.75" customHeight="1">
      <c r="A13" s="58" t="str">
        <f t="shared" si="1"/>
        <v>#NAME?</v>
      </c>
      <c r="B13" s="139" t="str">
        <f>IF(A13="","",IF(MONTH(DATE(YEAR(fpdate),MONTH(fpdate)+(A13-1),DAY(fpdate)))&gt;(MONTH(fpdate)+MOD((A13-1),12)),DATE(YEAR(fpdate),MONTH(fpdate)+(A13-1)+1,0),DATE(YEAR(fpdate),MONTH(fpdate)+(A13-1),DAY(fpdate))))</f>
        <v>#NAME?</v>
      </c>
      <c r="C13" s="60" t="str">
        <f>IF(A13="","",IF(OR(A13=nper,payment&gt;ROUND((1+rate)*F12,2)),ROUND((1+rate)*F12,2),payment))</f>
        <v>#NAME?</v>
      </c>
      <c r="D13" s="60" t="str">
        <f>IF(A13="","",ROUND(rate*F12,2))</f>
        <v>#NAME?</v>
      </c>
      <c r="E13" s="60" t="str">
        <f t="shared" si="2"/>
        <v>#NAME?</v>
      </c>
      <c r="F13" s="60" t="str">
        <f t="shared" si="3"/>
        <v>#NAME?</v>
      </c>
    </row>
    <row r="14" ht="12.75" customHeight="1">
      <c r="A14" s="58" t="str">
        <f t="shared" si="1"/>
        <v>#NAME?</v>
      </c>
      <c r="B14" s="139" t="str">
        <f>IF(A14="","",IF(MONTH(DATE(YEAR(fpdate),MONTH(fpdate)+(A14-1),DAY(fpdate)))&gt;(MONTH(fpdate)+MOD((A14-1),12)),DATE(YEAR(fpdate),MONTH(fpdate)+(A14-1)+1,0),DATE(YEAR(fpdate),MONTH(fpdate)+(A14-1),DAY(fpdate))))</f>
        <v>#NAME?</v>
      </c>
      <c r="C14" s="60" t="str">
        <f>IF(A14="","",IF(OR(A14=nper,payment&gt;ROUND((1+rate)*F13,2)),ROUND((1+rate)*F13,2),payment))</f>
        <v>#NAME?</v>
      </c>
      <c r="D14" s="60" t="str">
        <f>IF(A14="","",ROUND(rate*F13,2))</f>
        <v>#NAME?</v>
      </c>
      <c r="E14" s="60" t="str">
        <f t="shared" si="2"/>
        <v>#NAME?</v>
      </c>
      <c r="F14" s="60" t="str">
        <f t="shared" si="3"/>
        <v>#NAME?</v>
      </c>
    </row>
    <row r="15" ht="12.75" customHeight="1">
      <c r="A15" s="58" t="str">
        <f t="shared" si="1"/>
        <v>#NAME?</v>
      </c>
      <c r="B15" s="139" t="str">
        <f>IF(A15="","",IF(MONTH(DATE(YEAR(fpdate),MONTH(fpdate)+(A15-1),DAY(fpdate)))&gt;(MONTH(fpdate)+MOD((A15-1),12)),DATE(YEAR(fpdate),MONTH(fpdate)+(A15-1)+1,0),DATE(YEAR(fpdate),MONTH(fpdate)+(A15-1),DAY(fpdate))))</f>
        <v>#NAME?</v>
      </c>
      <c r="C15" s="60" t="str">
        <f>IF(A15="","",IF(OR(A15=nper,payment&gt;ROUND((1+rate)*F14,2)),ROUND((1+rate)*F14,2),payment))</f>
        <v>#NAME?</v>
      </c>
      <c r="D15" s="60" t="str">
        <f>IF(A15="","",ROUND(rate*F14,2))</f>
        <v>#NAME?</v>
      </c>
      <c r="E15" s="60" t="str">
        <f t="shared" si="2"/>
        <v>#NAME?</v>
      </c>
      <c r="F15" s="60" t="str">
        <f t="shared" si="3"/>
        <v>#NAME?</v>
      </c>
    </row>
    <row r="16" ht="12.75" customHeight="1">
      <c r="A16" s="58" t="str">
        <f t="shared" si="1"/>
        <v>#NAME?</v>
      </c>
      <c r="B16" s="139" t="str">
        <f>IF(A16="","",IF(MONTH(DATE(YEAR(fpdate),MONTH(fpdate)+(A16-1),DAY(fpdate)))&gt;(MONTH(fpdate)+MOD((A16-1),12)),DATE(YEAR(fpdate),MONTH(fpdate)+(A16-1)+1,0),DATE(YEAR(fpdate),MONTH(fpdate)+(A16-1),DAY(fpdate))))</f>
        <v>#NAME?</v>
      </c>
      <c r="C16" s="60" t="str">
        <f>IF(A16="","",IF(OR(A16=nper,payment&gt;ROUND((1+rate)*F15,2)),ROUND((1+rate)*F15,2),payment))</f>
        <v>#NAME?</v>
      </c>
      <c r="D16" s="60" t="str">
        <f>IF(A16="","",ROUND(rate*F15,2))</f>
        <v>#NAME?</v>
      </c>
      <c r="E16" s="60" t="str">
        <f t="shared" si="2"/>
        <v>#NAME?</v>
      </c>
      <c r="F16" s="60" t="str">
        <f t="shared" si="3"/>
        <v>#NAME?</v>
      </c>
    </row>
    <row r="17" ht="12.75" customHeight="1">
      <c r="A17" s="58" t="str">
        <f t="shared" si="1"/>
        <v>#NAME?</v>
      </c>
      <c r="B17" s="139" t="str">
        <f>IF(A17="","",IF(MONTH(DATE(YEAR(fpdate),MONTH(fpdate)+(A17-1),DAY(fpdate)))&gt;(MONTH(fpdate)+MOD((A17-1),12)),DATE(YEAR(fpdate),MONTH(fpdate)+(A17-1)+1,0),DATE(YEAR(fpdate),MONTH(fpdate)+(A17-1),DAY(fpdate))))</f>
        <v>#NAME?</v>
      </c>
      <c r="C17" s="60" t="str">
        <f>IF(A17="","",IF(OR(A17=nper,payment&gt;ROUND((1+rate)*F16,2)),ROUND((1+rate)*F16,2),payment))</f>
        <v>#NAME?</v>
      </c>
      <c r="D17" s="60" t="str">
        <f>IF(A17="","",ROUND(rate*F16,2))</f>
        <v>#NAME?</v>
      </c>
      <c r="E17" s="60" t="str">
        <f t="shared" si="2"/>
        <v>#NAME?</v>
      </c>
      <c r="F17" s="60" t="str">
        <f t="shared" si="3"/>
        <v>#NAME?</v>
      </c>
    </row>
    <row r="18" ht="12.75" customHeight="1">
      <c r="A18" s="58" t="str">
        <f t="shared" si="1"/>
        <v>#NAME?</v>
      </c>
      <c r="B18" s="139" t="str">
        <f>IF(A18="","",IF(MONTH(DATE(YEAR(fpdate),MONTH(fpdate)+(A18-1),DAY(fpdate)))&gt;(MONTH(fpdate)+MOD((A18-1),12)),DATE(YEAR(fpdate),MONTH(fpdate)+(A18-1)+1,0),DATE(YEAR(fpdate),MONTH(fpdate)+(A18-1),DAY(fpdate))))</f>
        <v>#NAME?</v>
      </c>
      <c r="C18" s="60" t="str">
        <f>IF(A18="","",IF(OR(A18=nper,payment&gt;ROUND((1+rate)*F17,2)),ROUND((1+rate)*F17,2),payment))</f>
        <v>#NAME?</v>
      </c>
      <c r="D18" s="60" t="str">
        <f>IF(A18="","",ROUND(rate*F17,2))</f>
        <v>#NAME?</v>
      </c>
      <c r="E18" s="60" t="str">
        <f t="shared" si="2"/>
        <v>#NAME?</v>
      </c>
      <c r="F18" s="60" t="str">
        <f t="shared" si="3"/>
        <v>#NAME?</v>
      </c>
    </row>
    <row r="19" ht="12.75" customHeight="1">
      <c r="A19" s="58" t="str">
        <f t="shared" si="1"/>
        <v>#NAME?</v>
      </c>
      <c r="B19" s="139" t="str">
        <f>IF(A19="","",IF(MONTH(DATE(YEAR(fpdate),MONTH(fpdate)+(A19-1),DAY(fpdate)))&gt;(MONTH(fpdate)+MOD((A19-1),12)),DATE(YEAR(fpdate),MONTH(fpdate)+(A19-1)+1,0),DATE(YEAR(fpdate),MONTH(fpdate)+(A19-1),DAY(fpdate))))</f>
        <v>#NAME?</v>
      </c>
      <c r="C19" s="60" t="str">
        <f>IF(A19="","",IF(OR(A19=nper,payment&gt;ROUND((1+rate)*F18,2)),ROUND((1+rate)*F18,2),payment))</f>
        <v>#NAME?</v>
      </c>
      <c r="D19" s="60" t="str">
        <f>IF(A19="","",ROUND(rate*F18,2))</f>
        <v>#NAME?</v>
      </c>
      <c r="E19" s="60" t="str">
        <f t="shared" si="2"/>
        <v>#NAME?</v>
      </c>
      <c r="F19" s="60" t="str">
        <f t="shared" si="3"/>
        <v>#NAME?</v>
      </c>
    </row>
    <row r="20" ht="12.75" customHeight="1">
      <c r="A20" s="58" t="str">
        <f t="shared" si="1"/>
        <v>#NAME?</v>
      </c>
      <c r="B20" s="139" t="str">
        <f>IF(A20="","",IF(MONTH(DATE(YEAR(fpdate),MONTH(fpdate)+(A20-1),DAY(fpdate)))&gt;(MONTH(fpdate)+MOD((A20-1),12)),DATE(YEAR(fpdate),MONTH(fpdate)+(A20-1)+1,0),DATE(YEAR(fpdate),MONTH(fpdate)+(A20-1),DAY(fpdate))))</f>
        <v>#NAME?</v>
      </c>
      <c r="C20" s="60" t="str">
        <f>IF(A20="","",IF(OR(A20=nper,payment&gt;ROUND((1+rate)*F19,2)),ROUND((1+rate)*F19,2),payment))</f>
        <v>#NAME?</v>
      </c>
      <c r="D20" s="60" t="str">
        <f>IF(A20="","",ROUND(rate*F19,2))</f>
        <v>#NAME?</v>
      </c>
      <c r="E20" s="60" t="str">
        <f t="shared" si="2"/>
        <v>#NAME?</v>
      </c>
      <c r="F20" s="60" t="str">
        <f t="shared" si="3"/>
        <v>#NAME?</v>
      </c>
    </row>
    <row r="21" ht="12.75" customHeight="1">
      <c r="A21" s="58" t="str">
        <f t="shared" si="1"/>
        <v>#NAME?</v>
      </c>
      <c r="B21" s="139" t="str">
        <f>IF(A21="","",IF(MONTH(DATE(YEAR(fpdate),MONTH(fpdate)+(A21-1),DAY(fpdate)))&gt;(MONTH(fpdate)+MOD((A21-1),12)),DATE(YEAR(fpdate),MONTH(fpdate)+(A21-1)+1,0),DATE(YEAR(fpdate),MONTH(fpdate)+(A21-1),DAY(fpdate))))</f>
        <v>#NAME?</v>
      </c>
      <c r="C21" s="60" t="str">
        <f>IF(A21="","",IF(OR(A21=nper,payment&gt;ROUND((1+rate)*F20,2)),ROUND((1+rate)*F20,2),payment))</f>
        <v>#NAME?</v>
      </c>
      <c r="D21" s="60" t="str">
        <f>IF(A21="","",ROUND(rate*F20,2))</f>
        <v>#NAME?</v>
      </c>
      <c r="E21" s="60" t="str">
        <f t="shared" si="2"/>
        <v>#NAME?</v>
      </c>
      <c r="F21" s="60" t="str">
        <f t="shared" si="3"/>
        <v>#NAME?</v>
      </c>
    </row>
    <row r="22" ht="12.75" customHeight="1">
      <c r="A22" s="58" t="str">
        <f t="shared" si="1"/>
        <v>#NAME?</v>
      </c>
      <c r="B22" s="139" t="str">
        <f>IF(A22="","",IF(MONTH(DATE(YEAR(fpdate),MONTH(fpdate)+(A22-1),DAY(fpdate)))&gt;(MONTH(fpdate)+MOD((A22-1),12)),DATE(YEAR(fpdate),MONTH(fpdate)+(A22-1)+1,0),DATE(YEAR(fpdate),MONTH(fpdate)+(A22-1),DAY(fpdate))))</f>
        <v>#NAME?</v>
      </c>
      <c r="C22" s="60" t="str">
        <f>IF(A22="","",IF(OR(A22=nper,payment&gt;ROUND((1+rate)*F21,2)),ROUND((1+rate)*F21,2),payment))</f>
        <v>#NAME?</v>
      </c>
      <c r="D22" s="60" t="str">
        <f>IF(A22="","",ROUND(rate*F21,2))</f>
        <v>#NAME?</v>
      </c>
      <c r="E22" s="60" t="str">
        <f t="shared" si="2"/>
        <v>#NAME?</v>
      </c>
      <c r="F22" s="60" t="str">
        <f t="shared" si="3"/>
        <v>#NAME?</v>
      </c>
    </row>
    <row r="23" ht="12.75" customHeight="1">
      <c r="A23" s="58" t="str">
        <f t="shared" si="1"/>
        <v>#NAME?</v>
      </c>
      <c r="B23" s="139" t="str">
        <f>IF(A23="","",IF(MONTH(DATE(YEAR(fpdate),MONTH(fpdate)+(A23-1),DAY(fpdate)))&gt;(MONTH(fpdate)+MOD((A23-1),12)),DATE(YEAR(fpdate),MONTH(fpdate)+(A23-1)+1,0),DATE(YEAR(fpdate),MONTH(fpdate)+(A23-1),DAY(fpdate))))</f>
        <v>#NAME?</v>
      </c>
      <c r="C23" s="60" t="str">
        <f>IF(A23="","",IF(OR(A23=nper,payment&gt;ROUND((1+rate)*F22,2)),ROUND((1+rate)*F22,2),payment))</f>
        <v>#NAME?</v>
      </c>
      <c r="D23" s="60" t="str">
        <f>IF(A23="","",ROUND(rate*F22,2))</f>
        <v>#NAME?</v>
      </c>
      <c r="E23" s="60" t="str">
        <f t="shared" si="2"/>
        <v>#NAME?</v>
      </c>
      <c r="F23" s="60" t="str">
        <f t="shared" si="3"/>
        <v>#NAME?</v>
      </c>
    </row>
    <row r="24" ht="12.75" customHeight="1">
      <c r="A24" s="58" t="str">
        <f t="shared" si="1"/>
        <v>#NAME?</v>
      </c>
      <c r="B24" s="139" t="str">
        <f>IF(A24="","",IF(MONTH(DATE(YEAR(fpdate),MONTH(fpdate)+(A24-1),DAY(fpdate)))&gt;(MONTH(fpdate)+MOD((A24-1),12)),DATE(YEAR(fpdate),MONTH(fpdate)+(A24-1)+1,0),DATE(YEAR(fpdate),MONTH(fpdate)+(A24-1),DAY(fpdate))))</f>
        <v>#NAME?</v>
      </c>
      <c r="C24" s="60" t="str">
        <f>IF(A24="","",IF(OR(A24=nper,payment&gt;ROUND((1+rate)*F23,2)),ROUND((1+rate)*F23,2),payment))</f>
        <v>#NAME?</v>
      </c>
      <c r="D24" s="60" t="str">
        <f>IF(A24="","",ROUND(rate*F23,2))</f>
        <v>#NAME?</v>
      </c>
      <c r="E24" s="60" t="str">
        <f t="shared" si="2"/>
        <v>#NAME?</v>
      </c>
      <c r="F24" s="60" t="str">
        <f t="shared" si="3"/>
        <v>#NAME?</v>
      </c>
    </row>
    <row r="25" ht="12.75" customHeight="1">
      <c r="A25" s="58" t="str">
        <f t="shared" si="1"/>
        <v>#NAME?</v>
      </c>
      <c r="B25" s="139" t="str">
        <f>IF(A25="","",IF(MONTH(DATE(YEAR(fpdate),MONTH(fpdate)+(A25-1),DAY(fpdate)))&gt;(MONTH(fpdate)+MOD((A25-1),12)),DATE(YEAR(fpdate),MONTH(fpdate)+(A25-1)+1,0),DATE(YEAR(fpdate),MONTH(fpdate)+(A25-1),DAY(fpdate))))</f>
        <v>#NAME?</v>
      </c>
      <c r="C25" s="60" t="str">
        <f>IF(A25="","",IF(OR(A25=nper,payment&gt;ROUND((1+rate)*F24,2)),ROUND((1+rate)*F24,2),payment))</f>
        <v>#NAME?</v>
      </c>
      <c r="D25" s="60" t="str">
        <f>IF(A25="","",ROUND(rate*F24,2))</f>
        <v>#NAME?</v>
      </c>
      <c r="E25" s="60" t="str">
        <f t="shared" si="2"/>
        <v>#NAME?</v>
      </c>
      <c r="F25" s="60" t="str">
        <f t="shared" si="3"/>
        <v>#NAME?</v>
      </c>
    </row>
    <row r="26" ht="12.75" customHeight="1">
      <c r="A26" s="58" t="str">
        <f t="shared" si="1"/>
        <v>#NAME?</v>
      </c>
      <c r="B26" s="139" t="str">
        <f>IF(A26="","",IF(MONTH(DATE(YEAR(fpdate),MONTH(fpdate)+(A26-1),DAY(fpdate)))&gt;(MONTH(fpdate)+MOD((A26-1),12)),DATE(YEAR(fpdate),MONTH(fpdate)+(A26-1)+1,0),DATE(YEAR(fpdate),MONTH(fpdate)+(A26-1),DAY(fpdate))))</f>
        <v>#NAME?</v>
      </c>
      <c r="C26" s="60" t="str">
        <f>IF(A26="","",IF(OR(A26=nper,payment&gt;ROUND((1+rate)*F25,2)),ROUND((1+rate)*F25,2),payment))</f>
        <v>#NAME?</v>
      </c>
      <c r="D26" s="60" t="str">
        <f>IF(A26="","",ROUND(rate*F25,2))</f>
        <v>#NAME?</v>
      </c>
      <c r="E26" s="60" t="str">
        <f t="shared" si="2"/>
        <v>#NAME?</v>
      </c>
      <c r="F26" s="60" t="str">
        <f t="shared" si="3"/>
        <v>#NAME?</v>
      </c>
    </row>
    <row r="27" ht="12.75" customHeight="1">
      <c r="A27" s="58" t="str">
        <f t="shared" si="1"/>
        <v>#NAME?</v>
      </c>
      <c r="B27" s="139" t="str">
        <f>IF(A27="","",IF(MONTH(DATE(YEAR(fpdate),MONTH(fpdate)+(A27-1),DAY(fpdate)))&gt;(MONTH(fpdate)+MOD((A27-1),12)),DATE(YEAR(fpdate),MONTH(fpdate)+(A27-1)+1,0),DATE(YEAR(fpdate),MONTH(fpdate)+(A27-1),DAY(fpdate))))</f>
        <v>#NAME?</v>
      </c>
      <c r="C27" s="60" t="str">
        <f>IF(A27="","",IF(OR(A27=nper,payment&gt;ROUND((1+rate)*F26,2)),ROUND((1+rate)*F26,2),payment))</f>
        <v>#NAME?</v>
      </c>
      <c r="D27" s="60" t="str">
        <f>IF(A27="","",ROUND(rate*F26,2))</f>
        <v>#NAME?</v>
      </c>
      <c r="E27" s="60" t="str">
        <f t="shared" si="2"/>
        <v>#NAME?</v>
      </c>
      <c r="F27" s="60" t="str">
        <f t="shared" si="3"/>
        <v>#NAME?</v>
      </c>
    </row>
    <row r="28" ht="12.75" customHeight="1">
      <c r="A28" s="58" t="str">
        <f t="shared" si="1"/>
        <v>#NAME?</v>
      </c>
      <c r="B28" s="139" t="str">
        <f>IF(A28="","",IF(MONTH(DATE(YEAR(fpdate),MONTH(fpdate)+(A28-1),DAY(fpdate)))&gt;(MONTH(fpdate)+MOD((A28-1),12)),DATE(YEAR(fpdate),MONTH(fpdate)+(A28-1)+1,0),DATE(YEAR(fpdate),MONTH(fpdate)+(A28-1),DAY(fpdate))))</f>
        <v>#NAME?</v>
      </c>
      <c r="C28" s="60" t="str">
        <f>IF(A28="","",IF(OR(A28=nper,payment&gt;ROUND((1+rate)*F27,2)),ROUND((1+rate)*F27,2),payment))</f>
        <v>#NAME?</v>
      </c>
      <c r="D28" s="60" t="str">
        <f>IF(A28="","",ROUND(rate*F27,2))</f>
        <v>#NAME?</v>
      </c>
      <c r="E28" s="60" t="str">
        <f t="shared" si="2"/>
        <v>#NAME?</v>
      </c>
      <c r="F28" s="60" t="str">
        <f t="shared" si="3"/>
        <v>#NAME?</v>
      </c>
    </row>
    <row r="29" ht="12.75" customHeight="1">
      <c r="A29" s="58" t="str">
        <f t="shared" si="1"/>
        <v>#NAME?</v>
      </c>
      <c r="B29" s="139" t="str">
        <f>IF(A29="","",IF(MONTH(DATE(YEAR(fpdate),MONTH(fpdate)+(A29-1),DAY(fpdate)))&gt;(MONTH(fpdate)+MOD((A29-1),12)),DATE(YEAR(fpdate),MONTH(fpdate)+(A29-1)+1,0),DATE(YEAR(fpdate),MONTH(fpdate)+(A29-1),DAY(fpdate))))</f>
        <v>#NAME?</v>
      </c>
      <c r="C29" s="60" t="str">
        <f>IF(A29="","",IF(OR(A29=nper,payment&gt;ROUND((1+rate)*F28,2)),ROUND((1+rate)*F28,2),payment))</f>
        <v>#NAME?</v>
      </c>
      <c r="D29" s="60" t="str">
        <f>IF(A29="","",ROUND(rate*F28,2))</f>
        <v>#NAME?</v>
      </c>
      <c r="E29" s="60" t="str">
        <f t="shared" si="2"/>
        <v>#NAME?</v>
      </c>
      <c r="F29" s="60" t="str">
        <f t="shared" si="3"/>
        <v>#NAME?</v>
      </c>
    </row>
    <row r="30" ht="12.75" customHeight="1">
      <c r="A30" s="58" t="str">
        <f t="shared" si="1"/>
        <v>#NAME?</v>
      </c>
      <c r="B30" s="139" t="str">
        <f>IF(A30="","",IF(MONTH(DATE(YEAR(fpdate),MONTH(fpdate)+(A30-1),DAY(fpdate)))&gt;(MONTH(fpdate)+MOD((A30-1),12)),DATE(YEAR(fpdate),MONTH(fpdate)+(A30-1)+1,0),DATE(YEAR(fpdate),MONTH(fpdate)+(A30-1),DAY(fpdate))))</f>
        <v>#NAME?</v>
      </c>
      <c r="C30" s="60" t="str">
        <f>IF(A30="","",IF(OR(A30=nper,payment&gt;ROUND((1+rate)*F29,2)),ROUND((1+rate)*F29,2),payment))</f>
        <v>#NAME?</v>
      </c>
      <c r="D30" s="60" t="str">
        <f>IF(A30="","",ROUND(rate*F29,2))</f>
        <v>#NAME?</v>
      </c>
      <c r="E30" s="60" t="str">
        <f t="shared" si="2"/>
        <v>#NAME?</v>
      </c>
      <c r="F30" s="60" t="str">
        <f t="shared" si="3"/>
        <v>#NAME?</v>
      </c>
    </row>
    <row r="31" ht="12.75" customHeight="1">
      <c r="A31" s="58" t="str">
        <f t="shared" si="1"/>
        <v>#NAME?</v>
      </c>
      <c r="B31" s="139" t="str">
        <f>IF(A31="","",IF(MONTH(DATE(YEAR(fpdate),MONTH(fpdate)+(A31-1),DAY(fpdate)))&gt;(MONTH(fpdate)+MOD((A31-1),12)),DATE(YEAR(fpdate),MONTH(fpdate)+(A31-1)+1,0),DATE(YEAR(fpdate),MONTH(fpdate)+(A31-1),DAY(fpdate))))</f>
        <v>#NAME?</v>
      </c>
      <c r="C31" s="60" t="str">
        <f>IF(A31="","",IF(OR(A31=nper,payment&gt;ROUND((1+rate)*F30,2)),ROUND((1+rate)*F30,2),payment))</f>
        <v>#NAME?</v>
      </c>
      <c r="D31" s="60" t="str">
        <f>IF(A31="","",ROUND(rate*F30,2))</f>
        <v>#NAME?</v>
      </c>
      <c r="E31" s="60" t="str">
        <f t="shared" si="2"/>
        <v>#NAME?</v>
      </c>
      <c r="F31" s="60" t="str">
        <f t="shared" si="3"/>
        <v>#NAME?</v>
      </c>
    </row>
    <row r="32" ht="12.75" customHeight="1">
      <c r="A32" s="58" t="str">
        <f t="shared" si="1"/>
        <v>#NAME?</v>
      </c>
      <c r="B32" s="139" t="str">
        <f>IF(A32="","",IF(MONTH(DATE(YEAR(fpdate),MONTH(fpdate)+(A32-1),DAY(fpdate)))&gt;(MONTH(fpdate)+MOD((A32-1),12)),DATE(YEAR(fpdate),MONTH(fpdate)+(A32-1)+1,0),DATE(YEAR(fpdate),MONTH(fpdate)+(A32-1),DAY(fpdate))))</f>
        <v>#NAME?</v>
      </c>
      <c r="C32" s="60" t="str">
        <f>IF(A32="","",IF(OR(A32=nper,payment&gt;ROUND((1+rate)*F31,2)),ROUND((1+rate)*F31,2),payment))</f>
        <v>#NAME?</v>
      </c>
      <c r="D32" s="60" t="str">
        <f>IF(A32="","",ROUND(rate*F31,2))</f>
        <v>#NAME?</v>
      </c>
      <c r="E32" s="60" t="str">
        <f t="shared" si="2"/>
        <v>#NAME?</v>
      </c>
      <c r="F32" s="60" t="str">
        <f t="shared" si="3"/>
        <v>#NAME?</v>
      </c>
    </row>
    <row r="33" ht="12.75" customHeight="1">
      <c r="A33" s="58" t="str">
        <f t="shared" si="1"/>
        <v>#NAME?</v>
      </c>
      <c r="B33" s="139" t="str">
        <f>IF(A33="","",IF(MONTH(DATE(YEAR(fpdate),MONTH(fpdate)+(A33-1),DAY(fpdate)))&gt;(MONTH(fpdate)+MOD((A33-1),12)),DATE(YEAR(fpdate),MONTH(fpdate)+(A33-1)+1,0),DATE(YEAR(fpdate),MONTH(fpdate)+(A33-1),DAY(fpdate))))</f>
        <v>#NAME?</v>
      </c>
      <c r="C33" s="60" t="str">
        <f>IF(A33="","",IF(OR(A33=nper,payment&gt;ROUND((1+rate)*F32,2)),ROUND((1+rate)*F32,2),payment))</f>
        <v>#NAME?</v>
      </c>
      <c r="D33" s="60" t="str">
        <f>IF(A33="","",ROUND(rate*F32,2))</f>
        <v>#NAME?</v>
      </c>
      <c r="E33" s="60" t="str">
        <f t="shared" si="2"/>
        <v>#NAME?</v>
      </c>
      <c r="F33" s="60" t="str">
        <f t="shared" si="3"/>
        <v>#NAME?</v>
      </c>
    </row>
    <row r="34" ht="12.75" customHeight="1">
      <c r="A34" s="58" t="str">
        <f t="shared" si="1"/>
        <v>#NAME?</v>
      </c>
      <c r="B34" s="139" t="str">
        <f>IF(A34="","",IF(MONTH(DATE(YEAR(fpdate),MONTH(fpdate)+(A34-1),DAY(fpdate)))&gt;(MONTH(fpdate)+MOD((A34-1),12)),DATE(YEAR(fpdate),MONTH(fpdate)+(A34-1)+1,0),DATE(YEAR(fpdate),MONTH(fpdate)+(A34-1),DAY(fpdate))))</f>
        <v>#NAME?</v>
      </c>
      <c r="C34" s="60" t="str">
        <f>IF(A34="","",IF(OR(A34=nper,payment&gt;ROUND((1+rate)*F33,2)),ROUND((1+rate)*F33,2),payment))</f>
        <v>#NAME?</v>
      </c>
      <c r="D34" s="60" t="str">
        <f>IF(A34="","",ROUND(rate*F33,2))</f>
        <v>#NAME?</v>
      </c>
      <c r="E34" s="60" t="str">
        <f t="shared" si="2"/>
        <v>#NAME?</v>
      </c>
      <c r="F34" s="60" t="str">
        <f t="shared" si="3"/>
        <v>#NAME?</v>
      </c>
    </row>
    <row r="35" ht="12.75" customHeight="1">
      <c r="A35" s="58" t="str">
        <f t="shared" si="1"/>
        <v>#NAME?</v>
      </c>
      <c r="B35" s="139" t="str">
        <f>IF(A35="","",IF(MONTH(DATE(YEAR(fpdate),MONTH(fpdate)+(A35-1),DAY(fpdate)))&gt;(MONTH(fpdate)+MOD((A35-1),12)),DATE(YEAR(fpdate),MONTH(fpdate)+(A35-1)+1,0),DATE(YEAR(fpdate),MONTH(fpdate)+(A35-1),DAY(fpdate))))</f>
        <v>#NAME?</v>
      </c>
      <c r="C35" s="60" t="str">
        <f>IF(A35="","",IF(OR(A35=nper,payment&gt;ROUND((1+rate)*F34,2)),ROUND((1+rate)*F34,2),payment))</f>
        <v>#NAME?</v>
      </c>
      <c r="D35" s="60" t="str">
        <f>IF(A35="","",ROUND(rate*F34,2))</f>
        <v>#NAME?</v>
      </c>
      <c r="E35" s="60" t="str">
        <f t="shared" si="2"/>
        <v>#NAME?</v>
      </c>
      <c r="F35" s="60" t="str">
        <f t="shared" si="3"/>
        <v>#NAME?</v>
      </c>
    </row>
    <row r="36" ht="12.75" customHeight="1">
      <c r="A36" s="58" t="str">
        <f t="shared" si="1"/>
        <v>#NAME?</v>
      </c>
      <c r="B36" s="139" t="str">
        <f>IF(A36="","",IF(MONTH(DATE(YEAR(fpdate),MONTH(fpdate)+(A36-1),DAY(fpdate)))&gt;(MONTH(fpdate)+MOD((A36-1),12)),DATE(YEAR(fpdate),MONTH(fpdate)+(A36-1)+1,0),DATE(YEAR(fpdate),MONTH(fpdate)+(A36-1),DAY(fpdate))))</f>
        <v>#NAME?</v>
      </c>
      <c r="C36" s="60" t="str">
        <f>IF(A36="","",IF(OR(A36=nper,payment&gt;ROUND((1+rate)*F35,2)),ROUND((1+rate)*F35,2),payment))</f>
        <v>#NAME?</v>
      </c>
      <c r="D36" s="60" t="str">
        <f>IF(A36="","",ROUND(rate*F35,2))</f>
        <v>#NAME?</v>
      </c>
      <c r="E36" s="60" t="str">
        <f t="shared" si="2"/>
        <v>#NAME?</v>
      </c>
      <c r="F36" s="60" t="str">
        <f t="shared" si="3"/>
        <v>#NAME?</v>
      </c>
    </row>
    <row r="37" ht="12.75" customHeight="1">
      <c r="A37" s="58" t="str">
        <f t="shared" si="1"/>
        <v>#NAME?</v>
      </c>
      <c r="B37" s="139" t="str">
        <f>IF(A37="","",IF(MONTH(DATE(YEAR(fpdate),MONTH(fpdate)+(A37-1),DAY(fpdate)))&gt;(MONTH(fpdate)+MOD((A37-1),12)),DATE(YEAR(fpdate),MONTH(fpdate)+(A37-1)+1,0),DATE(YEAR(fpdate),MONTH(fpdate)+(A37-1),DAY(fpdate))))</f>
        <v>#NAME?</v>
      </c>
      <c r="C37" s="60" t="str">
        <f>IF(A37="","",IF(OR(A37=nper,payment&gt;ROUND((1+rate)*F36,2)),ROUND((1+rate)*F36,2),payment))</f>
        <v>#NAME?</v>
      </c>
      <c r="D37" s="60" t="str">
        <f>IF(A37="","",ROUND(rate*F36,2))</f>
        <v>#NAME?</v>
      </c>
      <c r="E37" s="60" t="str">
        <f t="shared" si="2"/>
        <v>#NAME?</v>
      </c>
      <c r="F37" s="60" t="str">
        <f t="shared" si="3"/>
        <v>#NAME?</v>
      </c>
    </row>
    <row r="38" ht="12.75" customHeight="1">
      <c r="A38" s="58" t="str">
        <f t="shared" si="1"/>
        <v>#NAME?</v>
      </c>
      <c r="B38" s="139" t="str">
        <f>IF(A38="","",IF(MONTH(DATE(YEAR(fpdate),MONTH(fpdate)+(A38-1),DAY(fpdate)))&gt;(MONTH(fpdate)+MOD((A38-1),12)),DATE(YEAR(fpdate),MONTH(fpdate)+(A38-1)+1,0),DATE(YEAR(fpdate),MONTH(fpdate)+(A38-1),DAY(fpdate))))</f>
        <v>#NAME?</v>
      </c>
      <c r="C38" s="60" t="str">
        <f>IF(A38="","",IF(OR(A38=nper,payment&gt;ROUND((1+rate)*F37,2)),ROUND((1+rate)*F37,2),payment))</f>
        <v>#NAME?</v>
      </c>
      <c r="D38" s="60" t="str">
        <f>IF(A38="","",ROUND(rate*F37,2))</f>
        <v>#NAME?</v>
      </c>
      <c r="E38" s="60" t="str">
        <f t="shared" si="2"/>
        <v>#NAME?</v>
      </c>
      <c r="F38" s="60" t="str">
        <f t="shared" si="3"/>
        <v>#NAME?</v>
      </c>
    </row>
    <row r="39" ht="12.75" customHeight="1">
      <c r="A39" s="58" t="str">
        <f t="shared" si="1"/>
        <v>#NAME?</v>
      </c>
      <c r="B39" s="139" t="str">
        <f>IF(A39="","",IF(MONTH(DATE(YEAR(fpdate),MONTH(fpdate)+(A39-1),DAY(fpdate)))&gt;(MONTH(fpdate)+MOD((A39-1),12)),DATE(YEAR(fpdate),MONTH(fpdate)+(A39-1)+1,0),DATE(YEAR(fpdate),MONTH(fpdate)+(A39-1),DAY(fpdate))))</f>
        <v>#NAME?</v>
      </c>
      <c r="C39" s="60" t="str">
        <f>IF(A39="","",IF(OR(A39=nper,payment&gt;ROUND((1+rate)*F38,2)),ROUND((1+rate)*F38,2),payment))</f>
        <v>#NAME?</v>
      </c>
      <c r="D39" s="60" t="str">
        <f>IF(A39="","",ROUND(rate*F38,2))</f>
        <v>#NAME?</v>
      </c>
      <c r="E39" s="60" t="str">
        <f t="shared" si="2"/>
        <v>#NAME?</v>
      </c>
      <c r="F39" s="60" t="str">
        <f t="shared" si="3"/>
        <v>#NAME?</v>
      </c>
    </row>
    <row r="40" ht="12.75" customHeight="1">
      <c r="A40" s="58" t="str">
        <f t="shared" si="1"/>
        <v>#NAME?</v>
      </c>
      <c r="B40" s="139" t="str">
        <f>IF(A40="","",IF(MONTH(DATE(YEAR(fpdate),MONTH(fpdate)+(A40-1),DAY(fpdate)))&gt;(MONTH(fpdate)+MOD((A40-1),12)),DATE(YEAR(fpdate),MONTH(fpdate)+(A40-1)+1,0),DATE(YEAR(fpdate),MONTH(fpdate)+(A40-1),DAY(fpdate))))</f>
        <v>#NAME?</v>
      </c>
      <c r="C40" s="60" t="str">
        <f>IF(A40="","",IF(OR(A40=nper,payment&gt;ROUND((1+rate)*F39,2)),ROUND((1+rate)*F39,2),payment))</f>
        <v>#NAME?</v>
      </c>
      <c r="D40" s="60" t="str">
        <f>IF(A40="","",ROUND(rate*F39,2))</f>
        <v>#NAME?</v>
      </c>
      <c r="E40" s="60" t="str">
        <f t="shared" si="2"/>
        <v>#NAME?</v>
      </c>
      <c r="F40" s="60" t="str">
        <f t="shared" si="3"/>
        <v>#NAME?</v>
      </c>
    </row>
    <row r="41" ht="12.75" customHeight="1">
      <c r="A41" s="58" t="str">
        <f t="shared" si="1"/>
        <v>#NAME?</v>
      </c>
      <c r="B41" s="139" t="str">
        <f>IF(A41="","",IF(MONTH(DATE(YEAR(fpdate),MONTH(fpdate)+(A41-1),DAY(fpdate)))&gt;(MONTH(fpdate)+MOD((A41-1),12)),DATE(YEAR(fpdate),MONTH(fpdate)+(A41-1)+1,0),DATE(YEAR(fpdate),MONTH(fpdate)+(A41-1),DAY(fpdate))))</f>
        <v>#NAME?</v>
      </c>
      <c r="C41" s="60" t="str">
        <f>IF(A41="","",IF(OR(A41=nper,payment&gt;ROUND((1+rate)*F40,2)),ROUND((1+rate)*F40,2),payment))</f>
        <v>#NAME?</v>
      </c>
      <c r="D41" s="60" t="str">
        <f>IF(A41="","",ROUND(rate*F40,2))</f>
        <v>#NAME?</v>
      </c>
      <c r="E41" s="60" t="str">
        <f t="shared" si="2"/>
        <v>#NAME?</v>
      </c>
      <c r="F41" s="60" t="str">
        <f t="shared" si="3"/>
        <v>#NAME?</v>
      </c>
    </row>
    <row r="42" ht="12.75" customHeight="1">
      <c r="A42" s="58" t="str">
        <f t="shared" si="1"/>
        <v>#NAME?</v>
      </c>
      <c r="B42" s="139" t="str">
        <f>IF(A42="","",IF(MONTH(DATE(YEAR(fpdate),MONTH(fpdate)+(A42-1),DAY(fpdate)))&gt;(MONTH(fpdate)+MOD((A42-1),12)),DATE(YEAR(fpdate),MONTH(fpdate)+(A42-1)+1,0),DATE(YEAR(fpdate),MONTH(fpdate)+(A42-1),DAY(fpdate))))</f>
        <v>#NAME?</v>
      </c>
      <c r="C42" s="60" t="str">
        <f>IF(A42="","",IF(OR(A42=nper,payment&gt;ROUND((1+rate)*F41,2)),ROUND((1+rate)*F41,2),payment))</f>
        <v>#NAME?</v>
      </c>
      <c r="D42" s="60" t="str">
        <f>IF(A42="","",ROUND(rate*F41,2))</f>
        <v>#NAME?</v>
      </c>
      <c r="E42" s="60" t="str">
        <f t="shared" si="2"/>
        <v>#NAME?</v>
      </c>
      <c r="F42" s="60" t="str">
        <f t="shared" si="3"/>
        <v>#NAME?</v>
      </c>
    </row>
    <row r="43" ht="12.75" customHeight="1">
      <c r="A43" s="58" t="str">
        <f t="shared" si="1"/>
        <v>#NAME?</v>
      </c>
      <c r="B43" s="139" t="str">
        <f>IF(A43="","",IF(MONTH(DATE(YEAR(fpdate),MONTH(fpdate)+(A43-1),DAY(fpdate)))&gt;(MONTH(fpdate)+MOD((A43-1),12)),DATE(YEAR(fpdate),MONTH(fpdate)+(A43-1)+1,0),DATE(YEAR(fpdate),MONTH(fpdate)+(A43-1),DAY(fpdate))))</f>
        <v>#NAME?</v>
      </c>
      <c r="C43" s="60" t="str">
        <f>IF(A43="","",IF(OR(A43=nper,payment&gt;ROUND((1+rate)*F42,2)),ROUND((1+rate)*F42,2),payment))</f>
        <v>#NAME?</v>
      </c>
      <c r="D43" s="60" t="str">
        <f>IF(A43="","",ROUND(rate*F42,2))</f>
        <v>#NAME?</v>
      </c>
      <c r="E43" s="60" t="str">
        <f t="shared" si="2"/>
        <v>#NAME?</v>
      </c>
      <c r="F43" s="60" t="str">
        <f t="shared" si="3"/>
        <v>#NAME?</v>
      </c>
    </row>
    <row r="44" ht="12.75" customHeight="1">
      <c r="A44" s="58" t="str">
        <f t="shared" si="1"/>
        <v>#NAME?</v>
      </c>
      <c r="B44" s="139" t="str">
        <f>IF(A44="","",IF(MONTH(DATE(YEAR(fpdate),MONTH(fpdate)+(A44-1),DAY(fpdate)))&gt;(MONTH(fpdate)+MOD((A44-1),12)),DATE(YEAR(fpdate),MONTH(fpdate)+(A44-1)+1,0),DATE(YEAR(fpdate),MONTH(fpdate)+(A44-1),DAY(fpdate))))</f>
        <v>#NAME?</v>
      </c>
      <c r="C44" s="60" t="str">
        <f>IF(A44="","",IF(OR(A44=nper,payment&gt;ROUND((1+rate)*F43,2)),ROUND((1+rate)*F43,2),payment))</f>
        <v>#NAME?</v>
      </c>
      <c r="D44" s="60" t="str">
        <f>IF(A44="","",ROUND(rate*F43,2))</f>
        <v>#NAME?</v>
      </c>
      <c r="E44" s="60" t="str">
        <f t="shared" si="2"/>
        <v>#NAME?</v>
      </c>
      <c r="F44" s="60" t="str">
        <f t="shared" si="3"/>
        <v>#NAME?</v>
      </c>
    </row>
    <row r="45" ht="12.75" customHeight="1">
      <c r="A45" s="58" t="str">
        <f t="shared" si="1"/>
        <v>#NAME?</v>
      </c>
      <c r="B45" s="139" t="str">
        <f>IF(A45="","",IF(MONTH(DATE(YEAR(fpdate),MONTH(fpdate)+(A45-1),DAY(fpdate)))&gt;(MONTH(fpdate)+MOD((A45-1),12)),DATE(YEAR(fpdate),MONTH(fpdate)+(A45-1)+1,0),DATE(YEAR(fpdate),MONTH(fpdate)+(A45-1),DAY(fpdate))))</f>
        <v>#NAME?</v>
      </c>
      <c r="C45" s="60" t="str">
        <f>IF(A45="","",IF(OR(A45=nper,payment&gt;ROUND((1+rate)*F44,2)),ROUND((1+rate)*F44,2),payment))</f>
        <v>#NAME?</v>
      </c>
      <c r="D45" s="60" t="str">
        <f>IF(A45="","",ROUND(rate*F44,2))</f>
        <v>#NAME?</v>
      </c>
      <c r="E45" s="60" t="str">
        <f t="shared" si="2"/>
        <v>#NAME?</v>
      </c>
      <c r="F45" s="60" t="str">
        <f t="shared" si="3"/>
        <v>#NAME?</v>
      </c>
    </row>
    <row r="46" ht="12.75" customHeight="1">
      <c r="A46" s="58" t="str">
        <f t="shared" si="1"/>
        <v>#NAME?</v>
      </c>
      <c r="B46" s="139" t="str">
        <f>IF(A46="","",IF(MONTH(DATE(YEAR(fpdate),MONTH(fpdate)+(A46-1),DAY(fpdate)))&gt;(MONTH(fpdate)+MOD((A46-1),12)),DATE(YEAR(fpdate),MONTH(fpdate)+(A46-1)+1,0),DATE(YEAR(fpdate),MONTH(fpdate)+(A46-1),DAY(fpdate))))</f>
        <v>#NAME?</v>
      </c>
      <c r="C46" s="60" t="str">
        <f>IF(A46="","",IF(OR(A46=nper,payment&gt;ROUND((1+rate)*F45,2)),ROUND((1+rate)*F45,2),payment))</f>
        <v>#NAME?</v>
      </c>
      <c r="D46" s="60" t="str">
        <f>IF(A46="","",ROUND(rate*F45,2))</f>
        <v>#NAME?</v>
      </c>
      <c r="E46" s="60" t="str">
        <f t="shared" si="2"/>
        <v>#NAME?</v>
      </c>
      <c r="F46" s="60" t="str">
        <f t="shared" si="3"/>
        <v>#NAME?</v>
      </c>
    </row>
    <row r="47" ht="12.75" customHeight="1">
      <c r="A47" s="58" t="str">
        <f t="shared" si="1"/>
        <v>#NAME?</v>
      </c>
      <c r="B47" s="139" t="str">
        <f>IF(A47="","",IF(MONTH(DATE(YEAR(fpdate),MONTH(fpdate)+(A47-1),DAY(fpdate)))&gt;(MONTH(fpdate)+MOD((A47-1),12)),DATE(YEAR(fpdate),MONTH(fpdate)+(A47-1)+1,0),DATE(YEAR(fpdate),MONTH(fpdate)+(A47-1),DAY(fpdate))))</f>
        <v>#NAME?</v>
      </c>
      <c r="C47" s="60" t="str">
        <f>IF(A47="","",IF(OR(A47=nper,payment&gt;ROUND((1+rate)*F46,2)),ROUND((1+rate)*F46,2),payment))</f>
        <v>#NAME?</v>
      </c>
      <c r="D47" s="60" t="str">
        <f>IF(A47="","",ROUND(rate*F46,2))</f>
        <v>#NAME?</v>
      </c>
      <c r="E47" s="60" t="str">
        <f t="shared" si="2"/>
        <v>#NAME?</v>
      </c>
      <c r="F47" s="60" t="str">
        <f t="shared" si="3"/>
        <v>#NAME?</v>
      </c>
    </row>
    <row r="48" ht="12.75" customHeight="1">
      <c r="A48" s="58" t="str">
        <f t="shared" si="1"/>
        <v>#NAME?</v>
      </c>
      <c r="B48" s="139" t="str">
        <f>IF(A48="","",IF(MONTH(DATE(YEAR(fpdate),MONTH(fpdate)+(A48-1),DAY(fpdate)))&gt;(MONTH(fpdate)+MOD((A48-1),12)),DATE(YEAR(fpdate),MONTH(fpdate)+(A48-1)+1,0),DATE(YEAR(fpdate),MONTH(fpdate)+(A48-1),DAY(fpdate))))</f>
        <v>#NAME?</v>
      </c>
      <c r="C48" s="60" t="str">
        <f>IF(A48="","",IF(OR(A48=nper,payment&gt;ROUND((1+rate)*F47,2)),ROUND((1+rate)*F47,2),payment))</f>
        <v>#NAME?</v>
      </c>
      <c r="D48" s="60" t="str">
        <f>IF(A48="","",ROUND(rate*F47,2))</f>
        <v>#NAME?</v>
      </c>
      <c r="E48" s="60" t="str">
        <f t="shared" si="2"/>
        <v>#NAME?</v>
      </c>
      <c r="F48" s="60" t="str">
        <f t="shared" si="3"/>
        <v>#NAME?</v>
      </c>
    </row>
    <row r="49" ht="12.75" customHeight="1">
      <c r="A49" s="58" t="str">
        <f t="shared" si="1"/>
        <v>#NAME?</v>
      </c>
      <c r="B49" s="139" t="str">
        <f>IF(A49="","",IF(MONTH(DATE(YEAR(fpdate),MONTH(fpdate)+(A49-1),DAY(fpdate)))&gt;(MONTH(fpdate)+MOD((A49-1),12)),DATE(YEAR(fpdate),MONTH(fpdate)+(A49-1)+1,0),DATE(YEAR(fpdate),MONTH(fpdate)+(A49-1),DAY(fpdate))))</f>
        <v>#NAME?</v>
      </c>
      <c r="C49" s="60" t="str">
        <f>IF(A49="","",IF(OR(A49=nper,payment&gt;ROUND((1+rate)*F48,2)),ROUND((1+rate)*F48,2),payment))</f>
        <v>#NAME?</v>
      </c>
      <c r="D49" s="60" t="str">
        <f>IF(A49="","",ROUND(rate*F48,2))</f>
        <v>#NAME?</v>
      </c>
      <c r="E49" s="60" t="str">
        <f t="shared" si="2"/>
        <v>#NAME?</v>
      </c>
      <c r="F49" s="60" t="str">
        <f t="shared" si="3"/>
        <v>#NAME?</v>
      </c>
    </row>
    <row r="50" ht="12.75" customHeight="1">
      <c r="A50" s="58" t="str">
        <f t="shared" si="1"/>
        <v>#NAME?</v>
      </c>
      <c r="B50" s="139" t="str">
        <f>IF(A50="","",IF(MONTH(DATE(YEAR(fpdate),MONTH(fpdate)+(A50-1),DAY(fpdate)))&gt;(MONTH(fpdate)+MOD((A50-1),12)),DATE(YEAR(fpdate),MONTH(fpdate)+(A50-1)+1,0),DATE(YEAR(fpdate),MONTH(fpdate)+(A50-1),DAY(fpdate))))</f>
        <v>#NAME?</v>
      </c>
      <c r="C50" s="60" t="str">
        <f>IF(A50="","",IF(OR(A50=nper,payment&gt;ROUND((1+rate)*F49,2)),ROUND((1+rate)*F49,2),payment))</f>
        <v>#NAME?</v>
      </c>
      <c r="D50" s="60" t="str">
        <f>IF(A50="","",ROUND(rate*F49,2))</f>
        <v>#NAME?</v>
      </c>
      <c r="E50" s="60" t="str">
        <f t="shared" si="2"/>
        <v>#NAME?</v>
      </c>
      <c r="F50" s="60" t="str">
        <f t="shared" si="3"/>
        <v>#NAME?</v>
      </c>
    </row>
    <row r="51" ht="12.75" customHeight="1">
      <c r="A51" s="58" t="str">
        <f t="shared" si="1"/>
        <v>#NAME?</v>
      </c>
      <c r="B51" s="139" t="str">
        <f>IF(A51="","",IF(MONTH(DATE(YEAR(fpdate),MONTH(fpdate)+(A51-1),DAY(fpdate)))&gt;(MONTH(fpdate)+MOD((A51-1),12)),DATE(YEAR(fpdate),MONTH(fpdate)+(A51-1)+1,0),DATE(YEAR(fpdate),MONTH(fpdate)+(A51-1),DAY(fpdate))))</f>
        <v>#NAME?</v>
      </c>
      <c r="C51" s="60" t="str">
        <f>IF(A51="","",IF(OR(A51=nper,payment&gt;ROUND((1+rate)*F50,2)),ROUND((1+rate)*F50,2),payment))</f>
        <v>#NAME?</v>
      </c>
      <c r="D51" s="60" t="str">
        <f>IF(A51="","",ROUND(rate*F50,2))</f>
        <v>#NAME?</v>
      </c>
      <c r="E51" s="60" t="str">
        <f t="shared" si="2"/>
        <v>#NAME?</v>
      </c>
      <c r="F51" s="60" t="str">
        <f t="shared" si="3"/>
        <v>#NAME?</v>
      </c>
    </row>
    <row r="52" ht="12.75" customHeight="1">
      <c r="A52" s="58" t="str">
        <f t="shared" si="1"/>
        <v>#NAME?</v>
      </c>
      <c r="B52" s="139" t="str">
        <f>IF(A52="","",IF(MONTH(DATE(YEAR(fpdate),MONTH(fpdate)+(A52-1),DAY(fpdate)))&gt;(MONTH(fpdate)+MOD((A52-1),12)),DATE(YEAR(fpdate),MONTH(fpdate)+(A52-1)+1,0),DATE(YEAR(fpdate),MONTH(fpdate)+(A52-1),DAY(fpdate))))</f>
        <v>#NAME?</v>
      </c>
      <c r="C52" s="60" t="str">
        <f>IF(A52="","",IF(OR(A52=nper,payment&gt;ROUND((1+rate)*F51,2)),ROUND((1+rate)*F51,2),payment))</f>
        <v>#NAME?</v>
      </c>
      <c r="D52" s="60" t="str">
        <f>IF(A52="","",ROUND(rate*F51,2))</f>
        <v>#NAME?</v>
      </c>
      <c r="E52" s="60" t="str">
        <f t="shared" si="2"/>
        <v>#NAME?</v>
      </c>
      <c r="F52" s="60" t="str">
        <f t="shared" si="3"/>
        <v>#NAME?</v>
      </c>
    </row>
    <row r="53" ht="12.75" customHeight="1">
      <c r="A53" s="58" t="str">
        <f t="shared" si="1"/>
        <v>#NAME?</v>
      </c>
      <c r="B53" s="139" t="str">
        <f>IF(A53="","",IF(MONTH(DATE(YEAR(fpdate),MONTH(fpdate)+(A53-1),DAY(fpdate)))&gt;(MONTH(fpdate)+MOD((A53-1),12)),DATE(YEAR(fpdate),MONTH(fpdate)+(A53-1)+1,0),DATE(YEAR(fpdate),MONTH(fpdate)+(A53-1),DAY(fpdate))))</f>
        <v>#NAME?</v>
      </c>
      <c r="C53" s="60" t="str">
        <f>IF(A53="","",IF(OR(A53=nper,payment&gt;ROUND((1+rate)*F52,2)),ROUND((1+rate)*F52,2),payment))</f>
        <v>#NAME?</v>
      </c>
      <c r="D53" s="60" t="str">
        <f>IF(A53="","",ROUND(rate*F52,2))</f>
        <v>#NAME?</v>
      </c>
      <c r="E53" s="60" t="str">
        <f t="shared" si="2"/>
        <v>#NAME?</v>
      </c>
      <c r="F53" s="60" t="str">
        <f t="shared" si="3"/>
        <v>#NAME?</v>
      </c>
    </row>
    <row r="54" ht="12.75" customHeight="1">
      <c r="A54" s="58" t="str">
        <f t="shared" si="1"/>
        <v>#NAME?</v>
      </c>
      <c r="B54" s="139" t="str">
        <f>IF(A54="","",IF(MONTH(DATE(YEAR(fpdate),MONTH(fpdate)+(A54-1),DAY(fpdate)))&gt;(MONTH(fpdate)+MOD((A54-1),12)),DATE(YEAR(fpdate),MONTH(fpdate)+(A54-1)+1,0),DATE(YEAR(fpdate),MONTH(fpdate)+(A54-1),DAY(fpdate))))</f>
        <v>#NAME?</v>
      </c>
      <c r="C54" s="60" t="str">
        <f>IF(A54="","",IF(OR(A54=nper,payment&gt;ROUND((1+rate)*F53,2)),ROUND((1+rate)*F53,2),payment))</f>
        <v>#NAME?</v>
      </c>
      <c r="D54" s="60" t="str">
        <f>IF(A54="","",ROUND(rate*F53,2))</f>
        <v>#NAME?</v>
      </c>
      <c r="E54" s="60" t="str">
        <f t="shared" si="2"/>
        <v>#NAME?</v>
      </c>
      <c r="F54" s="60" t="str">
        <f t="shared" si="3"/>
        <v>#NAME?</v>
      </c>
    </row>
    <row r="55" ht="12.75" customHeight="1">
      <c r="A55" s="58" t="str">
        <f t="shared" si="1"/>
        <v>#NAME?</v>
      </c>
      <c r="B55" s="139" t="str">
        <f>IF(A55="","",IF(MONTH(DATE(YEAR(fpdate),MONTH(fpdate)+(A55-1),DAY(fpdate)))&gt;(MONTH(fpdate)+MOD((A55-1),12)),DATE(YEAR(fpdate),MONTH(fpdate)+(A55-1)+1,0),DATE(YEAR(fpdate),MONTH(fpdate)+(A55-1),DAY(fpdate))))</f>
        <v>#NAME?</v>
      </c>
      <c r="C55" s="60" t="str">
        <f>IF(A55="","",IF(OR(A55=nper,payment&gt;ROUND((1+rate)*F54,2)),ROUND((1+rate)*F54,2),payment))</f>
        <v>#NAME?</v>
      </c>
      <c r="D55" s="60" t="str">
        <f>IF(A55="","",ROUND(rate*F54,2))</f>
        <v>#NAME?</v>
      </c>
      <c r="E55" s="60" t="str">
        <f t="shared" si="2"/>
        <v>#NAME?</v>
      </c>
      <c r="F55" s="60" t="str">
        <f t="shared" si="3"/>
        <v>#NAME?</v>
      </c>
    </row>
    <row r="56" ht="12.75" customHeight="1">
      <c r="A56" s="58" t="str">
        <f t="shared" si="1"/>
        <v>#NAME?</v>
      </c>
      <c r="B56" s="139" t="str">
        <f>IF(A56="","",IF(MONTH(DATE(YEAR(fpdate),MONTH(fpdate)+(A56-1),DAY(fpdate)))&gt;(MONTH(fpdate)+MOD((A56-1),12)),DATE(YEAR(fpdate),MONTH(fpdate)+(A56-1)+1,0),DATE(YEAR(fpdate),MONTH(fpdate)+(A56-1),DAY(fpdate))))</f>
        <v>#NAME?</v>
      </c>
      <c r="C56" s="60" t="str">
        <f>IF(A56="","",IF(OR(A56=nper,payment&gt;ROUND((1+rate)*F55,2)),ROUND((1+rate)*F55,2),payment))</f>
        <v>#NAME?</v>
      </c>
      <c r="D56" s="60" t="str">
        <f>IF(A56="","",ROUND(rate*F55,2))</f>
        <v>#NAME?</v>
      </c>
      <c r="E56" s="60" t="str">
        <f t="shared" si="2"/>
        <v>#NAME?</v>
      </c>
      <c r="F56" s="60" t="str">
        <f t="shared" si="3"/>
        <v>#NAME?</v>
      </c>
    </row>
    <row r="57" ht="12.75" customHeight="1">
      <c r="A57" s="58" t="str">
        <f t="shared" si="1"/>
        <v>#NAME?</v>
      </c>
      <c r="B57" s="139" t="str">
        <f>IF(A57="","",IF(MONTH(DATE(YEAR(fpdate),MONTH(fpdate)+(A57-1),DAY(fpdate)))&gt;(MONTH(fpdate)+MOD((A57-1),12)),DATE(YEAR(fpdate),MONTH(fpdate)+(A57-1)+1,0),DATE(YEAR(fpdate),MONTH(fpdate)+(A57-1),DAY(fpdate))))</f>
        <v>#NAME?</v>
      </c>
      <c r="C57" s="60" t="str">
        <f>IF(A57="","",IF(OR(A57=nper,payment&gt;ROUND((1+rate)*F56,2)),ROUND((1+rate)*F56,2),payment))</f>
        <v>#NAME?</v>
      </c>
      <c r="D57" s="60" t="str">
        <f>IF(A57="","",ROUND(rate*F56,2))</f>
        <v>#NAME?</v>
      </c>
      <c r="E57" s="60" t="str">
        <f t="shared" si="2"/>
        <v>#NAME?</v>
      </c>
      <c r="F57" s="60" t="str">
        <f t="shared" si="3"/>
        <v>#NAME?</v>
      </c>
    </row>
    <row r="58" ht="12.75" customHeight="1">
      <c r="A58" s="58" t="str">
        <f t="shared" si="1"/>
        <v>#NAME?</v>
      </c>
      <c r="B58" s="139" t="str">
        <f>IF(A58="","",IF(MONTH(DATE(YEAR(fpdate),MONTH(fpdate)+(A58-1),DAY(fpdate)))&gt;(MONTH(fpdate)+MOD((A58-1),12)),DATE(YEAR(fpdate),MONTH(fpdate)+(A58-1)+1,0),DATE(YEAR(fpdate),MONTH(fpdate)+(A58-1),DAY(fpdate))))</f>
        <v>#NAME?</v>
      </c>
      <c r="C58" s="60" t="str">
        <f>IF(A58="","",IF(OR(A58=nper,payment&gt;ROUND((1+rate)*F57,2)),ROUND((1+rate)*F57,2),payment))</f>
        <v>#NAME?</v>
      </c>
      <c r="D58" s="60" t="str">
        <f>IF(A58="","",ROUND(rate*F57,2))</f>
        <v>#NAME?</v>
      </c>
      <c r="E58" s="60" t="str">
        <f t="shared" si="2"/>
        <v>#NAME?</v>
      </c>
      <c r="F58" s="60" t="str">
        <f t="shared" si="3"/>
        <v>#NAME?</v>
      </c>
    </row>
    <row r="59" ht="12.75" customHeight="1">
      <c r="A59" s="58" t="str">
        <f t="shared" si="1"/>
        <v>#NAME?</v>
      </c>
      <c r="B59" s="139" t="str">
        <f>IF(A59="","",IF(MONTH(DATE(YEAR(fpdate),MONTH(fpdate)+(A59-1),DAY(fpdate)))&gt;(MONTH(fpdate)+MOD((A59-1),12)),DATE(YEAR(fpdate),MONTH(fpdate)+(A59-1)+1,0),DATE(YEAR(fpdate),MONTH(fpdate)+(A59-1),DAY(fpdate))))</f>
        <v>#NAME?</v>
      </c>
      <c r="C59" s="60" t="str">
        <f>IF(A59="","",IF(OR(A59=nper,payment&gt;ROUND((1+rate)*F58,2)),ROUND((1+rate)*F58,2),payment))</f>
        <v>#NAME?</v>
      </c>
      <c r="D59" s="60" t="str">
        <f>IF(A59="","",ROUND(rate*F58,2))</f>
        <v>#NAME?</v>
      </c>
      <c r="E59" s="60" t="str">
        <f t="shared" si="2"/>
        <v>#NAME?</v>
      </c>
      <c r="F59" s="60" t="str">
        <f t="shared" si="3"/>
        <v>#NAME?</v>
      </c>
    </row>
    <row r="60" ht="12.75" customHeight="1">
      <c r="A60" s="58" t="str">
        <f t="shared" si="1"/>
        <v>#NAME?</v>
      </c>
      <c r="B60" s="139" t="str">
        <f>IF(A60="","",IF(MONTH(DATE(YEAR(fpdate),MONTH(fpdate)+(A60-1),DAY(fpdate)))&gt;(MONTH(fpdate)+MOD((A60-1),12)),DATE(YEAR(fpdate),MONTH(fpdate)+(A60-1)+1,0),DATE(YEAR(fpdate),MONTH(fpdate)+(A60-1),DAY(fpdate))))</f>
        <v>#NAME?</v>
      </c>
      <c r="C60" s="60" t="str">
        <f>IF(A60="","",IF(OR(A60=nper,payment&gt;ROUND((1+rate)*F59,2)),ROUND((1+rate)*F59,2),payment))</f>
        <v>#NAME?</v>
      </c>
      <c r="D60" s="60" t="str">
        <f>IF(A60="","",ROUND(rate*F59,2))</f>
        <v>#NAME?</v>
      </c>
      <c r="E60" s="60" t="str">
        <f t="shared" si="2"/>
        <v>#NAME?</v>
      </c>
      <c r="F60" s="60" t="str">
        <f t="shared" si="3"/>
        <v>#NAME?</v>
      </c>
    </row>
    <row r="61" ht="12.75" customHeight="1">
      <c r="A61" s="58" t="str">
        <f t="shared" si="1"/>
        <v>#NAME?</v>
      </c>
      <c r="B61" s="139" t="str">
        <f>IF(A61="","",IF(MONTH(DATE(YEAR(fpdate),MONTH(fpdate)+(A61-1),DAY(fpdate)))&gt;(MONTH(fpdate)+MOD((A61-1),12)),DATE(YEAR(fpdate),MONTH(fpdate)+(A61-1)+1,0),DATE(YEAR(fpdate),MONTH(fpdate)+(A61-1),DAY(fpdate))))</f>
        <v>#NAME?</v>
      </c>
      <c r="C61" s="60" t="str">
        <f>IF(A61="","",IF(OR(A61=nper,payment&gt;ROUND((1+rate)*F60,2)),ROUND((1+rate)*F60,2),payment))</f>
        <v>#NAME?</v>
      </c>
      <c r="D61" s="60" t="str">
        <f>IF(A61="","",ROUND(rate*F60,2))</f>
        <v>#NAME?</v>
      </c>
      <c r="E61" s="60" t="str">
        <f t="shared" si="2"/>
        <v>#NAME?</v>
      </c>
      <c r="F61" s="60" t="str">
        <f t="shared" si="3"/>
        <v>#NAME?</v>
      </c>
    </row>
    <row r="62" ht="12.75" customHeight="1">
      <c r="A62" s="58" t="str">
        <f t="shared" si="1"/>
        <v>#NAME?</v>
      </c>
      <c r="B62" s="139" t="str">
        <f>IF(A62="","",IF(MONTH(DATE(YEAR(fpdate),MONTH(fpdate)+(A62-1),DAY(fpdate)))&gt;(MONTH(fpdate)+MOD((A62-1),12)),DATE(YEAR(fpdate),MONTH(fpdate)+(A62-1)+1,0),DATE(YEAR(fpdate),MONTH(fpdate)+(A62-1),DAY(fpdate))))</f>
        <v>#NAME?</v>
      </c>
      <c r="C62" s="60" t="str">
        <f>IF(A62="","",IF(OR(A62=nper,payment&gt;ROUND((1+rate)*F61,2)),ROUND((1+rate)*F61,2),payment))</f>
        <v>#NAME?</v>
      </c>
      <c r="D62" s="60" t="str">
        <f>IF(A62="","",ROUND(rate*F61,2))</f>
        <v>#NAME?</v>
      </c>
      <c r="E62" s="60" t="str">
        <f t="shared" si="2"/>
        <v>#NAME?</v>
      </c>
      <c r="F62" s="60" t="str">
        <f t="shared" si="3"/>
        <v>#NAME?</v>
      </c>
    </row>
    <row r="63" ht="12.75" customHeight="1">
      <c r="A63" s="58" t="str">
        <f t="shared" si="1"/>
        <v>#NAME?</v>
      </c>
      <c r="B63" s="139" t="str">
        <f>IF(A63="","",IF(MONTH(DATE(YEAR(fpdate),MONTH(fpdate)+(A63-1),DAY(fpdate)))&gt;(MONTH(fpdate)+MOD((A63-1),12)),DATE(YEAR(fpdate),MONTH(fpdate)+(A63-1)+1,0),DATE(YEAR(fpdate),MONTH(fpdate)+(A63-1),DAY(fpdate))))</f>
        <v>#NAME?</v>
      </c>
      <c r="C63" s="60" t="str">
        <f>IF(A63="","",IF(OR(A63=nper,payment&gt;ROUND((1+rate)*F62,2)),ROUND((1+rate)*F62,2),payment))</f>
        <v>#NAME?</v>
      </c>
      <c r="D63" s="60" t="str">
        <f>IF(A63="","",ROUND(rate*F62,2))</f>
        <v>#NAME?</v>
      </c>
      <c r="E63" s="60" t="str">
        <f t="shared" si="2"/>
        <v>#NAME?</v>
      </c>
      <c r="F63" s="60" t="str">
        <f t="shared" si="3"/>
        <v>#NAME?</v>
      </c>
    </row>
    <row r="64" ht="12.75" customHeight="1">
      <c r="A64" s="58" t="str">
        <f t="shared" si="1"/>
        <v>#NAME?</v>
      </c>
      <c r="B64" s="139" t="str">
        <f>IF(A64="","",IF(MONTH(DATE(YEAR(fpdate),MONTH(fpdate)+(A64-1),DAY(fpdate)))&gt;(MONTH(fpdate)+MOD((A64-1),12)),DATE(YEAR(fpdate),MONTH(fpdate)+(A64-1)+1,0),DATE(YEAR(fpdate),MONTH(fpdate)+(A64-1),DAY(fpdate))))</f>
        <v>#NAME?</v>
      </c>
      <c r="C64" s="60" t="str">
        <f>IF(A64="","",IF(OR(A64=nper,payment&gt;ROUND((1+rate)*F63,2)),ROUND((1+rate)*F63,2),payment))</f>
        <v>#NAME?</v>
      </c>
      <c r="D64" s="60" t="str">
        <f>IF(A64="","",ROUND(rate*F63,2))</f>
        <v>#NAME?</v>
      </c>
      <c r="E64" s="60" t="str">
        <f t="shared" si="2"/>
        <v>#NAME?</v>
      </c>
      <c r="F64" s="60" t="str">
        <f t="shared" si="3"/>
        <v>#NAME?</v>
      </c>
    </row>
    <row r="65" ht="12.75" customHeight="1">
      <c r="A65" s="58" t="str">
        <f t="shared" si="1"/>
        <v>#NAME?</v>
      </c>
      <c r="B65" s="139" t="str">
        <f>IF(A65="","",IF(MONTH(DATE(YEAR(fpdate),MONTH(fpdate)+(A65-1),DAY(fpdate)))&gt;(MONTH(fpdate)+MOD((A65-1),12)),DATE(YEAR(fpdate),MONTH(fpdate)+(A65-1)+1,0),DATE(YEAR(fpdate),MONTH(fpdate)+(A65-1),DAY(fpdate))))</f>
        <v>#NAME?</v>
      </c>
      <c r="C65" s="60" t="str">
        <f>IF(A65="","",IF(OR(A65=nper,payment&gt;ROUND((1+rate)*F64,2)),ROUND((1+rate)*F64,2),payment))</f>
        <v>#NAME?</v>
      </c>
      <c r="D65" s="60" t="str">
        <f>IF(A65="","",ROUND(rate*F64,2))</f>
        <v>#NAME?</v>
      </c>
      <c r="E65" s="60" t="str">
        <f t="shared" si="2"/>
        <v>#NAME?</v>
      </c>
      <c r="F65" s="60" t="str">
        <f t="shared" si="3"/>
        <v>#NAME?</v>
      </c>
    </row>
    <row r="66" ht="12.75" customHeight="1">
      <c r="A66" s="58" t="str">
        <f t="shared" si="1"/>
        <v>#NAME?</v>
      </c>
      <c r="B66" s="139" t="str">
        <f>IF(A66="","",IF(MONTH(DATE(YEAR(fpdate),MONTH(fpdate)+(A66-1),DAY(fpdate)))&gt;(MONTH(fpdate)+MOD((A66-1),12)),DATE(YEAR(fpdate),MONTH(fpdate)+(A66-1)+1,0),DATE(YEAR(fpdate),MONTH(fpdate)+(A66-1),DAY(fpdate))))</f>
        <v>#NAME?</v>
      </c>
      <c r="C66" s="60" t="str">
        <f>IF(A66="","",IF(OR(A66=nper,payment&gt;ROUND((1+rate)*F65,2)),ROUND((1+rate)*F65,2),payment))</f>
        <v>#NAME?</v>
      </c>
      <c r="D66" s="60" t="str">
        <f>IF(A66="","",ROUND(rate*F65,2))</f>
        <v>#NAME?</v>
      </c>
      <c r="E66" s="60" t="str">
        <f t="shared" si="2"/>
        <v>#NAME?</v>
      </c>
      <c r="F66" s="60" t="str">
        <f t="shared" si="3"/>
        <v>#NAME?</v>
      </c>
    </row>
    <row r="67" ht="12.75" customHeight="1">
      <c r="A67" s="58" t="str">
        <f t="shared" si="1"/>
        <v>#NAME?</v>
      </c>
      <c r="B67" s="139" t="str">
        <f>IF(A67="","",IF(MONTH(DATE(YEAR(fpdate),MONTH(fpdate)+(A67-1),DAY(fpdate)))&gt;(MONTH(fpdate)+MOD((A67-1),12)),DATE(YEAR(fpdate),MONTH(fpdate)+(A67-1)+1,0),DATE(YEAR(fpdate),MONTH(fpdate)+(A67-1),DAY(fpdate))))</f>
        <v>#NAME?</v>
      </c>
      <c r="C67" s="60" t="str">
        <f>IF(A67="","",IF(OR(A67=nper,payment&gt;ROUND((1+rate)*F66,2)),ROUND((1+rate)*F66,2),payment))</f>
        <v>#NAME?</v>
      </c>
      <c r="D67" s="60" t="str">
        <f>IF(A67="","",ROUND(rate*F66,2))</f>
        <v>#NAME?</v>
      </c>
      <c r="E67" s="60" t="str">
        <f t="shared" si="2"/>
        <v>#NAME?</v>
      </c>
      <c r="F67" s="60" t="str">
        <f t="shared" si="3"/>
        <v>#NAME?</v>
      </c>
    </row>
    <row r="68" ht="12.75" customHeight="1">
      <c r="A68" s="58" t="str">
        <f t="shared" si="1"/>
        <v>#NAME?</v>
      </c>
      <c r="B68" s="139" t="str">
        <f>IF(A68="","",IF(MONTH(DATE(YEAR(fpdate),MONTH(fpdate)+(A68-1),DAY(fpdate)))&gt;(MONTH(fpdate)+MOD((A68-1),12)),DATE(YEAR(fpdate),MONTH(fpdate)+(A68-1)+1,0),DATE(YEAR(fpdate),MONTH(fpdate)+(A68-1),DAY(fpdate))))</f>
        <v>#NAME?</v>
      </c>
      <c r="C68" s="60" t="str">
        <f>IF(A68="","",IF(OR(A68=nper,payment&gt;ROUND((1+rate)*F67,2)),ROUND((1+rate)*F67,2),payment))</f>
        <v>#NAME?</v>
      </c>
      <c r="D68" s="60" t="str">
        <f>IF(A68="","",ROUND(rate*F67,2))</f>
        <v>#NAME?</v>
      </c>
      <c r="E68" s="60" t="str">
        <f t="shared" si="2"/>
        <v>#NAME?</v>
      </c>
      <c r="F68" s="60" t="str">
        <f t="shared" si="3"/>
        <v>#NAME?</v>
      </c>
    </row>
    <row r="69" ht="12.75" customHeight="1">
      <c r="A69" s="58" t="str">
        <f t="shared" si="1"/>
        <v>#NAME?</v>
      </c>
      <c r="B69" s="139" t="str">
        <f>IF(A69="","",IF(MONTH(DATE(YEAR(fpdate),MONTH(fpdate)+(A69-1),DAY(fpdate)))&gt;(MONTH(fpdate)+MOD((A69-1),12)),DATE(YEAR(fpdate),MONTH(fpdate)+(A69-1)+1,0),DATE(YEAR(fpdate),MONTH(fpdate)+(A69-1),DAY(fpdate))))</f>
        <v>#NAME?</v>
      </c>
      <c r="C69" s="60" t="str">
        <f>IF(A69="","",IF(OR(A69=nper,payment&gt;ROUND((1+rate)*F68,2)),ROUND((1+rate)*F68,2),payment))</f>
        <v>#NAME?</v>
      </c>
      <c r="D69" s="60" t="str">
        <f>IF(A69="","",ROUND(rate*F68,2))</f>
        <v>#NAME?</v>
      </c>
      <c r="E69" s="60" t="str">
        <f t="shared" si="2"/>
        <v>#NAME?</v>
      </c>
      <c r="F69" s="60" t="str">
        <f t="shared" si="3"/>
        <v>#NAME?</v>
      </c>
    </row>
    <row r="70" ht="12.75" customHeight="1">
      <c r="A70" s="58" t="str">
        <f t="shared" si="1"/>
        <v>#NAME?</v>
      </c>
      <c r="B70" s="139" t="str">
        <f>IF(A70="","",IF(MONTH(DATE(YEAR(fpdate),MONTH(fpdate)+(A70-1),DAY(fpdate)))&gt;(MONTH(fpdate)+MOD((A70-1),12)),DATE(YEAR(fpdate),MONTH(fpdate)+(A70-1)+1,0),DATE(YEAR(fpdate),MONTH(fpdate)+(A70-1),DAY(fpdate))))</f>
        <v>#NAME?</v>
      </c>
      <c r="C70" s="60" t="str">
        <f>IF(A70="","",IF(OR(A70=nper,payment&gt;ROUND((1+rate)*F69,2)),ROUND((1+rate)*F69,2),payment))</f>
        <v>#NAME?</v>
      </c>
      <c r="D70" s="60" t="str">
        <f>IF(A70="","",ROUND(rate*F69,2))</f>
        <v>#NAME?</v>
      </c>
      <c r="E70" s="60" t="str">
        <f t="shared" si="2"/>
        <v>#NAME?</v>
      </c>
      <c r="F70" s="60" t="str">
        <f t="shared" si="3"/>
        <v>#NAME?</v>
      </c>
    </row>
    <row r="71" ht="12.75" customHeight="1">
      <c r="A71" s="58" t="str">
        <f t="shared" si="1"/>
        <v>#NAME?</v>
      </c>
      <c r="B71" s="139" t="str">
        <f>IF(A71="","",IF(MONTH(DATE(YEAR(fpdate),MONTH(fpdate)+(A71-1),DAY(fpdate)))&gt;(MONTH(fpdate)+MOD((A71-1),12)),DATE(YEAR(fpdate),MONTH(fpdate)+(A71-1)+1,0),DATE(YEAR(fpdate),MONTH(fpdate)+(A71-1),DAY(fpdate))))</f>
        <v>#NAME?</v>
      </c>
      <c r="C71" s="60" t="str">
        <f>IF(A71="","",IF(OR(A71=nper,payment&gt;ROUND((1+rate)*F70,2)),ROUND((1+rate)*F70,2),payment))</f>
        <v>#NAME?</v>
      </c>
      <c r="D71" s="60" t="str">
        <f>IF(A71="","",ROUND(rate*F70,2))</f>
        <v>#NAME?</v>
      </c>
      <c r="E71" s="60" t="str">
        <f t="shared" si="2"/>
        <v>#NAME?</v>
      </c>
      <c r="F71" s="60" t="str">
        <f t="shared" si="3"/>
        <v>#NAME?</v>
      </c>
    </row>
    <row r="72" ht="12.75" customHeight="1">
      <c r="A72" s="58" t="str">
        <f t="shared" si="1"/>
        <v>#NAME?</v>
      </c>
      <c r="B72" s="139" t="str">
        <f>IF(A72="","",IF(MONTH(DATE(YEAR(fpdate),MONTH(fpdate)+(A72-1),DAY(fpdate)))&gt;(MONTH(fpdate)+MOD((A72-1),12)),DATE(YEAR(fpdate),MONTH(fpdate)+(A72-1)+1,0),DATE(YEAR(fpdate),MONTH(fpdate)+(A72-1),DAY(fpdate))))</f>
        <v>#NAME?</v>
      </c>
      <c r="C72" s="60" t="str">
        <f>IF(A72="","",IF(OR(A72=nper,payment&gt;ROUND((1+rate)*F71,2)),ROUND((1+rate)*F71,2),payment))</f>
        <v>#NAME?</v>
      </c>
      <c r="D72" s="60" t="str">
        <f>IF(A72="","",ROUND(rate*F71,2))</f>
        <v>#NAME?</v>
      </c>
      <c r="E72" s="60" t="str">
        <f t="shared" si="2"/>
        <v>#NAME?</v>
      </c>
      <c r="F72" s="60" t="str">
        <f t="shared" si="3"/>
        <v>#NAME?</v>
      </c>
    </row>
    <row r="73" ht="12.75" customHeight="1">
      <c r="A73" s="58" t="str">
        <f t="shared" si="1"/>
        <v>#NAME?</v>
      </c>
      <c r="B73" s="139" t="str">
        <f>IF(A73="","",IF(MONTH(DATE(YEAR(fpdate),MONTH(fpdate)+(A73-1),DAY(fpdate)))&gt;(MONTH(fpdate)+MOD((A73-1),12)),DATE(YEAR(fpdate),MONTH(fpdate)+(A73-1)+1,0),DATE(YEAR(fpdate),MONTH(fpdate)+(A73-1),DAY(fpdate))))</f>
        <v>#NAME?</v>
      </c>
      <c r="C73" s="60" t="str">
        <f>IF(A73="","",IF(OR(A73=nper,payment&gt;ROUND((1+rate)*F72,2)),ROUND((1+rate)*F72,2),payment))</f>
        <v>#NAME?</v>
      </c>
      <c r="D73" s="60" t="str">
        <f>IF(A73="","",ROUND(rate*F72,2))</f>
        <v>#NAME?</v>
      </c>
      <c r="E73" s="60" t="str">
        <f t="shared" si="2"/>
        <v>#NAME?</v>
      </c>
      <c r="F73" s="60" t="str">
        <f t="shared" si="3"/>
        <v>#NAME?</v>
      </c>
    </row>
    <row r="74" ht="12.75" customHeight="1">
      <c r="A74" s="58" t="str">
        <f t="shared" si="1"/>
        <v>#NAME?</v>
      </c>
      <c r="B74" s="139" t="str">
        <f>IF(A74="","",IF(MONTH(DATE(YEAR(fpdate),MONTH(fpdate)+(A74-1),DAY(fpdate)))&gt;(MONTH(fpdate)+MOD((A74-1),12)),DATE(YEAR(fpdate),MONTH(fpdate)+(A74-1)+1,0),DATE(YEAR(fpdate),MONTH(fpdate)+(A74-1),DAY(fpdate))))</f>
        <v>#NAME?</v>
      </c>
      <c r="C74" s="60" t="str">
        <f>IF(A74="","",IF(OR(A74=nper,payment&gt;ROUND((1+rate)*F73,2)),ROUND((1+rate)*F73,2),payment))</f>
        <v>#NAME?</v>
      </c>
      <c r="D74" s="60" t="str">
        <f>IF(A74="","",ROUND(rate*F73,2))</f>
        <v>#NAME?</v>
      </c>
      <c r="E74" s="60" t="str">
        <f t="shared" si="2"/>
        <v>#NAME?</v>
      </c>
      <c r="F74" s="60" t="str">
        <f t="shared" si="3"/>
        <v>#NAME?</v>
      </c>
    </row>
    <row r="75" ht="12.75" customHeight="1">
      <c r="A75" s="58" t="str">
        <f t="shared" si="1"/>
        <v>#NAME?</v>
      </c>
      <c r="B75" s="139" t="str">
        <f>IF(A75="","",IF(MONTH(DATE(YEAR(fpdate),MONTH(fpdate)+(A75-1),DAY(fpdate)))&gt;(MONTH(fpdate)+MOD((A75-1),12)),DATE(YEAR(fpdate),MONTH(fpdate)+(A75-1)+1,0),DATE(YEAR(fpdate),MONTH(fpdate)+(A75-1),DAY(fpdate))))</f>
        <v>#NAME?</v>
      </c>
      <c r="C75" s="60" t="str">
        <f>IF(A75="","",IF(OR(A75=nper,payment&gt;ROUND((1+rate)*F74,2)),ROUND((1+rate)*F74,2),payment))</f>
        <v>#NAME?</v>
      </c>
      <c r="D75" s="60" t="str">
        <f>IF(A75="","",ROUND(rate*F74,2))</f>
        <v>#NAME?</v>
      </c>
      <c r="E75" s="60" t="str">
        <f t="shared" si="2"/>
        <v>#NAME?</v>
      </c>
      <c r="F75" s="60" t="str">
        <f t="shared" si="3"/>
        <v>#NAME?</v>
      </c>
    </row>
    <row r="76" ht="12.75" customHeight="1">
      <c r="A76" s="58" t="str">
        <f t="shared" si="1"/>
        <v>#NAME?</v>
      </c>
      <c r="B76" s="139" t="str">
        <f>IF(A76="","",IF(MONTH(DATE(YEAR(fpdate),MONTH(fpdate)+(A76-1),DAY(fpdate)))&gt;(MONTH(fpdate)+MOD((A76-1),12)),DATE(YEAR(fpdate),MONTH(fpdate)+(A76-1)+1,0),DATE(YEAR(fpdate),MONTH(fpdate)+(A76-1),DAY(fpdate))))</f>
        <v>#NAME?</v>
      </c>
      <c r="C76" s="60" t="str">
        <f>IF(A76="","",IF(OR(A76=nper,payment&gt;ROUND((1+rate)*F75,2)),ROUND((1+rate)*F75,2),payment))</f>
        <v>#NAME?</v>
      </c>
      <c r="D76" s="60" t="str">
        <f>IF(A76="","",ROUND(rate*F75,2))</f>
        <v>#NAME?</v>
      </c>
      <c r="E76" s="60" t="str">
        <f t="shared" si="2"/>
        <v>#NAME?</v>
      </c>
      <c r="F76" s="60" t="str">
        <f t="shared" si="3"/>
        <v>#NAME?</v>
      </c>
    </row>
    <row r="77" ht="12.75" customHeight="1">
      <c r="A77" s="58" t="str">
        <f t="shared" si="1"/>
        <v>#NAME?</v>
      </c>
      <c r="B77" s="139" t="str">
        <f>IF(A77="","",IF(MONTH(DATE(YEAR(fpdate),MONTH(fpdate)+(A77-1),DAY(fpdate)))&gt;(MONTH(fpdate)+MOD((A77-1),12)),DATE(YEAR(fpdate),MONTH(fpdate)+(A77-1)+1,0),DATE(YEAR(fpdate),MONTH(fpdate)+(A77-1),DAY(fpdate))))</f>
        <v>#NAME?</v>
      </c>
      <c r="C77" s="60" t="str">
        <f>IF(A77="","",IF(OR(A77=nper,payment&gt;ROUND((1+rate)*F76,2)),ROUND((1+rate)*F76,2),payment))</f>
        <v>#NAME?</v>
      </c>
      <c r="D77" s="60" t="str">
        <f>IF(A77="","",ROUND(rate*F76,2))</f>
        <v>#NAME?</v>
      </c>
      <c r="E77" s="60" t="str">
        <f t="shared" si="2"/>
        <v>#NAME?</v>
      </c>
      <c r="F77" s="60" t="str">
        <f t="shared" si="3"/>
        <v>#NAME?</v>
      </c>
    </row>
    <row r="78" ht="12.75" customHeight="1">
      <c r="A78" s="58" t="str">
        <f t="shared" si="1"/>
        <v>#NAME?</v>
      </c>
      <c r="B78" s="139" t="str">
        <f>IF(A78="","",IF(MONTH(DATE(YEAR(fpdate),MONTH(fpdate)+(A78-1),DAY(fpdate)))&gt;(MONTH(fpdate)+MOD((A78-1),12)),DATE(YEAR(fpdate),MONTH(fpdate)+(A78-1)+1,0),DATE(YEAR(fpdate),MONTH(fpdate)+(A78-1),DAY(fpdate))))</f>
        <v>#NAME?</v>
      </c>
      <c r="C78" s="60" t="str">
        <f>IF(A78="","",IF(OR(A78=nper,payment&gt;ROUND((1+rate)*F77,2)),ROUND((1+rate)*F77,2),payment))</f>
        <v>#NAME?</v>
      </c>
      <c r="D78" s="60" t="str">
        <f>IF(A78="","",ROUND(rate*F77,2))</f>
        <v>#NAME?</v>
      </c>
      <c r="E78" s="60" t="str">
        <f t="shared" si="2"/>
        <v>#NAME?</v>
      </c>
      <c r="F78" s="60" t="str">
        <f t="shared" si="3"/>
        <v>#NAME?</v>
      </c>
    </row>
    <row r="79" ht="12.75" customHeight="1">
      <c r="A79" s="58" t="str">
        <f t="shared" si="1"/>
        <v>#NAME?</v>
      </c>
      <c r="B79" s="139" t="str">
        <f>IF(A79="","",IF(MONTH(DATE(YEAR(fpdate),MONTH(fpdate)+(A79-1),DAY(fpdate)))&gt;(MONTH(fpdate)+MOD((A79-1),12)),DATE(YEAR(fpdate),MONTH(fpdate)+(A79-1)+1,0),DATE(YEAR(fpdate),MONTH(fpdate)+(A79-1),DAY(fpdate))))</f>
        <v>#NAME?</v>
      </c>
      <c r="C79" s="60" t="str">
        <f>IF(A79="","",IF(OR(A79=nper,payment&gt;ROUND((1+rate)*F78,2)),ROUND((1+rate)*F78,2),payment))</f>
        <v>#NAME?</v>
      </c>
      <c r="D79" s="60" t="str">
        <f>IF(A79="","",ROUND(rate*F78,2))</f>
        <v>#NAME?</v>
      </c>
      <c r="E79" s="60" t="str">
        <f t="shared" si="2"/>
        <v>#NAME?</v>
      </c>
      <c r="F79" s="60" t="str">
        <f t="shared" si="3"/>
        <v>#NAME?</v>
      </c>
    </row>
    <row r="80" ht="12.75" customHeight="1">
      <c r="A80" s="58" t="str">
        <f t="shared" si="1"/>
        <v>#NAME?</v>
      </c>
      <c r="B80" s="139" t="str">
        <f>IF(A80="","",IF(MONTH(DATE(YEAR(fpdate),MONTH(fpdate)+(A80-1),DAY(fpdate)))&gt;(MONTH(fpdate)+MOD((A80-1),12)),DATE(YEAR(fpdate),MONTH(fpdate)+(A80-1)+1,0),DATE(YEAR(fpdate),MONTH(fpdate)+(A80-1),DAY(fpdate))))</f>
        <v>#NAME?</v>
      </c>
      <c r="C80" s="60" t="str">
        <f>IF(A80="","",IF(OR(A80=nper,payment&gt;ROUND((1+rate)*F79,2)),ROUND((1+rate)*F79,2),payment))</f>
        <v>#NAME?</v>
      </c>
      <c r="D80" s="60" t="str">
        <f>IF(A80="","",ROUND(rate*F79,2))</f>
        <v>#NAME?</v>
      </c>
      <c r="E80" s="60" t="str">
        <f t="shared" si="2"/>
        <v>#NAME?</v>
      </c>
      <c r="F80" s="60" t="str">
        <f t="shared" si="3"/>
        <v>#NAME?</v>
      </c>
    </row>
    <row r="81" ht="12.75" customHeight="1">
      <c r="A81" s="58" t="str">
        <f t="shared" si="1"/>
        <v>#NAME?</v>
      </c>
      <c r="B81" s="139" t="str">
        <f>IF(A81="","",IF(MONTH(DATE(YEAR(fpdate),MONTH(fpdate)+(A81-1),DAY(fpdate)))&gt;(MONTH(fpdate)+MOD((A81-1),12)),DATE(YEAR(fpdate),MONTH(fpdate)+(A81-1)+1,0),DATE(YEAR(fpdate),MONTH(fpdate)+(A81-1),DAY(fpdate))))</f>
        <v>#NAME?</v>
      </c>
      <c r="C81" s="60" t="str">
        <f>IF(A81="","",IF(OR(A81=nper,payment&gt;ROUND((1+rate)*F80,2)),ROUND((1+rate)*F80,2),payment))</f>
        <v>#NAME?</v>
      </c>
      <c r="D81" s="60" t="str">
        <f>IF(A81="","",ROUND(rate*F80,2))</f>
        <v>#NAME?</v>
      </c>
      <c r="E81" s="60" t="str">
        <f t="shared" si="2"/>
        <v>#NAME?</v>
      </c>
      <c r="F81" s="60" t="str">
        <f t="shared" si="3"/>
        <v>#NAME?</v>
      </c>
    </row>
    <row r="82" ht="12.75" customHeight="1">
      <c r="A82" s="58" t="str">
        <f t="shared" si="1"/>
        <v>#NAME?</v>
      </c>
      <c r="B82" s="139" t="str">
        <f>IF(A82="","",IF(MONTH(DATE(YEAR(fpdate),MONTH(fpdate)+(A82-1),DAY(fpdate)))&gt;(MONTH(fpdate)+MOD((A82-1),12)),DATE(YEAR(fpdate),MONTH(fpdate)+(A82-1)+1,0),DATE(YEAR(fpdate),MONTH(fpdate)+(A82-1),DAY(fpdate))))</f>
        <v>#NAME?</v>
      </c>
      <c r="C82" s="60" t="str">
        <f>IF(A82="","",IF(OR(A82=nper,payment&gt;ROUND((1+rate)*F81,2)),ROUND((1+rate)*F81,2),payment))</f>
        <v>#NAME?</v>
      </c>
      <c r="D82" s="60" t="str">
        <f>IF(A82="","",ROUND(rate*F81,2))</f>
        <v>#NAME?</v>
      </c>
      <c r="E82" s="60" t="str">
        <f t="shared" si="2"/>
        <v>#NAME?</v>
      </c>
      <c r="F82" s="60" t="str">
        <f t="shared" si="3"/>
        <v>#NAME?</v>
      </c>
    </row>
    <row r="83" ht="12.75" customHeight="1">
      <c r="A83" s="58" t="str">
        <f t="shared" si="1"/>
        <v>#NAME?</v>
      </c>
      <c r="B83" s="139" t="str">
        <f>IF(A83="","",IF(MONTH(DATE(YEAR(fpdate),MONTH(fpdate)+(A83-1),DAY(fpdate)))&gt;(MONTH(fpdate)+MOD((A83-1),12)),DATE(YEAR(fpdate),MONTH(fpdate)+(A83-1)+1,0),DATE(YEAR(fpdate),MONTH(fpdate)+(A83-1),DAY(fpdate))))</f>
        <v>#NAME?</v>
      </c>
      <c r="C83" s="60" t="str">
        <f>IF(A83="","",IF(OR(A83=nper,payment&gt;ROUND((1+rate)*F82,2)),ROUND((1+rate)*F82,2),payment))</f>
        <v>#NAME?</v>
      </c>
      <c r="D83" s="60" t="str">
        <f>IF(A83="","",ROUND(rate*F82,2))</f>
        <v>#NAME?</v>
      </c>
      <c r="E83" s="60" t="str">
        <f t="shared" si="2"/>
        <v>#NAME?</v>
      </c>
      <c r="F83" s="60" t="str">
        <f t="shared" si="3"/>
        <v>#NAME?</v>
      </c>
    </row>
    <row r="84" ht="12.75" customHeight="1">
      <c r="A84" s="58" t="str">
        <f t="shared" si="1"/>
        <v>#NAME?</v>
      </c>
      <c r="B84" s="139" t="str">
        <f>IF(A84="","",IF(MONTH(DATE(YEAR(fpdate),MONTH(fpdate)+(A84-1),DAY(fpdate)))&gt;(MONTH(fpdate)+MOD((A84-1),12)),DATE(YEAR(fpdate),MONTH(fpdate)+(A84-1)+1,0),DATE(YEAR(fpdate),MONTH(fpdate)+(A84-1),DAY(fpdate))))</f>
        <v>#NAME?</v>
      </c>
      <c r="C84" s="60" t="str">
        <f>IF(A84="","",IF(OR(A84=nper,payment&gt;ROUND((1+rate)*F83,2)),ROUND((1+rate)*F83,2),payment))</f>
        <v>#NAME?</v>
      </c>
      <c r="D84" s="60" t="str">
        <f>IF(A84="","",ROUND(rate*F83,2))</f>
        <v>#NAME?</v>
      </c>
      <c r="E84" s="60" t="str">
        <f t="shared" si="2"/>
        <v>#NAME?</v>
      </c>
      <c r="F84" s="60" t="str">
        <f t="shared" si="3"/>
        <v>#NAME?</v>
      </c>
    </row>
    <row r="85" ht="12.75" customHeight="1">
      <c r="A85" s="58" t="str">
        <f t="shared" si="1"/>
        <v>#NAME?</v>
      </c>
      <c r="B85" s="139" t="str">
        <f>IF(A85="","",IF(MONTH(DATE(YEAR(fpdate),MONTH(fpdate)+(A85-1),DAY(fpdate)))&gt;(MONTH(fpdate)+MOD((A85-1),12)),DATE(YEAR(fpdate),MONTH(fpdate)+(A85-1)+1,0),DATE(YEAR(fpdate),MONTH(fpdate)+(A85-1),DAY(fpdate))))</f>
        <v>#NAME?</v>
      </c>
      <c r="C85" s="60" t="str">
        <f>IF(A85="","",IF(OR(A85=nper,payment&gt;ROUND((1+rate)*F84,2)),ROUND((1+rate)*F84,2),payment))</f>
        <v>#NAME?</v>
      </c>
      <c r="D85" s="60" t="str">
        <f>IF(A85="","",ROUND(rate*F84,2))</f>
        <v>#NAME?</v>
      </c>
      <c r="E85" s="60" t="str">
        <f t="shared" si="2"/>
        <v>#NAME?</v>
      </c>
      <c r="F85" s="60" t="str">
        <f t="shared" si="3"/>
        <v>#NAME?</v>
      </c>
    </row>
    <row r="86" ht="12.75" customHeight="1">
      <c r="A86" s="58" t="str">
        <f t="shared" si="1"/>
        <v>#NAME?</v>
      </c>
      <c r="B86" s="139" t="str">
        <f>IF(A86="","",IF(MONTH(DATE(YEAR(fpdate),MONTH(fpdate)+(A86-1),DAY(fpdate)))&gt;(MONTH(fpdate)+MOD((A86-1),12)),DATE(YEAR(fpdate),MONTH(fpdate)+(A86-1)+1,0),DATE(YEAR(fpdate),MONTH(fpdate)+(A86-1),DAY(fpdate))))</f>
        <v>#NAME?</v>
      </c>
      <c r="C86" s="60" t="str">
        <f>IF(A86="","",IF(OR(A86=nper,payment&gt;ROUND((1+rate)*F85,2)),ROUND((1+rate)*F85,2),payment))</f>
        <v>#NAME?</v>
      </c>
      <c r="D86" s="60" t="str">
        <f>IF(A86="","",ROUND(rate*F85,2))</f>
        <v>#NAME?</v>
      </c>
      <c r="E86" s="60" t="str">
        <f t="shared" si="2"/>
        <v>#NAME?</v>
      </c>
      <c r="F86" s="60" t="str">
        <f t="shared" si="3"/>
        <v>#NAME?</v>
      </c>
    </row>
    <row r="87" ht="12.75" customHeight="1">
      <c r="A87" s="58" t="str">
        <f t="shared" si="1"/>
        <v>#NAME?</v>
      </c>
      <c r="B87" s="139" t="str">
        <f>IF(A87="","",IF(MONTH(DATE(YEAR(fpdate),MONTH(fpdate)+(A87-1),DAY(fpdate)))&gt;(MONTH(fpdate)+MOD((A87-1),12)),DATE(YEAR(fpdate),MONTH(fpdate)+(A87-1)+1,0),DATE(YEAR(fpdate),MONTH(fpdate)+(A87-1),DAY(fpdate))))</f>
        <v>#NAME?</v>
      </c>
      <c r="C87" s="60" t="str">
        <f>IF(A87="","",IF(OR(A87=nper,payment&gt;ROUND((1+rate)*F86,2)),ROUND((1+rate)*F86,2),payment))</f>
        <v>#NAME?</v>
      </c>
      <c r="D87" s="60" t="str">
        <f>IF(A87="","",ROUND(rate*F86,2))</f>
        <v>#NAME?</v>
      </c>
      <c r="E87" s="60" t="str">
        <f t="shared" si="2"/>
        <v>#NAME?</v>
      </c>
      <c r="F87" s="60" t="str">
        <f t="shared" si="3"/>
        <v>#NAME?</v>
      </c>
    </row>
    <row r="88" ht="12.75" customHeight="1">
      <c r="A88" s="58" t="str">
        <f t="shared" si="1"/>
        <v>#NAME?</v>
      </c>
      <c r="B88" s="139" t="str">
        <f>IF(A88="","",IF(MONTH(DATE(YEAR(fpdate),MONTH(fpdate)+(A88-1),DAY(fpdate)))&gt;(MONTH(fpdate)+MOD((A88-1),12)),DATE(YEAR(fpdate),MONTH(fpdate)+(A88-1)+1,0),DATE(YEAR(fpdate),MONTH(fpdate)+(A88-1),DAY(fpdate))))</f>
        <v>#NAME?</v>
      </c>
      <c r="C88" s="60" t="str">
        <f>IF(A88="","",IF(OR(A88=nper,payment&gt;ROUND((1+rate)*F87,2)),ROUND((1+rate)*F87,2),payment))</f>
        <v>#NAME?</v>
      </c>
      <c r="D88" s="60" t="str">
        <f>IF(A88="","",ROUND(rate*F87,2))</f>
        <v>#NAME?</v>
      </c>
      <c r="E88" s="60" t="str">
        <f t="shared" si="2"/>
        <v>#NAME?</v>
      </c>
      <c r="F88" s="60" t="str">
        <f t="shared" si="3"/>
        <v>#NAME?</v>
      </c>
    </row>
    <row r="89" ht="12.75" customHeight="1">
      <c r="A89" s="58" t="str">
        <f t="shared" si="1"/>
        <v>#NAME?</v>
      </c>
      <c r="B89" s="139" t="str">
        <f>IF(A89="","",IF(MONTH(DATE(YEAR(fpdate),MONTH(fpdate)+(A89-1),DAY(fpdate)))&gt;(MONTH(fpdate)+MOD((A89-1),12)),DATE(YEAR(fpdate),MONTH(fpdate)+(A89-1)+1,0),DATE(YEAR(fpdate),MONTH(fpdate)+(A89-1),DAY(fpdate))))</f>
        <v>#NAME?</v>
      </c>
      <c r="C89" s="60" t="str">
        <f>IF(A89="","",IF(OR(A89=nper,payment&gt;ROUND((1+rate)*F88,2)),ROUND((1+rate)*F88,2),payment))</f>
        <v>#NAME?</v>
      </c>
      <c r="D89" s="60" t="str">
        <f>IF(A89="","",ROUND(rate*F88,2))</f>
        <v>#NAME?</v>
      </c>
      <c r="E89" s="60" t="str">
        <f t="shared" si="2"/>
        <v>#NAME?</v>
      </c>
      <c r="F89" s="60" t="str">
        <f t="shared" si="3"/>
        <v>#NAME?</v>
      </c>
    </row>
    <row r="90" ht="12.75" customHeight="1">
      <c r="A90" s="58" t="str">
        <f t="shared" si="1"/>
        <v>#NAME?</v>
      </c>
      <c r="B90" s="139" t="str">
        <f>IF(A90="","",IF(MONTH(DATE(YEAR(fpdate),MONTH(fpdate)+(A90-1),DAY(fpdate)))&gt;(MONTH(fpdate)+MOD((A90-1),12)),DATE(YEAR(fpdate),MONTH(fpdate)+(A90-1)+1,0),DATE(YEAR(fpdate),MONTH(fpdate)+(A90-1),DAY(fpdate))))</f>
        <v>#NAME?</v>
      </c>
      <c r="C90" s="60" t="str">
        <f>IF(A90="","",IF(OR(A90=nper,payment&gt;ROUND((1+rate)*F89,2)),ROUND((1+rate)*F89,2),payment))</f>
        <v>#NAME?</v>
      </c>
      <c r="D90" s="60" t="str">
        <f>IF(A90="","",ROUND(rate*F89,2))</f>
        <v>#NAME?</v>
      </c>
      <c r="E90" s="60" t="str">
        <f t="shared" si="2"/>
        <v>#NAME?</v>
      </c>
      <c r="F90" s="60" t="str">
        <f t="shared" si="3"/>
        <v>#NAME?</v>
      </c>
    </row>
    <row r="91" ht="12.75" customHeight="1">
      <c r="A91" s="58" t="str">
        <f t="shared" si="1"/>
        <v>#NAME?</v>
      </c>
      <c r="B91" s="139" t="str">
        <f>IF(A91="","",IF(MONTH(DATE(YEAR(fpdate),MONTH(fpdate)+(A91-1),DAY(fpdate)))&gt;(MONTH(fpdate)+MOD((A91-1),12)),DATE(YEAR(fpdate),MONTH(fpdate)+(A91-1)+1,0),DATE(YEAR(fpdate),MONTH(fpdate)+(A91-1),DAY(fpdate))))</f>
        <v>#NAME?</v>
      </c>
      <c r="C91" s="60" t="str">
        <f>IF(A91="","",IF(OR(A91=nper,payment&gt;ROUND((1+rate)*F90,2)),ROUND((1+rate)*F90,2),payment))</f>
        <v>#NAME?</v>
      </c>
      <c r="D91" s="60" t="str">
        <f>IF(A91="","",ROUND(rate*F90,2))</f>
        <v>#NAME?</v>
      </c>
      <c r="E91" s="60" t="str">
        <f t="shared" si="2"/>
        <v>#NAME?</v>
      </c>
      <c r="F91" s="60" t="str">
        <f t="shared" si="3"/>
        <v>#NAME?</v>
      </c>
    </row>
    <row r="92" ht="12.75" customHeight="1">
      <c r="A92" s="58" t="str">
        <f t="shared" si="1"/>
        <v>#NAME?</v>
      </c>
      <c r="B92" s="139" t="str">
        <f>IF(A92="","",IF(MONTH(DATE(YEAR(fpdate),MONTH(fpdate)+(A92-1),DAY(fpdate)))&gt;(MONTH(fpdate)+MOD((A92-1),12)),DATE(YEAR(fpdate),MONTH(fpdate)+(A92-1)+1,0),DATE(YEAR(fpdate),MONTH(fpdate)+(A92-1),DAY(fpdate))))</f>
        <v>#NAME?</v>
      </c>
      <c r="C92" s="60" t="str">
        <f>IF(A92="","",IF(OR(A92=nper,payment&gt;ROUND((1+rate)*F91,2)),ROUND((1+rate)*F91,2),payment))</f>
        <v>#NAME?</v>
      </c>
      <c r="D92" s="60" t="str">
        <f>IF(A92="","",ROUND(rate*F91,2))</f>
        <v>#NAME?</v>
      </c>
      <c r="E92" s="60" t="str">
        <f t="shared" si="2"/>
        <v>#NAME?</v>
      </c>
      <c r="F92" s="60" t="str">
        <f t="shared" si="3"/>
        <v>#NAME?</v>
      </c>
    </row>
    <row r="93" ht="12.75" customHeight="1">
      <c r="A93" s="58" t="str">
        <f t="shared" si="1"/>
        <v>#NAME?</v>
      </c>
      <c r="B93" s="139" t="str">
        <f>IF(A93="","",IF(MONTH(DATE(YEAR(fpdate),MONTH(fpdate)+(A93-1),DAY(fpdate)))&gt;(MONTH(fpdate)+MOD((A93-1),12)),DATE(YEAR(fpdate),MONTH(fpdate)+(A93-1)+1,0),DATE(YEAR(fpdate),MONTH(fpdate)+(A93-1),DAY(fpdate))))</f>
        <v>#NAME?</v>
      </c>
      <c r="C93" s="60" t="str">
        <f>IF(A93="","",IF(OR(A93=nper,payment&gt;ROUND((1+rate)*F92,2)),ROUND((1+rate)*F92,2),payment))</f>
        <v>#NAME?</v>
      </c>
      <c r="D93" s="60" t="str">
        <f>IF(A93="","",ROUND(rate*F92,2))</f>
        <v>#NAME?</v>
      </c>
      <c r="E93" s="60" t="str">
        <f t="shared" si="2"/>
        <v>#NAME?</v>
      </c>
      <c r="F93" s="60" t="str">
        <f t="shared" si="3"/>
        <v>#NAME?</v>
      </c>
    </row>
    <row r="94" ht="12.75" customHeight="1">
      <c r="A94" s="58" t="str">
        <f t="shared" si="1"/>
        <v>#NAME?</v>
      </c>
      <c r="B94" s="139" t="str">
        <f>IF(A94="","",IF(MONTH(DATE(YEAR(fpdate),MONTH(fpdate)+(A94-1),DAY(fpdate)))&gt;(MONTH(fpdate)+MOD((A94-1),12)),DATE(YEAR(fpdate),MONTH(fpdate)+(A94-1)+1,0),DATE(YEAR(fpdate),MONTH(fpdate)+(A94-1),DAY(fpdate))))</f>
        <v>#NAME?</v>
      </c>
      <c r="C94" s="60" t="str">
        <f>IF(A94="","",IF(OR(A94=nper,payment&gt;ROUND((1+rate)*F93,2)),ROUND((1+rate)*F93,2),payment))</f>
        <v>#NAME?</v>
      </c>
      <c r="D94" s="60" t="str">
        <f>IF(A94="","",ROUND(rate*F93,2))</f>
        <v>#NAME?</v>
      </c>
      <c r="E94" s="60" t="str">
        <f t="shared" si="2"/>
        <v>#NAME?</v>
      </c>
      <c r="F94" s="60" t="str">
        <f t="shared" si="3"/>
        <v>#NAME?</v>
      </c>
    </row>
    <row r="95" ht="12.75" customHeight="1">
      <c r="A95" s="58" t="str">
        <f t="shared" si="1"/>
        <v>#NAME?</v>
      </c>
      <c r="B95" s="139" t="str">
        <f>IF(A95="","",IF(MONTH(DATE(YEAR(fpdate),MONTH(fpdate)+(A95-1),DAY(fpdate)))&gt;(MONTH(fpdate)+MOD((A95-1),12)),DATE(YEAR(fpdate),MONTH(fpdate)+(A95-1)+1,0),DATE(YEAR(fpdate),MONTH(fpdate)+(A95-1),DAY(fpdate))))</f>
        <v>#NAME?</v>
      </c>
      <c r="C95" s="60" t="str">
        <f>IF(A95="","",IF(OR(A95=nper,payment&gt;ROUND((1+rate)*F94,2)),ROUND((1+rate)*F94,2),payment))</f>
        <v>#NAME?</v>
      </c>
      <c r="D95" s="60" t="str">
        <f>IF(A95="","",ROUND(rate*F94,2))</f>
        <v>#NAME?</v>
      </c>
      <c r="E95" s="60" t="str">
        <f t="shared" si="2"/>
        <v>#NAME?</v>
      </c>
      <c r="F95" s="60" t="str">
        <f t="shared" si="3"/>
        <v>#NAME?</v>
      </c>
    </row>
    <row r="96" ht="12.75" customHeight="1">
      <c r="A96" s="58" t="str">
        <f t="shared" si="1"/>
        <v>#NAME?</v>
      </c>
      <c r="B96" s="139" t="str">
        <f>IF(A96="","",IF(MONTH(DATE(YEAR(fpdate),MONTH(fpdate)+(A96-1),DAY(fpdate)))&gt;(MONTH(fpdate)+MOD((A96-1),12)),DATE(YEAR(fpdate),MONTH(fpdate)+(A96-1)+1,0),DATE(YEAR(fpdate),MONTH(fpdate)+(A96-1),DAY(fpdate))))</f>
        <v>#NAME?</v>
      </c>
      <c r="C96" s="60" t="str">
        <f>IF(A96="","",IF(OR(A96=nper,payment&gt;ROUND((1+rate)*F95,2)),ROUND((1+rate)*F95,2),payment))</f>
        <v>#NAME?</v>
      </c>
      <c r="D96" s="60" t="str">
        <f>IF(A96="","",ROUND(rate*F95,2))</f>
        <v>#NAME?</v>
      </c>
      <c r="E96" s="60" t="str">
        <f t="shared" si="2"/>
        <v>#NAME?</v>
      </c>
      <c r="F96" s="60" t="str">
        <f t="shared" si="3"/>
        <v>#NAME?</v>
      </c>
    </row>
    <row r="97" ht="12.75" customHeight="1">
      <c r="A97" s="58" t="str">
        <f t="shared" si="1"/>
        <v>#NAME?</v>
      </c>
      <c r="B97" s="139" t="str">
        <f>IF(A97="","",IF(MONTH(DATE(YEAR(fpdate),MONTH(fpdate)+(A97-1),DAY(fpdate)))&gt;(MONTH(fpdate)+MOD((A97-1),12)),DATE(YEAR(fpdate),MONTH(fpdate)+(A97-1)+1,0),DATE(YEAR(fpdate),MONTH(fpdate)+(A97-1),DAY(fpdate))))</f>
        <v>#NAME?</v>
      </c>
      <c r="C97" s="60" t="str">
        <f>IF(A97="","",IF(OR(A97=nper,payment&gt;ROUND((1+rate)*F96,2)),ROUND((1+rate)*F96,2),payment))</f>
        <v>#NAME?</v>
      </c>
      <c r="D97" s="60" t="str">
        <f>IF(A97="","",ROUND(rate*F96,2))</f>
        <v>#NAME?</v>
      </c>
      <c r="E97" s="60" t="str">
        <f t="shared" si="2"/>
        <v>#NAME?</v>
      </c>
      <c r="F97" s="60" t="str">
        <f t="shared" si="3"/>
        <v>#NAME?</v>
      </c>
    </row>
    <row r="98" ht="12.75" customHeight="1">
      <c r="A98" s="58" t="str">
        <f t="shared" si="1"/>
        <v>#NAME?</v>
      </c>
      <c r="B98" s="139" t="str">
        <f>IF(A98="","",IF(MONTH(DATE(YEAR(fpdate),MONTH(fpdate)+(A98-1),DAY(fpdate)))&gt;(MONTH(fpdate)+MOD((A98-1),12)),DATE(YEAR(fpdate),MONTH(fpdate)+(A98-1)+1,0),DATE(YEAR(fpdate),MONTH(fpdate)+(A98-1),DAY(fpdate))))</f>
        <v>#NAME?</v>
      </c>
      <c r="C98" s="60" t="str">
        <f>IF(A98="","",IF(OR(A98=nper,payment&gt;ROUND((1+rate)*F97,2)),ROUND((1+rate)*F97,2),payment))</f>
        <v>#NAME?</v>
      </c>
      <c r="D98" s="60" t="str">
        <f>IF(A98="","",ROUND(rate*F97,2))</f>
        <v>#NAME?</v>
      </c>
      <c r="E98" s="60" t="str">
        <f t="shared" si="2"/>
        <v>#NAME?</v>
      </c>
      <c r="F98" s="60" t="str">
        <f t="shared" si="3"/>
        <v>#NAME?</v>
      </c>
    </row>
    <row r="99" ht="12.75" customHeight="1">
      <c r="A99" s="58" t="str">
        <f t="shared" si="1"/>
        <v>#NAME?</v>
      </c>
      <c r="B99" s="139" t="str">
        <f>IF(A99="","",IF(MONTH(DATE(YEAR(fpdate),MONTH(fpdate)+(A99-1),DAY(fpdate)))&gt;(MONTH(fpdate)+MOD((A99-1),12)),DATE(YEAR(fpdate),MONTH(fpdate)+(A99-1)+1,0),DATE(YEAR(fpdate),MONTH(fpdate)+(A99-1),DAY(fpdate))))</f>
        <v>#NAME?</v>
      </c>
      <c r="C99" s="60" t="str">
        <f>IF(A99="","",IF(OR(A99=nper,payment&gt;ROUND((1+rate)*F98,2)),ROUND((1+rate)*F98,2),payment))</f>
        <v>#NAME?</v>
      </c>
      <c r="D99" s="60" t="str">
        <f>IF(A99="","",ROUND(rate*F98,2))</f>
        <v>#NAME?</v>
      </c>
      <c r="E99" s="60" t="str">
        <f t="shared" si="2"/>
        <v>#NAME?</v>
      </c>
      <c r="F99" s="60" t="str">
        <f t="shared" si="3"/>
        <v>#NAME?</v>
      </c>
    </row>
    <row r="100" ht="12.75" customHeight="1">
      <c r="A100" s="58" t="str">
        <f t="shared" si="1"/>
        <v>#NAME?</v>
      </c>
      <c r="B100" s="139" t="str">
        <f>IF(A100="","",IF(MONTH(DATE(YEAR(fpdate),MONTH(fpdate)+(A100-1),DAY(fpdate)))&gt;(MONTH(fpdate)+MOD((A100-1),12)),DATE(YEAR(fpdate),MONTH(fpdate)+(A100-1)+1,0),DATE(YEAR(fpdate),MONTH(fpdate)+(A100-1),DAY(fpdate))))</f>
        <v>#NAME?</v>
      </c>
      <c r="C100" s="60" t="str">
        <f>IF(A100="","",IF(OR(A100=nper,payment&gt;ROUND((1+rate)*F99,2)),ROUND((1+rate)*F99,2),payment))</f>
        <v>#NAME?</v>
      </c>
      <c r="D100" s="60" t="str">
        <f>IF(A100="","",ROUND(rate*F99,2))</f>
        <v>#NAME?</v>
      </c>
      <c r="E100" s="60" t="str">
        <f t="shared" si="2"/>
        <v>#NAME?</v>
      </c>
      <c r="F100" s="60" t="str">
        <f t="shared" si="3"/>
        <v>#NAME?</v>
      </c>
    </row>
    <row r="101" ht="12.75" customHeight="1">
      <c r="A101" s="58" t="str">
        <f t="shared" si="1"/>
        <v>#NAME?</v>
      </c>
      <c r="B101" s="139" t="str">
        <f>IF(A101="","",IF(MONTH(DATE(YEAR(fpdate),MONTH(fpdate)+(A101-1),DAY(fpdate)))&gt;(MONTH(fpdate)+MOD((A101-1),12)),DATE(YEAR(fpdate),MONTH(fpdate)+(A101-1)+1,0),DATE(YEAR(fpdate),MONTH(fpdate)+(A101-1),DAY(fpdate))))</f>
        <v>#NAME?</v>
      </c>
      <c r="C101" s="60" t="str">
        <f>IF(A101="","",IF(OR(A101=nper,payment&gt;ROUND((1+rate)*F100,2)),ROUND((1+rate)*F100,2),payment))</f>
        <v>#NAME?</v>
      </c>
      <c r="D101" s="60" t="str">
        <f>IF(A101="","",ROUND(rate*F100,2))</f>
        <v>#NAME?</v>
      </c>
      <c r="E101" s="60" t="str">
        <f t="shared" si="2"/>
        <v>#NAME?</v>
      </c>
      <c r="F101" s="60" t="str">
        <f t="shared" si="3"/>
        <v>#NAME?</v>
      </c>
    </row>
    <row r="102" ht="12.75" customHeight="1">
      <c r="A102" s="58" t="str">
        <f t="shared" si="1"/>
        <v>#NAME?</v>
      </c>
      <c r="B102" s="139" t="str">
        <f>IF(A102="","",IF(MONTH(DATE(YEAR(fpdate),MONTH(fpdate)+(A102-1),DAY(fpdate)))&gt;(MONTH(fpdate)+MOD((A102-1),12)),DATE(YEAR(fpdate),MONTH(fpdate)+(A102-1)+1,0),DATE(YEAR(fpdate),MONTH(fpdate)+(A102-1),DAY(fpdate))))</f>
        <v>#NAME?</v>
      </c>
      <c r="C102" s="60" t="str">
        <f>IF(A102="","",IF(OR(A102=nper,payment&gt;ROUND((1+rate)*F101,2)),ROUND((1+rate)*F101,2),payment))</f>
        <v>#NAME?</v>
      </c>
      <c r="D102" s="60" t="str">
        <f>IF(A102="","",ROUND(rate*F101,2))</f>
        <v>#NAME?</v>
      </c>
      <c r="E102" s="60" t="str">
        <f t="shared" si="2"/>
        <v>#NAME?</v>
      </c>
      <c r="F102" s="60" t="str">
        <f t="shared" si="3"/>
        <v>#NAME?</v>
      </c>
    </row>
    <row r="103" ht="12.75" customHeight="1">
      <c r="A103" s="58" t="str">
        <f t="shared" si="1"/>
        <v>#NAME?</v>
      </c>
      <c r="B103" s="139" t="str">
        <f>IF(A103="","",IF(MONTH(DATE(YEAR(fpdate),MONTH(fpdate)+(A103-1),DAY(fpdate)))&gt;(MONTH(fpdate)+MOD((A103-1),12)),DATE(YEAR(fpdate),MONTH(fpdate)+(A103-1)+1,0),DATE(YEAR(fpdate),MONTH(fpdate)+(A103-1),DAY(fpdate))))</f>
        <v>#NAME?</v>
      </c>
      <c r="C103" s="60" t="str">
        <f>IF(A103="","",IF(OR(A103=nper,payment&gt;ROUND((1+rate)*F102,2)),ROUND((1+rate)*F102,2),payment))</f>
        <v>#NAME?</v>
      </c>
      <c r="D103" s="60" t="str">
        <f>IF(A103="","",ROUND(rate*F102,2))</f>
        <v>#NAME?</v>
      </c>
      <c r="E103" s="60" t="str">
        <f t="shared" si="2"/>
        <v>#NAME?</v>
      </c>
      <c r="F103" s="60" t="str">
        <f t="shared" si="3"/>
        <v>#NAME?</v>
      </c>
    </row>
    <row r="104" ht="12.75" customHeight="1">
      <c r="A104" s="58" t="str">
        <f t="shared" si="1"/>
        <v>#NAME?</v>
      </c>
      <c r="B104" s="139" t="str">
        <f>IF(A104="","",IF(MONTH(DATE(YEAR(fpdate),MONTH(fpdate)+(A104-1),DAY(fpdate)))&gt;(MONTH(fpdate)+MOD((A104-1),12)),DATE(YEAR(fpdate),MONTH(fpdate)+(A104-1)+1,0),DATE(YEAR(fpdate),MONTH(fpdate)+(A104-1),DAY(fpdate))))</f>
        <v>#NAME?</v>
      </c>
      <c r="C104" s="60" t="str">
        <f>IF(A104="","",IF(OR(A104=nper,payment&gt;ROUND((1+rate)*F103,2)),ROUND((1+rate)*F103,2),payment))</f>
        <v>#NAME?</v>
      </c>
      <c r="D104" s="60" t="str">
        <f>IF(A104="","",ROUND(rate*F103,2))</f>
        <v>#NAME?</v>
      </c>
      <c r="E104" s="60" t="str">
        <f t="shared" si="2"/>
        <v>#NAME?</v>
      </c>
      <c r="F104" s="60" t="str">
        <f t="shared" si="3"/>
        <v>#NAME?</v>
      </c>
    </row>
    <row r="105" ht="12.75" customHeight="1">
      <c r="A105" s="58" t="str">
        <f t="shared" si="1"/>
        <v>#NAME?</v>
      </c>
      <c r="B105" s="139" t="str">
        <f>IF(A105="","",IF(MONTH(DATE(YEAR(fpdate),MONTH(fpdate)+(A105-1),DAY(fpdate)))&gt;(MONTH(fpdate)+MOD((A105-1),12)),DATE(YEAR(fpdate),MONTH(fpdate)+(A105-1)+1,0),DATE(YEAR(fpdate),MONTH(fpdate)+(A105-1),DAY(fpdate))))</f>
        <v>#NAME?</v>
      </c>
      <c r="C105" s="60" t="str">
        <f>IF(A105="","",IF(OR(A105=nper,payment&gt;ROUND((1+rate)*F104,2)),ROUND((1+rate)*F104,2),payment))</f>
        <v>#NAME?</v>
      </c>
      <c r="D105" s="60" t="str">
        <f>IF(A105="","",ROUND(rate*F104,2))</f>
        <v>#NAME?</v>
      </c>
      <c r="E105" s="60" t="str">
        <f t="shared" si="2"/>
        <v>#NAME?</v>
      </c>
      <c r="F105" s="60" t="str">
        <f t="shared" si="3"/>
        <v>#NAME?</v>
      </c>
    </row>
    <row r="106" ht="12.75" customHeight="1">
      <c r="A106" s="58" t="str">
        <f t="shared" si="1"/>
        <v>#NAME?</v>
      </c>
      <c r="B106" s="139" t="str">
        <f>IF(A106="","",IF(MONTH(DATE(YEAR(fpdate),MONTH(fpdate)+(A106-1),DAY(fpdate)))&gt;(MONTH(fpdate)+MOD((A106-1),12)),DATE(YEAR(fpdate),MONTH(fpdate)+(A106-1)+1,0),DATE(YEAR(fpdate),MONTH(fpdate)+(A106-1),DAY(fpdate))))</f>
        <v>#NAME?</v>
      </c>
      <c r="C106" s="60" t="str">
        <f>IF(A106="","",IF(OR(A106=nper,payment&gt;ROUND((1+rate)*F105,2)),ROUND((1+rate)*F105,2),payment))</f>
        <v>#NAME?</v>
      </c>
      <c r="D106" s="60" t="str">
        <f>IF(A106="","",ROUND(rate*F105,2))</f>
        <v>#NAME?</v>
      </c>
      <c r="E106" s="60" t="str">
        <f t="shared" si="2"/>
        <v>#NAME?</v>
      </c>
      <c r="F106" s="60" t="str">
        <f t="shared" si="3"/>
        <v>#NAME?</v>
      </c>
    </row>
    <row r="107" ht="12.75" customHeight="1">
      <c r="A107" s="58" t="str">
        <f t="shared" si="1"/>
        <v>#NAME?</v>
      </c>
      <c r="B107" s="139" t="str">
        <f>IF(A107="","",IF(MONTH(DATE(YEAR(fpdate),MONTH(fpdate)+(A107-1),DAY(fpdate)))&gt;(MONTH(fpdate)+MOD((A107-1),12)),DATE(YEAR(fpdate),MONTH(fpdate)+(A107-1)+1,0),DATE(YEAR(fpdate),MONTH(fpdate)+(A107-1),DAY(fpdate))))</f>
        <v>#NAME?</v>
      </c>
      <c r="C107" s="60" t="str">
        <f>IF(A107="","",IF(OR(A107=nper,payment&gt;ROUND((1+rate)*F106,2)),ROUND((1+rate)*F106,2),payment))</f>
        <v>#NAME?</v>
      </c>
      <c r="D107" s="60" t="str">
        <f>IF(A107="","",ROUND(rate*F106,2))</f>
        <v>#NAME?</v>
      </c>
      <c r="E107" s="60" t="str">
        <f t="shared" si="2"/>
        <v>#NAME?</v>
      </c>
      <c r="F107" s="60" t="str">
        <f t="shared" si="3"/>
        <v>#NAME?</v>
      </c>
    </row>
    <row r="108" ht="12.75" customHeight="1">
      <c r="A108" s="58" t="str">
        <f t="shared" si="1"/>
        <v>#NAME?</v>
      </c>
      <c r="B108" s="139" t="str">
        <f>IF(A108="","",IF(MONTH(DATE(YEAR(fpdate),MONTH(fpdate)+(A108-1),DAY(fpdate)))&gt;(MONTH(fpdate)+MOD((A108-1),12)),DATE(YEAR(fpdate),MONTH(fpdate)+(A108-1)+1,0),DATE(YEAR(fpdate),MONTH(fpdate)+(A108-1),DAY(fpdate))))</f>
        <v>#NAME?</v>
      </c>
      <c r="C108" s="60" t="str">
        <f>IF(A108="","",IF(OR(A108=nper,payment&gt;ROUND((1+rate)*F107,2)),ROUND((1+rate)*F107,2),payment))</f>
        <v>#NAME?</v>
      </c>
      <c r="D108" s="60" t="str">
        <f>IF(A108="","",ROUND(rate*F107,2))</f>
        <v>#NAME?</v>
      </c>
      <c r="E108" s="60" t="str">
        <f t="shared" si="2"/>
        <v>#NAME?</v>
      </c>
      <c r="F108" s="60" t="str">
        <f t="shared" si="3"/>
        <v>#NAME?</v>
      </c>
    </row>
    <row r="109" ht="12.75" customHeight="1">
      <c r="A109" s="58" t="str">
        <f t="shared" si="1"/>
        <v>#NAME?</v>
      </c>
      <c r="B109" s="139" t="str">
        <f>IF(A109="","",IF(MONTH(DATE(YEAR(fpdate),MONTH(fpdate)+(A109-1),DAY(fpdate)))&gt;(MONTH(fpdate)+MOD((A109-1),12)),DATE(YEAR(fpdate),MONTH(fpdate)+(A109-1)+1,0),DATE(YEAR(fpdate),MONTH(fpdate)+(A109-1),DAY(fpdate))))</f>
        <v>#NAME?</v>
      </c>
      <c r="C109" s="60" t="str">
        <f>IF(A109="","",IF(OR(A109=nper,payment&gt;ROUND((1+rate)*F108,2)),ROUND((1+rate)*F108,2),payment))</f>
        <v>#NAME?</v>
      </c>
      <c r="D109" s="60" t="str">
        <f>IF(A109="","",ROUND(rate*F108,2))</f>
        <v>#NAME?</v>
      </c>
      <c r="E109" s="60" t="str">
        <f t="shared" si="2"/>
        <v>#NAME?</v>
      </c>
      <c r="F109" s="60" t="str">
        <f t="shared" si="3"/>
        <v>#NAME?</v>
      </c>
    </row>
    <row r="110" ht="12.75" customHeight="1">
      <c r="A110" s="58" t="str">
        <f t="shared" si="1"/>
        <v>#NAME?</v>
      </c>
      <c r="B110" s="139" t="str">
        <f>IF(A110="","",IF(MONTH(DATE(YEAR(fpdate),MONTH(fpdate)+(A110-1),DAY(fpdate)))&gt;(MONTH(fpdate)+MOD((A110-1),12)),DATE(YEAR(fpdate),MONTH(fpdate)+(A110-1)+1,0),DATE(YEAR(fpdate),MONTH(fpdate)+(A110-1),DAY(fpdate))))</f>
        <v>#NAME?</v>
      </c>
      <c r="C110" s="60" t="str">
        <f>IF(A110="","",IF(OR(A110=nper,payment&gt;ROUND((1+rate)*F109,2)),ROUND((1+rate)*F109,2),payment))</f>
        <v>#NAME?</v>
      </c>
      <c r="D110" s="60" t="str">
        <f>IF(A110="","",ROUND(rate*F109,2))</f>
        <v>#NAME?</v>
      </c>
      <c r="E110" s="60" t="str">
        <f t="shared" si="2"/>
        <v>#NAME?</v>
      </c>
      <c r="F110" s="60" t="str">
        <f t="shared" si="3"/>
        <v>#NAME?</v>
      </c>
    </row>
    <row r="111" ht="12.75" customHeight="1">
      <c r="A111" s="58" t="str">
        <f t="shared" si="1"/>
        <v>#NAME?</v>
      </c>
      <c r="B111" s="139" t="str">
        <f>IF(A111="","",IF(MONTH(DATE(YEAR(fpdate),MONTH(fpdate)+(A111-1),DAY(fpdate)))&gt;(MONTH(fpdate)+MOD((A111-1),12)),DATE(YEAR(fpdate),MONTH(fpdate)+(A111-1)+1,0),DATE(YEAR(fpdate),MONTH(fpdate)+(A111-1),DAY(fpdate))))</f>
        <v>#NAME?</v>
      </c>
      <c r="C111" s="60" t="str">
        <f>IF(A111="","",IF(OR(A111=nper,payment&gt;ROUND((1+rate)*F110,2)),ROUND((1+rate)*F110,2),payment))</f>
        <v>#NAME?</v>
      </c>
      <c r="D111" s="60" t="str">
        <f>IF(A111="","",ROUND(rate*F110,2))</f>
        <v>#NAME?</v>
      </c>
      <c r="E111" s="60" t="str">
        <f t="shared" si="2"/>
        <v>#NAME?</v>
      </c>
      <c r="F111" s="60" t="str">
        <f t="shared" si="3"/>
        <v>#NAME?</v>
      </c>
    </row>
    <row r="112" ht="12.75" customHeight="1">
      <c r="A112" s="58" t="str">
        <f t="shared" si="1"/>
        <v>#NAME?</v>
      </c>
      <c r="B112" s="139" t="str">
        <f>IF(A112="","",IF(MONTH(DATE(YEAR(fpdate),MONTH(fpdate)+(A112-1),DAY(fpdate)))&gt;(MONTH(fpdate)+MOD((A112-1),12)),DATE(YEAR(fpdate),MONTH(fpdate)+(A112-1)+1,0),DATE(YEAR(fpdate),MONTH(fpdate)+(A112-1),DAY(fpdate))))</f>
        <v>#NAME?</v>
      </c>
      <c r="C112" s="60" t="str">
        <f>IF(A112="","",IF(OR(A112=nper,payment&gt;ROUND((1+rate)*F111,2)),ROUND((1+rate)*F111,2),payment))</f>
        <v>#NAME?</v>
      </c>
      <c r="D112" s="60" t="str">
        <f>IF(A112="","",ROUND(rate*F111,2))</f>
        <v>#NAME?</v>
      </c>
      <c r="E112" s="60" t="str">
        <f t="shared" si="2"/>
        <v>#NAME?</v>
      </c>
      <c r="F112" s="60" t="str">
        <f t="shared" si="3"/>
        <v>#NAME?</v>
      </c>
    </row>
    <row r="113" ht="12.75" customHeight="1">
      <c r="A113" s="58" t="str">
        <f t="shared" si="1"/>
        <v>#NAME?</v>
      </c>
      <c r="B113" s="139" t="str">
        <f>IF(A113="","",IF(MONTH(DATE(YEAR(fpdate),MONTH(fpdate)+(A113-1),DAY(fpdate)))&gt;(MONTH(fpdate)+MOD((A113-1),12)),DATE(YEAR(fpdate),MONTH(fpdate)+(A113-1)+1,0),DATE(YEAR(fpdate),MONTH(fpdate)+(A113-1),DAY(fpdate))))</f>
        <v>#NAME?</v>
      </c>
      <c r="C113" s="60" t="str">
        <f>IF(A113="","",IF(OR(A113=nper,payment&gt;ROUND((1+rate)*F112,2)),ROUND((1+rate)*F112,2),payment))</f>
        <v>#NAME?</v>
      </c>
      <c r="D113" s="60" t="str">
        <f>IF(A113="","",ROUND(rate*F112,2))</f>
        <v>#NAME?</v>
      </c>
      <c r="E113" s="60" t="str">
        <f t="shared" si="2"/>
        <v>#NAME?</v>
      </c>
      <c r="F113" s="60" t="str">
        <f t="shared" si="3"/>
        <v>#NAME?</v>
      </c>
    </row>
    <row r="114" ht="12.75" customHeight="1">
      <c r="A114" s="58" t="str">
        <f t="shared" si="1"/>
        <v>#NAME?</v>
      </c>
      <c r="B114" s="139" t="str">
        <f>IF(A114="","",IF(MONTH(DATE(YEAR(fpdate),MONTH(fpdate)+(A114-1),DAY(fpdate)))&gt;(MONTH(fpdate)+MOD((A114-1),12)),DATE(YEAR(fpdate),MONTH(fpdate)+(A114-1)+1,0),DATE(YEAR(fpdate),MONTH(fpdate)+(A114-1),DAY(fpdate))))</f>
        <v>#NAME?</v>
      </c>
      <c r="C114" s="60" t="str">
        <f>IF(A114="","",IF(OR(A114=nper,payment&gt;ROUND((1+rate)*F113,2)),ROUND((1+rate)*F113,2),payment))</f>
        <v>#NAME?</v>
      </c>
      <c r="D114" s="60" t="str">
        <f>IF(A114="","",ROUND(rate*F113,2))</f>
        <v>#NAME?</v>
      </c>
      <c r="E114" s="60" t="str">
        <f t="shared" si="2"/>
        <v>#NAME?</v>
      </c>
      <c r="F114" s="60" t="str">
        <f t="shared" si="3"/>
        <v>#NAME?</v>
      </c>
    </row>
    <row r="115" ht="12.75" customHeight="1">
      <c r="A115" s="58" t="str">
        <f t="shared" si="1"/>
        <v>#NAME?</v>
      </c>
      <c r="B115" s="139" t="str">
        <f>IF(A115="","",IF(MONTH(DATE(YEAR(fpdate),MONTH(fpdate)+(A115-1),DAY(fpdate)))&gt;(MONTH(fpdate)+MOD((A115-1),12)),DATE(YEAR(fpdate),MONTH(fpdate)+(A115-1)+1,0),DATE(YEAR(fpdate),MONTH(fpdate)+(A115-1),DAY(fpdate))))</f>
        <v>#NAME?</v>
      </c>
      <c r="C115" s="60" t="str">
        <f>IF(A115="","",IF(OR(A115=nper,payment&gt;ROUND((1+rate)*F114,2)),ROUND((1+rate)*F114,2),payment))</f>
        <v>#NAME?</v>
      </c>
      <c r="D115" s="60" t="str">
        <f>IF(A115="","",ROUND(rate*F114,2))</f>
        <v>#NAME?</v>
      </c>
      <c r="E115" s="60" t="str">
        <f t="shared" si="2"/>
        <v>#NAME?</v>
      </c>
      <c r="F115" s="60" t="str">
        <f t="shared" si="3"/>
        <v>#NAME?</v>
      </c>
    </row>
    <row r="116" ht="12.75" customHeight="1">
      <c r="A116" s="58" t="str">
        <f t="shared" si="1"/>
        <v>#NAME?</v>
      </c>
      <c r="B116" s="139" t="str">
        <f>IF(A116="","",IF(MONTH(DATE(YEAR(fpdate),MONTH(fpdate)+(A116-1),DAY(fpdate)))&gt;(MONTH(fpdate)+MOD((A116-1),12)),DATE(YEAR(fpdate),MONTH(fpdate)+(A116-1)+1,0),DATE(YEAR(fpdate),MONTH(fpdate)+(A116-1),DAY(fpdate))))</f>
        <v>#NAME?</v>
      </c>
      <c r="C116" s="60" t="str">
        <f>IF(A116="","",IF(OR(A116=nper,payment&gt;ROUND((1+rate)*F115,2)),ROUND((1+rate)*F115,2),payment))</f>
        <v>#NAME?</v>
      </c>
      <c r="D116" s="60" t="str">
        <f>IF(A116="","",ROUND(rate*F115,2))</f>
        <v>#NAME?</v>
      </c>
      <c r="E116" s="60" t="str">
        <f t="shared" si="2"/>
        <v>#NAME?</v>
      </c>
      <c r="F116" s="60" t="str">
        <f t="shared" si="3"/>
        <v>#NAME?</v>
      </c>
    </row>
    <row r="117" ht="12.75" customHeight="1">
      <c r="A117" s="58" t="str">
        <f t="shared" si="1"/>
        <v>#NAME?</v>
      </c>
      <c r="B117" s="139" t="str">
        <f>IF(A117="","",IF(MONTH(DATE(YEAR(fpdate),MONTH(fpdate)+(A117-1),DAY(fpdate)))&gt;(MONTH(fpdate)+MOD((A117-1),12)),DATE(YEAR(fpdate),MONTH(fpdate)+(A117-1)+1,0),DATE(YEAR(fpdate),MONTH(fpdate)+(A117-1),DAY(fpdate))))</f>
        <v>#NAME?</v>
      </c>
      <c r="C117" s="60" t="str">
        <f>IF(A117="","",IF(OR(A117=nper,payment&gt;ROUND((1+rate)*F116,2)),ROUND((1+rate)*F116,2),payment))</f>
        <v>#NAME?</v>
      </c>
      <c r="D117" s="60" t="str">
        <f>IF(A117="","",ROUND(rate*F116,2))</f>
        <v>#NAME?</v>
      </c>
      <c r="E117" s="60" t="str">
        <f t="shared" si="2"/>
        <v>#NAME?</v>
      </c>
      <c r="F117" s="60" t="str">
        <f t="shared" si="3"/>
        <v>#NAME?</v>
      </c>
    </row>
    <row r="118" ht="12.75" customHeight="1">
      <c r="A118" s="58" t="str">
        <f t="shared" si="1"/>
        <v>#NAME?</v>
      </c>
      <c r="B118" s="139" t="str">
        <f>IF(A118="","",IF(MONTH(DATE(YEAR(fpdate),MONTH(fpdate)+(A118-1),DAY(fpdate)))&gt;(MONTH(fpdate)+MOD((A118-1),12)),DATE(YEAR(fpdate),MONTH(fpdate)+(A118-1)+1,0),DATE(YEAR(fpdate),MONTH(fpdate)+(A118-1),DAY(fpdate))))</f>
        <v>#NAME?</v>
      </c>
      <c r="C118" s="60" t="str">
        <f>IF(A118="","",IF(OR(A118=nper,payment&gt;ROUND((1+rate)*F117,2)),ROUND((1+rate)*F117,2),payment))</f>
        <v>#NAME?</v>
      </c>
      <c r="D118" s="60" t="str">
        <f>IF(A118="","",ROUND(rate*F117,2))</f>
        <v>#NAME?</v>
      </c>
      <c r="E118" s="60" t="str">
        <f t="shared" si="2"/>
        <v>#NAME?</v>
      </c>
      <c r="F118" s="60" t="str">
        <f t="shared" si="3"/>
        <v>#NAME?</v>
      </c>
    </row>
    <row r="119" ht="12.75" customHeight="1">
      <c r="A119" s="58" t="str">
        <f t="shared" si="1"/>
        <v>#NAME?</v>
      </c>
      <c r="B119" s="139" t="str">
        <f>IF(A119="","",IF(MONTH(DATE(YEAR(fpdate),MONTH(fpdate)+(A119-1),DAY(fpdate)))&gt;(MONTH(fpdate)+MOD((A119-1),12)),DATE(YEAR(fpdate),MONTH(fpdate)+(A119-1)+1,0),DATE(YEAR(fpdate),MONTH(fpdate)+(A119-1),DAY(fpdate))))</f>
        <v>#NAME?</v>
      </c>
      <c r="C119" s="60" t="str">
        <f>IF(A119="","",IF(OR(A119=nper,payment&gt;ROUND((1+rate)*F118,2)),ROUND((1+rate)*F118,2),payment))</f>
        <v>#NAME?</v>
      </c>
      <c r="D119" s="60" t="str">
        <f>IF(A119="","",ROUND(rate*F118,2))</f>
        <v>#NAME?</v>
      </c>
      <c r="E119" s="60" t="str">
        <f t="shared" si="2"/>
        <v>#NAME?</v>
      </c>
      <c r="F119" s="60" t="str">
        <f t="shared" si="3"/>
        <v>#NAME?</v>
      </c>
    </row>
    <row r="120" ht="12.75" customHeight="1">
      <c r="A120" s="58" t="str">
        <f t="shared" si="1"/>
        <v>#NAME?</v>
      </c>
      <c r="B120" s="139" t="str">
        <f>IF(A120="","",IF(MONTH(DATE(YEAR(fpdate),MONTH(fpdate)+(A120-1),DAY(fpdate)))&gt;(MONTH(fpdate)+MOD((A120-1),12)),DATE(YEAR(fpdate),MONTH(fpdate)+(A120-1)+1,0),DATE(YEAR(fpdate),MONTH(fpdate)+(A120-1),DAY(fpdate))))</f>
        <v>#NAME?</v>
      </c>
      <c r="C120" s="60" t="str">
        <f>IF(A120="","",IF(OR(A120=nper,payment&gt;ROUND((1+rate)*F119,2)),ROUND((1+rate)*F119,2),payment))</f>
        <v>#NAME?</v>
      </c>
      <c r="D120" s="60" t="str">
        <f>IF(A120="","",ROUND(rate*F119,2))</f>
        <v>#NAME?</v>
      </c>
      <c r="E120" s="60" t="str">
        <f t="shared" si="2"/>
        <v>#NAME?</v>
      </c>
      <c r="F120" s="60" t="str">
        <f t="shared" si="3"/>
        <v>#NAME?</v>
      </c>
    </row>
    <row r="121" ht="12.75" customHeight="1">
      <c r="A121" s="58" t="str">
        <f t="shared" si="1"/>
        <v>#NAME?</v>
      </c>
      <c r="B121" s="139" t="str">
        <f>IF(A121="","",IF(MONTH(DATE(YEAR(fpdate),MONTH(fpdate)+(A121-1),DAY(fpdate)))&gt;(MONTH(fpdate)+MOD((A121-1),12)),DATE(YEAR(fpdate),MONTH(fpdate)+(A121-1)+1,0),DATE(YEAR(fpdate),MONTH(fpdate)+(A121-1),DAY(fpdate))))</f>
        <v>#NAME?</v>
      </c>
      <c r="C121" s="60" t="str">
        <f>IF(A121="","",IF(OR(A121=nper,payment&gt;ROUND((1+rate)*F120,2)),ROUND((1+rate)*F120,2),payment))</f>
        <v>#NAME?</v>
      </c>
      <c r="D121" s="60" t="str">
        <f>IF(A121="","",ROUND(rate*F120,2))</f>
        <v>#NAME?</v>
      </c>
      <c r="E121" s="60" t="str">
        <f t="shared" si="2"/>
        <v>#NAME?</v>
      </c>
      <c r="F121" s="60" t="str">
        <f t="shared" si="3"/>
        <v>#NAME?</v>
      </c>
    </row>
    <row r="122" ht="12.75" customHeight="1">
      <c r="A122" s="58" t="str">
        <f t="shared" si="1"/>
        <v>#NAME?</v>
      </c>
      <c r="B122" s="139" t="str">
        <f>IF(A122="","",IF(MONTH(DATE(YEAR(fpdate),MONTH(fpdate)+(A122-1),DAY(fpdate)))&gt;(MONTH(fpdate)+MOD((A122-1),12)),DATE(YEAR(fpdate),MONTH(fpdate)+(A122-1)+1,0),DATE(YEAR(fpdate),MONTH(fpdate)+(A122-1),DAY(fpdate))))</f>
        <v>#NAME?</v>
      </c>
      <c r="C122" s="60" t="str">
        <f>IF(A122="","",IF(OR(A122=nper,payment&gt;ROUND((1+rate)*F121,2)),ROUND((1+rate)*F121,2),payment))</f>
        <v>#NAME?</v>
      </c>
      <c r="D122" s="60" t="str">
        <f>IF(A122="","",ROUND(rate*F121,2))</f>
        <v>#NAME?</v>
      </c>
      <c r="E122" s="60" t="str">
        <f t="shared" si="2"/>
        <v>#NAME?</v>
      </c>
      <c r="F122" s="60" t="str">
        <f t="shared" si="3"/>
        <v>#NAME?</v>
      </c>
    </row>
    <row r="123" ht="12.75" customHeight="1">
      <c r="A123" s="58" t="str">
        <f t="shared" si="1"/>
        <v>#NAME?</v>
      </c>
      <c r="B123" s="139" t="str">
        <f>IF(A123="","",IF(MONTH(DATE(YEAR(fpdate),MONTH(fpdate)+(A123-1),DAY(fpdate)))&gt;(MONTH(fpdate)+MOD((A123-1),12)),DATE(YEAR(fpdate),MONTH(fpdate)+(A123-1)+1,0),DATE(YEAR(fpdate),MONTH(fpdate)+(A123-1),DAY(fpdate))))</f>
        <v>#NAME?</v>
      </c>
      <c r="C123" s="60" t="str">
        <f>IF(A123="","",IF(OR(A123=nper,payment&gt;ROUND((1+rate)*F122,2)),ROUND((1+rate)*F122,2),payment))</f>
        <v>#NAME?</v>
      </c>
      <c r="D123" s="60" t="str">
        <f>IF(A123="","",ROUND(rate*F122,2))</f>
        <v>#NAME?</v>
      </c>
      <c r="E123" s="60" t="str">
        <f t="shared" si="2"/>
        <v>#NAME?</v>
      </c>
      <c r="F123" s="60" t="str">
        <f t="shared" si="3"/>
        <v>#NAME?</v>
      </c>
    </row>
    <row r="124" ht="12.75" customHeight="1">
      <c r="A124" s="58" t="str">
        <f t="shared" si="1"/>
        <v>#NAME?</v>
      </c>
      <c r="B124" s="139" t="str">
        <f>IF(A124="","",IF(MONTH(DATE(YEAR(fpdate),MONTH(fpdate)+(A124-1),DAY(fpdate)))&gt;(MONTH(fpdate)+MOD((A124-1),12)),DATE(YEAR(fpdate),MONTH(fpdate)+(A124-1)+1,0),DATE(YEAR(fpdate),MONTH(fpdate)+(A124-1),DAY(fpdate))))</f>
        <v>#NAME?</v>
      </c>
      <c r="C124" s="60" t="str">
        <f>IF(A124="","",IF(OR(A124=nper,payment&gt;ROUND((1+rate)*F123,2)),ROUND((1+rate)*F123,2),payment))</f>
        <v>#NAME?</v>
      </c>
      <c r="D124" s="60" t="str">
        <f>IF(A124="","",ROUND(rate*F123,2))</f>
        <v>#NAME?</v>
      </c>
      <c r="E124" s="60" t="str">
        <f t="shared" si="2"/>
        <v>#NAME?</v>
      </c>
      <c r="F124" s="60" t="str">
        <f t="shared" si="3"/>
        <v>#NAME?</v>
      </c>
    </row>
    <row r="125" ht="12.75" customHeight="1">
      <c r="A125" s="58" t="str">
        <f t="shared" si="1"/>
        <v>#NAME?</v>
      </c>
      <c r="B125" s="139" t="str">
        <f>IF(A125="","",IF(MONTH(DATE(YEAR(fpdate),MONTH(fpdate)+(A125-1),DAY(fpdate)))&gt;(MONTH(fpdate)+MOD((A125-1),12)),DATE(YEAR(fpdate),MONTH(fpdate)+(A125-1)+1,0),DATE(YEAR(fpdate),MONTH(fpdate)+(A125-1),DAY(fpdate))))</f>
        <v>#NAME?</v>
      </c>
      <c r="C125" s="60" t="str">
        <f>IF(A125="","",IF(OR(A125=nper,payment&gt;ROUND((1+rate)*F124,2)),ROUND((1+rate)*F124,2),payment))</f>
        <v>#NAME?</v>
      </c>
      <c r="D125" s="60" t="str">
        <f>IF(A125="","",ROUND(rate*F124,2))</f>
        <v>#NAME?</v>
      </c>
      <c r="E125" s="60" t="str">
        <f t="shared" si="2"/>
        <v>#NAME?</v>
      </c>
      <c r="F125" s="60" t="str">
        <f t="shared" si="3"/>
        <v>#NAME?</v>
      </c>
    </row>
    <row r="126" ht="12.75" customHeight="1">
      <c r="A126" s="58" t="str">
        <f t="shared" si="1"/>
        <v>#NAME?</v>
      </c>
      <c r="B126" s="139" t="str">
        <f>IF(A126="","",IF(MONTH(DATE(YEAR(fpdate),MONTH(fpdate)+(A126-1),DAY(fpdate)))&gt;(MONTH(fpdate)+MOD((A126-1),12)),DATE(YEAR(fpdate),MONTH(fpdate)+(A126-1)+1,0),DATE(YEAR(fpdate),MONTH(fpdate)+(A126-1),DAY(fpdate))))</f>
        <v>#NAME?</v>
      </c>
      <c r="C126" s="60" t="str">
        <f>IF(A126="","",IF(OR(A126=nper,payment&gt;ROUND((1+rate)*F125,2)),ROUND((1+rate)*F125,2),payment))</f>
        <v>#NAME?</v>
      </c>
      <c r="D126" s="60" t="str">
        <f>IF(A126="","",ROUND(rate*F125,2))</f>
        <v>#NAME?</v>
      </c>
      <c r="E126" s="60" t="str">
        <f t="shared" si="2"/>
        <v>#NAME?</v>
      </c>
      <c r="F126" s="60" t="str">
        <f t="shared" si="3"/>
        <v>#NAME?</v>
      </c>
    </row>
    <row r="127" ht="12.75" customHeight="1">
      <c r="A127" s="58" t="str">
        <f t="shared" si="1"/>
        <v>#NAME?</v>
      </c>
      <c r="B127" s="139" t="str">
        <f>IF(A127="","",IF(MONTH(DATE(YEAR(fpdate),MONTH(fpdate)+(A127-1),DAY(fpdate)))&gt;(MONTH(fpdate)+MOD((A127-1),12)),DATE(YEAR(fpdate),MONTH(fpdate)+(A127-1)+1,0),DATE(YEAR(fpdate),MONTH(fpdate)+(A127-1),DAY(fpdate))))</f>
        <v>#NAME?</v>
      </c>
      <c r="C127" s="60" t="str">
        <f>IF(A127="","",IF(OR(A127=nper,payment&gt;ROUND((1+rate)*F126,2)),ROUND((1+rate)*F126,2),payment))</f>
        <v>#NAME?</v>
      </c>
      <c r="D127" s="60" t="str">
        <f>IF(A127="","",ROUND(rate*F126,2))</f>
        <v>#NAME?</v>
      </c>
      <c r="E127" s="60" t="str">
        <f t="shared" si="2"/>
        <v>#NAME?</v>
      </c>
      <c r="F127" s="60" t="str">
        <f t="shared" si="3"/>
        <v>#NAME?</v>
      </c>
    </row>
    <row r="128" ht="12.75" customHeight="1">
      <c r="A128" s="58" t="str">
        <f t="shared" si="1"/>
        <v>#NAME?</v>
      </c>
      <c r="B128" s="139" t="str">
        <f>IF(A128="","",IF(MONTH(DATE(YEAR(fpdate),MONTH(fpdate)+(A128-1),DAY(fpdate)))&gt;(MONTH(fpdate)+MOD((A128-1),12)),DATE(YEAR(fpdate),MONTH(fpdate)+(A128-1)+1,0),DATE(YEAR(fpdate),MONTH(fpdate)+(A128-1),DAY(fpdate))))</f>
        <v>#NAME?</v>
      </c>
      <c r="C128" s="60" t="str">
        <f>IF(A128="","",IF(OR(A128=nper,payment&gt;ROUND((1+rate)*F127,2)),ROUND((1+rate)*F127,2),payment))</f>
        <v>#NAME?</v>
      </c>
      <c r="D128" s="60" t="str">
        <f>IF(A128="","",ROUND(rate*F127,2))</f>
        <v>#NAME?</v>
      </c>
      <c r="E128" s="60" t="str">
        <f t="shared" si="2"/>
        <v>#NAME?</v>
      </c>
      <c r="F128" s="60" t="str">
        <f t="shared" si="3"/>
        <v>#NAME?</v>
      </c>
    </row>
    <row r="129" ht="12.75" customHeight="1">
      <c r="A129" s="58" t="str">
        <f t="shared" si="1"/>
        <v>#NAME?</v>
      </c>
      <c r="B129" s="139" t="str">
        <f>IF(A129="","",IF(MONTH(DATE(YEAR(fpdate),MONTH(fpdate)+(A129-1),DAY(fpdate)))&gt;(MONTH(fpdate)+MOD((A129-1),12)),DATE(YEAR(fpdate),MONTH(fpdate)+(A129-1)+1,0),DATE(YEAR(fpdate),MONTH(fpdate)+(A129-1),DAY(fpdate))))</f>
        <v>#NAME?</v>
      </c>
      <c r="C129" s="60" t="str">
        <f>IF(A129="","",IF(OR(A129=nper,payment&gt;ROUND((1+rate)*F128,2)),ROUND((1+rate)*F128,2),payment))</f>
        <v>#NAME?</v>
      </c>
      <c r="D129" s="60" t="str">
        <f>IF(A129="","",ROUND(rate*F128,2))</f>
        <v>#NAME?</v>
      </c>
      <c r="E129" s="60" t="str">
        <f t="shared" si="2"/>
        <v>#NAME?</v>
      </c>
      <c r="F129" s="60" t="str">
        <f t="shared" si="3"/>
        <v>#NAME?</v>
      </c>
    </row>
    <row r="130" ht="12.75" customHeight="1">
      <c r="A130" s="58" t="str">
        <f t="shared" si="1"/>
        <v>#NAME?</v>
      </c>
      <c r="B130" s="139" t="str">
        <f>IF(A130="","",IF(MONTH(DATE(YEAR(fpdate),MONTH(fpdate)+(A130-1),DAY(fpdate)))&gt;(MONTH(fpdate)+MOD((A130-1),12)),DATE(YEAR(fpdate),MONTH(fpdate)+(A130-1)+1,0),DATE(YEAR(fpdate),MONTH(fpdate)+(A130-1),DAY(fpdate))))</f>
        <v>#NAME?</v>
      </c>
      <c r="C130" s="60" t="str">
        <f>IF(A130="","",IF(OR(A130=nper,payment&gt;ROUND((1+rate)*F129,2)),ROUND((1+rate)*F129,2),payment))</f>
        <v>#NAME?</v>
      </c>
      <c r="D130" s="60" t="str">
        <f>IF(A130="","",ROUND(rate*F129,2))</f>
        <v>#NAME?</v>
      </c>
      <c r="E130" s="60" t="str">
        <f t="shared" si="2"/>
        <v>#NAME?</v>
      </c>
      <c r="F130" s="60" t="str">
        <f t="shared" si="3"/>
        <v>#NAME?</v>
      </c>
    </row>
    <row r="131" ht="12.75" customHeight="1">
      <c r="A131" s="58" t="str">
        <f t="shared" si="1"/>
        <v>#NAME?</v>
      </c>
      <c r="B131" s="139" t="str">
        <f>IF(A131="","",IF(MONTH(DATE(YEAR(fpdate),MONTH(fpdate)+(A131-1),DAY(fpdate)))&gt;(MONTH(fpdate)+MOD((A131-1),12)),DATE(YEAR(fpdate),MONTH(fpdate)+(A131-1)+1,0),DATE(YEAR(fpdate),MONTH(fpdate)+(A131-1),DAY(fpdate))))</f>
        <v>#NAME?</v>
      </c>
      <c r="C131" s="60" t="str">
        <f>IF(A131="","",IF(OR(A131=nper,payment&gt;ROUND((1+rate)*F130,2)),ROUND((1+rate)*F130,2),payment))</f>
        <v>#NAME?</v>
      </c>
      <c r="D131" s="60" t="str">
        <f>IF(A131="","",ROUND(rate*F130,2))</f>
        <v>#NAME?</v>
      </c>
      <c r="E131" s="60" t="str">
        <f t="shared" si="2"/>
        <v>#NAME?</v>
      </c>
      <c r="F131" s="60" t="str">
        <f t="shared" si="3"/>
        <v>#NAME?</v>
      </c>
    </row>
    <row r="132" ht="12.75" customHeight="1">
      <c r="A132" s="58" t="str">
        <f t="shared" si="1"/>
        <v>#NAME?</v>
      </c>
      <c r="B132" s="139" t="str">
        <f>IF(A132="","",IF(MONTH(DATE(YEAR(fpdate),MONTH(fpdate)+(A132-1),DAY(fpdate)))&gt;(MONTH(fpdate)+MOD((A132-1),12)),DATE(YEAR(fpdate),MONTH(fpdate)+(A132-1)+1,0),DATE(YEAR(fpdate),MONTH(fpdate)+(A132-1),DAY(fpdate))))</f>
        <v>#NAME?</v>
      </c>
      <c r="C132" s="60" t="str">
        <f>IF(A132="","",IF(OR(A132=nper,payment&gt;ROUND((1+rate)*F131,2)),ROUND((1+rate)*F131,2),payment))</f>
        <v>#NAME?</v>
      </c>
      <c r="D132" s="60" t="str">
        <f>IF(A132="","",ROUND(rate*F131,2))</f>
        <v>#NAME?</v>
      </c>
      <c r="E132" s="60" t="str">
        <f t="shared" si="2"/>
        <v>#NAME?</v>
      </c>
      <c r="F132" s="60" t="str">
        <f t="shared" si="3"/>
        <v>#NAME?</v>
      </c>
    </row>
    <row r="133" ht="12.75" customHeight="1">
      <c r="A133" s="58" t="str">
        <f t="shared" si="1"/>
        <v>#NAME?</v>
      </c>
      <c r="B133" s="139" t="str">
        <f>IF(A133="","",IF(MONTH(DATE(YEAR(fpdate),MONTH(fpdate)+(A133-1),DAY(fpdate)))&gt;(MONTH(fpdate)+MOD((A133-1),12)),DATE(YEAR(fpdate),MONTH(fpdate)+(A133-1)+1,0),DATE(YEAR(fpdate),MONTH(fpdate)+(A133-1),DAY(fpdate))))</f>
        <v>#NAME?</v>
      </c>
      <c r="C133" s="60" t="str">
        <f>IF(A133="","",IF(OR(A133=nper,payment&gt;ROUND((1+rate)*F132,2)),ROUND((1+rate)*F132,2),payment))</f>
        <v>#NAME?</v>
      </c>
      <c r="D133" s="60" t="str">
        <f>IF(A133="","",ROUND(rate*F132,2))</f>
        <v>#NAME?</v>
      </c>
      <c r="E133" s="60" t="str">
        <f t="shared" si="2"/>
        <v>#NAME?</v>
      </c>
      <c r="F133" s="60" t="str">
        <f t="shared" si="3"/>
        <v>#NAME?</v>
      </c>
    </row>
    <row r="134" ht="12.75" customHeight="1">
      <c r="A134" s="58" t="str">
        <f t="shared" si="1"/>
        <v>#NAME?</v>
      </c>
      <c r="B134" s="139" t="str">
        <f>IF(A134="","",IF(MONTH(DATE(YEAR(fpdate),MONTH(fpdate)+(A134-1),DAY(fpdate)))&gt;(MONTH(fpdate)+MOD((A134-1),12)),DATE(YEAR(fpdate),MONTH(fpdate)+(A134-1)+1,0),DATE(YEAR(fpdate),MONTH(fpdate)+(A134-1),DAY(fpdate))))</f>
        <v>#NAME?</v>
      </c>
      <c r="C134" s="60" t="str">
        <f>IF(A134="","",IF(OR(A134=nper,payment&gt;ROUND((1+rate)*F133,2)),ROUND((1+rate)*F133,2),payment))</f>
        <v>#NAME?</v>
      </c>
      <c r="D134" s="60" t="str">
        <f>IF(A134="","",ROUND(rate*F133,2))</f>
        <v>#NAME?</v>
      </c>
      <c r="E134" s="60" t="str">
        <f t="shared" si="2"/>
        <v>#NAME?</v>
      </c>
      <c r="F134" s="60" t="str">
        <f t="shared" si="3"/>
        <v>#NAME?</v>
      </c>
    </row>
    <row r="135" ht="12.75" customHeight="1">
      <c r="A135" s="58" t="str">
        <f t="shared" si="1"/>
        <v>#NAME?</v>
      </c>
      <c r="B135" s="139" t="str">
        <f>IF(A135="","",IF(MONTH(DATE(YEAR(fpdate),MONTH(fpdate)+(A135-1),DAY(fpdate)))&gt;(MONTH(fpdate)+MOD((A135-1),12)),DATE(YEAR(fpdate),MONTH(fpdate)+(A135-1)+1,0),DATE(YEAR(fpdate),MONTH(fpdate)+(A135-1),DAY(fpdate))))</f>
        <v>#NAME?</v>
      </c>
      <c r="C135" s="60" t="str">
        <f>IF(A135="","",IF(OR(A135=nper,payment&gt;ROUND((1+rate)*F134,2)),ROUND((1+rate)*F134,2),payment))</f>
        <v>#NAME?</v>
      </c>
      <c r="D135" s="60" t="str">
        <f>IF(A135="","",ROUND(rate*F134,2))</f>
        <v>#NAME?</v>
      </c>
      <c r="E135" s="60" t="str">
        <f t="shared" si="2"/>
        <v>#NAME?</v>
      </c>
      <c r="F135" s="60" t="str">
        <f t="shared" si="3"/>
        <v>#NAME?</v>
      </c>
    </row>
    <row r="136" ht="12.75" customHeight="1">
      <c r="A136" s="58" t="str">
        <f t="shared" si="1"/>
        <v>#NAME?</v>
      </c>
      <c r="B136" s="139" t="str">
        <f>IF(A136="","",IF(MONTH(DATE(YEAR(fpdate),MONTH(fpdate)+(A136-1),DAY(fpdate)))&gt;(MONTH(fpdate)+MOD((A136-1),12)),DATE(YEAR(fpdate),MONTH(fpdate)+(A136-1)+1,0),DATE(YEAR(fpdate),MONTH(fpdate)+(A136-1),DAY(fpdate))))</f>
        <v>#NAME?</v>
      </c>
      <c r="C136" s="60" t="str">
        <f>IF(A136="","",IF(OR(A136=nper,payment&gt;ROUND((1+rate)*F135,2)),ROUND((1+rate)*F135,2),payment))</f>
        <v>#NAME?</v>
      </c>
      <c r="D136" s="60" t="str">
        <f>IF(A136="","",ROUND(rate*F135,2))</f>
        <v>#NAME?</v>
      </c>
      <c r="E136" s="60" t="str">
        <f t="shared" si="2"/>
        <v>#NAME?</v>
      </c>
      <c r="F136" s="60" t="str">
        <f t="shared" si="3"/>
        <v>#NAME?</v>
      </c>
    </row>
    <row r="137" ht="12.75" customHeight="1">
      <c r="A137" s="58" t="str">
        <f t="shared" si="1"/>
        <v>#NAME?</v>
      </c>
      <c r="B137" s="139" t="str">
        <f>IF(A137="","",IF(MONTH(DATE(YEAR(fpdate),MONTH(fpdate)+(A137-1),DAY(fpdate)))&gt;(MONTH(fpdate)+MOD((A137-1),12)),DATE(YEAR(fpdate),MONTH(fpdate)+(A137-1)+1,0),DATE(YEAR(fpdate),MONTH(fpdate)+(A137-1),DAY(fpdate))))</f>
        <v>#NAME?</v>
      </c>
      <c r="C137" s="60" t="str">
        <f>IF(A137="","",IF(OR(A137=nper,payment&gt;ROUND((1+rate)*F136,2)),ROUND((1+rate)*F136,2),payment))</f>
        <v>#NAME?</v>
      </c>
      <c r="D137" s="60" t="str">
        <f>IF(A137="","",ROUND(rate*F136,2))</f>
        <v>#NAME?</v>
      </c>
      <c r="E137" s="60" t="str">
        <f t="shared" si="2"/>
        <v>#NAME?</v>
      </c>
      <c r="F137" s="60" t="str">
        <f t="shared" si="3"/>
        <v>#NAME?</v>
      </c>
    </row>
    <row r="138" ht="12.75" customHeight="1">
      <c r="A138" s="58" t="str">
        <f t="shared" si="1"/>
        <v>#NAME?</v>
      </c>
      <c r="B138" s="139" t="str">
        <f>IF(A138="","",IF(MONTH(DATE(YEAR(fpdate),MONTH(fpdate)+(A138-1),DAY(fpdate)))&gt;(MONTH(fpdate)+MOD((A138-1),12)),DATE(YEAR(fpdate),MONTH(fpdate)+(A138-1)+1,0),DATE(YEAR(fpdate),MONTH(fpdate)+(A138-1),DAY(fpdate))))</f>
        <v>#NAME?</v>
      </c>
      <c r="C138" s="60" t="str">
        <f>IF(A138="","",IF(OR(A138=nper,payment&gt;ROUND((1+rate)*F137,2)),ROUND((1+rate)*F137,2),payment))</f>
        <v>#NAME?</v>
      </c>
      <c r="D138" s="60" t="str">
        <f>IF(A138="","",ROUND(rate*F137,2))</f>
        <v>#NAME?</v>
      </c>
      <c r="E138" s="60" t="str">
        <f t="shared" si="2"/>
        <v>#NAME?</v>
      </c>
      <c r="F138" s="60" t="str">
        <f t="shared" si="3"/>
        <v>#NAME?</v>
      </c>
    </row>
    <row r="139" ht="12.75" customHeight="1">
      <c r="A139" s="58" t="str">
        <f t="shared" si="1"/>
        <v>#NAME?</v>
      </c>
      <c r="B139" s="139" t="str">
        <f>IF(A139="","",IF(MONTH(DATE(YEAR(fpdate),MONTH(fpdate)+(A139-1),DAY(fpdate)))&gt;(MONTH(fpdate)+MOD((A139-1),12)),DATE(YEAR(fpdate),MONTH(fpdate)+(A139-1)+1,0),DATE(YEAR(fpdate),MONTH(fpdate)+(A139-1),DAY(fpdate))))</f>
        <v>#NAME?</v>
      </c>
      <c r="C139" s="60" t="str">
        <f>IF(A139="","",IF(OR(A139=nper,payment&gt;ROUND((1+rate)*F138,2)),ROUND((1+rate)*F138,2),payment))</f>
        <v>#NAME?</v>
      </c>
      <c r="D139" s="60" t="str">
        <f>IF(A139="","",ROUND(rate*F138,2))</f>
        <v>#NAME?</v>
      </c>
      <c r="E139" s="60" t="str">
        <f t="shared" si="2"/>
        <v>#NAME?</v>
      </c>
      <c r="F139" s="60" t="str">
        <f t="shared" si="3"/>
        <v>#NAME?</v>
      </c>
    </row>
    <row r="140" ht="12.75" customHeight="1">
      <c r="A140" s="58" t="str">
        <f t="shared" si="1"/>
        <v>#NAME?</v>
      </c>
      <c r="B140" s="139" t="str">
        <f>IF(A140="","",IF(MONTH(DATE(YEAR(fpdate),MONTH(fpdate)+(A140-1),DAY(fpdate)))&gt;(MONTH(fpdate)+MOD((A140-1),12)),DATE(YEAR(fpdate),MONTH(fpdate)+(A140-1)+1,0),DATE(YEAR(fpdate),MONTH(fpdate)+(A140-1),DAY(fpdate))))</f>
        <v>#NAME?</v>
      </c>
      <c r="C140" s="60" t="str">
        <f>IF(A140="","",IF(OR(A140=nper,payment&gt;ROUND((1+rate)*F139,2)),ROUND((1+rate)*F139,2),payment))</f>
        <v>#NAME?</v>
      </c>
      <c r="D140" s="60" t="str">
        <f>IF(A140="","",ROUND(rate*F139,2))</f>
        <v>#NAME?</v>
      </c>
      <c r="E140" s="60" t="str">
        <f t="shared" si="2"/>
        <v>#NAME?</v>
      </c>
      <c r="F140" s="60" t="str">
        <f t="shared" si="3"/>
        <v>#NAME?</v>
      </c>
    </row>
    <row r="141" ht="12.75" customHeight="1">
      <c r="A141" s="58" t="str">
        <f t="shared" si="1"/>
        <v>#NAME?</v>
      </c>
      <c r="B141" s="139" t="str">
        <f>IF(A141="","",IF(MONTH(DATE(YEAR(fpdate),MONTH(fpdate)+(A141-1),DAY(fpdate)))&gt;(MONTH(fpdate)+MOD((A141-1),12)),DATE(YEAR(fpdate),MONTH(fpdate)+(A141-1)+1,0),DATE(YEAR(fpdate),MONTH(fpdate)+(A141-1),DAY(fpdate))))</f>
        <v>#NAME?</v>
      </c>
      <c r="C141" s="60" t="str">
        <f>IF(A141="","",IF(OR(A141=nper,payment&gt;ROUND((1+rate)*F140,2)),ROUND((1+rate)*F140,2),payment))</f>
        <v>#NAME?</v>
      </c>
      <c r="D141" s="60" t="str">
        <f>IF(A141="","",ROUND(rate*F140,2))</f>
        <v>#NAME?</v>
      </c>
      <c r="E141" s="60" t="str">
        <f t="shared" si="2"/>
        <v>#NAME?</v>
      </c>
      <c r="F141" s="60" t="str">
        <f t="shared" si="3"/>
        <v>#NAME?</v>
      </c>
    </row>
    <row r="142" ht="12.75" customHeight="1">
      <c r="A142" s="58" t="str">
        <f t="shared" si="1"/>
        <v>#NAME?</v>
      </c>
      <c r="B142" s="139" t="str">
        <f>IF(A142="","",IF(MONTH(DATE(YEAR(fpdate),MONTH(fpdate)+(A142-1),DAY(fpdate)))&gt;(MONTH(fpdate)+MOD((A142-1),12)),DATE(YEAR(fpdate),MONTH(fpdate)+(A142-1)+1,0),DATE(YEAR(fpdate),MONTH(fpdate)+(A142-1),DAY(fpdate))))</f>
        <v>#NAME?</v>
      </c>
      <c r="C142" s="60" t="str">
        <f>IF(A142="","",IF(OR(A142=nper,payment&gt;ROUND((1+rate)*F141,2)),ROUND((1+rate)*F141,2),payment))</f>
        <v>#NAME?</v>
      </c>
      <c r="D142" s="60" t="str">
        <f>IF(A142="","",ROUND(rate*F141,2))</f>
        <v>#NAME?</v>
      </c>
      <c r="E142" s="60" t="str">
        <f t="shared" si="2"/>
        <v>#NAME?</v>
      </c>
      <c r="F142" s="60" t="str">
        <f t="shared" si="3"/>
        <v>#NAME?</v>
      </c>
    </row>
    <row r="143" ht="12.75" customHeight="1">
      <c r="A143" s="58" t="str">
        <f t="shared" si="1"/>
        <v>#NAME?</v>
      </c>
      <c r="B143" s="139" t="str">
        <f>IF(A143="","",IF(MONTH(DATE(YEAR(fpdate),MONTH(fpdate)+(A143-1),DAY(fpdate)))&gt;(MONTH(fpdate)+MOD((A143-1),12)),DATE(YEAR(fpdate),MONTH(fpdate)+(A143-1)+1,0),DATE(YEAR(fpdate),MONTH(fpdate)+(A143-1),DAY(fpdate))))</f>
        <v>#NAME?</v>
      </c>
      <c r="C143" s="60" t="str">
        <f>IF(A143="","",IF(OR(A143=nper,payment&gt;ROUND((1+rate)*F142,2)),ROUND((1+rate)*F142,2),payment))</f>
        <v>#NAME?</v>
      </c>
      <c r="D143" s="60" t="str">
        <f>IF(A143="","",ROUND(rate*F142,2))</f>
        <v>#NAME?</v>
      </c>
      <c r="E143" s="60" t="str">
        <f t="shared" si="2"/>
        <v>#NAME?</v>
      </c>
      <c r="F143" s="60" t="str">
        <f t="shared" si="3"/>
        <v>#NAME?</v>
      </c>
    </row>
    <row r="144" ht="12.75" customHeight="1">
      <c r="A144" s="58" t="str">
        <f t="shared" si="1"/>
        <v>#NAME?</v>
      </c>
      <c r="B144" s="139" t="str">
        <f>IF(A144="","",IF(MONTH(DATE(YEAR(fpdate),MONTH(fpdate)+(A144-1),DAY(fpdate)))&gt;(MONTH(fpdate)+MOD((A144-1),12)),DATE(YEAR(fpdate),MONTH(fpdate)+(A144-1)+1,0),DATE(YEAR(fpdate),MONTH(fpdate)+(A144-1),DAY(fpdate))))</f>
        <v>#NAME?</v>
      </c>
      <c r="C144" s="60" t="str">
        <f>IF(A144="","",IF(OR(A144=nper,payment&gt;ROUND((1+rate)*F143,2)),ROUND((1+rate)*F143,2),payment))</f>
        <v>#NAME?</v>
      </c>
      <c r="D144" s="60" t="str">
        <f>IF(A144="","",ROUND(rate*F143,2))</f>
        <v>#NAME?</v>
      </c>
      <c r="E144" s="60" t="str">
        <f t="shared" si="2"/>
        <v>#NAME?</v>
      </c>
      <c r="F144" s="60" t="str">
        <f t="shared" si="3"/>
        <v>#NAME?</v>
      </c>
    </row>
    <row r="145" ht="12.75" customHeight="1">
      <c r="A145" s="58" t="str">
        <f t="shared" si="1"/>
        <v>#NAME?</v>
      </c>
      <c r="B145" s="139" t="str">
        <f>IF(A145="","",IF(MONTH(DATE(YEAR(fpdate),MONTH(fpdate)+(A145-1),DAY(fpdate)))&gt;(MONTH(fpdate)+MOD((A145-1),12)),DATE(YEAR(fpdate),MONTH(fpdate)+(A145-1)+1,0),DATE(YEAR(fpdate),MONTH(fpdate)+(A145-1),DAY(fpdate))))</f>
        <v>#NAME?</v>
      </c>
      <c r="C145" s="60" t="str">
        <f>IF(A145="","",IF(OR(A145=nper,payment&gt;ROUND((1+rate)*F144,2)),ROUND((1+rate)*F144,2),payment))</f>
        <v>#NAME?</v>
      </c>
      <c r="D145" s="60" t="str">
        <f>IF(A145="","",ROUND(rate*F144,2))</f>
        <v>#NAME?</v>
      </c>
      <c r="E145" s="60" t="str">
        <f t="shared" si="2"/>
        <v>#NAME?</v>
      </c>
      <c r="F145" s="60" t="str">
        <f t="shared" si="3"/>
        <v>#NAME?</v>
      </c>
    </row>
    <row r="146" ht="12.75" customHeight="1">
      <c r="A146" s="58" t="str">
        <f t="shared" si="1"/>
        <v>#NAME?</v>
      </c>
      <c r="B146" s="139" t="str">
        <f>IF(A146="","",IF(MONTH(DATE(YEAR(fpdate),MONTH(fpdate)+(A146-1),DAY(fpdate)))&gt;(MONTH(fpdate)+MOD((A146-1),12)),DATE(YEAR(fpdate),MONTH(fpdate)+(A146-1)+1,0),DATE(YEAR(fpdate),MONTH(fpdate)+(A146-1),DAY(fpdate))))</f>
        <v>#NAME?</v>
      </c>
      <c r="C146" s="60" t="str">
        <f>IF(A146="","",IF(OR(A146=nper,payment&gt;ROUND((1+rate)*F145,2)),ROUND((1+rate)*F145,2),payment))</f>
        <v>#NAME?</v>
      </c>
      <c r="D146" s="60" t="str">
        <f>IF(A146="","",ROUND(rate*F145,2))</f>
        <v>#NAME?</v>
      </c>
      <c r="E146" s="60" t="str">
        <f t="shared" si="2"/>
        <v>#NAME?</v>
      </c>
      <c r="F146" s="60" t="str">
        <f t="shared" si="3"/>
        <v>#NAME?</v>
      </c>
    </row>
    <row r="147" ht="12.75" customHeight="1">
      <c r="A147" s="58" t="str">
        <f t="shared" si="1"/>
        <v>#NAME?</v>
      </c>
      <c r="B147" s="139" t="str">
        <f>IF(A147="","",IF(MONTH(DATE(YEAR(fpdate),MONTH(fpdate)+(A147-1),DAY(fpdate)))&gt;(MONTH(fpdate)+MOD((A147-1),12)),DATE(YEAR(fpdate),MONTH(fpdate)+(A147-1)+1,0),DATE(YEAR(fpdate),MONTH(fpdate)+(A147-1),DAY(fpdate))))</f>
        <v>#NAME?</v>
      </c>
      <c r="C147" s="60" t="str">
        <f>IF(A147="","",IF(OR(A147=nper,payment&gt;ROUND((1+rate)*F146,2)),ROUND((1+rate)*F146,2),payment))</f>
        <v>#NAME?</v>
      </c>
      <c r="D147" s="60" t="str">
        <f>IF(A147="","",ROUND(rate*F146,2))</f>
        <v>#NAME?</v>
      </c>
      <c r="E147" s="60" t="str">
        <f t="shared" si="2"/>
        <v>#NAME?</v>
      </c>
      <c r="F147" s="60" t="str">
        <f t="shared" si="3"/>
        <v>#NAME?</v>
      </c>
    </row>
    <row r="148" ht="12.75" customHeight="1">
      <c r="A148" s="58" t="str">
        <f t="shared" si="1"/>
        <v>#NAME?</v>
      </c>
      <c r="B148" s="139" t="str">
        <f>IF(A148="","",IF(MONTH(DATE(YEAR(fpdate),MONTH(fpdate)+(A148-1),DAY(fpdate)))&gt;(MONTH(fpdate)+MOD((A148-1),12)),DATE(YEAR(fpdate),MONTH(fpdate)+(A148-1)+1,0),DATE(YEAR(fpdate),MONTH(fpdate)+(A148-1),DAY(fpdate))))</f>
        <v>#NAME?</v>
      </c>
      <c r="C148" s="60" t="str">
        <f>IF(A148="","",IF(OR(A148=nper,payment&gt;ROUND((1+rate)*F147,2)),ROUND((1+rate)*F147,2),payment))</f>
        <v>#NAME?</v>
      </c>
      <c r="D148" s="60" t="str">
        <f>IF(A148="","",ROUND(rate*F147,2))</f>
        <v>#NAME?</v>
      </c>
      <c r="E148" s="60" t="str">
        <f t="shared" si="2"/>
        <v>#NAME?</v>
      </c>
      <c r="F148" s="60" t="str">
        <f t="shared" si="3"/>
        <v>#NAME?</v>
      </c>
    </row>
    <row r="149" ht="12.75" customHeight="1">
      <c r="A149" s="58" t="str">
        <f t="shared" si="1"/>
        <v>#NAME?</v>
      </c>
      <c r="B149" s="139" t="str">
        <f>IF(A149="","",IF(MONTH(DATE(YEAR(fpdate),MONTH(fpdate)+(A149-1),DAY(fpdate)))&gt;(MONTH(fpdate)+MOD((A149-1),12)),DATE(YEAR(fpdate),MONTH(fpdate)+(A149-1)+1,0),DATE(YEAR(fpdate),MONTH(fpdate)+(A149-1),DAY(fpdate))))</f>
        <v>#NAME?</v>
      </c>
      <c r="C149" s="60" t="str">
        <f>IF(A149="","",IF(OR(A149=nper,payment&gt;ROUND((1+rate)*F148,2)),ROUND((1+rate)*F148,2),payment))</f>
        <v>#NAME?</v>
      </c>
      <c r="D149" s="60" t="str">
        <f>IF(A149="","",ROUND(rate*F148,2))</f>
        <v>#NAME?</v>
      </c>
      <c r="E149" s="60" t="str">
        <f t="shared" si="2"/>
        <v>#NAME?</v>
      </c>
      <c r="F149" s="60" t="str">
        <f t="shared" si="3"/>
        <v>#NAME?</v>
      </c>
    </row>
    <row r="150" ht="12.75" customHeight="1">
      <c r="A150" s="58" t="str">
        <f t="shared" si="1"/>
        <v>#NAME?</v>
      </c>
      <c r="B150" s="139" t="str">
        <f>IF(A150="","",IF(MONTH(DATE(YEAR(fpdate),MONTH(fpdate)+(A150-1),DAY(fpdate)))&gt;(MONTH(fpdate)+MOD((A150-1),12)),DATE(YEAR(fpdate),MONTH(fpdate)+(A150-1)+1,0),DATE(YEAR(fpdate),MONTH(fpdate)+(A150-1),DAY(fpdate))))</f>
        <v>#NAME?</v>
      </c>
      <c r="C150" s="60" t="str">
        <f>IF(A150="","",IF(OR(A150=nper,payment&gt;ROUND((1+rate)*F149,2)),ROUND((1+rate)*F149,2),payment))</f>
        <v>#NAME?</v>
      </c>
      <c r="D150" s="60" t="str">
        <f>IF(A150="","",ROUND(rate*F149,2))</f>
        <v>#NAME?</v>
      </c>
      <c r="E150" s="60" t="str">
        <f t="shared" si="2"/>
        <v>#NAME?</v>
      </c>
      <c r="F150" s="60" t="str">
        <f t="shared" si="3"/>
        <v>#NAME?</v>
      </c>
    </row>
    <row r="151" ht="12.75" customHeight="1">
      <c r="A151" s="58" t="str">
        <f t="shared" si="1"/>
        <v>#NAME?</v>
      </c>
      <c r="B151" s="139" t="str">
        <f>IF(A151="","",IF(MONTH(DATE(YEAR(fpdate),MONTH(fpdate)+(A151-1),DAY(fpdate)))&gt;(MONTH(fpdate)+MOD((A151-1),12)),DATE(YEAR(fpdate),MONTH(fpdate)+(A151-1)+1,0),DATE(YEAR(fpdate),MONTH(fpdate)+(A151-1),DAY(fpdate))))</f>
        <v>#NAME?</v>
      </c>
      <c r="C151" s="60" t="str">
        <f>IF(A151="","",IF(OR(A151=nper,payment&gt;ROUND((1+rate)*F150,2)),ROUND((1+rate)*F150,2),payment))</f>
        <v>#NAME?</v>
      </c>
      <c r="D151" s="60" t="str">
        <f>IF(A151="","",ROUND(rate*F150,2))</f>
        <v>#NAME?</v>
      </c>
      <c r="E151" s="60" t="str">
        <f t="shared" si="2"/>
        <v>#NAME?</v>
      </c>
      <c r="F151" s="60" t="str">
        <f t="shared" si="3"/>
        <v>#NAME?</v>
      </c>
    </row>
    <row r="152" ht="12.75" customHeight="1">
      <c r="A152" s="58" t="str">
        <f t="shared" si="1"/>
        <v>#NAME?</v>
      </c>
      <c r="B152" s="139" t="str">
        <f>IF(A152="","",IF(MONTH(DATE(YEAR(fpdate),MONTH(fpdate)+(A152-1),DAY(fpdate)))&gt;(MONTH(fpdate)+MOD((A152-1),12)),DATE(YEAR(fpdate),MONTH(fpdate)+(A152-1)+1,0),DATE(YEAR(fpdate),MONTH(fpdate)+(A152-1),DAY(fpdate))))</f>
        <v>#NAME?</v>
      </c>
      <c r="C152" s="60" t="str">
        <f>IF(A152="","",IF(OR(A152=nper,payment&gt;ROUND((1+rate)*F151,2)),ROUND((1+rate)*F151,2),payment))</f>
        <v>#NAME?</v>
      </c>
      <c r="D152" s="60" t="str">
        <f>IF(A152="","",ROUND(rate*F151,2))</f>
        <v>#NAME?</v>
      </c>
      <c r="E152" s="60" t="str">
        <f t="shared" si="2"/>
        <v>#NAME?</v>
      </c>
      <c r="F152" s="60" t="str">
        <f t="shared" si="3"/>
        <v>#NAME?</v>
      </c>
    </row>
    <row r="153" ht="12.75" customHeight="1">
      <c r="A153" s="58" t="str">
        <f t="shared" si="1"/>
        <v>#NAME?</v>
      </c>
      <c r="B153" s="139" t="str">
        <f>IF(A153="","",IF(MONTH(DATE(YEAR(fpdate),MONTH(fpdate)+(A153-1),DAY(fpdate)))&gt;(MONTH(fpdate)+MOD((A153-1),12)),DATE(YEAR(fpdate),MONTH(fpdate)+(A153-1)+1,0),DATE(YEAR(fpdate),MONTH(fpdate)+(A153-1),DAY(fpdate))))</f>
        <v>#NAME?</v>
      </c>
      <c r="C153" s="60" t="str">
        <f>IF(A153="","",IF(OR(A153=nper,payment&gt;ROUND((1+rate)*F152,2)),ROUND((1+rate)*F152,2),payment))</f>
        <v>#NAME?</v>
      </c>
      <c r="D153" s="60" t="str">
        <f>IF(A153="","",ROUND(rate*F152,2))</f>
        <v>#NAME?</v>
      </c>
      <c r="E153" s="60" t="str">
        <f t="shared" si="2"/>
        <v>#NAME?</v>
      </c>
      <c r="F153" s="60" t="str">
        <f t="shared" si="3"/>
        <v>#NAME?</v>
      </c>
    </row>
    <row r="154" ht="12.75" customHeight="1">
      <c r="A154" s="58" t="str">
        <f t="shared" si="1"/>
        <v>#NAME?</v>
      </c>
      <c r="B154" s="139" t="str">
        <f>IF(A154="","",IF(MONTH(DATE(YEAR(fpdate),MONTH(fpdate)+(A154-1),DAY(fpdate)))&gt;(MONTH(fpdate)+MOD((A154-1),12)),DATE(YEAR(fpdate),MONTH(fpdate)+(A154-1)+1,0),DATE(YEAR(fpdate),MONTH(fpdate)+(A154-1),DAY(fpdate))))</f>
        <v>#NAME?</v>
      </c>
      <c r="C154" s="60" t="str">
        <f>IF(A154="","",IF(OR(A154=nper,payment&gt;ROUND((1+rate)*F153,2)),ROUND((1+rate)*F153,2),payment))</f>
        <v>#NAME?</v>
      </c>
      <c r="D154" s="60" t="str">
        <f>IF(A154="","",ROUND(rate*F153,2))</f>
        <v>#NAME?</v>
      </c>
      <c r="E154" s="60" t="str">
        <f t="shared" si="2"/>
        <v>#NAME?</v>
      </c>
      <c r="F154" s="60" t="str">
        <f t="shared" si="3"/>
        <v>#NAME?</v>
      </c>
    </row>
    <row r="155" ht="12.75" customHeight="1">
      <c r="A155" s="58" t="str">
        <f t="shared" si="1"/>
        <v>#NAME?</v>
      </c>
      <c r="B155" s="139" t="str">
        <f>IF(A155="","",IF(MONTH(DATE(YEAR(fpdate),MONTH(fpdate)+(A155-1),DAY(fpdate)))&gt;(MONTH(fpdate)+MOD((A155-1),12)),DATE(YEAR(fpdate),MONTH(fpdate)+(A155-1)+1,0),DATE(YEAR(fpdate),MONTH(fpdate)+(A155-1),DAY(fpdate))))</f>
        <v>#NAME?</v>
      </c>
      <c r="C155" s="60" t="str">
        <f>IF(A155="","",IF(OR(A155=nper,payment&gt;ROUND((1+rate)*F154,2)),ROUND((1+rate)*F154,2),payment))</f>
        <v>#NAME?</v>
      </c>
      <c r="D155" s="60" t="str">
        <f>IF(A155="","",ROUND(rate*F154,2))</f>
        <v>#NAME?</v>
      </c>
      <c r="E155" s="60" t="str">
        <f t="shared" si="2"/>
        <v>#NAME?</v>
      </c>
      <c r="F155" s="60" t="str">
        <f t="shared" si="3"/>
        <v>#NAME?</v>
      </c>
    </row>
    <row r="156" ht="12.75" customHeight="1">
      <c r="A156" s="58" t="str">
        <f t="shared" si="1"/>
        <v>#NAME?</v>
      </c>
      <c r="B156" s="139" t="str">
        <f>IF(A156="","",IF(MONTH(DATE(YEAR(fpdate),MONTH(fpdate)+(A156-1),DAY(fpdate)))&gt;(MONTH(fpdate)+MOD((A156-1),12)),DATE(YEAR(fpdate),MONTH(fpdate)+(A156-1)+1,0),DATE(YEAR(fpdate),MONTH(fpdate)+(A156-1),DAY(fpdate))))</f>
        <v>#NAME?</v>
      </c>
      <c r="C156" s="60" t="str">
        <f>IF(A156="","",IF(OR(A156=nper,payment&gt;ROUND((1+rate)*F155,2)),ROUND((1+rate)*F155,2),payment))</f>
        <v>#NAME?</v>
      </c>
      <c r="D156" s="60" t="str">
        <f>IF(A156="","",ROUND(rate*F155,2))</f>
        <v>#NAME?</v>
      </c>
      <c r="E156" s="60" t="str">
        <f t="shared" si="2"/>
        <v>#NAME?</v>
      </c>
      <c r="F156" s="60" t="str">
        <f t="shared" si="3"/>
        <v>#NAME?</v>
      </c>
    </row>
    <row r="157" ht="12.75" customHeight="1">
      <c r="A157" s="58" t="str">
        <f t="shared" si="1"/>
        <v>#NAME?</v>
      </c>
      <c r="B157" s="139" t="str">
        <f>IF(A157="","",IF(MONTH(DATE(YEAR(fpdate),MONTH(fpdate)+(A157-1),DAY(fpdate)))&gt;(MONTH(fpdate)+MOD((A157-1),12)),DATE(YEAR(fpdate),MONTH(fpdate)+(A157-1)+1,0),DATE(YEAR(fpdate),MONTH(fpdate)+(A157-1),DAY(fpdate))))</f>
        <v>#NAME?</v>
      </c>
      <c r="C157" s="60" t="str">
        <f>IF(A157="","",IF(OR(A157=nper,payment&gt;ROUND((1+rate)*F156,2)),ROUND((1+rate)*F156,2),payment))</f>
        <v>#NAME?</v>
      </c>
      <c r="D157" s="60" t="str">
        <f>IF(A157="","",ROUND(rate*F156,2))</f>
        <v>#NAME?</v>
      </c>
      <c r="E157" s="60" t="str">
        <f t="shared" si="2"/>
        <v>#NAME?</v>
      </c>
      <c r="F157" s="60" t="str">
        <f t="shared" si="3"/>
        <v>#NAME?</v>
      </c>
    </row>
    <row r="158" ht="12.75" customHeight="1">
      <c r="A158" s="58" t="str">
        <f t="shared" si="1"/>
        <v>#NAME?</v>
      </c>
      <c r="B158" s="139" t="str">
        <f>IF(A158="","",IF(MONTH(DATE(YEAR(fpdate),MONTH(fpdate)+(A158-1),DAY(fpdate)))&gt;(MONTH(fpdate)+MOD((A158-1),12)),DATE(YEAR(fpdate),MONTH(fpdate)+(A158-1)+1,0),DATE(YEAR(fpdate),MONTH(fpdate)+(A158-1),DAY(fpdate))))</f>
        <v>#NAME?</v>
      </c>
      <c r="C158" s="60" t="str">
        <f>IF(A158="","",IF(OR(A158=nper,payment&gt;ROUND((1+rate)*F157,2)),ROUND((1+rate)*F157,2),payment))</f>
        <v>#NAME?</v>
      </c>
      <c r="D158" s="60" t="str">
        <f>IF(A158="","",ROUND(rate*F157,2))</f>
        <v>#NAME?</v>
      </c>
      <c r="E158" s="60" t="str">
        <f t="shared" si="2"/>
        <v>#NAME?</v>
      </c>
      <c r="F158" s="60" t="str">
        <f t="shared" si="3"/>
        <v>#NAME?</v>
      </c>
    </row>
    <row r="159" ht="12.75" customHeight="1">
      <c r="A159" s="58" t="str">
        <f t="shared" si="1"/>
        <v>#NAME?</v>
      </c>
      <c r="B159" s="139" t="str">
        <f>IF(A159="","",IF(MONTH(DATE(YEAR(fpdate),MONTH(fpdate)+(A159-1),DAY(fpdate)))&gt;(MONTH(fpdate)+MOD((A159-1),12)),DATE(YEAR(fpdate),MONTH(fpdate)+(A159-1)+1,0),DATE(YEAR(fpdate),MONTH(fpdate)+(A159-1),DAY(fpdate))))</f>
        <v>#NAME?</v>
      </c>
      <c r="C159" s="60" t="str">
        <f>IF(A159="","",IF(OR(A159=nper,payment&gt;ROUND((1+rate)*F158,2)),ROUND((1+rate)*F158,2),payment))</f>
        <v>#NAME?</v>
      </c>
      <c r="D159" s="60" t="str">
        <f>IF(A159="","",ROUND(rate*F158,2))</f>
        <v>#NAME?</v>
      </c>
      <c r="E159" s="60" t="str">
        <f t="shared" si="2"/>
        <v>#NAME?</v>
      </c>
      <c r="F159" s="60" t="str">
        <f t="shared" si="3"/>
        <v>#NAME?</v>
      </c>
    </row>
    <row r="160" ht="12.75" customHeight="1">
      <c r="A160" s="58" t="str">
        <f t="shared" si="1"/>
        <v>#NAME?</v>
      </c>
      <c r="B160" s="139" t="str">
        <f>IF(A160="","",IF(MONTH(DATE(YEAR(fpdate),MONTH(fpdate)+(A160-1),DAY(fpdate)))&gt;(MONTH(fpdate)+MOD((A160-1),12)),DATE(YEAR(fpdate),MONTH(fpdate)+(A160-1)+1,0),DATE(YEAR(fpdate),MONTH(fpdate)+(A160-1),DAY(fpdate))))</f>
        <v>#NAME?</v>
      </c>
      <c r="C160" s="60" t="str">
        <f>IF(A160="","",IF(OR(A160=nper,payment&gt;ROUND((1+rate)*F159,2)),ROUND((1+rate)*F159,2),payment))</f>
        <v>#NAME?</v>
      </c>
      <c r="D160" s="60" t="str">
        <f>IF(A160="","",ROUND(rate*F159,2))</f>
        <v>#NAME?</v>
      </c>
      <c r="E160" s="60" t="str">
        <f t="shared" si="2"/>
        <v>#NAME?</v>
      </c>
      <c r="F160" s="60" t="str">
        <f t="shared" si="3"/>
        <v>#NAME?</v>
      </c>
    </row>
    <row r="161" ht="12.75" customHeight="1">
      <c r="A161" s="58" t="str">
        <f t="shared" si="1"/>
        <v>#NAME?</v>
      </c>
      <c r="B161" s="139" t="str">
        <f>IF(A161="","",IF(MONTH(DATE(YEAR(fpdate),MONTH(fpdate)+(A161-1),DAY(fpdate)))&gt;(MONTH(fpdate)+MOD((A161-1),12)),DATE(YEAR(fpdate),MONTH(fpdate)+(A161-1)+1,0),DATE(YEAR(fpdate),MONTH(fpdate)+(A161-1),DAY(fpdate))))</f>
        <v>#NAME?</v>
      </c>
      <c r="C161" s="60" t="str">
        <f>IF(A161="","",IF(OR(A161=nper,payment&gt;ROUND((1+rate)*F160,2)),ROUND((1+rate)*F160,2),payment))</f>
        <v>#NAME?</v>
      </c>
      <c r="D161" s="60" t="str">
        <f>IF(A161="","",ROUND(rate*F160,2))</f>
        <v>#NAME?</v>
      </c>
      <c r="E161" s="60" t="str">
        <f t="shared" si="2"/>
        <v>#NAME?</v>
      </c>
      <c r="F161" s="60" t="str">
        <f t="shared" si="3"/>
        <v>#NAME?</v>
      </c>
    </row>
    <row r="162" ht="12.75" customHeight="1">
      <c r="A162" s="58" t="str">
        <f t="shared" si="1"/>
        <v>#NAME?</v>
      </c>
      <c r="B162" s="139" t="str">
        <f>IF(A162="","",IF(MONTH(DATE(YEAR(fpdate),MONTH(fpdate)+(A162-1),DAY(fpdate)))&gt;(MONTH(fpdate)+MOD((A162-1),12)),DATE(YEAR(fpdate),MONTH(fpdate)+(A162-1)+1,0),DATE(YEAR(fpdate),MONTH(fpdate)+(A162-1),DAY(fpdate))))</f>
        <v>#NAME?</v>
      </c>
      <c r="C162" s="60" t="str">
        <f>IF(A162="","",IF(OR(A162=nper,payment&gt;ROUND((1+rate)*F161,2)),ROUND((1+rate)*F161,2),payment))</f>
        <v>#NAME?</v>
      </c>
      <c r="D162" s="60" t="str">
        <f>IF(A162="","",ROUND(rate*F161,2))</f>
        <v>#NAME?</v>
      </c>
      <c r="E162" s="60" t="str">
        <f t="shared" si="2"/>
        <v>#NAME?</v>
      </c>
      <c r="F162" s="60" t="str">
        <f t="shared" si="3"/>
        <v>#NAME?</v>
      </c>
    </row>
    <row r="163" ht="12.75" customHeight="1">
      <c r="A163" s="58" t="str">
        <f t="shared" si="1"/>
        <v>#NAME?</v>
      </c>
      <c r="B163" s="139" t="str">
        <f>IF(A163="","",IF(MONTH(DATE(YEAR(fpdate),MONTH(fpdate)+(A163-1),DAY(fpdate)))&gt;(MONTH(fpdate)+MOD((A163-1),12)),DATE(YEAR(fpdate),MONTH(fpdate)+(A163-1)+1,0),DATE(YEAR(fpdate),MONTH(fpdate)+(A163-1),DAY(fpdate))))</f>
        <v>#NAME?</v>
      </c>
      <c r="C163" s="60" t="str">
        <f>IF(A163="","",IF(OR(A163=nper,payment&gt;ROUND((1+rate)*F162,2)),ROUND((1+rate)*F162,2),payment))</f>
        <v>#NAME?</v>
      </c>
      <c r="D163" s="60" t="str">
        <f>IF(A163="","",ROUND(rate*F162,2))</f>
        <v>#NAME?</v>
      </c>
      <c r="E163" s="60" t="str">
        <f t="shared" si="2"/>
        <v>#NAME?</v>
      </c>
      <c r="F163" s="60" t="str">
        <f t="shared" si="3"/>
        <v>#NAME?</v>
      </c>
    </row>
    <row r="164" ht="12.75" customHeight="1">
      <c r="A164" s="58" t="str">
        <f t="shared" si="1"/>
        <v>#NAME?</v>
      </c>
      <c r="B164" s="139" t="str">
        <f>IF(A164="","",IF(MONTH(DATE(YEAR(fpdate),MONTH(fpdate)+(A164-1),DAY(fpdate)))&gt;(MONTH(fpdate)+MOD((A164-1),12)),DATE(YEAR(fpdate),MONTH(fpdate)+(A164-1)+1,0),DATE(YEAR(fpdate),MONTH(fpdate)+(A164-1),DAY(fpdate))))</f>
        <v>#NAME?</v>
      </c>
      <c r="C164" s="60" t="str">
        <f>IF(A164="","",IF(OR(A164=nper,payment&gt;ROUND((1+rate)*F163,2)),ROUND((1+rate)*F163,2),payment))</f>
        <v>#NAME?</v>
      </c>
      <c r="D164" s="60" t="str">
        <f>IF(A164="","",ROUND(rate*F163,2))</f>
        <v>#NAME?</v>
      </c>
      <c r="E164" s="60" t="str">
        <f t="shared" si="2"/>
        <v>#NAME?</v>
      </c>
      <c r="F164" s="60" t="str">
        <f t="shared" si="3"/>
        <v>#NAME?</v>
      </c>
    </row>
    <row r="165" ht="12.75" customHeight="1">
      <c r="A165" s="58" t="str">
        <f t="shared" si="1"/>
        <v>#NAME?</v>
      </c>
      <c r="B165" s="139" t="str">
        <f>IF(A165="","",IF(MONTH(DATE(YEAR(fpdate),MONTH(fpdate)+(A165-1),DAY(fpdate)))&gt;(MONTH(fpdate)+MOD((A165-1),12)),DATE(YEAR(fpdate),MONTH(fpdate)+(A165-1)+1,0),DATE(YEAR(fpdate),MONTH(fpdate)+(A165-1),DAY(fpdate))))</f>
        <v>#NAME?</v>
      </c>
      <c r="C165" s="60" t="str">
        <f>IF(A165="","",IF(OR(A165=nper,payment&gt;ROUND((1+rate)*F164,2)),ROUND((1+rate)*F164,2),payment))</f>
        <v>#NAME?</v>
      </c>
      <c r="D165" s="60" t="str">
        <f>IF(A165="","",ROUND(rate*F164,2))</f>
        <v>#NAME?</v>
      </c>
      <c r="E165" s="60" t="str">
        <f t="shared" si="2"/>
        <v>#NAME?</v>
      </c>
      <c r="F165" s="60" t="str">
        <f t="shared" si="3"/>
        <v>#NAME?</v>
      </c>
    </row>
    <row r="166" ht="12.75" customHeight="1">
      <c r="A166" s="58" t="str">
        <f t="shared" si="1"/>
        <v>#NAME?</v>
      </c>
      <c r="B166" s="139" t="str">
        <f>IF(A166="","",IF(MONTH(DATE(YEAR(fpdate),MONTH(fpdate)+(A166-1),DAY(fpdate)))&gt;(MONTH(fpdate)+MOD((A166-1),12)),DATE(YEAR(fpdate),MONTH(fpdate)+(A166-1)+1,0),DATE(YEAR(fpdate),MONTH(fpdate)+(A166-1),DAY(fpdate))))</f>
        <v>#NAME?</v>
      </c>
      <c r="C166" s="60" t="str">
        <f>IF(A166="","",IF(OR(A166=nper,payment&gt;ROUND((1+rate)*F165,2)),ROUND((1+rate)*F165,2),payment))</f>
        <v>#NAME?</v>
      </c>
      <c r="D166" s="60" t="str">
        <f>IF(A166="","",ROUND(rate*F165,2))</f>
        <v>#NAME?</v>
      </c>
      <c r="E166" s="60" t="str">
        <f t="shared" si="2"/>
        <v>#NAME?</v>
      </c>
      <c r="F166" s="60" t="str">
        <f t="shared" si="3"/>
        <v>#NAME?</v>
      </c>
    </row>
    <row r="167" ht="12.75" customHeight="1">
      <c r="A167" s="58" t="str">
        <f t="shared" si="1"/>
        <v>#NAME?</v>
      </c>
      <c r="B167" s="139" t="str">
        <f>IF(A167="","",IF(MONTH(DATE(YEAR(fpdate),MONTH(fpdate)+(A167-1),DAY(fpdate)))&gt;(MONTH(fpdate)+MOD((A167-1),12)),DATE(YEAR(fpdate),MONTH(fpdate)+(A167-1)+1,0),DATE(YEAR(fpdate),MONTH(fpdate)+(A167-1),DAY(fpdate))))</f>
        <v>#NAME?</v>
      </c>
      <c r="C167" s="60" t="str">
        <f>IF(A167="","",IF(OR(A167=nper,payment&gt;ROUND((1+rate)*F166,2)),ROUND((1+rate)*F166,2),payment))</f>
        <v>#NAME?</v>
      </c>
      <c r="D167" s="60" t="str">
        <f>IF(A167="","",ROUND(rate*F166,2))</f>
        <v>#NAME?</v>
      </c>
      <c r="E167" s="60" t="str">
        <f t="shared" si="2"/>
        <v>#NAME?</v>
      </c>
      <c r="F167" s="60" t="str">
        <f t="shared" si="3"/>
        <v>#NAME?</v>
      </c>
    </row>
    <row r="168" ht="12.75" customHeight="1">
      <c r="A168" s="58" t="str">
        <f t="shared" si="1"/>
        <v>#NAME?</v>
      </c>
      <c r="B168" s="139" t="str">
        <f>IF(A168="","",IF(MONTH(DATE(YEAR(fpdate),MONTH(fpdate)+(A168-1),DAY(fpdate)))&gt;(MONTH(fpdate)+MOD((A168-1),12)),DATE(YEAR(fpdate),MONTH(fpdate)+(A168-1)+1,0),DATE(YEAR(fpdate),MONTH(fpdate)+(A168-1),DAY(fpdate))))</f>
        <v>#NAME?</v>
      </c>
      <c r="C168" s="60" t="str">
        <f>IF(A168="","",IF(OR(A168=nper,payment&gt;ROUND((1+rate)*F167,2)),ROUND((1+rate)*F167,2),payment))</f>
        <v>#NAME?</v>
      </c>
      <c r="D168" s="60" t="str">
        <f>IF(A168="","",ROUND(rate*F167,2))</f>
        <v>#NAME?</v>
      </c>
      <c r="E168" s="60" t="str">
        <f t="shared" si="2"/>
        <v>#NAME?</v>
      </c>
      <c r="F168" s="60" t="str">
        <f t="shared" si="3"/>
        <v>#NAME?</v>
      </c>
    </row>
    <row r="169" ht="12.75" customHeight="1">
      <c r="A169" s="58" t="str">
        <f t="shared" si="1"/>
        <v>#NAME?</v>
      </c>
      <c r="B169" s="139" t="str">
        <f>IF(A169="","",IF(MONTH(DATE(YEAR(fpdate),MONTH(fpdate)+(A169-1),DAY(fpdate)))&gt;(MONTH(fpdate)+MOD((A169-1),12)),DATE(YEAR(fpdate),MONTH(fpdate)+(A169-1)+1,0),DATE(YEAR(fpdate),MONTH(fpdate)+(A169-1),DAY(fpdate))))</f>
        <v>#NAME?</v>
      </c>
      <c r="C169" s="60" t="str">
        <f>IF(A169="","",IF(OR(A169=nper,payment&gt;ROUND((1+rate)*F168,2)),ROUND((1+rate)*F168,2),payment))</f>
        <v>#NAME?</v>
      </c>
      <c r="D169" s="60" t="str">
        <f>IF(A169="","",ROUND(rate*F168,2))</f>
        <v>#NAME?</v>
      </c>
      <c r="E169" s="60" t="str">
        <f t="shared" si="2"/>
        <v>#NAME?</v>
      </c>
      <c r="F169" s="60" t="str">
        <f t="shared" si="3"/>
        <v>#NAME?</v>
      </c>
    </row>
    <row r="170" ht="12.75" customHeight="1">
      <c r="A170" s="58" t="str">
        <f t="shared" si="1"/>
        <v>#NAME?</v>
      </c>
      <c r="B170" s="139" t="str">
        <f>IF(A170="","",IF(MONTH(DATE(YEAR(fpdate),MONTH(fpdate)+(A170-1),DAY(fpdate)))&gt;(MONTH(fpdate)+MOD((A170-1),12)),DATE(YEAR(fpdate),MONTH(fpdate)+(A170-1)+1,0),DATE(YEAR(fpdate),MONTH(fpdate)+(A170-1),DAY(fpdate))))</f>
        <v>#NAME?</v>
      </c>
      <c r="C170" s="60" t="str">
        <f>IF(A170="","",IF(OR(A170=nper,payment&gt;ROUND((1+rate)*F169,2)),ROUND((1+rate)*F169,2),payment))</f>
        <v>#NAME?</v>
      </c>
      <c r="D170" s="60" t="str">
        <f>IF(A170="","",ROUND(rate*F169,2))</f>
        <v>#NAME?</v>
      </c>
      <c r="E170" s="60" t="str">
        <f t="shared" si="2"/>
        <v>#NAME?</v>
      </c>
      <c r="F170" s="60" t="str">
        <f t="shared" si="3"/>
        <v>#NAME?</v>
      </c>
    </row>
    <row r="171" ht="12.75" customHeight="1">
      <c r="A171" s="58" t="str">
        <f t="shared" si="1"/>
        <v>#NAME?</v>
      </c>
      <c r="B171" s="139" t="str">
        <f>IF(A171="","",IF(MONTH(DATE(YEAR(fpdate),MONTH(fpdate)+(A171-1),DAY(fpdate)))&gt;(MONTH(fpdate)+MOD((A171-1),12)),DATE(YEAR(fpdate),MONTH(fpdate)+(A171-1)+1,0),DATE(YEAR(fpdate),MONTH(fpdate)+(A171-1),DAY(fpdate))))</f>
        <v>#NAME?</v>
      </c>
      <c r="C171" s="60" t="str">
        <f>IF(A171="","",IF(OR(A171=nper,payment&gt;ROUND((1+rate)*F170,2)),ROUND((1+rate)*F170,2),payment))</f>
        <v>#NAME?</v>
      </c>
      <c r="D171" s="60" t="str">
        <f>IF(A171="","",ROUND(rate*F170,2))</f>
        <v>#NAME?</v>
      </c>
      <c r="E171" s="60" t="str">
        <f t="shared" si="2"/>
        <v>#NAME?</v>
      </c>
      <c r="F171" s="60" t="str">
        <f t="shared" si="3"/>
        <v>#NAME?</v>
      </c>
    </row>
    <row r="172" ht="12.75" customHeight="1">
      <c r="A172" s="58" t="str">
        <f t="shared" si="1"/>
        <v>#NAME?</v>
      </c>
      <c r="B172" s="139" t="str">
        <f>IF(A172="","",IF(MONTH(DATE(YEAR(fpdate),MONTH(fpdate)+(A172-1),DAY(fpdate)))&gt;(MONTH(fpdate)+MOD((A172-1),12)),DATE(YEAR(fpdate),MONTH(fpdate)+(A172-1)+1,0),DATE(YEAR(fpdate),MONTH(fpdate)+(A172-1),DAY(fpdate))))</f>
        <v>#NAME?</v>
      </c>
      <c r="C172" s="60" t="str">
        <f>IF(A172="","",IF(OR(A172=nper,payment&gt;ROUND((1+rate)*F171,2)),ROUND((1+rate)*F171,2),payment))</f>
        <v>#NAME?</v>
      </c>
      <c r="D172" s="60" t="str">
        <f>IF(A172="","",ROUND(rate*F171,2))</f>
        <v>#NAME?</v>
      </c>
      <c r="E172" s="60" t="str">
        <f t="shared" si="2"/>
        <v>#NAME?</v>
      </c>
      <c r="F172" s="60" t="str">
        <f t="shared" si="3"/>
        <v>#NAME?</v>
      </c>
    </row>
    <row r="173" ht="12.75" customHeight="1">
      <c r="A173" s="58" t="str">
        <f t="shared" si="1"/>
        <v>#NAME?</v>
      </c>
      <c r="B173" s="139" t="str">
        <f>IF(A173="","",IF(MONTH(DATE(YEAR(fpdate),MONTH(fpdate)+(A173-1),DAY(fpdate)))&gt;(MONTH(fpdate)+MOD((A173-1),12)),DATE(YEAR(fpdate),MONTH(fpdate)+(A173-1)+1,0),DATE(YEAR(fpdate),MONTH(fpdate)+(A173-1),DAY(fpdate))))</f>
        <v>#NAME?</v>
      </c>
      <c r="C173" s="60" t="str">
        <f>IF(A173="","",IF(OR(A173=nper,payment&gt;ROUND((1+rate)*F172,2)),ROUND((1+rate)*F172,2),payment))</f>
        <v>#NAME?</v>
      </c>
      <c r="D173" s="60" t="str">
        <f>IF(A173="","",ROUND(rate*F172,2))</f>
        <v>#NAME?</v>
      </c>
      <c r="E173" s="60" t="str">
        <f t="shared" si="2"/>
        <v>#NAME?</v>
      </c>
      <c r="F173" s="60" t="str">
        <f t="shared" si="3"/>
        <v>#NAME?</v>
      </c>
    </row>
    <row r="174" ht="12.75" customHeight="1">
      <c r="A174" s="58" t="str">
        <f t="shared" si="1"/>
        <v>#NAME?</v>
      </c>
      <c r="B174" s="139" t="str">
        <f>IF(A174="","",IF(MONTH(DATE(YEAR(fpdate),MONTH(fpdate)+(A174-1),DAY(fpdate)))&gt;(MONTH(fpdate)+MOD((A174-1),12)),DATE(YEAR(fpdate),MONTH(fpdate)+(A174-1)+1,0),DATE(YEAR(fpdate),MONTH(fpdate)+(A174-1),DAY(fpdate))))</f>
        <v>#NAME?</v>
      </c>
      <c r="C174" s="60" t="str">
        <f>IF(A174="","",IF(OR(A174=nper,payment&gt;ROUND((1+rate)*F173,2)),ROUND((1+rate)*F173,2),payment))</f>
        <v>#NAME?</v>
      </c>
      <c r="D174" s="60" t="str">
        <f>IF(A174="","",ROUND(rate*F173,2))</f>
        <v>#NAME?</v>
      </c>
      <c r="E174" s="60" t="str">
        <f t="shared" si="2"/>
        <v>#NAME?</v>
      </c>
      <c r="F174" s="60" t="str">
        <f t="shared" si="3"/>
        <v>#NAME?</v>
      </c>
    </row>
    <row r="175" ht="12.75" customHeight="1">
      <c r="A175" s="58" t="str">
        <f t="shared" si="1"/>
        <v>#NAME?</v>
      </c>
      <c r="B175" s="139" t="str">
        <f>IF(A175="","",IF(MONTH(DATE(YEAR(fpdate),MONTH(fpdate)+(A175-1),DAY(fpdate)))&gt;(MONTH(fpdate)+MOD((A175-1),12)),DATE(YEAR(fpdate),MONTH(fpdate)+(A175-1)+1,0),DATE(YEAR(fpdate),MONTH(fpdate)+(A175-1),DAY(fpdate))))</f>
        <v>#NAME?</v>
      </c>
      <c r="C175" s="60" t="str">
        <f>IF(A175="","",IF(OR(A175=nper,payment&gt;ROUND((1+rate)*F174,2)),ROUND((1+rate)*F174,2),payment))</f>
        <v>#NAME?</v>
      </c>
      <c r="D175" s="60" t="str">
        <f>IF(A175="","",ROUND(rate*F174,2))</f>
        <v>#NAME?</v>
      </c>
      <c r="E175" s="60" t="str">
        <f t="shared" si="2"/>
        <v>#NAME?</v>
      </c>
      <c r="F175" s="60" t="str">
        <f t="shared" si="3"/>
        <v>#NAME?</v>
      </c>
    </row>
    <row r="176" ht="12.75" customHeight="1">
      <c r="A176" s="58" t="str">
        <f t="shared" si="1"/>
        <v>#NAME?</v>
      </c>
      <c r="B176" s="139" t="str">
        <f>IF(A176="","",IF(MONTH(DATE(YEAR(fpdate),MONTH(fpdate)+(A176-1),DAY(fpdate)))&gt;(MONTH(fpdate)+MOD((A176-1),12)),DATE(YEAR(fpdate),MONTH(fpdate)+(A176-1)+1,0),DATE(YEAR(fpdate),MONTH(fpdate)+(A176-1),DAY(fpdate))))</f>
        <v>#NAME?</v>
      </c>
      <c r="C176" s="60" t="str">
        <f>IF(A176="","",IF(OR(A176=nper,payment&gt;ROUND((1+rate)*F175,2)),ROUND((1+rate)*F175,2),payment))</f>
        <v>#NAME?</v>
      </c>
      <c r="D176" s="60" t="str">
        <f>IF(A176="","",ROUND(rate*F175,2))</f>
        <v>#NAME?</v>
      </c>
      <c r="E176" s="60" t="str">
        <f t="shared" si="2"/>
        <v>#NAME?</v>
      </c>
      <c r="F176" s="60" t="str">
        <f t="shared" si="3"/>
        <v>#NAME?</v>
      </c>
    </row>
    <row r="177" ht="12.75" customHeight="1">
      <c r="A177" s="58" t="str">
        <f t="shared" si="1"/>
        <v>#NAME?</v>
      </c>
      <c r="B177" s="139" t="str">
        <f>IF(A177="","",IF(MONTH(DATE(YEAR(fpdate),MONTH(fpdate)+(A177-1),DAY(fpdate)))&gt;(MONTH(fpdate)+MOD((A177-1),12)),DATE(YEAR(fpdate),MONTH(fpdate)+(A177-1)+1,0),DATE(YEAR(fpdate),MONTH(fpdate)+(A177-1),DAY(fpdate))))</f>
        <v>#NAME?</v>
      </c>
      <c r="C177" s="60" t="str">
        <f>IF(A177="","",IF(OR(A177=nper,payment&gt;ROUND((1+rate)*F176,2)),ROUND((1+rate)*F176,2),payment))</f>
        <v>#NAME?</v>
      </c>
      <c r="D177" s="60" t="str">
        <f>IF(A177="","",ROUND(rate*F176,2))</f>
        <v>#NAME?</v>
      </c>
      <c r="E177" s="60" t="str">
        <f t="shared" si="2"/>
        <v>#NAME?</v>
      </c>
      <c r="F177" s="60" t="str">
        <f t="shared" si="3"/>
        <v>#NAME?</v>
      </c>
    </row>
    <row r="178" ht="12.75" customHeight="1">
      <c r="A178" s="58" t="str">
        <f t="shared" si="1"/>
        <v>#NAME?</v>
      </c>
      <c r="B178" s="139" t="str">
        <f>IF(A178="","",IF(MONTH(DATE(YEAR(fpdate),MONTH(fpdate)+(A178-1),DAY(fpdate)))&gt;(MONTH(fpdate)+MOD((A178-1),12)),DATE(YEAR(fpdate),MONTH(fpdate)+(A178-1)+1,0),DATE(YEAR(fpdate),MONTH(fpdate)+(A178-1),DAY(fpdate))))</f>
        <v>#NAME?</v>
      </c>
      <c r="C178" s="60" t="str">
        <f>IF(A178="","",IF(OR(A178=nper,payment&gt;ROUND((1+rate)*F177,2)),ROUND((1+rate)*F177,2),payment))</f>
        <v>#NAME?</v>
      </c>
      <c r="D178" s="60" t="str">
        <f>IF(A178="","",ROUND(rate*F177,2))</f>
        <v>#NAME?</v>
      </c>
      <c r="E178" s="60" t="str">
        <f t="shared" si="2"/>
        <v>#NAME?</v>
      </c>
      <c r="F178" s="60" t="str">
        <f t="shared" si="3"/>
        <v>#NAME?</v>
      </c>
    </row>
    <row r="179" ht="12.75" customHeight="1">
      <c r="A179" s="58" t="str">
        <f t="shared" si="1"/>
        <v>#NAME?</v>
      </c>
      <c r="B179" s="139" t="str">
        <f>IF(A179="","",IF(MONTH(DATE(YEAR(fpdate),MONTH(fpdate)+(A179-1),DAY(fpdate)))&gt;(MONTH(fpdate)+MOD((A179-1),12)),DATE(YEAR(fpdate),MONTH(fpdate)+(A179-1)+1,0),DATE(YEAR(fpdate),MONTH(fpdate)+(A179-1),DAY(fpdate))))</f>
        <v>#NAME?</v>
      </c>
      <c r="C179" s="60" t="str">
        <f>IF(A179="","",IF(OR(A179=nper,payment&gt;ROUND((1+rate)*F178,2)),ROUND((1+rate)*F178,2),payment))</f>
        <v>#NAME?</v>
      </c>
      <c r="D179" s="60" t="str">
        <f>IF(A179="","",ROUND(rate*F178,2))</f>
        <v>#NAME?</v>
      </c>
      <c r="E179" s="60" t="str">
        <f t="shared" si="2"/>
        <v>#NAME?</v>
      </c>
      <c r="F179" s="60" t="str">
        <f t="shared" si="3"/>
        <v>#NAME?</v>
      </c>
    </row>
    <row r="180" ht="12.75" customHeight="1">
      <c r="A180" s="58" t="str">
        <f t="shared" si="1"/>
        <v>#NAME?</v>
      </c>
      <c r="B180" s="139" t="str">
        <f>IF(A180="","",IF(MONTH(DATE(YEAR(fpdate),MONTH(fpdate)+(A180-1),DAY(fpdate)))&gt;(MONTH(fpdate)+MOD((A180-1),12)),DATE(YEAR(fpdate),MONTH(fpdate)+(A180-1)+1,0),DATE(YEAR(fpdate),MONTH(fpdate)+(A180-1),DAY(fpdate))))</f>
        <v>#NAME?</v>
      </c>
      <c r="C180" s="60" t="str">
        <f>IF(A180="","",IF(OR(A180=nper,payment&gt;ROUND((1+rate)*F179,2)),ROUND((1+rate)*F179,2),payment))</f>
        <v>#NAME?</v>
      </c>
      <c r="D180" s="60" t="str">
        <f>IF(A180="","",ROUND(rate*F179,2))</f>
        <v>#NAME?</v>
      </c>
      <c r="E180" s="60" t="str">
        <f t="shared" si="2"/>
        <v>#NAME?</v>
      </c>
      <c r="F180" s="60" t="str">
        <f t="shared" si="3"/>
        <v>#NAME?</v>
      </c>
    </row>
    <row r="181" ht="12.75" customHeight="1">
      <c r="A181" s="58" t="str">
        <f t="shared" si="1"/>
        <v>#NAME?</v>
      </c>
      <c r="B181" s="139" t="str">
        <f>IF(A181="","",IF(MONTH(DATE(YEAR(fpdate),MONTH(fpdate)+(A181-1),DAY(fpdate)))&gt;(MONTH(fpdate)+MOD((A181-1),12)),DATE(YEAR(fpdate),MONTH(fpdate)+(A181-1)+1,0),DATE(YEAR(fpdate),MONTH(fpdate)+(A181-1),DAY(fpdate))))</f>
        <v>#NAME?</v>
      </c>
      <c r="C181" s="60" t="str">
        <f>IF(A181="","",IF(OR(A181=nper,payment&gt;ROUND((1+rate)*F180,2)),ROUND((1+rate)*F180,2),payment))</f>
        <v>#NAME?</v>
      </c>
      <c r="D181" s="60" t="str">
        <f>IF(A181="","",ROUND(rate*F180,2))</f>
        <v>#NAME?</v>
      </c>
      <c r="E181" s="60" t="str">
        <f t="shared" si="2"/>
        <v>#NAME?</v>
      </c>
      <c r="F181" s="60" t="str">
        <f t="shared" si="3"/>
        <v>#NAME?</v>
      </c>
    </row>
    <row r="182" ht="12.75" customHeight="1">
      <c r="A182" s="58" t="str">
        <f t="shared" si="1"/>
        <v>#NAME?</v>
      </c>
      <c r="B182" s="139" t="str">
        <f>IF(A182="","",IF(MONTH(DATE(YEAR(fpdate),MONTH(fpdate)+(A182-1),DAY(fpdate)))&gt;(MONTH(fpdate)+MOD((A182-1),12)),DATE(YEAR(fpdate),MONTH(fpdate)+(A182-1)+1,0),DATE(YEAR(fpdate),MONTH(fpdate)+(A182-1),DAY(fpdate))))</f>
        <v>#NAME?</v>
      </c>
      <c r="C182" s="60" t="str">
        <f>IF(A182="","",IF(OR(A182=nper,payment&gt;ROUND((1+rate)*F181,2)),ROUND((1+rate)*F181,2),payment))</f>
        <v>#NAME?</v>
      </c>
      <c r="D182" s="60" t="str">
        <f>IF(A182="","",ROUND(rate*F181,2))</f>
        <v>#NAME?</v>
      </c>
      <c r="E182" s="60" t="str">
        <f t="shared" si="2"/>
        <v>#NAME?</v>
      </c>
      <c r="F182" s="60" t="str">
        <f t="shared" si="3"/>
        <v>#NAME?</v>
      </c>
    </row>
    <row r="183" ht="12.75" customHeight="1">
      <c r="A183" s="58" t="str">
        <f t="shared" si="1"/>
        <v>#NAME?</v>
      </c>
      <c r="B183" s="139" t="str">
        <f>IF(A183="","",IF(MONTH(DATE(YEAR(fpdate),MONTH(fpdate)+(A183-1),DAY(fpdate)))&gt;(MONTH(fpdate)+MOD((A183-1),12)),DATE(YEAR(fpdate),MONTH(fpdate)+(A183-1)+1,0),DATE(YEAR(fpdate),MONTH(fpdate)+(A183-1),DAY(fpdate))))</f>
        <v>#NAME?</v>
      </c>
      <c r="C183" s="60" t="str">
        <f>IF(A183="","",IF(OR(A183=nper,payment&gt;ROUND((1+rate)*F182,2)),ROUND((1+rate)*F182,2),payment))</f>
        <v>#NAME?</v>
      </c>
      <c r="D183" s="60" t="str">
        <f>IF(A183="","",ROUND(rate*F182,2))</f>
        <v>#NAME?</v>
      </c>
      <c r="E183" s="60" t="str">
        <f t="shared" si="2"/>
        <v>#NAME?</v>
      </c>
      <c r="F183" s="60" t="str">
        <f t="shared" si="3"/>
        <v>#NAME?</v>
      </c>
    </row>
    <row r="184" ht="12.75" customHeight="1">
      <c r="A184" s="58" t="str">
        <f t="shared" si="1"/>
        <v>#NAME?</v>
      </c>
      <c r="B184" s="139" t="str">
        <f>IF(A184="","",IF(MONTH(DATE(YEAR(fpdate),MONTH(fpdate)+(A184-1),DAY(fpdate)))&gt;(MONTH(fpdate)+MOD((A184-1),12)),DATE(YEAR(fpdate),MONTH(fpdate)+(A184-1)+1,0),DATE(YEAR(fpdate),MONTH(fpdate)+(A184-1),DAY(fpdate))))</f>
        <v>#NAME?</v>
      </c>
      <c r="C184" s="60" t="str">
        <f>IF(A184="","",IF(OR(A184=nper,payment&gt;ROUND((1+rate)*F183,2)),ROUND((1+rate)*F183,2),payment))</f>
        <v>#NAME?</v>
      </c>
      <c r="D184" s="60" t="str">
        <f>IF(A184="","",ROUND(rate*F183,2))</f>
        <v>#NAME?</v>
      </c>
      <c r="E184" s="60" t="str">
        <f t="shared" si="2"/>
        <v>#NAME?</v>
      </c>
      <c r="F184" s="60" t="str">
        <f t="shared" si="3"/>
        <v>#NAME?</v>
      </c>
    </row>
    <row r="185" ht="12.75" customHeight="1">
      <c r="A185" s="58" t="str">
        <f t="shared" si="1"/>
        <v>#NAME?</v>
      </c>
      <c r="B185" s="139" t="str">
        <f>IF(A185="","",IF(MONTH(DATE(YEAR(fpdate),MONTH(fpdate)+(A185-1),DAY(fpdate)))&gt;(MONTH(fpdate)+MOD((A185-1),12)),DATE(YEAR(fpdate),MONTH(fpdate)+(A185-1)+1,0),DATE(YEAR(fpdate),MONTH(fpdate)+(A185-1),DAY(fpdate))))</f>
        <v>#NAME?</v>
      </c>
      <c r="C185" s="60" t="str">
        <f>IF(A185="","",IF(OR(A185=nper,payment&gt;ROUND((1+rate)*F184,2)),ROUND((1+rate)*F184,2),payment))</f>
        <v>#NAME?</v>
      </c>
      <c r="D185" s="60" t="str">
        <f>IF(A185="","",ROUND(rate*F184,2))</f>
        <v>#NAME?</v>
      </c>
      <c r="E185" s="60" t="str">
        <f t="shared" si="2"/>
        <v>#NAME?</v>
      </c>
      <c r="F185" s="60" t="str">
        <f t="shared" si="3"/>
        <v>#NAME?</v>
      </c>
    </row>
    <row r="186" ht="12.75" customHeight="1">
      <c r="A186" s="58" t="str">
        <f t="shared" si="1"/>
        <v>#NAME?</v>
      </c>
      <c r="B186" s="139" t="str">
        <f>IF(A186="","",IF(MONTH(DATE(YEAR(fpdate),MONTH(fpdate)+(A186-1),DAY(fpdate)))&gt;(MONTH(fpdate)+MOD((A186-1),12)),DATE(YEAR(fpdate),MONTH(fpdate)+(A186-1)+1,0),DATE(YEAR(fpdate),MONTH(fpdate)+(A186-1),DAY(fpdate))))</f>
        <v>#NAME?</v>
      </c>
      <c r="C186" s="60" t="str">
        <f>IF(A186="","",IF(OR(A186=nper,payment&gt;ROUND((1+rate)*F185,2)),ROUND((1+rate)*F185,2),payment))</f>
        <v>#NAME?</v>
      </c>
      <c r="D186" s="60" t="str">
        <f>IF(A186="","",ROUND(rate*F185,2))</f>
        <v>#NAME?</v>
      </c>
      <c r="E186" s="60" t="str">
        <f t="shared" si="2"/>
        <v>#NAME?</v>
      </c>
      <c r="F186" s="60" t="str">
        <f t="shared" si="3"/>
        <v>#NAME?</v>
      </c>
    </row>
    <row r="187" ht="12.75" customHeight="1">
      <c r="A187" s="58" t="str">
        <f t="shared" si="1"/>
        <v>#NAME?</v>
      </c>
      <c r="B187" s="139" t="str">
        <f>IF(A187="","",IF(MONTH(DATE(YEAR(fpdate),MONTH(fpdate)+(A187-1),DAY(fpdate)))&gt;(MONTH(fpdate)+MOD((A187-1),12)),DATE(YEAR(fpdate),MONTH(fpdate)+(A187-1)+1,0),DATE(YEAR(fpdate),MONTH(fpdate)+(A187-1),DAY(fpdate))))</f>
        <v>#NAME?</v>
      </c>
      <c r="C187" s="60" t="str">
        <f>IF(A187="","",IF(OR(A187=nper,payment&gt;ROUND((1+rate)*F186,2)),ROUND((1+rate)*F186,2),payment))</f>
        <v>#NAME?</v>
      </c>
      <c r="D187" s="60" t="str">
        <f>IF(A187="","",ROUND(rate*F186,2))</f>
        <v>#NAME?</v>
      </c>
      <c r="E187" s="60" t="str">
        <f t="shared" si="2"/>
        <v>#NAME?</v>
      </c>
      <c r="F187" s="60" t="str">
        <f t="shared" si="3"/>
        <v>#NAME?</v>
      </c>
    </row>
    <row r="188" ht="12.75" customHeight="1">
      <c r="A188" s="58" t="str">
        <f t="shared" si="1"/>
        <v>#NAME?</v>
      </c>
      <c r="B188" s="139" t="str">
        <f>IF(A188="","",IF(MONTH(DATE(YEAR(fpdate),MONTH(fpdate)+(A188-1),DAY(fpdate)))&gt;(MONTH(fpdate)+MOD((A188-1),12)),DATE(YEAR(fpdate),MONTH(fpdate)+(A188-1)+1,0),DATE(YEAR(fpdate),MONTH(fpdate)+(A188-1),DAY(fpdate))))</f>
        <v>#NAME?</v>
      </c>
      <c r="C188" s="60" t="str">
        <f>IF(A188="","",IF(OR(A188=nper,payment&gt;ROUND((1+rate)*F187,2)),ROUND((1+rate)*F187,2),payment))</f>
        <v>#NAME?</v>
      </c>
      <c r="D188" s="60" t="str">
        <f>IF(A188="","",ROUND(rate*F187,2))</f>
        <v>#NAME?</v>
      </c>
      <c r="E188" s="60" t="str">
        <f t="shared" si="2"/>
        <v>#NAME?</v>
      </c>
      <c r="F188" s="60" t="str">
        <f t="shared" si="3"/>
        <v>#NAME?</v>
      </c>
    </row>
    <row r="189" ht="12.75" customHeight="1">
      <c r="A189" s="58" t="str">
        <f t="shared" si="1"/>
        <v>#NAME?</v>
      </c>
      <c r="B189" s="139" t="str">
        <f>IF(A189="","",IF(MONTH(DATE(YEAR(fpdate),MONTH(fpdate)+(A189-1),DAY(fpdate)))&gt;(MONTH(fpdate)+MOD((A189-1),12)),DATE(YEAR(fpdate),MONTH(fpdate)+(A189-1)+1,0),DATE(YEAR(fpdate),MONTH(fpdate)+(A189-1),DAY(fpdate))))</f>
        <v>#NAME?</v>
      </c>
      <c r="C189" s="60" t="str">
        <f>IF(A189="","",IF(OR(A189=nper,payment&gt;ROUND((1+rate)*F188,2)),ROUND((1+rate)*F188,2),payment))</f>
        <v>#NAME?</v>
      </c>
      <c r="D189" s="60" t="str">
        <f>IF(A189="","",ROUND(rate*F188,2))</f>
        <v>#NAME?</v>
      </c>
      <c r="E189" s="60" t="str">
        <f t="shared" si="2"/>
        <v>#NAME?</v>
      </c>
      <c r="F189" s="60" t="str">
        <f t="shared" si="3"/>
        <v>#NAME?</v>
      </c>
    </row>
    <row r="190" ht="12.75" customHeight="1">
      <c r="A190" s="58" t="str">
        <f t="shared" si="1"/>
        <v>#NAME?</v>
      </c>
      <c r="B190" s="139" t="str">
        <f>IF(A190="","",IF(MONTH(DATE(YEAR(fpdate),MONTH(fpdate)+(A190-1),DAY(fpdate)))&gt;(MONTH(fpdate)+MOD((A190-1),12)),DATE(YEAR(fpdate),MONTH(fpdate)+(A190-1)+1,0),DATE(YEAR(fpdate),MONTH(fpdate)+(A190-1),DAY(fpdate))))</f>
        <v>#NAME?</v>
      </c>
      <c r="C190" s="60" t="str">
        <f>IF(A190="","",IF(OR(A190=nper,payment&gt;ROUND((1+rate)*F189,2)),ROUND((1+rate)*F189,2),payment))</f>
        <v>#NAME?</v>
      </c>
      <c r="D190" s="60" t="str">
        <f>IF(A190="","",ROUND(rate*F189,2))</f>
        <v>#NAME?</v>
      </c>
      <c r="E190" s="60" t="str">
        <f t="shared" si="2"/>
        <v>#NAME?</v>
      </c>
      <c r="F190" s="60" t="str">
        <f t="shared" si="3"/>
        <v>#NAME?</v>
      </c>
    </row>
    <row r="191" ht="12.75" customHeight="1">
      <c r="A191" s="58" t="str">
        <f t="shared" si="1"/>
        <v>#NAME?</v>
      </c>
      <c r="B191" s="139" t="str">
        <f>IF(A191="","",IF(MONTH(DATE(YEAR(fpdate),MONTH(fpdate)+(A191-1),DAY(fpdate)))&gt;(MONTH(fpdate)+MOD((A191-1),12)),DATE(YEAR(fpdate),MONTH(fpdate)+(A191-1)+1,0),DATE(YEAR(fpdate),MONTH(fpdate)+(A191-1),DAY(fpdate))))</f>
        <v>#NAME?</v>
      </c>
      <c r="C191" s="60" t="str">
        <f>IF(A191="","",IF(OR(A191=nper,payment&gt;ROUND((1+rate)*F190,2)),ROUND((1+rate)*F190,2),payment))</f>
        <v>#NAME?</v>
      </c>
      <c r="D191" s="60" t="str">
        <f>IF(A191="","",ROUND(rate*F190,2))</f>
        <v>#NAME?</v>
      </c>
      <c r="E191" s="60" t="str">
        <f t="shared" si="2"/>
        <v>#NAME?</v>
      </c>
      <c r="F191" s="60" t="str">
        <f t="shared" si="3"/>
        <v>#NAME?</v>
      </c>
    </row>
    <row r="192" ht="12.75" customHeight="1">
      <c r="A192" s="58" t="str">
        <f t="shared" si="1"/>
        <v>#NAME?</v>
      </c>
      <c r="B192" s="139" t="str">
        <f>IF(A192="","",IF(MONTH(DATE(YEAR(fpdate),MONTH(fpdate)+(A192-1),DAY(fpdate)))&gt;(MONTH(fpdate)+MOD((A192-1),12)),DATE(YEAR(fpdate),MONTH(fpdate)+(A192-1)+1,0),DATE(YEAR(fpdate),MONTH(fpdate)+(A192-1),DAY(fpdate))))</f>
        <v>#NAME?</v>
      </c>
      <c r="C192" s="60" t="str">
        <f>IF(A192="","",IF(OR(A192=nper,payment&gt;ROUND((1+rate)*F191,2)),ROUND((1+rate)*F191,2),payment))</f>
        <v>#NAME?</v>
      </c>
      <c r="D192" s="60" t="str">
        <f>IF(A192="","",ROUND(rate*F191,2))</f>
        <v>#NAME?</v>
      </c>
      <c r="E192" s="60" t="str">
        <f t="shared" si="2"/>
        <v>#NAME?</v>
      </c>
      <c r="F192" s="60" t="str">
        <f t="shared" si="3"/>
        <v>#NAME?</v>
      </c>
    </row>
    <row r="193" ht="12.75" customHeight="1">
      <c r="A193" s="58" t="str">
        <f t="shared" si="1"/>
        <v>#NAME?</v>
      </c>
      <c r="B193" s="139" t="str">
        <f>IF(A193="","",IF(MONTH(DATE(YEAR(fpdate),MONTH(fpdate)+(A193-1),DAY(fpdate)))&gt;(MONTH(fpdate)+MOD((A193-1),12)),DATE(YEAR(fpdate),MONTH(fpdate)+(A193-1)+1,0),DATE(YEAR(fpdate),MONTH(fpdate)+(A193-1),DAY(fpdate))))</f>
        <v>#NAME?</v>
      </c>
      <c r="C193" s="60" t="str">
        <f>IF(A193="","",IF(OR(A193=nper,payment&gt;ROUND((1+rate)*F192,2)),ROUND((1+rate)*F192,2),payment))</f>
        <v>#NAME?</v>
      </c>
      <c r="D193" s="60" t="str">
        <f>IF(A193="","",ROUND(rate*F192,2))</f>
        <v>#NAME?</v>
      </c>
      <c r="E193" s="60" t="str">
        <f t="shared" si="2"/>
        <v>#NAME?</v>
      </c>
      <c r="F193" s="60" t="str">
        <f t="shared" si="3"/>
        <v>#NAME?</v>
      </c>
    </row>
    <row r="194" ht="12.75" customHeight="1">
      <c r="A194" s="58" t="str">
        <f t="shared" si="1"/>
        <v>#NAME?</v>
      </c>
      <c r="B194" s="139" t="str">
        <f>IF(A194="","",IF(MONTH(DATE(YEAR(fpdate),MONTH(fpdate)+(A194-1),DAY(fpdate)))&gt;(MONTH(fpdate)+MOD((A194-1),12)),DATE(YEAR(fpdate),MONTH(fpdate)+(A194-1)+1,0),DATE(YEAR(fpdate),MONTH(fpdate)+(A194-1),DAY(fpdate))))</f>
        <v>#NAME?</v>
      </c>
      <c r="C194" s="60" t="str">
        <f>IF(A194="","",IF(OR(A194=nper,payment&gt;ROUND((1+rate)*F193,2)),ROUND((1+rate)*F193,2),payment))</f>
        <v>#NAME?</v>
      </c>
      <c r="D194" s="60" t="str">
        <f>IF(A194="","",ROUND(rate*F193,2))</f>
        <v>#NAME?</v>
      </c>
      <c r="E194" s="60" t="str">
        <f t="shared" si="2"/>
        <v>#NAME?</v>
      </c>
      <c r="F194" s="60" t="str">
        <f t="shared" si="3"/>
        <v>#NAME?</v>
      </c>
    </row>
    <row r="195" ht="12.75" customHeight="1">
      <c r="A195" s="58" t="str">
        <f t="shared" si="1"/>
        <v>#NAME?</v>
      </c>
      <c r="B195" s="139" t="str">
        <f>IF(A195="","",IF(MONTH(DATE(YEAR(fpdate),MONTH(fpdate)+(A195-1),DAY(fpdate)))&gt;(MONTH(fpdate)+MOD((A195-1),12)),DATE(YEAR(fpdate),MONTH(fpdate)+(A195-1)+1,0),DATE(YEAR(fpdate),MONTH(fpdate)+(A195-1),DAY(fpdate))))</f>
        <v>#NAME?</v>
      </c>
      <c r="C195" s="60" t="str">
        <f>IF(A195="","",IF(OR(A195=nper,payment&gt;ROUND((1+rate)*F194,2)),ROUND((1+rate)*F194,2),payment))</f>
        <v>#NAME?</v>
      </c>
      <c r="D195" s="60" t="str">
        <f>IF(A195="","",ROUND(rate*F194,2))</f>
        <v>#NAME?</v>
      </c>
      <c r="E195" s="60" t="str">
        <f t="shared" si="2"/>
        <v>#NAME?</v>
      </c>
      <c r="F195" s="60" t="str">
        <f t="shared" si="3"/>
        <v>#NAME?</v>
      </c>
    </row>
    <row r="196" ht="12.75" customHeight="1">
      <c r="A196" s="58" t="str">
        <f t="shared" si="1"/>
        <v>#NAME?</v>
      </c>
      <c r="B196" s="139" t="str">
        <f>IF(A196="","",IF(MONTH(DATE(YEAR(fpdate),MONTH(fpdate)+(A196-1),DAY(fpdate)))&gt;(MONTH(fpdate)+MOD((A196-1),12)),DATE(YEAR(fpdate),MONTH(fpdate)+(A196-1)+1,0),DATE(YEAR(fpdate),MONTH(fpdate)+(A196-1),DAY(fpdate))))</f>
        <v>#NAME?</v>
      </c>
      <c r="C196" s="60" t="str">
        <f>IF(A196="","",IF(OR(A196=nper,payment&gt;ROUND((1+rate)*F195,2)),ROUND((1+rate)*F195,2),payment))</f>
        <v>#NAME?</v>
      </c>
      <c r="D196" s="60" t="str">
        <f>IF(A196="","",ROUND(rate*F195,2))</f>
        <v>#NAME?</v>
      </c>
      <c r="E196" s="60" t="str">
        <f t="shared" si="2"/>
        <v>#NAME?</v>
      </c>
      <c r="F196" s="60" t="str">
        <f t="shared" si="3"/>
        <v>#NAME?</v>
      </c>
    </row>
    <row r="197" ht="12.75" customHeight="1">
      <c r="A197" s="58" t="str">
        <f t="shared" si="1"/>
        <v>#NAME?</v>
      </c>
      <c r="B197" s="139" t="str">
        <f>IF(A197="","",IF(MONTH(DATE(YEAR(fpdate),MONTH(fpdate)+(A197-1),DAY(fpdate)))&gt;(MONTH(fpdate)+MOD((A197-1),12)),DATE(YEAR(fpdate),MONTH(fpdate)+(A197-1)+1,0),DATE(YEAR(fpdate),MONTH(fpdate)+(A197-1),DAY(fpdate))))</f>
        <v>#NAME?</v>
      </c>
      <c r="C197" s="60" t="str">
        <f>IF(A197="","",IF(OR(A197=nper,payment&gt;ROUND((1+rate)*F196,2)),ROUND((1+rate)*F196,2),payment))</f>
        <v>#NAME?</v>
      </c>
      <c r="D197" s="60" t="str">
        <f>IF(A197="","",ROUND(rate*F196,2))</f>
        <v>#NAME?</v>
      </c>
      <c r="E197" s="60" t="str">
        <f t="shared" si="2"/>
        <v>#NAME?</v>
      </c>
      <c r="F197" s="60" t="str">
        <f t="shared" si="3"/>
        <v>#NAME?</v>
      </c>
    </row>
    <row r="198" ht="12.75" customHeight="1">
      <c r="A198" s="58" t="str">
        <f t="shared" si="1"/>
        <v>#NAME?</v>
      </c>
      <c r="B198" s="139" t="str">
        <f>IF(A198="","",IF(MONTH(DATE(YEAR(fpdate),MONTH(fpdate)+(A198-1),DAY(fpdate)))&gt;(MONTH(fpdate)+MOD((A198-1),12)),DATE(YEAR(fpdate),MONTH(fpdate)+(A198-1)+1,0),DATE(YEAR(fpdate),MONTH(fpdate)+(A198-1),DAY(fpdate))))</f>
        <v>#NAME?</v>
      </c>
      <c r="C198" s="60" t="str">
        <f>IF(A198="","",IF(OR(A198=nper,payment&gt;ROUND((1+rate)*F197,2)),ROUND((1+rate)*F197,2),payment))</f>
        <v>#NAME?</v>
      </c>
      <c r="D198" s="60" t="str">
        <f>IF(A198="","",ROUND(rate*F197,2))</f>
        <v>#NAME?</v>
      </c>
      <c r="E198" s="60" t="str">
        <f t="shared" si="2"/>
        <v>#NAME?</v>
      </c>
      <c r="F198" s="60" t="str">
        <f t="shared" si="3"/>
        <v>#NAME?</v>
      </c>
    </row>
    <row r="199" ht="12.75" customHeight="1">
      <c r="A199" s="58" t="str">
        <f t="shared" si="1"/>
        <v>#NAME?</v>
      </c>
      <c r="B199" s="139" t="str">
        <f>IF(A199="","",IF(MONTH(DATE(YEAR(fpdate),MONTH(fpdate)+(A199-1),DAY(fpdate)))&gt;(MONTH(fpdate)+MOD((A199-1),12)),DATE(YEAR(fpdate),MONTH(fpdate)+(A199-1)+1,0),DATE(YEAR(fpdate),MONTH(fpdate)+(A199-1),DAY(fpdate))))</f>
        <v>#NAME?</v>
      </c>
      <c r="C199" s="60" t="str">
        <f>IF(A199="","",IF(OR(A199=nper,payment&gt;ROUND((1+rate)*F198,2)),ROUND((1+rate)*F198,2),payment))</f>
        <v>#NAME?</v>
      </c>
      <c r="D199" s="60" t="str">
        <f>IF(A199="","",ROUND(rate*F198,2))</f>
        <v>#NAME?</v>
      </c>
      <c r="E199" s="60" t="str">
        <f t="shared" si="2"/>
        <v>#NAME?</v>
      </c>
      <c r="F199" s="60" t="str">
        <f t="shared" si="3"/>
        <v>#NAME?</v>
      </c>
    </row>
    <row r="200" ht="12.75" customHeight="1">
      <c r="A200" s="58" t="str">
        <f t="shared" si="1"/>
        <v>#NAME?</v>
      </c>
      <c r="B200" s="139" t="str">
        <f>IF(A200="","",IF(MONTH(DATE(YEAR(fpdate),MONTH(fpdate)+(A200-1),DAY(fpdate)))&gt;(MONTH(fpdate)+MOD((A200-1),12)),DATE(YEAR(fpdate),MONTH(fpdate)+(A200-1)+1,0),DATE(YEAR(fpdate),MONTH(fpdate)+(A200-1),DAY(fpdate))))</f>
        <v>#NAME?</v>
      </c>
      <c r="C200" s="60" t="str">
        <f>IF(A200="","",IF(OR(A200=nper,payment&gt;ROUND((1+rate)*F199,2)),ROUND((1+rate)*F199,2),payment))</f>
        <v>#NAME?</v>
      </c>
      <c r="D200" s="60" t="str">
        <f>IF(A200="","",ROUND(rate*F199,2))</f>
        <v>#NAME?</v>
      </c>
      <c r="E200" s="60" t="str">
        <f t="shared" si="2"/>
        <v>#NAME?</v>
      </c>
      <c r="F200" s="60" t="str">
        <f t="shared" si="3"/>
        <v>#NAME?</v>
      </c>
    </row>
    <row r="201" ht="12.75" customHeight="1">
      <c r="A201" s="58" t="str">
        <f t="shared" si="1"/>
        <v>#NAME?</v>
      </c>
      <c r="B201" s="139" t="str">
        <f>IF(A201="","",IF(MONTH(DATE(YEAR(fpdate),MONTH(fpdate)+(A201-1),DAY(fpdate)))&gt;(MONTH(fpdate)+MOD((A201-1),12)),DATE(YEAR(fpdate),MONTH(fpdate)+(A201-1)+1,0),DATE(YEAR(fpdate),MONTH(fpdate)+(A201-1),DAY(fpdate))))</f>
        <v>#NAME?</v>
      </c>
      <c r="C201" s="60" t="str">
        <f>IF(A201="","",IF(OR(A201=nper,payment&gt;ROUND((1+rate)*F200,2)),ROUND((1+rate)*F200,2),payment))</f>
        <v>#NAME?</v>
      </c>
      <c r="D201" s="60" t="str">
        <f>IF(A201="","",ROUND(rate*F200,2))</f>
        <v>#NAME?</v>
      </c>
      <c r="E201" s="60" t="str">
        <f t="shared" si="2"/>
        <v>#NAME?</v>
      </c>
      <c r="F201" s="60" t="str">
        <f t="shared" si="3"/>
        <v>#NAME?</v>
      </c>
    </row>
    <row r="202" ht="12.75" customHeight="1">
      <c r="A202" s="58" t="str">
        <f t="shared" si="1"/>
        <v>#NAME?</v>
      </c>
      <c r="B202" s="139" t="str">
        <f>IF(A202="","",IF(MONTH(DATE(YEAR(fpdate),MONTH(fpdate)+(A202-1),DAY(fpdate)))&gt;(MONTH(fpdate)+MOD((A202-1),12)),DATE(YEAR(fpdate),MONTH(fpdate)+(A202-1)+1,0),DATE(YEAR(fpdate),MONTH(fpdate)+(A202-1),DAY(fpdate))))</f>
        <v>#NAME?</v>
      </c>
      <c r="C202" s="60" t="str">
        <f>IF(A202="","",IF(OR(A202=nper,payment&gt;ROUND((1+rate)*F201,2)),ROUND((1+rate)*F201,2),payment))</f>
        <v>#NAME?</v>
      </c>
      <c r="D202" s="60" t="str">
        <f>IF(A202="","",ROUND(rate*F201,2))</f>
        <v>#NAME?</v>
      </c>
      <c r="E202" s="60" t="str">
        <f t="shared" si="2"/>
        <v>#NAME?</v>
      </c>
      <c r="F202" s="60" t="str">
        <f t="shared" si="3"/>
        <v>#NAME?</v>
      </c>
    </row>
    <row r="203" ht="12.75" customHeight="1">
      <c r="A203" s="58" t="str">
        <f t="shared" si="1"/>
        <v>#NAME?</v>
      </c>
      <c r="B203" s="139" t="str">
        <f>IF(A203="","",IF(MONTH(DATE(YEAR(fpdate),MONTH(fpdate)+(A203-1),DAY(fpdate)))&gt;(MONTH(fpdate)+MOD((A203-1),12)),DATE(YEAR(fpdate),MONTH(fpdate)+(A203-1)+1,0),DATE(YEAR(fpdate),MONTH(fpdate)+(A203-1),DAY(fpdate))))</f>
        <v>#NAME?</v>
      </c>
      <c r="C203" s="60" t="str">
        <f>IF(A203="","",IF(OR(A203=nper,payment&gt;ROUND((1+rate)*F202,2)),ROUND((1+rate)*F202,2),payment))</f>
        <v>#NAME?</v>
      </c>
      <c r="D203" s="60" t="str">
        <f>IF(A203="","",ROUND(rate*F202,2))</f>
        <v>#NAME?</v>
      </c>
      <c r="E203" s="60" t="str">
        <f t="shared" si="2"/>
        <v>#NAME?</v>
      </c>
      <c r="F203" s="60" t="str">
        <f t="shared" si="3"/>
        <v>#NAME?</v>
      </c>
    </row>
    <row r="204" ht="12.75" customHeight="1">
      <c r="A204" s="58" t="str">
        <f t="shared" si="1"/>
        <v>#NAME?</v>
      </c>
      <c r="B204" s="139" t="str">
        <f>IF(A204="","",IF(MONTH(DATE(YEAR(fpdate),MONTH(fpdate)+(A204-1),DAY(fpdate)))&gt;(MONTH(fpdate)+MOD((A204-1),12)),DATE(YEAR(fpdate),MONTH(fpdate)+(A204-1)+1,0),DATE(YEAR(fpdate),MONTH(fpdate)+(A204-1),DAY(fpdate))))</f>
        <v>#NAME?</v>
      </c>
      <c r="C204" s="60" t="str">
        <f>IF(A204="","",IF(OR(A204=nper,payment&gt;ROUND((1+rate)*F203,2)),ROUND((1+rate)*F203,2),payment))</f>
        <v>#NAME?</v>
      </c>
      <c r="D204" s="60" t="str">
        <f>IF(A204="","",ROUND(rate*F203,2))</f>
        <v>#NAME?</v>
      </c>
      <c r="E204" s="60" t="str">
        <f t="shared" si="2"/>
        <v>#NAME?</v>
      </c>
      <c r="F204" s="60" t="str">
        <f t="shared" si="3"/>
        <v>#NAME?</v>
      </c>
    </row>
    <row r="205" ht="12.75" customHeight="1">
      <c r="A205" s="58" t="str">
        <f t="shared" si="1"/>
        <v>#NAME?</v>
      </c>
      <c r="B205" s="139" t="str">
        <f>IF(A205="","",IF(MONTH(DATE(YEAR(fpdate),MONTH(fpdate)+(A205-1),DAY(fpdate)))&gt;(MONTH(fpdate)+MOD((A205-1),12)),DATE(YEAR(fpdate),MONTH(fpdate)+(A205-1)+1,0),DATE(YEAR(fpdate),MONTH(fpdate)+(A205-1),DAY(fpdate))))</f>
        <v>#NAME?</v>
      </c>
      <c r="C205" s="60" t="str">
        <f>IF(A205="","",IF(OR(A205=nper,payment&gt;ROUND((1+rate)*F204,2)),ROUND((1+rate)*F204,2),payment))</f>
        <v>#NAME?</v>
      </c>
      <c r="D205" s="60" t="str">
        <f>IF(A205="","",ROUND(rate*F204,2))</f>
        <v>#NAME?</v>
      </c>
      <c r="E205" s="60" t="str">
        <f t="shared" si="2"/>
        <v>#NAME?</v>
      </c>
      <c r="F205" s="60" t="str">
        <f t="shared" si="3"/>
        <v>#NAME?</v>
      </c>
    </row>
    <row r="206" ht="12.75" customHeight="1">
      <c r="A206" s="58" t="str">
        <f t="shared" si="1"/>
        <v>#NAME?</v>
      </c>
      <c r="B206" s="139" t="str">
        <f>IF(A206="","",IF(MONTH(DATE(YEAR(fpdate),MONTH(fpdate)+(A206-1),DAY(fpdate)))&gt;(MONTH(fpdate)+MOD((A206-1),12)),DATE(YEAR(fpdate),MONTH(fpdate)+(A206-1)+1,0),DATE(YEAR(fpdate),MONTH(fpdate)+(A206-1),DAY(fpdate))))</f>
        <v>#NAME?</v>
      </c>
      <c r="C206" s="60" t="str">
        <f>IF(A206="","",IF(OR(A206=nper,payment&gt;ROUND((1+rate)*F205,2)),ROUND((1+rate)*F205,2),payment))</f>
        <v>#NAME?</v>
      </c>
      <c r="D206" s="60" t="str">
        <f>IF(A206="","",ROUND(rate*F205,2))</f>
        <v>#NAME?</v>
      </c>
      <c r="E206" s="60" t="str">
        <f t="shared" si="2"/>
        <v>#NAME?</v>
      </c>
      <c r="F206" s="60" t="str">
        <f t="shared" si="3"/>
        <v>#NAME?</v>
      </c>
    </row>
    <row r="207" ht="12.75" customHeight="1">
      <c r="A207" s="58" t="str">
        <f t="shared" si="1"/>
        <v>#NAME?</v>
      </c>
      <c r="B207" s="139" t="str">
        <f>IF(A207="","",IF(MONTH(DATE(YEAR(fpdate),MONTH(fpdate)+(A207-1),DAY(fpdate)))&gt;(MONTH(fpdate)+MOD((A207-1),12)),DATE(YEAR(fpdate),MONTH(fpdate)+(A207-1)+1,0),DATE(YEAR(fpdate),MONTH(fpdate)+(A207-1),DAY(fpdate))))</f>
        <v>#NAME?</v>
      </c>
      <c r="C207" s="60" t="str">
        <f>IF(A207="","",IF(OR(A207=nper,payment&gt;ROUND((1+rate)*F206,2)),ROUND((1+rate)*F206,2),payment))</f>
        <v>#NAME?</v>
      </c>
      <c r="D207" s="60" t="str">
        <f>IF(A207="","",ROUND(rate*F206,2))</f>
        <v>#NAME?</v>
      </c>
      <c r="E207" s="60" t="str">
        <f t="shared" si="2"/>
        <v>#NAME?</v>
      </c>
      <c r="F207" s="60" t="str">
        <f t="shared" si="3"/>
        <v>#NAME?</v>
      </c>
    </row>
    <row r="208" ht="12.75" customHeight="1">
      <c r="A208" s="58" t="str">
        <f t="shared" si="1"/>
        <v>#NAME?</v>
      </c>
      <c r="B208" s="139" t="str">
        <f>IF(A208="","",IF(MONTH(DATE(YEAR(fpdate),MONTH(fpdate)+(A208-1),DAY(fpdate)))&gt;(MONTH(fpdate)+MOD((A208-1),12)),DATE(YEAR(fpdate),MONTH(fpdate)+(A208-1)+1,0),DATE(YEAR(fpdate),MONTH(fpdate)+(A208-1),DAY(fpdate))))</f>
        <v>#NAME?</v>
      </c>
      <c r="C208" s="60" t="str">
        <f>IF(A208="","",IF(OR(A208=nper,payment&gt;ROUND((1+rate)*F207,2)),ROUND((1+rate)*F207,2),payment))</f>
        <v>#NAME?</v>
      </c>
      <c r="D208" s="60" t="str">
        <f>IF(A208="","",ROUND(rate*F207,2))</f>
        <v>#NAME?</v>
      </c>
      <c r="E208" s="60" t="str">
        <f t="shared" si="2"/>
        <v>#NAME?</v>
      </c>
      <c r="F208" s="60" t="str">
        <f t="shared" si="3"/>
        <v>#NAME?</v>
      </c>
    </row>
    <row r="209" ht="12.75" customHeight="1">
      <c r="A209" s="58" t="str">
        <f t="shared" si="1"/>
        <v>#NAME?</v>
      </c>
      <c r="B209" s="139" t="str">
        <f>IF(A209="","",IF(MONTH(DATE(YEAR(fpdate),MONTH(fpdate)+(A209-1),DAY(fpdate)))&gt;(MONTH(fpdate)+MOD((A209-1),12)),DATE(YEAR(fpdate),MONTH(fpdate)+(A209-1)+1,0),DATE(YEAR(fpdate),MONTH(fpdate)+(A209-1),DAY(fpdate))))</f>
        <v>#NAME?</v>
      </c>
      <c r="C209" s="60" t="str">
        <f>IF(A209="","",IF(OR(A209=nper,payment&gt;ROUND((1+rate)*F208,2)),ROUND((1+rate)*F208,2),payment))</f>
        <v>#NAME?</v>
      </c>
      <c r="D209" s="60" t="str">
        <f>IF(A209="","",ROUND(rate*F208,2))</f>
        <v>#NAME?</v>
      </c>
      <c r="E209" s="60" t="str">
        <f t="shared" si="2"/>
        <v>#NAME?</v>
      </c>
      <c r="F209" s="60" t="str">
        <f t="shared" si="3"/>
        <v>#NAME?</v>
      </c>
    </row>
    <row r="210" ht="12.75" customHeight="1">
      <c r="A210" s="58" t="str">
        <f t="shared" si="1"/>
        <v>#NAME?</v>
      </c>
      <c r="B210" s="139" t="str">
        <f>IF(A210="","",IF(MONTH(DATE(YEAR(fpdate),MONTH(fpdate)+(A210-1),DAY(fpdate)))&gt;(MONTH(fpdate)+MOD((A210-1),12)),DATE(YEAR(fpdate),MONTH(fpdate)+(A210-1)+1,0),DATE(YEAR(fpdate),MONTH(fpdate)+(A210-1),DAY(fpdate))))</f>
        <v>#NAME?</v>
      </c>
      <c r="C210" s="60" t="str">
        <f>IF(A210="","",IF(OR(A210=nper,payment&gt;ROUND((1+rate)*F209,2)),ROUND((1+rate)*F209,2),payment))</f>
        <v>#NAME?</v>
      </c>
      <c r="D210" s="60" t="str">
        <f>IF(A210="","",ROUND(rate*F209,2))</f>
        <v>#NAME?</v>
      </c>
      <c r="E210" s="60" t="str">
        <f t="shared" si="2"/>
        <v>#NAME?</v>
      </c>
      <c r="F210" s="60" t="str">
        <f t="shared" si="3"/>
        <v>#NAME?</v>
      </c>
    </row>
    <row r="211" ht="12.75" customHeight="1">
      <c r="A211" s="58" t="str">
        <f t="shared" si="1"/>
        <v>#NAME?</v>
      </c>
      <c r="B211" s="139" t="str">
        <f>IF(A211="","",IF(MONTH(DATE(YEAR(fpdate),MONTH(fpdate)+(A211-1),DAY(fpdate)))&gt;(MONTH(fpdate)+MOD((A211-1),12)),DATE(YEAR(fpdate),MONTH(fpdate)+(A211-1)+1,0),DATE(YEAR(fpdate),MONTH(fpdate)+(A211-1),DAY(fpdate))))</f>
        <v>#NAME?</v>
      </c>
      <c r="C211" s="60" t="str">
        <f>IF(A211="","",IF(OR(A211=nper,payment&gt;ROUND((1+rate)*F210,2)),ROUND((1+rate)*F210,2),payment))</f>
        <v>#NAME?</v>
      </c>
      <c r="D211" s="60" t="str">
        <f>IF(A211="","",ROUND(rate*F210,2))</f>
        <v>#NAME?</v>
      </c>
      <c r="E211" s="60" t="str">
        <f t="shared" si="2"/>
        <v>#NAME?</v>
      </c>
      <c r="F211" s="60" t="str">
        <f t="shared" si="3"/>
        <v>#NAME?</v>
      </c>
    </row>
    <row r="212" ht="12.75" customHeight="1">
      <c r="A212" s="58" t="str">
        <f t="shared" si="1"/>
        <v>#NAME?</v>
      </c>
      <c r="B212" s="139" t="str">
        <f>IF(A212="","",IF(MONTH(DATE(YEAR(fpdate),MONTH(fpdate)+(A212-1),DAY(fpdate)))&gt;(MONTH(fpdate)+MOD((A212-1),12)),DATE(YEAR(fpdate),MONTH(fpdate)+(A212-1)+1,0),DATE(YEAR(fpdate),MONTH(fpdate)+(A212-1),DAY(fpdate))))</f>
        <v>#NAME?</v>
      </c>
      <c r="C212" s="60" t="str">
        <f>IF(A212="","",IF(OR(A212=nper,payment&gt;ROUND((1+rate)*F211,2)),ROUND((1+rate)*F211,2),payment))</f>
        <v>#NAME?</v>
      </c>
      <c r="D212" s="60" t="str">
        <f>IF(A212="","",ROUND(rate*F211,2))</f>
        <v>#NAME?</v>
      </c>
      <c r="E212" s="60" t="str">
        <f t="shared" si="2"/>
        <v>#NAME?</v>
      </c>
      <c r="F212" s="60" t="str">
        <f t="shared" si="3"/>
        <v>#NAME?</v>
      </c>
    </row>
    <row r="213" ht="12.75" customHeight="1">
      <c r="A213" s="58" t="str">
        <f t="shared" si="1"/>
        <v>#NAME?</v>
      </c>
      <c r="B213" s="139" t="str">
        <f>IF(A213="","",IF(MONTH(DATE(YEAR(fpdate),MONTH(fpdate)+(A213-1),DAY(fpdate)))&gt;(MONTH(fpdate)+MOD((A213-1),12)),DATE(YEAR(fpdate),MONTH(fpdate)+(A213-1)+1,0),DATE(YEAR(fpdate),MONTH(fpdate)+(A213-1),DAY(fpdate))))</f>
        <v>#NAME?</v>
      </c>
      <c r="C213" s="60" t="str">
        <f>IF(A213="","",IF(OR(A213=nper,payment&gt;ROUND((1+rate)*F212,2)),ROUND((1+rate)*F212,2),payment))</f>
        <v>#NAME?</v>
      </c>
      <c r="D213" s="60" t="str">
        <f>IF(A213="","",ROUND(rate*F212,2))</f>
        <v>#NAME?</v>
      </c>
      <c r="E213" s="60" t="str">
        <f t="shared" si="2"/>
        <v>#NAME?</v>
      </c>
      <c r="F213" s="60" t="str">
        <f t="shared" si="3"/>
        <v>#NAME?</v>
      </c>
    </row>
    <row r="214" ht="12.75" customHeight="1">
      <c r="A214" s="58" t="str">
        <f t="shared" si="1"/>
        <v>#NAME?</v>
      </c>
      <c r="B214" s="139" t="str">
        <f>IF(A214="","",IF(MONTH(DATE(YEAR(fpdate),MONTH(fpdate)+(A214-1),DAY(fpdate)))&gt;(MONTH(fpdate)+MOD((A214-1),12)),DATE(YEAR(fpdate),MONTH(fpdate)+(A214-1)+1,0),DATE(YEAR(fpdate),MONTH(fpdate)+(A214-1),DAY(fpdate))))</f>
        <v>#NAME?</v>
      </c>
      <c r="C214" s="60" t="str">
        <f>IF(A214="","",IF(OR(A214=nper,payment&gt;ROUND((1+rate)*F213,2)),ROUND((1+rate)*F213,2),payment))</f>
        <v>#NAME?</v>
      </c>
      <c r="D214" s="60" t="str">
        <f>IF(A214="","",ROUND(rate*F213,2))</f>
        <v>#NAME?</v>
      </c>
      <c r="E214" s="60" t="str">
        <f t="shared" si="2"/>
        <v>#NAME?</v>
      </c>
      <c r="F214" s="60" t="str">
        <f t="shared" si="3"/>
        <v>#NAME?</v>
      </c>
    </row>
    <row r="215" ht="12.75" customHeight="1">
      <c r="A215" s="58" t="str">
        <f t="shared" si="1"/>
        <v>#NAME?</v>
      </c>
      <c r="B215" s="139" t="str">
        <f>IF(A215="","",IF(MONTH(DATE(YEAR(fpdate),MONTH(fpdate)+(A215-1),DAY(fpdate)))&gt;(MONTH(fpdate)+MOD((A215-1),12)),DATE(YEAR(fpdate),MONTH(fpdate)+(A215-1)+1,0),DATE(YEAR(fpdate),MONTH(fpdate)+(A215-1),DAY(fpdate))))</f>
        <v>#NAME?</v>
      </c>
      <c r="C215" s="60" t="str">
        <f>IF(A215="","",IF(OR(A215=nper,payment&gt;ROUND((1+rate)*F214,2)),ROUND((1+rate)*F214,2),payment))</f>
        <v>#NAME?</v>
      </c>
      <c r="D215" s="60" t="str">
        <f>IF(A215="","",ROUND(rate*F214,2))</f>
        <v>#NAME?</v>
      </c>
      <c r="E215" s="60" t="str">
        <f t="shared" si="2"/>
        <v>#NAME?</v>
      </c>
      <c r="F215" s="60" t="str">
        <f t="shared" si="3"/>
        <v>#NAME?</v>
      </c>
    </row>
    <row r="216" ht="12.75" customHeight="1">
      <c r="A216" s="58" t="str">
        <f t="shared" si="1"/>
        <v>#NAME?</v>
      </c>
      <c r="B216" s="139" t="str">
        <f>IF(A216="","",IF(MONTH(DATE(YEAR(fpdate),MONTH(fpdate)+(A216-1),DAY(fpdate)))&gt;(MONTH(fpdate)+MOD((A216-1),12)),DATE(YEAR(fpdate),MONTH(fpdate)+(A216-1)+1,0),DATE(YEAR(fpdate),MONTH(fpdate)+(A216-1),DAY(fpdate))))</f>
        <v>#NAME?</v>
      </c>
      <c r="C216" s="60" t="str">
        <f>IF(A216="","",IF(OR(A216=nper,payment&gt;ROUND((1+rate)*F215,2)),ROUND((1+rate)*F215,2),payment))</f>
        <v>#NAME?</v>
      </c>
      <c r="D216" s="60" t="str">
        <f>IF(A216="","",ROUND(rate*F215,2))</f>
        <v>#NAME?</v>
      </c>
      <c r="E216" s="60" t="str">
        <f t="shared" si="2"/>
        <v>#NAME?</v>
      </c>
      <c r="F216" s="60" t="str">
        <f t="shared" si="3"/>
        <v>#NAME?</v>
      </c>
    </row>
    <row r="217" ht="12.75" customHeight="1">
      <c r="A217" s="58" t="str">
        <f t="shared" si="1"/>
        <v>#NAME?</v>
      </c>
      <c r="B217" s="139" t="str">
        <f>IF(A217="","",IF(MONTH(DATE(YEAR(fpdate),MONTH(fpdate)+(A217-1),DAY(fpdate)))&gt;(MONTH(fpdate)+MOD((A217-1),12)),DATE(YEAR(fpdate),MONTH(fpdate)+(A217-1)+1,0),DATE(YEAR(fpdate),MONTH(fpdate)+(A217-1),DAY(fpdate))))</f>
        <v>#NAME?</v>
      </c>
      <c r="C217" s="60" t="str">
        <f>IF(A217="","",IF(OR(A217=nper,payment&gt;ROUND((1+rate)*F216,2)),ROUND((1+rate)*F216,2),payment))</f>
        <v>#NAME?</v>
      </c>
      <c r="D217" s="60" t="str">
        <f>IF(A217="","",ROUND(rate*F216,2))</f>
        <v>#NAME?</v>
      </c>
      <c r="E217" s="60" t="str">
        <f t="shared" si="2"/>
        <v>#NAME?</v>
      </c>
      <c r="F217" s="60" t="str">
        <f t="shared" si="3"/>
        <v>#NAME?</v>
      </c>
    </row>
    <row r="218" ht="12.75" customHeight="1">
      <c r="A218" s="58" t="str">
        <f t="shared" si="1"/>
        <v>#NAME?</v>
      </c>
      <c r="B218" s="139" t="str">
        <f>IF(A218="","",IF(MONTH(DATE(YEAR(fpdate),MONTH(fpdate)+(A218-1),DAY(fpdate)))&gt;(MONTH(fpdate)+MOD((A218-1),12)),DATE(YEAR(fpdate),MONTH(fpdate)+(A218-1)+1,0),DATE(YEAR(fpdate),MONTH(fpdate)+(A218-1),DAY(fpdate))))</f>
        <v>#NAME?</v>
      </c>
      <c r="C218" s="60" t="str">
        <f>IF(A218="","",IF(OR(A218=nper,payment&gt;ROUND((1+rate)*F217,2)),ROUND((1+rate)*F217,2),payment))</f>
        <v>#NAME?</v>
      </c>
      <c r="D218" s="60" t="str">
        <f>IF(A218="","",ROUND(rate*F217,2))</f>
        <v>#NAME?</v>
      </c>
      <c r="E218" s="60" t="str">
        <f t="shared" si="2"/>
        <v>#NAME?</v>
      </c>
      <c r="F218" s="60" t="str">
        <f t="shared" si="3"/>
        <v>#NAME?</v>
      </c>
    </row>
    <row r="219" ht="12.75" customHeight="1">
      <c r="A219" s="58" t="str">
        <f t="shared" si="1"/>
        <v>#NAME?</v>
      </c>
      <c r="B219" s="139" t="str">
        <f>IF(A219="","",IF(MONTH(DATE(YEAR(fpdate),MONTH(fpdate)+(A219-1),DAY(fpdate)))&gt;(MONTH(fpdate)+MOD((A219-1),12)),DATE(YEAR(fpdate),MONTH(fpdate)+(A219-1)+1,0),DATE(YEAR(fpdate),MONTH(fpdate)+(A219-1),DAY(fpdate))))</f>
        <v>#NAME?</v>
      </c>
      <c r="C219" s="60" t="str">
        <f>IF(A219="","",IF(OR(A219=nper,payment&gt;ROUND((1+rate)*F218,2)),ROUND((1+rate)*F218,2),payment))</f>
        <v>#NAME?</v>
      </c>
      <c r="D219" s="60" t="str">
        <f>IF(A219="","",ROUND(rate*F218,2))</f>
        <v>#NAME?</v>
      </c>
      <c r="E219" s="60" t="str">
        <f t="shared" si="2"/>
        <v>#NAME?</v>
      </c>
      <c r="F219" s="60" t="str">
        <f t="shared" si="3"/>
        <v>#NAME?</v>
      </c>
    </row>
    <row r="220" ht="12.75" customHeight="1">
      <c r="A220" s="58" t="str">
        <f t="shared" si="1"/>
        <v>#NAME?</v>
      </c>
      <c r="B220" s="139" t="str">
        <f>IF(A220="","",IF(MONTH(DATE(YEAR(fpdate),MONTH(fpdate)+(A220-1),DAY(fpdate)))&gt;(MONTH(fpdate)+MOD((A220-1),12)),DATE(YEAR(fpdate),MONTH(fpdate)+(A220-1)+1,0),DATE(YEAR(fpdate),MONTH(fpdate)+(A220-1),DAY(fpdate))))</f>
        <v>#NAME?</v>
      </c>
      <c r="C220" s="60" t="str">
        <f>IF(A220="","",IF(OR(A220=nper,payment&gt;ROUND((1+rate)*F219,2)),ROUND((1+rate)*F219,2),payment))</f>
        <v>#NAME?</v>
      </c>
      <c r="D220" s="60" t="str">
        <f>IF(A220="","",ROUND(rate*F219,2))</f>
        <v>#NAME?</v>
      </c>
      <c r="E220" s="60" t="str">
        <f t="shared" si="2"/>
        <v>#NAME?</v>
      </c>
      <c r="F220" s="60" t="str">
        <f t="shared" si="3"/>
        <v>#NAME?</v>
      </c>
    </row>
    <row r="221" ht="12.75" customHeight="1">
      <c r="A221" s="58" t="str">
        <f t="shared" si="1"/>
        <v>#NAME?</v>
      </c>
      <c r="B221" s="139" t="str">
        <f>IF(A221="","",IF(MONTH(DATE(YEAR(fpdate),MONTH(fpdate)+(A221-1),DAY(fpdate)))&gt;(MONTH(fpdate)+MOD((A221-1),12)),DATE(YEAR(fpdate),MONTH(fpdate)+(A221-1)+1,0),DATE(YEAR(fpdate),MONTH(fpdate)+(A221-1),DAY(fpdate))))</f>
        <v>#NAME?</v>
      </c>
      <c r="C221" s="60" t="str">
        <f>IF(A221="","",IF(OR(A221=nper,payment&gt;ROUND((1+rate)*F220,2)),ROUND((1+rate)*F220,2),payment))</f>
        <v>#NAME?</v>
      </c>
      <c r="D221" s="60" t="str">
        <f>IF(A221="","",ROUND(rate*F220,2))</f>
        <v>#NAME?</v>
      </c>
      <c r="E221" s="60" t="str">
        <f t="shared" si="2"/>
        <v>#NAME?</v>
      </c>
      <c r="F221" s="60" t="str">
        <f t="shared" si="3"/>
        <v>#NAME?</v>
      </c>
    </row>
    <row r="222" ht="12.75" customHeight="1">
      <c r="A222" s="58" t="str">
        <f t="shared" si="1"/>
        <v>#NAME?</v>
      </c>
      <c r="B222" s="139" t="str">
        <f>IF(A222="","",IF(MONTH(DATE(YEAR(fpdate),MONTH(fpdate)+(A222-1),DAY(fpdate)))&gt;(MONTH(fpdate)+MOD((A222-1),12)),DATE(YEAR(fpdate),MONTH(fpdate)+(A222-1)+1,0),DATE(YEAR(fpdate),MONTH(fpdate)+(A222-1),DAY(fpdate))))</f>
        <v>#NAME?</v>
      </c>
      <c r="C222" s="60" t="str">
        <f>IF(A222="","",IF(OR(A222=nper,payment&gt;ROUND((1+rate)*F221,2)),ROUND((1+rate)*F221,2),payment))</f>
        <v>#NAME?</v>
      </c>
      <c r="D222" s="60" t="str">
        <f>IF(A222="","",ROUND(rate*F221,2))</f>
        <v>#NAME?</v>
      </c>
      <c r="E222" s="60" t="str">
        <f t="shared" si="2"/>
        <v>#NAME?</v>
      </c>
      <c r="F222" s="60" t="str">
        <f t="shared" si="3"/>
        <v>#NAME?</v>
      </c>
    </row>
    <row r="223" ht="12.75" customHeight="1">
      <c r="A223" s="58" t="str">
        <f t="shared" si="1"/>
        <v>#NAME?</v>
      </c>
      <c r="B223" s="139" t="str">
        <f>IF(A223="","",IF(MONTH(DATE(YEAR(fpdate),MONTH(fpdate)+(A223-1),DAY(fpdate)))&gt;(MONTH(fpdate)+MOD((A223-1),12)),DATE(YEAR(fpdate),MONTH(fpdate)+(A223-1)+1,0),DATE(YEAR(fpdate),MONTH(fpdate)+(A223-1),DAY(fpdate))))</f>
        <v>#NAME?</v>
      </c>
      <c r="C223" s="60" t="str">
        <f>IF(A223="","",IF(OR(A223=nper,payment&gt;ROUND((1+rate)*F222,2)),ROUND((1+rate)*F222,2),payment))</f>
        <v>#NAME?</v>
      </c>
      <c r="D223" s="60" t="str">
        <f>IF(A223="","",ROUND(rate*F222,2))</f>
        <v>#NAME?</v>
      </c>
      <c r="E223" s="60" t="str">
        <f t="shared" si="2"/>
        <v>#NAME?</v>
      </c>
      <c r="F223" s="60" t="str">
        <f t="shared" si="3"/>
        <v>#NAME?</v>
      </c>
    </row>
    <row r="224" ht="12.75" customHeight="1">
      <c r="A224" s="58" t="str">
        <f t="shared" si="1"/>
        <v>#NAME?</v>
      </c>
      <c r="B224" s="139" t="str">
        <f>IF(A224="","",IF(MONTH(DATE(YEAR(fpdate),MONTH(fpdate)+(A224-1),DAY(fpdate)))&gt;(MONTH(fpdate)+MOD((A224-1),12)),DATE(YEAR(fpdate),MONTH(fpdate)+(A224-1)+1,0),DATE(YEAR(fpdate),MONTH(fpdate)+(A224-1),DAY(fpdate))))</f>
        <v>#NAME?</v>
      </c>
      <c r="C224" s="60" t="str">
        <f>IF(A224="","",IF(OR(A224=nper,payment&gt;ROUND((1+rate)*F223,2)),ROUND((1+rate)*F223,2),payment))</f>
        <v>#NAME?</v>
      </c>
      <c r="D224" s="60" t="str">
        <f>IF(A224="","",ROUND(rate*F223,2))</f>
        <v>#NAME?</v>
      </c>
      <c r="E224" s="60" t="str">
        <f t="shared" si="2"/>
        <v>#NAME?</v>
      </c>
      <c r="F224" s="60" t="str">
        <f t="shared" si="3"/>
        <v>#NAME?</v>
      </c>
    </row>
    <row r="225" ht="12.75" customHeight="1">
      <c r="A225" s="58" t="str">
        <f t="shared" si="1"/>
        <v>#NAME?</v>
      </c>
      <c r="B225" s="139" t="str">
        <f>IF(A225="","",IF(MONTH(DATE(YEAR(fpdate),MONTH(fpdate)+(A225-1),DAY(fpdate)))&gt;(MONTH(fpdate)+MOD((A225-1),12)),DATE(YEAR(fpdate),MONTH(fpdate)+(A225-1)+1,0),DATE(YEAR(fpdate),MONTH(fpdate)+(A225-1),DAY(fpdate))))</f>
        <v>#NAME?</v>
      </c>
      <c r="C225" s="60" t="str">
        <f>IF(A225="","",IF(OR(A225=nper,payment&gt;ROUND((1+rate)*F224,2)),ROUND((1+rate)*F224,2),payment))</f>
        <v>#NAME?</v>
      </c>
      <c r="D225" s="60" t="str">
        <f>IF(A225="","",ROUND(rate*F224,2))</f>
        <v>#NAME?</v>
      </c>
      <c r="E225" s="60" t="str">
        <f t="shared" si="2"/>
        <v>#NAME?</v>
      </c>
      <c r="F225" s="60" t="str">
        <f t="shared" si="3"/>
        <v>#NAME?</v>
      </c>
    </row>
    <row r="226" ht="12.75" customHeight="1">
      <c r="A226" s="58" t="str">
        <f t="shared" si="1"/>
        <v>#NAME?</v>
      </c>
      <c r="B226" s="139" t="str">
        <f>IF(A226="","",IF(MONTH(DATE(YEAR(fpdate),MONTH(fpdate)+(A226-1),DAY(fpdate)))&gt;(MONTH(fpdate)+MOD((A226-1),12)),DATE(YEAR(fpdate),MONTH(fpdate)+(A226-1)+1,0),DATE(YEAR(fpdate),MONTH(fpdate)+(A226-1),DAY(fpdate))))</f>
        <v>#NAME?</v>
      </c>
      <c r="C226" s="60" t="str">
        <f>IF(A226="","",IF(OR(A226=nper,payment&gt;ROUND((1+rate)*F225,2)),ROUND((1+rate)*F225,2),payment))</f>
        <v>#NAME?</v>
      </c>
      <c r="D226" s="60" t="str">
        <f>IF(A226="","",ROUND(rate*F225,2))</f>
        <v>#NAME?</v>
      </c>
      <c r="E226" s="60" t="str">
        <f t="shared" si="2"/>
        <v>#NAME?</v>
      </c>
      <c r="F226" s="60" t="str">
        <f t="shared" si="3"/>
        <v>#NAME?</v>
      </c>
    </row>
    <row r="227" ht="12.75" customHeight="1">
      <c r="A227" s="58" t="str">
        <f t="shared" si="1"/>
        <v>#NAME?</v>
      </c>
      <c r="B227" s="139" t="str">
        <f>IF(A227="","",IF(MONTH(DATE(YEAR(fpdate),MONTH(fpdate)+(A227-1),DAY(fpdate)))&gt;(MONTH(fpdate)+MOD((A227-1),12)),DATE(YEAR(fpdate),MONTH(fpdate)+(A227-1)+1,0),DATE(YEAR(fpdate),MONTH(fpdate)+(A227-1),DAY(fpdate))))</f>
        <v>#NAME?</v>
      </c>
      <c r="C227" s="60" t="str">
        <f>IF(A227="","",IF(OR(A227=nper,payment&gt;ROUND((1+rate)*F226,2)),ROUND((1+rate)*F226,2),payment))</f>
        <v>#NAME?</v>
      </c>
      <c r="D227" s="60" t="str">
        <f>IF(A227="","",ROUND(rate*F226,2))</f>
        <v>#NAME?</v>
      </c>
      <c r="E227" s="60" t="str">
        <f t="shared" si="2"/>
        <v>#NAME?</v>
      </c>
      <c r="F227" s="60" t="str">
        <f t="shared" si="3"/>
        <v>#NAME?</v>
      </c>
    </row>
    <row r="228" ht="12.75" customHeight="1">
      <c r="A228" s="58" t="str">
        <f t="shared" si="1"/>
        <v>#NAME?</v>
      </c>
      <c r="B228" s="139" t="str">
        <f>IF(A228="","",IF(MONTH(DATE(YEAR(fpdate),MONTH(fpdate)+(A228-1),DAY(fpdate)))&gt;(MONTH(fpdate)+MOD((A228-1),12)),DATE(YEAR(fpdate),MONTH(fpdate)+(A228-1)+1,0),DATE(YEAR(fpdate),MONTH(fpdate)+(A228-1),DAY(fpdate))))</f>
        <v>#NAME?</v>
      </c>
      <c r="C228" s="60" t="str">
        <f>IF(A228="","",IF(OR(A228=nper,payment&gt;ROUND((1+rate)*F227,2)),ROUND((1+rate)*F227,2),payment))</f>
        <v>#NAME?</v>
      </c>
      <c r="D228" s="60" t="str">
        <f>IF(A228="","",ROUND(rate*F227,2))</f>
        <v>#NAME?</v>
      </c>
      <c r="E228" s="60" t="str">
        <f t="shared" si="2"/>
        <v>#NAME?</v>
      </c>
      <c r="F228" s="60" t="str">
        <f t="shared" si="3"/>
        <v>#NAME?</v>
      </c>
    </row>
    <row r="229" ht="12.75" customHeight="1">
      <c r="A229" s="58" t="str">
        <f t="shared" si="1"/>
        <v>#NAME?</v>
      </c>
      <c r="B229" s="139" t="str">
        <f>IF(A229="","",IF(MONTH(DATE(YEAR(fpdate),MONTH(fpdate)+(A229-1),DAY(fpdate)))&gt;(MONTH(fpdate)+MOD((A229-1),12)),DATE(YEAR(fpdate),MONTH(fpdate)+(A229-1)+1,0),DATE(YEAR(fpdate),MONTH(fpdate)+(A229-1),DAY(fpdate))))</f>
        <v>#NAME?</v>
      </c>
      <c r="C229" s="60" t="str">
        <f>IF(A229="","",IF(OR(A229=nper,payment&gt;ROUND((1+rate)*F228,2)),ROUND((1+rate)*F228,2),payment))</f>
        <v>#NAME?</v>
      </c>
      <c r="D229" s="60" t="str">
        <f>IF(A229="","",ROUND(rate*F228,2))</f>
        <v>#NAME?</v>
      </c>
      <c r="E229" s="60" t="str">
        <f t="shared" si="2"/>
        <v>#NAME?</v>
      </c>
      <c r="F229" s="60" t="str">
        <f t="shared" si="3"/>
        <v>#NAME?</v>
      </c>
    </row>
    <row r="230" ht="12.75" customHeight="1">
      <c r="A230" s="58" t="str">
        <f t="shared" si="1"/>
        <v>#NAME?</v>
      </c>
      <c r="B230" s="139" t="str">
        <f>IF(A230="","",IF(MONTH(DATE(YEAR(fpdate),MONTH(fpdate)+(A230-1),DAY(fpdate)))&gt;(MONTH(fpdate)+MOD((A230-1),12)),DATE(YEAR(fpdate),MONTH(fpdate)+(A230-1)+1,0),DATE(YEAR(fpdate),MONTH(fpdate)+(A230-1),DAY(fpdate))))</f>
        <v>#NAME?</v>
      </c>
      <c r="C230" s="60" t="str">
        <f>IF(A230="","",IF(OR(A230=nper,payment&gt;ROUND((1+rate)*F229,2)),ROUND((1+rate)*F229,2),payment))</f>
        <v>#NAME?</v>
      </c>
      <c r="D230" s="60" t="str">
        <f>IF(A230="","",ROUND(rate*F229,2))</f>
        <v>#NAME?</v>
      </c>
      <c r="E230" s="60" t="str">
        <f t="shared" si="2"/>
        <v>#NAME?</v>
      </c>
      <c r="F230" s="60" t="str">
        <f t="shared" si="3"/>
        <v>#NAME?</v>
      </c>
    </row>
    <row r="231" ht="12.75" customHeight="1">
      <c r="A231" s="58" t="str">
        <f t="shared" si="1"/>
        <v>#NAME?</v>
      </c>
      <c r="B231" s="139" t="str">
        <f>IF(A231="","",IF(MONTH(DATE(YEAR(fpdate),MONTH(fpdate)+(A231-1),DAY(fpdate)))&gt;(MONTH(fpdate)+MOD((A231-1),12)),DATE(YEAR(fpdate),MONTH(fpdate)+(A231-1)+1,0),DATE(YEAR(fpdate),MONTH(fpdate)+(A231-1),DAY(fpdate))))</f>
        <v>#NAME?</v>
      </c>
      <c r="C231" s="60" t="str">
        <f>IF(A231="","",IF(OR(A231=nper,payment&gt;ROUND((1+rate)*F230,2)),ROUND((1+rate)*F230,2),payment))</f>
        <v>#NAME?</v>
      </c>
      <c r="D231" s="60" t="str">
        <f>IF(A231="","",ROUND(rate*F230,2))</f>
        <v>#NAME?</v>
      </c>
      <c r="E231" s="60" t="str">
        <f t="shared" si="2"/>
        <v>#NAME?</v>
      </c>
      <c r="F231" s="60" t="str">
        <f t="shared" si="3"/>
        <v>#NAME?</v>
      </c>
    </row>
    <row r="232" ht="12.75" customHeight="1">
      <c r="A232" s="58" t="str">
        <f t="shared" si="1"/>
        <v>#NAME?</v>
      </c>
      <c r="B232" s="139" t="str">
        <f>IF(A232="","",IF(MONTH(DATE(YEAR(fpdate),MONTH(fpdate)+(A232-1),DAY(fpdate)))&gt;(MONTH(fpdate)+MOD((A232-1),12)),DATE(YEAR(fpdate),MONTH(fpdate)+(A232-1)+1,0),DATE(YEAR(fpdate),MONTH(fpdate)+(A232-1),DAY(fpdate))))</f>
        <v>#NAME?</v>
      </c>
      <c r="C232" s="60" t="str">
        <f>IF(A232="","",IF(OR(A232=nper,payment&gt;ROUND((1+rate)*F231,2)),ROUND((1+rate)*F231,2),payment))</f>
        <v>#NAME?</v>
      </c>
      <c r="D232" s="60" t="str">
        <f>IF(A232="","",ROUND(rate*F231,2))</f>
        <v>#NAME?</v>
      </c>
      <c r="E232" s="60" t="str">
        <f t="shared" si="2"/>
        <v>#NAME?</v>
      </c>
      <c r="F232" s="60" t="str">
        <f t="shared" si="3"/>
        <v>#NAME?</v>
      </c>
    </row>
    <row r="233" ht="12.75" customHeight="1">
      <c r="A233" s="58" t="str">
        <f t="shared" si="1"/>
        <v>#NAME?</v>
      </c>
      <c r="B233" s="139" t="str">
        <f>IF(A233="","",IF(MONTH(DATE(YEAR(fpdate),MONTH(fpdate)+(A233-1),DAY(fpdate)))&gt;(MONTH(fpdate)+MOD((A233-1),12)),DATE(YEAR(fpdate),MONTH(fpdate)+(A233-1)+1,0),DATE(YEAR(fpdate),MONTH(fpdate)+(A233-1),DAY(fpdate))))</f>
        <v>#NAME?</v>
      </c>
      <c r="C233" s="60" t="str">
        <f>IF(A233="","",IF(OR(A233=nper,payment&gt;ROUND((1+rate)*F232,2)),ROUND((1+rate)*F232,2),payment))</f>
        <v>#NAME?</v>
      </c>
      <c r="D233" s="60" t="str">
        <f>IF(A233="","",ROUND(rate*F232,2))</f>
        <v>#NAME?</v>
      </c>
      <c r="E233" s="60" t="str">
        <f t="shared" si="2"/>
        <v>#NAME?</v>
      </c>
      <c r="F233" s="60" t="str">
        <f t="shared" si="3"/>
        <v>#NAME?</v>
      </c>
    </row>
    <row r="234" ht="12.75" customHeight="1">
      <c r="A234" s="58" t="str">
        <f t="shared" si="1"/>
        <v>#NAME?</v>
      </c>
      <c r="B234" s="139" t="str">
        <f>IF(A234="","",IF(MONTH(DATE(YEAR(fpdate),MONTH(fpdate)+(A234-1),DAY(fpdate)))&gt;(MONTH(fpdate)+MOD((A234-1),12)),DATE(YEAR(fpdate),MONTH(fpdate)+(A234-1)+1,0),DATE(YEAR(fpdate),MONTH(fpdate)+(A234-1),DAY(fpdate))))</f>
        <v>#NAME?</v>
      </c>
      <c r="C234" s="60" t="str">
        <f>IF(A234="","",IF(OR(A234=nper,payment&gt;ROUND((1+rate)*F233,2)),ROUND((1+rate)*F233,2),payment))</f>
        <v>#NAME?</v>
      </c>
      <c r="D234" s="60" t="str">
        <f>IF(A234="","",ROUND(rate*F233,2))</f>
        <v>#NAME?</v>
      </c>
      <c r="E234" s="60" t="str">
        <f t="shared" si="2"/>
        <v>#NAME?</v>
      </c>
      <c r="F234" s="60" t="str">
        <f t="shared" si="3"/>
        <v>#NAME?</v>
      </c>
    </row>
    <row r="235" ht="12.75" customHeight="1">
      <c r="A235" s="58" t="str">
        <f t="shared" si="1"/>
        <v>#NAME?</v>
      </c>
      <c r="B235" s="139" t="str">
        <f>IF(A235="","",IF(MONTH(DATE(YEAR(fpdate),MONTH(fpdate)+(A235-1),DAY(fpdate)))&gt;(MONTH(fpdate)+MOD((A235-1),12)),DATE(YEAR(fpdate),MONTH(fpdate)+(A235-1)+1,0),DATE(YEAR(fpdate),MONTH(fpdate)+(A235-1),DAY(fpdate))))</f>
        <v>#NAME?</v>
      </c>
      <c r="C235" s="60" t="str">
        <f>IF(A235="","",IF(OR(A235=nper,payment&gt;ROUND((1+rate)*F234,2)),ROUND((1+rate)*F234,2),payment))</f>
        <v>#NAME?</v>
      </c>
      <c r="D235" s="60" t="str">
        <f>IF(A235="","",ROUND(rate*F234,2))</f>
        <v>#NAME?</v>
      </c>
      <c r="E235" s="60" t="str">
        <f t="shared" si="2"/>
        <v>#NAME?</v>
      </c>
      <c r="F235" s="60" t="str">
        <f t="shared" si="3"/>
        <v>#NAME?</v>
      </c>
    </row>
    <row r="236" ht="12.75" customHeight="1">
      <c r="A236" s="58" t="str">
        <f t="shared" si="1"/>
        <v>#NAME?</v>
      </c>
      <c r="B236" s="139" t="str">
        <f>IF(A236="","",IF(MONTH(DATE(YEAR(fpdate),MONTH(fpdate)+(A236-1),DAY(fpdate)))&gt;(MONTH(fpdate)+MOD((A236-1),12)),DATE(YEAR(fpdate),MONTH(fpdate)+(A236-1)+1,0),DATE(YEAR(fpdate),MONTH(fpdate)+(A236-1),DAY(fpdate))))</f>
        <v>#NAME?</v>
      </c>
      <c r="C236" s="60" t="str">
        <f>IF(A236="","",IF(OR(A236=nper,payment&gt;ROUND((1+rate)*F235,2)),ROUND((1+rate)*F235,2),payment))</f>
        <v>#NAME?</v>
      </c>
      <c r="D236" s="60" t="str">
        <f>IF(A236="","",ROUND(rate*F235,2))</f>
        <v>#NAME?</v>
      </c>
      <c r="E236" s="60" t="str">
        <f t="shared" si="2"/>
        <v>#NAME?</v>
      </c>
      <c r="F236" s="60" t="str">
        <f t="shared" si="3"/>
        <v>#NAME?</v>
      </c>
    </row>
    <row r="237" ht="12.75" customHeight="1">
      <c r="A237" s="58" t="str">
        <f t="shared" si="1"/>
        <v>#NAME?</v>
      </c>
      <c r="B237" s="139" t="str">
        <f>IF(A237="","",IF(MONTH(DATE(YEAR(fpdate),MONTH(fpdate)+(A237-1),DAY(fpdate)))&gt;(MONTH(fpdate)+MOD((A237-1),12)),DATE(YEAR(fpdate),MONTH(fpdate)+(A237-1)+1,0),DATE(YEAR(fpdate),MONTH(fpdate)+(A237-1),DAY(fpdate))))</f>
        <v>#NAME?</v>
      </c>
      <c r="C237" s="60" t="str">
        <f>IF(A237="","",IF(OR(A237=nper,payment&gt;ROUND((1+rate)*F236,2)),ROUND((1+rate)*F236,2),payment))</f>
        <v>#NAME?</v>
      </c>
      <c r="D237" s="60" t="str">
        <f>IF(A237="","",ROUND(rate*F236,2))</f>
        <v>#NAME?</v>
      </c>
      <c r="E237" s="60" t="str">
        <f t="shared" si="2"/>
        <v>#NAME?</v>
      </c>
      <c r="F237" s="60" t="str">
        <f t="shared" si="3"/>
        <v>#NAME?</v>
      </c>
    </row>
    <row r="238" ht="12.75" customHeight="1">
      <c r="A238" s="58" t="str">
        <f t="shared" si="1"/>
        <v>#NAME?</v>
      </c>
      <c r="B238" s="139" t="str">
        <f>IF(A238="","",IF(MONTH(DATE(YEAR(fpdate),MONTH(fpdate)+(A238-1),DAY(fpdate)))&gt;(MONTH(fpdate)+MOD((A238-1),12)),DATE(YEAR(fpdate),MONTH(fpdate)+(A238-1)+1,0),DATE(YEAR(fpdate),MONTH(fpdate)+(A238-1),DAY(fpdate))))</f>
        <v>#NAME?</v>
      </c>
      <c r="C238" s="60" t="str">
        <f>IF(A238="","",IF(OR(A238=nper,payment&gt;ROUND((1+rate)*F237,2)),ROUND((1+rate)*F237,2),payment))</f>
        <v>#NAME?</v>
      </c>
      <c r="D238" s="60" t="str">
        <f>IF(A238="","",ROUND(rate*F237,2))</f>
        <v>#NAME?</v>
      </c>
      <c r="E238" s="60" t="str">
        <f t="shared" si="2"/>
        <v>#NAME?</v>
      </c>
      <c r="F238" s="60" t="str">
        <f t="shared" si="3"/>
        <v>#NAME?</v>
      </c>
    </row>
    <row r="239" ht="12.75" customHeight="1">
      <c r="A239" s="58" t="str">
        <f t="shared" si="1"/>
        <v>#NAME?</v>
      </c>
      <c r="B239" s="139" t="str">
        <f>IF(A239="","",IF(MONTH(DATE(YEAR(fpdate),MONTH(fpdate)+(A239-1),DAY(fpdate)))&gt;(MONTH(fpdate)+MOD((A239-1),12)),DATE(YEAR(fpdate),MONTH(fpdate)+(A239-1)+1,0),DATE(YEAR(fpdate),MONTH(fpdate)+(A239-1),DAY(fpdate))))</f>
        <v>#NAME?</v>
      </c>
      <c r="C239" s="60" t="str">
        <f>IF(A239="","",IF(OR(A239=nper,payment&gt;ROUND((1+rate)*F238,2)),ROUND((1+rate)*F238,2),payment))</f>
        <v>#NAME?</v>
      </c>
      <c r="D239" s="60" t="str">
        <f>IF(A239="","",ROUND(rate*F238,2))</f>
        <v>#NAME?</v>
      </c>
      <c r="E239" s="60" t="str">
        <f t="shared" si="2"/>
        <v>#NAME?</v>
      </c>
      <c r="F239" s="60" t="str">
        <f t="shared" si="3"/>
        <v>#NAME?</v>
      </c>
    </row>
    <row r="240" ht="12.75" customHeight="1">
      <c r="A240" s="58" t="str">
        <f t="shared" si="1"/>
        <v>#NAME?</v>
      </c>
      <c r="B240" s="139" t="str">
        <f>IF(A240="","",IF(MONTH(DATE(YEAR(fpdate),MONTH(fpdate)+(A240-1),DAY(fpdate)))&gt;(MONTH(fpdate)+MOD((A240-1),12)),DATE(YEAR(fpdate),MONTH(fpdate)+(A240-1)+1,0),DATE(YEAR(fpdate),MONTH(fpdate)+(A240-1),DAY(fpdate))))</f>
        <v>#NAME?</v>
      </c>
      <c r="C240" s="60" t="str">
        <f>IF(A240="","",IF(OR(A240=nper,payment&gt;ROUND((1+rate)*F239,2)),ROUND((1+rate)*F239,2),payment))</f>
        <v>#NAME?</v>
      </c>
      <c r="D240" s="60" t="str">
        <f>IF(A240="","",ROUND(rate*F239,2))</f>
        <v>#NAME?</v>
      </c>
      <c r="E240" s="60" t="str">
        <f t="shared" si="2"/>
        <v>#NAME?</v>
      </c>
      <c r="F240" s="60" t="str">
        <f t="shared" si="3"/>
        <v>#NAME?</v>
      </c>
    </row>
    <row r="241" ht="12.75" customHeight="1">
      <c r="A241" s="58" t="str">
        <f t="shared" si="1"/>
        <v>#NAME?</v>
      </c>
      <c r="B241" s="139" t="str">
        <f>IF(A241="","",IF(MONTH(DATE(YEAR(fpdate),MONTH(fpdate)+(A241-1),DAY(fpdate)))&gt;(MONTH(fpdate)+MOD((A241-1),12)),DATE(YEAR(fpdate),MONTH(fpdate)+(A241-1)+1,0),DATE(YEAR(fpdate),MONTH(fpdate)+(A241-1),DAY(fpdate))))</f>
        <v>#NAME?</v>
      </c>
      <c r="C241" s="60" t="str">
        <f>IF(A241="","",IF(OR(A241=nper,payment&gt;ROUND((1+rate)*F240,2)),ROUND((1+rate)*F240,2),payment))</f>
        <v>#NAME?</v>
      </c>
      <c r="D241" s="60" t="str">
        <f>IF(A241="","",ROUND(rate*F240,2))</f>
        <v>#NAME?</v>
      </c>
      <c r="E241" s="60" t="str">
        <f t="shared" si="2"/>
        <v>#NAME?</v>
      </c>
      <c r="F241" s="60" t="str">
        <f t="shared" si="3"/>
        <v>#NAME?</v>
      </c>
    </row>
    <row r="242" ht="12.75" customHeight="1">
      <c r="A242" s="58" t="str">
        <f t="shared" si="1"/>
        <v>#NAME?</v>
      </c>
      <c r="B242" s="139" t="str">
        <f>IF(A242="","",IF(MONTH(DATE(YEAR(fpdate),MONTH(fpdate)+(A242-1),DAY(fpdate)))&gt;(MONTH(fpdate)+MOD((A242-1),12)),DATE(YEAR(fpdate),MONTH(fpdate)+(A242-1)+1,0),DATE(YEAR(fpdate),MONTH(fpdate)+(A242-1),DAY(fpdate))))</f>
        <v>#NAME?</v>
      </c>
      <c r="C242" s="60" t="str">
        <f>IF(A242="","",IF(OR(A242=nper,payment&gt;ROUND((1+rate)*F241,2)),ROUND((1+rate)*F241,2),payment))</f>
        <v>#NAME?</v>
      </c>
      <c r="D242" s="60" t="str">
        <f>IF(A242="","",ROUND(rate*F241,2))</f>
        <v>#NAME?</v>
      </c>
      <c r="E242" s="60" t="str">
        <f t="shared" si="2"/>
        <v>#NAME?</v>
      </c>
      <c r="F242" s="60" t="str">
        <f t="shared" si="3"/>
        <v>#NAME?</v>
      </c>
    </row>
    <row r="243" ht="12.75" customHeight="1">
      <c r="A243" s="58" t="str">
        <f t="shared" si="1"/>
        <v>#NAME?</v>
      </c>
      <c r="B243" s="139" t="str">
        <f>IF(A243="","",IF(MONTH(DATE(YEAR(fpdate),MONTH(fpdate)+(A243-1),DAY(fpdate)))&gt;(MONTH(fpdate)+MOD((A243-1),12)),DATE(YEAR(fpdate),MONTH(fpdate)+(A243-1)+1,0),DATE(YEAR(fpdate),MONTH(fpdate)+(A243-1),DAY(fpdate))))</f>
        <v>#NAME?</v>
      </c>
      <c r="C243" s="60" t="str">
        <f>IF(A243="","",IF(OR(A243=nper,payment&gt;ROUND((1+rate)*F242,2)),ROUND((1+rate)*F242,2),payment))</f>
        <v>#NAME?</v>
      </c>
      <c r="D243" s="60" t="str">
        <f>IF(A243="","",ROUND(rate*F242,2))</f>
        <v>#NAME?</v>
      </c>
      <c r="E243" s="60" t="str">
        <f t="shared" si="2"/>
        <v>#NAME?</v>
      </c>
      <c r="F243" s="60" t="str">
        <f t="shared" si="3"/>
        <v>#NAME?</v>
      </c>
    </row>
    <row r="244" ht="12.75" customHeight="1">
      <c r="A244" s="58" t="str">
        <f t="shared" si="1"/>
        <v>#NAME?</v>
      </c>
      <c r="B244" s="139" t="str">
        <f>IF(A244="","",IF(MONTH(DATE(YEAR(fpdate),MONTH(fpdate)+(A244-1),DAY(fpdate)))&gt;(MONTH(fpdate)+MOD((A244-1),12)),DATE(YEAR(fpdate),MONTH(fpdate)+(A244-1)+1,0),DATE(YEAR(fpdate),MONTH(fpdate)+(A244-1),DAY(fpdate))))</f>
        <v>#NAME?</v>
      </c>
      <c r="C244" s="60" t="str">
        <f>IF(A244="","",IF(OR(A244=nper,payment&gt;ROUND((1+rate)*F243,2)),ROUND((1+rate)*F243,2),payment))</f>
        <v>#NAME?</v>
      </c>
      <c r="D244" s="60" t="str">
        <f>IF(A244="","",ROUND(rate*F243,2))</f>
        <v>#NAME?</v>
      </c>
      <c r="E244" s="60" t="str">
        <f t="shared" si="2"/>
        <v>#NAME?</v>
      </c>
      <c r="F244" s="60" t="str">
        <f t="shared" si="3"/>
        <v>#NAME?</v>
      </c>
    </row>
    <row r="245" ht="12.75" customHeight="1">
      <c r="A245" s="58" t="str">
        <f t="shared" si="1"/>
        <v>#NAME?</v>
      </c>
      <c r="B245" s="139" t="str">
        <f>IF(A245="","",IF(MONTH(DATE(YEAR(fpdate),MONTH(fpdate)+(A245-1),DAY(fpdate)))&gt;(MONTH(fpdate)+MOD((A245-1),12)),DATE(YEAR(fpdate),MONTH(fpdate)+(A245-1)+1,0),DATE(YEAR(fpdate),MONTH(fpdate)+(A245-1),DAY(fpdate))))</f>
        <v>#NAME?</v>
      </c>
      <c r="C245" s="60" t="str">
        <f>IF(A245="","",IF(OR(A245=nper,payment&gt;ROUND((1+rate)*F244,2)),ROUND((1+rate)*F244,2),payment))</f>
        <v>#NAME?</v>
      </c>
      <c r="D245" s="60" t="str">
        <f>IF(A245="","",ROUND(rate*F244,2))</f>
        <v>#NAME?</v>
      </c>
      <c r="E245" s="60" t="str">
        <f t="shared" si="2"/>
        <v>#NAME?</v>
      </c>
      <c r="F245" s="60" t="str">
        <f t="shared" si="3"/>
        <v>#NAME?</v>
      </c>
    </row>
    <row r="246" ht="12.75" customHeight="1">
      <c r="A246" s="58" t="str">
        <f t="shared" si="1"/>
        <v>#NAME?</v>
      </c>
      <c r="B246" s="139" t="str">
        <f>IF(A246="","",IF(MONTH(DATE(YEAR(fpdate),MONTH(fpdate)+(A246-1),DAY(fpdate)))&gt;(MONTH(fpdate)+MOD((A246-1),12)),DATE(YEAR(fpdate),MONTH(fpdate)+(A246-1)+1,0),DATE(YEAR(fpdate),MONTH(fpdate)+(A246-1),DAY(fpdate))))</f>
        <v>#NAME?</v>
      </c>
      <c r="C246" s="60" t="str">
        <f>IF(A246="","",IF(OR(A246=nper,payment&gt;ROUND((1+rate)*F245,2)),ROUND((1+rate)*F245,2),payment))</f>
        <v>#NAME?</v>
      </c>
      <c r="D246" s="60" t="str">
        <f>IF(A246="","",ROUND(rate*F245,2))</f>
        <v>#NAME?</v>
      </c>
      <c r="E246" s="60" t="str">
        <f t="shared" si="2"/>
        <v>#NAME?</v>
      </c>
      <c r="F246" s="60" t="str">
        <f t="shared" si="3"/>
        <v>#NAME?</v>
      </c>
    </row>
    <row r="247" ht="12.75" customHeight="1">
      <c r="A247" s="58" t="str">
        <f t="shared" si="1"/>
        <v>#NAME?</v>
      </c>
      <c r="B247" s="139" t="str">
        <f>IF(A247="","",IF(MONTH(DATE(YEAR(fpdate),MONTH(fpdate)+(A247-1),DAY(fpdate)))&gt;(MONTH(fpdate)+MOD((A247-1),12)),DATE(YEAR(fpdate),MONTH(fpdate)+(A247-1)+1,0),DATE(YEAR(fpdate),MONTH(fpdate)+(A247-1),DAY(fpdate))))</f>
        <v>#NAME?</v>
      </c>
      <c r="C247" s="60" t="str">
        <f>IF(A247="","",IF(OR(A247=nper,payment&gt;ROUND((1+rate)*F246,2)),ROUND((1+rate)*F246,2),payment))</f>
        <v>#NAME?</v>
      </c>
      <c r="D247" s="60" t="str">
        <f>IF(A247="","",ROUND(rate*F246,2))</f>
        <v>#NAME?</v>
      </c>
      <c r="E247" s="60" t="str">
        <f t="shared" si="2"/>
        <v>#NAME?</v>
      </c>
      <c r="F247" s="60" t="str">
        <f t="shared" si="3"/>
        <v>#NAME?</v>
      </c>
    </row>
    <row r="248" ht="12.75" customHeight="1">
      <c r="A248" s="58" t="str">
        <f t="shared" si="1"/>
        <v>#NAME?</v>
      </c>
      <c r="B248" s="139" t="str">
        <f>IF(A248="","",IF(MONTH(DATE(YEAR(fpdate),MONTH(fpdate)+(A248-1),DAY(fpdate)))&gt;(MONTH(fpdate)+MOD((A248-1),12)),DATE(YEAR(fpdate),MONTH(fpdate)+(A248-1)+1,0),DATE(YEAR(fpdate),MONTH(fpdate)+(A248-1),DAY(fpdate))))</f>
        <v>#NAME?</v>
      </c>
      <c r="C248" s="60" t="str">
        <f>IF(A248="","",IF(OR(A248=nper,payment&gt;ROUND((1+rate)*F247,2)),ROUND((1+rate)*F247,2),payment))</f>
        <v>#NAME?</v>
      </c>
      <c r="D248" s="60" t="str">
        <f>IF(A248="","",ROUND(rate*F247,2))</f>
        <v>#NAME?</v>
      </c>
      <c r="E248" s="60" t="str">
        <f t="shared" si="2"/>
        <v>#NAME?</v>
      </c>
      <c r="F248" s="60" t="str">
        <f t="shared" si="3"/>
        <v>#NAME?</v>
      </c>
    </row>
    <row r="249" ht="12.75" customHeight="1">
      <c r="A249" s="58" t="str">
        <f t="shared" si="1"/>
        <v>#NAME?</v>
      </c>
      <c r="B249" s="139" t="str">
        <f>IF(A249="","",IF(MONTH(DATE(YEAR(fpdate),MONTH(fpdate)+(A249-1),DAY(fpdate)))&gt;(MONTH(fpdate)+MOD((A249-1),12)),DATE(YEAR(fpdate),MONTH(fpdate)+(A249-1)+1,0),DATE(YEAR(fpdate),MONTH(fpdate)+(A249-1),DAY(fpdate))))</f>
        <v>#NAME?</v>
      </c>
      <c r="C249" s="60" t="str">
        <f>IF(A249="","",IF(OR(A249=nper,payment&gt;ROUND((1+rate)*F248,2)),ROUND((1+rate)*F248,2),payment))</f>
        <v>#NAME?</v>
      </c>
      <c r="D249" s="60" t="str">
        <f>IF(A249="","",ROUND(rate*F248,2))</f>
        <v>#NAME?</v>
      </c>
      <c r="E249" s="60" t="str">
        <f t="shared" si="2"/>
        <v>#NAME?</v>
      </c>
      <c r="F249" s="60" t="str">
        <f t="shared" si="3"/>
        <v>#NAME?</v>
      </c>
    </row>
    <row r="250" ht="12.75" customHeight="1">
      <c r="A250" s="58" t="str">
        <f t="shared" si="1"/>
        <v>#NAME?</v>
      </c>
      <c r="B250" s="139" t="str">
        <f>IF(A250="","",IF(MONTH(DATE(YEAR(fpdate),MONTH(fpdate)+(A250-1),DAY(fpdate)))&gt;(MONTH(fpdate)+MOD((A250-1),12)),DATE(YEAR(fpdate),MONTH(fpdate)+(A250-1)+1,0),DATE(YEAR(fpdate),MONTH(fpdate)+(A250-1),DAY(fpdate))))</f>
        <v>#NAME?</v>
      </c>
      <c r="C250" s="60" t="str">
        <f>IF(A250="","",IF(OR(A250=nper,payment&gt;ROUND((1+rate)*F249,2)),ROUND((1+rate)*F249,2),payment))</f>
        <v>#NAME?</v>
      </c>
      <c r="D250" s="60" t="str">
        <f>IF(A250="","",ROUND(rate*F249,2))</f>
        <v>#NAME?</v>
      </c>
      <c r="E250" s="60" t="str">
        <f t="shared" si="2"/>
        <v>#NAME?</v>
      </c>
      <c r="F250" s="60" t="str">
        <f t="shared" si="3"/>
        <v>#NAME?</v>
      </c>
    </row>
    <row r="251" ht="12.75" customHeight="1">
      <c r="A251" s="58" t="str">
        <f t="shared" si="1"/>
        <v>#NAME?</v>
      </c>
      <c r="B251" s="139" t="str">
        <f>IF(A251="","",IF(MONTH(DATE(YEAR(fpdate),MONTH(fpdate)+(A251-1),DAY(fpdate)))&gt;(MONTH(fpdate)+MOD((A251-1),12)),DATE(YEAR(fpdate),MONTH(fpdate)+(A251-1)+1,0),DATE(YEAR(fpdate),MONTH(fpdate)+(A251-1),DAY(fpdate))))</f>
        <v>#NAME?</v>
      </c>
      <c r="C251" s="60" t="str">
        <f>IF(A251="","",IF(OR(A251=nper,payment&gt;ROUND((1+rate)*F250,2)),ROUND((1+rate)*F250,2),payment))</f>
        <v>#NAME?</v>
      </c>
      <c r="D251" s="60" t="str">
        <f>IF(A251="","",ROUND(rate*F250,2))</f>
        <v>#NAME?</v>
      </c>
      <c r="E251" s="60" t="str">
        <f t="shared" si="2"/>
        <v>#NAME?</v>
      </c>
      <c r="F251" s="60" t="str">
        <f t="shared" si="3"/>
        <v>#NAME?</v>
      </c>
    </row>
    <row r="252" ht="12.75" customHeight="1">
      <c r="A252" s="58" t="str">
        <f t="shared" si="1"/>
        <v>#NAME?</v>
      </c>
      <c r="B252" s="139" t="str">
        <f>IF(A252="","",IF(MONTH(DATE(YEAR(fpdate),MONTH(fpdate)+(A252-1),DAY(fpdate)))&gt;(MONTH(fpdate)+MOD((A252-1),12)),DATE(YEAR(fpdate),MONTH(fpdate)+(A252-1)+1,0),DATE(YEAR(fpdate),MONTH(fpdate)+(A252-1),DAY(fpdate))))</f>
        <v>#NAME?</v>
      </c>
      <c r="C252" s="60" t="str">
        <f>IF(A252="","",IF(OR(A252=nper,payment&gt;ROUND((1+rate)*F251,2)),ROUND((1+rate)*F251,2),payment))</f>
        <v>#NAME?</v>
      </c>
      <c r="D252" s="60" t="str">
        <f>IF(A252="","",ROUND(rate*F251,2))</f>
        <v>#NAME?</v>
      </c>
      <c r="E252" s="60" t="str">
        <f t="shared" si="2"/>
        <v>#NAME?</v>
      </c>
      <c r="F252" s="60" t="str">
        <f t="shared" si="3"/>
        <v>#NAME?</v>
      </c>
    </row>
    <row r="253" ht="12.75" customHeight="1">
      <c r="A253" s="58" t="str">
        <f t="shared" si="1"/>
        <v>#NAME?</v>
      </c>
      <c r="B253" s="139" t="str">
        <f>IF(A253="","",IF(MONTH(DATE(YEAR(fpdate),MONTH(fpdate)+(A253-1),DAY(fpdate)))&gt;(MONTH(fpdate)+MOD((A253-1),12)),DATE(YEAR(fpdate),MONTH(fpdate)+(A253-1)+1,0),DATE(YEAR(fpdate),MONTH(fpdate)+(A253-1),DAY(fpdate))))</f>
        <v>#NAME?</v>
      </c>
      <c r="C253" s="60" t="str">
        <f>IF(A253="","",IF(OR(A253=nper,payment&gt;ROUND((1+rate)*F252,2)),ROUND((1+rate)*F252,2),payment))</f>
        <v>#NAME?</v>
      </c>
      <c r="D253" s="60" t="str">
        <f>IF(A253="","",ROUND(rate*F252,2))</f>
        <v>#NAME?</v>
      </c>
      <c r="E253" s="60" t="str">
        <f t="shared" si="2"/>
        <v>#NAME?</v>
      </c>
      <c r="F253" s="60" t="str">
        <f t="shared" si="3"/>
        <v>#NAME?</v>
      </c>
    </row>
    <row r="254" ht="12.75" customHeight="1">
      <c r="A254" s="58" t="str">
        <f t="shared" si="1"/>
        <v>#NAME?</v>
      </c>
      <c r="B254" s="139" t="str">
        <f>IF(A254="","",IF(MONTH(DATE(YEAR(fpdate),MONTH(fpdate)+(A254-1),DAY(fpdate)))&gt;(MONTH(fpdate)+MOD((A254-1),12)),DATE(YEAR(fpdate),MONTH(fpdate)+(A254-1)+1,0),DATE(YEAR(fpdate),MONTH(fpdate)+(A254-1),DAY(fpdate))))</f>
        <v>#NAME?</v>
      </c>
      <c r="C254" s="60" t="str">
        <f>IF(A254="","",IF(OR(A254=nper,payment&gt;ROUND((1+rate)*F253,2)),ROUND((1+rate)*F253,2),payment))</f>
        <v>#NAME?</v>
      </c>
      <c r="D254" s="60" t="str">
        <f>IF(A254="","",ROUND(rate*F253,2))</f>
        <v>#NAME?</v>
      </c>
      <c r="E254" s="60" t="str">
        <f t="shared" si="2"/>
        <v>#NAME?</v>
      </c>
      <c r="F254" s="60" t="str">
        <f t="shared" si="3"/>
        <v>#NAME?</v>
      </c>
    </row>
    <row r="255" ht="12.75" customHeight="1">
      <c r="A255" s="58" t="str">
        <f t="shared" si="1"/>
        <v>#NAME?</v>
      </c>
      <c r="B255" s="139" t="str">
        <f>IF(A255="","",IF(MONTH(DATE(YEAR(fpdate),MONTH(fpdate)+(A255-1),DAY(fpdate)))&gt;(MONTH(fpdate)+MOD((A255-1),12)),DATE(YEAR(fpdate),MONTH(fpdate)+(A255-1)+1,0),DATE(YEAR(fpdate),MONTH(fpdate)+(A255-1),DAY(fpdate))))</f>
        <v>#NAME?</v>
      </c>
      <c r="C255" s="60" t="str">
        <f>IF(A255="","",IF(OR(A255=nper,payment&gt;ROUND((1+rate)*F254,2)),ROUND((1+rate)*F254,2),payment))</f>
        <v>#NAME?</v>
      </c>
      <c r="D255" s="60" t="str">
        <f>IF(A255="","",ROUND(rate*F254,2))</f>
        <v>#NAME?</v>
      </c>
      <c r="E255" s="60" t="str">
        <f t="shared" si="2"/>
        <v>#NAME?</v>
      </c>
      <c r="F255" s="60" t="str">
        <f t="shared" si="3"/>
        <v>#NAME?</v>
      </c>
    </row>
    <row r="256" ht="12.75" customHeight="1">
      <c r="A256" s="58" t="str">
        <f t="shared" si="1"/>
        <v>#NAME?</v>
      </c>
      <c r="B256" s="139" t="str">
        <f>IF(A256="","",IF(MONTH(DATE(YEAR(fpdate),MONTH(fpdate)+(A256-1),DAY(fpdate)))&gt;(MONTH(fpdate)+MOD((A256-1),12)),DATE(YEAR(fpdate),MONTH(fpdate)+(A256-1)+1,0),DATE(YEAR(fpdate),MONTH(fpdate)+(A256-1),DAY(fpdate))))</f>
        <v>#NAME?</v>
      </c>
      <c r="C256" s="60" t="str">
        <f>IF(A256="","",IF(OR(A256=nper,payment&gt;ROUND((1+rate)*F255,2)),ROUND((1+rate)*F255,2),payment))</f>
        <v>#NAME?</v>
      </c>
      <c r="D256" s="60" t="str">
        <f>IF(A256="","",ROUND(rate*F255,2))</f>
        <v>#NAME?</v>
      </c>
      <c r="E256" s="60" t="str">
        <f t="shared" si="2"/>
        <v>#NAME?</v>
      </c>
      <c r="F256" s="60" t="str">
        <f t="shared" si="3"/>
        <v>#NAME?</v>
      </c>
    </row>
    <row r="257" ht="12.75" customHeight="1">
      <c r="A257" s="58" t="str">
        <f t="shared" si="1"/>
        <v>#NAME?</v>
      </c>
      <c r="B257" s="139" t="str">
        <f>IF(A257="","",IF(MONTH(DATE(YEAR(fpdate),MONTH(fpdate)+(A257-1),DAY(fpdate)))&gt;(MONTH(fpdate)+MOD((A257-1),12)),DATE(YEAR(fpdate),MONTH(fpdate)+(A257-1)+1,0),DATE(YEAR(fpdate),MONTH(fpdate)+(A257-1),DAY(fpdate))))</f>
        <v>#NAME?</v>
      </c>
      <c r="C257" s="60" t="str">
        <f>IF(A257="","",IF(OR(A257=nper,payment&gt;ROUND((1+rate)*F256,2)),ROUND((1+rate)*F256,2),payment))</f>
        <v>#NAME?</v>
      </c>
      <c r="D257" s="60" t="str">
        <f>IF(A257="","",ROUND(rate*F256,2))</f>
        <v>#NAME?</v>
      </c>
      <c r="E257" s="60" t="str">
        <f t="shared" si="2"/>
        <v>#NAME?</v>
      </c>
      <c r="F257" s="60" t="str">
        <f t="shared" si="3"/>
        <v>#NAME?</v>
      </c>
    </row>
    <row r="258" ht="12.75" customHeight="1">
      <c r="A258" s="58" t="str">
        <f t="shared" si="1"/>
        <v>#NAME?</v>
      </c>
      <c r="B258" s="139" t="str">
        <f>IF(A258="","",IF(MONTH(DATE(YEAR(fpdate),MONTH(fpdate)+(A258-1),DAY(fpdate)))&gt;(MONTH(fpdate)+MOD((A258-1),12)),DATE(YEAR(fpdate),MONTH(fpdate)+(A258-1)+1,0),DATE(YEAR(fpdate),MONTH(fpdate)+(A258-1),DAY(fpdate))))</f>
        <v>#NAME?</v>
      </c>
      <c r="C258" s="60" t="str">
        <f>IF(A258="","",IF(OR(A258=nper,payment&gt;ROUND((1+rate)*F257,2)),ROUND((1+rate)*F257,2),payment))</f>
        <v>#NAME?</v>
      </c>
      <c r="D258" s="60" t="str">
        <f>IF(A258="","",ROUND(rate*F257,2))</f>
        <v>#NAME?</v>
      </c>
      <c r="E258" s="60" t="str">
        <f t="shared" si="2"/>
        <v>#NAME?</v>
      </c>
      <c r="F258" s="60" t="str">
        <f t="shared" si="3"/>
        <v>#NAME?</v>
      </c>
    </row>
    <row r="259" ht="12.75" customHeight="1">
      <c r="A259" s="58" t="str">
        <f t="shared" si="1"/>
        <v>#NAME?</v>
      </c>
      <c r="B259" s="139" t="str">
        <f>IF(A259="","",IF(MONTH(DATE(YEAR(fpdate),MONTH(fpdate)+(A259-1),DAY(fpdate)))&gt;(MONTH(fpdate)+MOD((A259-1),12)),DATE(YEAR(fpdate),MONTH(fpdate)+(A259-1)+1,0),DATE(YEAR(fpdate),MONTH(fpdate)+(A259-1),DAY(fpdate))))</f>
        <v>#NAME?</v>
      </c>
      <c r="C259" s="60" t="str">
        <f>IF(A259="","",IF(OR(A259=nper,payment&gt;ROUND((1+rate)*F258,2)),ROUND((1+rate)*F258,2),payment))</f>
        <v>#NAME?</v>
      </c>
      <c r="D259" s="60" t="str">
        <f>IF(A259="","",ROUND(rate*F258,2))</f>
        <v>#NAME?</v>
      </c>
      <c r="E259" s="60" t="str">
        <f t="shared" si="2"/>
        <v>#NAME?</v>
      </c>
      <c r="F259" s="60" t="str">
        <f t="shared" si="3"/>
        <v>#NAME?</v>
      </c>
    </row>
    <row r="260" ht="12.75" customHeight="1">
      <c r="A260" s="58" t="str">
        <f t="shared" si="1"/>
        <v>#NAME?</v>
      </c>
      <c r="B260" s="139" t="str">
        <f>IF(A260="","",IF(MONTH(DATE(YEAR(fpdate),MONTH(fpdate)+(A260-1),DAY(fpdate)))&gt;(MONTH(fpdate)+MOD((A260-1),12)),DATE(YEAR(fpdate),MONTH(fpdate)+(A260-1)+1,0),DATE(YEAR(fpdate),MONTH(fpdate)+(A260-1),DAY(fpdate))))</f>
        <v>#NAME?</v>
      </c>
      <c r="C260" s="60" t="str">
        <f>IF(A260="","",IF(OR(A260=nper,payment&gt;ROUND((1+rate)*F259,2)),ROUND((1+rate)*F259,2),payment))</f>
        <v>#NAME?</v>
      </c>
      <c r="D260" s="60" t="str">
        <f>IF(A260="","",ROUND(rate*F259,2))</f>
        <v>#NAME?</v>
      </c>
      <c r="E260" s="60" t="str">
        <f t="shared" si="2"/>
        <v>#NAME?</v>
      </c>
      <c r="F260" s="60" t="str">
        <f t="shared" si="3"/>
        <v>#NAME?</v>
      </c>
    </row>
    <row r="261" ht="12.75" customHeight="1">
      <c r="A261" s="58" t="str">
        <f t="shared" si="1"/>
        <v>#NAME?</v>
      </c>
      <c r="B261" s="139" t="str">
        <f>IF(A261="","",IF(MONTH(DATE(YEAR(fpdate),MONTH(fpdate)+(A261-1),DAY(fpdate)))&gt;(MONTH(fpdate)+MOD((A261-1),12)),DATE(YEAR(fpdate),MONTH(fpdate)+(A261-1)+1,0),DATE(YEAR(fpdate),MONTH(fpdate)+(A261-1),DAY(fpdate))))</f>
        <v>#NAME?</v>
      </c>
      <c r="C261" s="60" t="str">
        <f>IF(A261="","",IF(OR(A261=nper,payment&gt;ROUND((1+rate)*F260,2)),ROUND((1+rate)*F260,2),payment))</f>
        <v>#NAME?</v>
      </c>
      <c r="D261" s="60" t="str">
        <f>IF(A261="","",ROUND(rate*F260,2))</f>
        <v>#NAME?</v>
      </c>
      <c r="E261" s="60" t="str">
        <f t="shared" si="2"/>
        <v>#NAME?</v>
      </c>
      <c r="F261" s="60" t="str">
        <f t="shared" si="3"/>
        <v>#NAME?</v>
      </c>
    </row>
    <row r="262" ht="12.75" customHeight="1">
      <c r="A262" s="58" t="str">
        <f t="shared" si="1"/>
        <v>#NAME?</v>
      </c>
      <c r="B262" s="139" t="str">
        <f>IF(A262="","",IF(MONTH(DATE(YEAR(fpdate),MONTH(fpdate)+(A262-1),DAY(fpdate)))&gt;(MONTH(fpdate)+MOD((A262-1),12)),DATE(YEAR(fpdate),MONTH(fpdate)+(A262-1)+1,0),DATE(YEAR(fpdate),MONTH(fpdate)+(A262-1),DAY(fpdate))))</f>
        <v>#NAME?</v>
      </c>
      <c r="C262" s="60" t="str">
        <f>IF(A262="","",IF(OR(A262=nper,payment&gt;ROUND((1+rate)*F261,2)),ROUND((1+rate)*F261,2),payment))</f>
        <v>#NAME?</v>
      </c>
      <c r="D262" s="60" t="str">
        <f>IF(A262="","",ROUND(rate*F261,2))</f>
        <v>#NAME?</v>
      </c>
      <c r="E262" s="60" t="str">
        <f t="shared" si="2"/>
        <v>#NAME?</v>
      </c>
      <c r="F262" s="60" t="str">
        <f t="shared" si="3"/>
        <v>#NAME?</v>
      </c>
    </row>
    <row r="263" ht="12.75" customHeight="1">
      <c r="A263" s="58" t="str">
        <f t="shared" si="1"/>
        <v>#NAME?</v>
      </c>
      <c r="B263" s="139" t="str">
        <f>IF(A263="","",IF(MONTH(DATE(YEAR(fpdate),MONTH(fpdate)+(A263-1),DAY(fpdate)))&gt;(MONTH(fpdate)+MOD((A263-1),12)),DATE(YEAR(fpdate),MONTH(fpdate)+(A263-1)+1,0),DATE(YEAR(fpdate),MONTH(fpdate)+(A263-1),DAY(fpdate))))</f>
        <v>#NAME?</v>
      </c>
      <c r="C263" s="60" t="str">
        <f>IF(A263="","",IF(OR(A263=nper,payment&gt;ROUND((1+rate)*F262,2)),ROUND((1+rate)*F262,2),payment))</f>
        <v>#NAME?</v>
      </c>
      <c r="D263" s="60" t="str">
        <f>IF(A263="","",ROUND(rate*F262,2))</f>
        <v>#NAME?</v>
      </c>
      <c r="E263" s="60" t="str">
        <f t="shared" si="2"/>
        <v>#NAME?</v>
      </c>
      <c r="F263" s="60" t="str">
        <f t="shared" si="3"/>
        <v>#NAME?</v>
      </c>
    </row>
    <row r="264" ht="12.75" customHeight="1">
      <c r="A264" s="58" t="str">
        <f t="shared" si="1"/>
        <v>#NAME?</v>
      </c>
      <c r="B264" s="139" t="str">
        <f>IF(A264="","",IF(MONTH(DATE(YEAR(fpdate),MONTH(fpdate)+(A264-1),DAY(fpdate)))&gt;(MONTH(fpdate)+MOD((A264-1),12)),DATE(YEAR(fpdate),MONTH(fpdate)+(A264-1)+1,0),DATE(YEAR(fpdate),MONTH(fpdate)+(A264-1),DAY(fpdate))))</f>
        <v>#NAME?</v>
      </c>
      <c r="C264" s="60" t="str">
        <f>IF(A264="","",IF(OR(A264=nper,payment&gt;ROUND((1+rate)*F263,2)),ROUND((1+rate)*F263,2),payment))</f>
        <v>#NAME?</v>
      </c>
      <c r="D264" s="60" t="str">
        <f>IF(A264="","",ROUND(rate*F263,2))</f>
        <v>#NAME?</v>
      </c>
      <c r="E264" s="60" t="str">
        <f t="shared" si="2"/>
        <v>#NAME?</v>
      </c>
      <c r="F264" s="60" t="str">
        <f t="shared" si="3"/>
        <v>#NAME?</v>
      </c>
    </row>
    <row r="265" ht="12.75" customHeight="1">
      <c r="A265" s="58" t="str">
        <f t="shared" si="1"/>
        <v>#NAME?</v>
      </c>
      <c r="B265" s="139" t="str">
        <f>IF(A265="","",IF(MONTH(DATE(YEAR(fpdate),MONTH(fpdate)+(A265-1),DAY(fpdate)))&gt;(MONTH(fpdate)+MOD((A265-1),12)),DATE(YEAR(fpdate),MONTH(fpdate)+(A265-1)+1,0),DATE(YEAR(fpdate),MONTH(fpdate)+(A265-1),DAY(fpdate))))</f>
        <v>#NAME?</v>
      </c>
      <c r="C265" s="60" t="str">
        <f>IF(A265="","",IF(OR(A265=nper,payment&gt;ROUND((1+rate)*F264,2)),ROUND((1+rate)*F264,2),payment))</f>
        <v>#NAME?</v>
      </c>
      <c r="D265" s="60" t="str">
        <f>IF(A265="","",ROUND(rate*F264,2))</f>
        <v>#NAME?</v>
      </c>
      <c r="E265" s="60" t="str">
        <f t="shared" si="2"/>
        <v>#NAME?</v>
      </c>
      <c r="F265" s="60" t="str">
        <f t="shared" si="3"/>
        <v>#NAME?</v>
      </c>
    </row>
    <row r="266" ht="12.75" customHeight="1">
      <c r="A266" s="58" t="str">
        <f t="shared" si="1"/>
        <v>#NAME?</v>
      </c>
      <c r="B266" s="139" t="str">
        <f>IF(A266="","",IF(MONTH(DATE(YEAR(fpdate),MONTH(fpdate)+(A266-1),DAY(fpdate)))&gt;(MONTH(fpdate)+MOD((A266-1),12)),DATE(YEAR(fpdate),MONTH(fpdate)+(A266-1)+1,0),DATE(YEAR(fpdate),MONTH(fpdate)+(A266-1),DAY(fpdate))))</f>
        <v>#NAME?</v>
      </c>
      <c r="C266" s="60" t="str">
        <f>IF(A266="","",IF(OR(A266=nper,payment&gt;ROUND((1+rate)*F265,2)),ROUND((1+rate)*F265,2),payment))</f>
        <v>#NAME?</v>
      </c>
      <c r="D266" s="60" t="str">
        <f>IF(A266="","",ROUND(rate*F265,2))</f>
        <v>#NAME?</v>
      </c>
      <c r="E266" s="60" t="str">
        <f t="shared" si="2"/>
        <v>#NAME?</v>
      </c>
      <c r="F266" s="60" t="str">
        <f t="shared" si="3"/>
        <v>#NAME?</v>
      </c>
    </row>
    <row r="267" ht="12.75" customHeight="1">
      <c r="A267" s="58" t="str">
        <f t="shared" si="1"/>
        <v>#NAME?</v>
      </c>
      <c r="B267" s="139" t="str">
        <f>IF(A267="","",IF(MONTH(DATE(YEAR(fpdate),MONTH(fpdate)+(A267-1),DAY(fpdate)))&gt;(MONTH(fpdate)+MOD((A267-1),12)),DATE(YEAR(fpdate),MONTH(fpdate)+(A267-1)+1,0),DATE(YEAR(fpdate),MONTH(fpdate)+(A267-1),DAY(fpdate))))</f>
        <v>#NAME?</v>
      </c>
      <c r="C267" s="60" t="str">
        <f>IF(A267="","",IF(OR(A267=nper,payment&gt;ROUND((1+rate)*F266,2)),ROUND((1+rate)*F266,2),payment))</f>
        <v>#NAME?</v>
      </c>
      <c r="D267" s="60" t="str">
        <f>IF(A267="","",ROUND(rate*F266,2))</f>
        <v>#NAME?</v>
      </c>
      <c r="E267" s="60" t="str">
        <f t="shared" si="2"/>
        <v>#NAME?</v>
      </c>
      <c r="F267" s="60" t="str">
        <f t="shared" si="3"/>
        <v>#NAME?</v>
      </c>
    </row>
    <row r="268" ht="12.75" customHeight="1">
      <c r="A268" s="58" t="str">
        <f t="shared" si="1"/>
        <v>#NAME?</v>
      </c>
      <c r="B268" s="139" t="str">
        <f>IF(A268="","",IF(MONTH(DATE(YEAR(fpdate),MONTH(fpdate)+(A268-1),DAY(fpdate)))&gt;(MONTH(fpdate)+MOD((A268-1),12)),DATE(YEAR(fpdate),MONTH(fpdate)+(A268-1)+1,0),DATE(YEAR(fpdate),MONTH(fpdate)+(A268-1),DAY(fpdate))))</f>
        <v>#NAME?</v>
      </c>
      <c r="C268" s="60" t="str">
        <f>IF(A268="","",IF(OR(A268=nper,payment&gt;ROUND((1+rate)*F267,2)),ROUND((1+rate)*F267,2),payment))</f>
        <v>#NAME?</v>
      </c>
      <c r="D268" s="60" t="str">
        <f>IF(A268="","",ROUND(rate*F267,2))</f>
        <v>#NAME?</v>
      </c>
      <c r="E268" s="60" t="str">
        <f t="shared" si="2"/>
        <v>#NAME?</v>
      </c>
      <c r="F268" s="60" t="str">
        <f t="shared" si="3"/>
        <v>#NAME?</v>
      </c>
    </row>
    <row r="269" ht="12.75" customHeight="1">
      <c r="A269" s="58" t="str">
        <f t="shared" si="1"/>
        <v>#NAME?</v>
      </c>
      <c r="B269" s="139" t="str">
        <f>IF(A269="","",IF(MONTH(DATE(YEAR(fpdate),MONTH(fpdate)+(A269-1),DAY(fpdate)))&gt;(MONTH(fpdate)+MOD((A269-1),12)),DATE(YEAR(fpdate),MONTH(fpdate)+(A269-1)+1,0),DATE(YEAR(fpdate),MONTH(fpdate)+(A269-1),DAY(fpdate))))</f>
        <v>#NAME?</v>
      </c>
      <c r="C269" s="60" t="str">
        <f>IF(A269="","",IF(OR(A269=nper,payment&gt;ROUND((1+rate)*F268,2)),ROUND((1+rate)*F268,2),payment))</f>
        <v>#NAME?</v>
      </c>
      <c r="D269" s="60" t="str">
        <f>IF(A269="","",ROUND(rate*F268,2))</f>
        <v>#NAME?</v>
      </c>
      <c r="E269" s="60" t="str">
        <f t="shared" si="2"/>
        <v>#NAME?</v>
      </c>
      <c r="F269" s="60" t="str">
        <f t="shared" si="3"/>
        <v>#NAME?</v>
      </c>
    </row>
    <row r="270" ht="12.75" customHeight="1">
      <c r="A270" s="58" t="str">
        <f t="shared" si="1"/>
        <v>#NAME?</v>
      </c>
      <c r="B270" s="139" t="str">
        <f>IF(A270="","",IF(MONTH(DATE(YEAR(fpdate),MONTH(fpdate)+(A270-1),DAY(fpdate)))&gt;(MONTH(fpdate)+MOD((A270-1),12)),DATE(YEAR(fpdate),MONTH(fpdate)+(A270-1)+1,0),DATE(YEAR(fpdate),MONTH(fpdate)+(A270-1),DAY(fpdate))))</f>
        <v>#NAME?</v>
      </c>
      <c r="C270" s="60" t="str">
        <f>IF(A270="","",IF(OR(A270=nper,payment&gt;ROUND((1+rate)*F269,2)),ROUND((1+rate)*F269,2),payment))</f>
        <v>#NAME?</v>
      </c>
      <c r="D270" s="60" t="str">
        <f>IF(A270="","",ROUND(rate*F269,2))</f>
        <v>#NAME?</v>
      </c>
      <c r="E270" s="60" t="str">
        <f t="shared" si="2"/>
        <v>#NAME?</v>
      </c>
      <c r="F270" s="60" t="str">
        <f t="shared" si="3"/>
        <v>#NAME?</v>
      </c>
    </row>
    <row r="271" ht="12.75" customHeight="1">
      <c r="A271" s="58" t="str">
        <f t="shared" si="1"/>
        <v>#NAME?</v>
      </c>
      <c r="B271" s="139" t="str">
        <f>IF(A271="","",IF(MONTH(DATE(YEAR(fpdate),MONTH(fpdate)+(A271-1),DAY(fpdate)))&gt;(MONTH(fpdate)+MOD((A271-1),12)),DATE(YEAR(fpdate),MONTH(fpdate)+(A271-1)+1,0),DATE(YEAR(fpdate),MONTH(fpdate)+(A271-1),DAY(fpdate))))</f>
        <v>#NAME?</v>
      </c>
      <c r="C271" s="60" t="str">
        <f>IF(A271="","",IF(OR(A271=nper,payment&gt;ROUND((1+rate)*F270,2)),ROUND((1+rate)*F270,2),payment))</f>
        <v>#NAME?</v>
      </c>
      <c r="D271" s="60" t="str">
        <f>IF(A271="","",ROUND(rate*F270,2))</f>
        <v>#NAME?</v>
      </c>
      <c r="E271" s="60" t="str">
        <f t="shared" si="2"/>
        <v>#NAME?</v>
      </c>
      <c r="F271" s="60" t="str">
        <f t="shared" si="3"/>
        <v>#NAME?</v>
      </c>
    </row>
    <row r="272" ht="12.75" customHeight="1">
      <c r="A272" s="58" t="str">
        <f t="shared" si="1"/>
        <v>#NAME?</v>
      </c>
      <c r="B272" s="139" t="str">
        <f>IF(A272="","",IF(MONTH(DATE(YEAR(fpdate),MONTH(fpdate)+(A272-1),DAY(fpdate)))&gt;(MONTH(fpdate)+MOD((A272-1),12)),DATE(YEAR(fpdate),MONTH(fpdate)+(A272-1)+1,0),DATE(YEAR(fpdate),MONTH(fpdate)+(A272-1),DAY(fpdate))))</f>
        <v>#NAME?</v>
      </c>
      <c r="C272" s="60" t="str">
        <f>IF(A272="","",IF(OR(A272=nper,payment&gt;ROUND((1+rate)*F271,2)),ROUND((1+rate)*F271,2),payment))</f>
        <v>#NAME?</v>
      </c>
      <c r="D272" s="60" t="str">
        <f>IF(A272="","",ROUND(rate*F271,2))</f>
        <v>#NAME?</v>
      </c>
      <c r="E272" s="60" t="str">
        <f t="shared" si="2"/>
        <v>#NAME?</v>
      </c>
      <c r="F272" s="60" t="str">
        <f t="shared" si="3"/>
        <v>#NAME?</v>
      </c>
    </row>
    <row r="273" ht="12.75" customHeight="1">
      <c r="A273" s="58" t="str">
        <f t="shared" si="1"/>
        <v>#NAME?</v>
      </c>
      <c r="B273" s="139" t="str">
        <f>IF(A273="","",IF(MONTH(DATE(YEAR(fpdate),MONTH(fpdate)+(A273-1),DAY(fpdate)))&gt;(MONTH(fpdate)+MOD((A273-1),12)),DATE(YEAR(fpdate),MONTH(fpdate)+(A273-1)+1,0),DATE(YEAR(fpdate),MONTH(fpdate)+(A273-1),DAY(fpdate))))</f>
        <v>#NAME?</v>
      </c>
      <c r="C273" s="60" t="str">
        <f>IF(A273="","",IF(OR(A273=nper,payment&gt;ROUND((1+rate)*F272,2)),ROUND((1+rate)*F272,2),payment))</f>
        <v>#NAME?</v>
      </c>
      <c r="D273" s="60" t="str">
        <f>IF(A273="","",ROUND(rate*F272,2))</f>
        <v>#NAME?</v>
      </c>
      <c r="E273" s="60" t="str">
        <f t="shared" si="2"/>
        <v>#NAME?</v>
      </c>
      <c r="F273" s="60" t="str">
        <f t="shared" si="3"/>
        <v>#NAME?</v>
      </c>
    </row>
    <row r="274" ht="12.75" customHeight="1">
      <c r="A274" s="58" t="str">
        <f t="shared" si="1"/>
        <v>#NAME?</v>
      </c>
      <c r="B274" s="139" t="str">
        <f>IF(A274="","",IF(MONTH(DATE(YEAR(fpdate),MONTH(fpdate)+(A274-1),DAY(fpdate)))&gt;(MONTH(fpdate)+MOD((A274-1),12)),DATE(YEAR(fpdate),MONTH(fpdate)+(A274-1)+1,0),DATE(YEAR(fpdate),MONTH(fpdate)+(A274-1),DAY(fpdate))))</f>
        <v>#NAME?</v>
      </c>
      <c r="C274" s="60" t="str">
        <f>IF(A274="","",IF(OR(A274=nper,payment&gt;ROUND((1+rate)*F273,2)),ROUND((1+rate)*F273,2),payment))</f>
        <v>#NAME?</v>
      </c>
      <c r="D274" s="60" t="str">
        <f>IF(A274="","",ROUND(rate*F273,2))</f>
        <v>#NAME?</v>
      </c>
      <c r="E274" s="60" t="str">
        <f t="shared" si="2"/>
        <v>#NAME?</v>
      </c>
      <c r="F274" s="60" t="str">
        <f t="shared" si="3"/>
        <v>#NAME?</v>
      </c>
    </row>
    <row r="275" ht="12.75" customHeight="1">
      <c r="A275" s="58" t="str">
        <f t="shared" si="1"/>
        <v>#NAME?</v>
      </c>
      <c r="B275" s="139" t="str">
        <f>IF(A275="","",IF(MONTH(DATE(YEAR(fpdate),MONTH(fpdate)+(A275-1),DAY(fpdate)))&gt;(MONTH(fpdate)+MOD((A275-1),12)),DATE(YEAR(fpdate),MONTH(fpdate)+(A275-1)+1,0),DATE(YEAR(fpdate),MONTH(fpdate)+(A275-1),DAY(fpdate))))</f>
        <v>#NAME?</v>
      </c>
      <c r="C275" s="60" t="str">
        <f>IF(A275="","",IF(OR(A275=nper,payment&gt;ROUND((1+rate)*F274,2)),ROUND((1+rate)*F274,2),payment))</f>
        <v>#NAME?</v>
      </c>
      <c r="D275" s="60" t="str">
        <f>IF(A275="","",ROUND(rate*F274,2))</f>
        <v>#NAME?</v>
      </c>
      <c r="E275" s="60" t="str">
        <f t="shared" si="2"/>
        <v>#NAME?</v>
      </c>
      <c r="F275" s="60" t="str">
        <f t="shared" si="3"/>
        <v>#NAME?</v>
      </c>
    </row>
    <row r="276" ht="12.75" customHeight="1">
      <c r="A276" s="58" t="str">
        <f t="shared" si="1"/>
        <v>#NAME?</v>
      </c>
      <c r="B276" s="139" t="str">
        <f>IF(A276="","",IF(MONTH(DATE(YEAR(fpdate),MONTH(fpdate)+(A276-1),DAY(fpdate)))&gt;(MONTH(fpdate)+MOD((A276-1),12)),DATE(YEAR(fpdate),MONTH(fpdate)+(A276-1)+1,0),DATE(YEAR(fpdate),MONTH(fpdate)+(A276-1),DAY(fpdate))))</f>
        <v>#NAME?</v>
      </c>
      <c r="C276" s="60" t="str">
        <f>IF(A276="","",IF(OR(A276=nper,payment&gt;ROUND((1+rate)*F275,2)),ROUND((1+rate)*F275,2),payment))</f>
        <v>#NAME?</v>
      </c>
      <c r="D276" s="60" t="str">
        <f>IF(A276="","",ROUND(rate*F275,2))</f>
        <v>#NAME?</v>
      </c>
      <c r="E276" s="60" t="str">
        <f t="shared" si="2"/>
        <v>#NAME?</v>
      </c>
      <c r="F276" s="60" t="str">
        <f t="shared" si="3"/>
        <v>#NAME?</v>
      </c>
    </row>
    <row r="277" ht="12.75" customHeight="1">
      <c r="A277" s="58" t="str">
        <f t="shared" si="1"/>
        <v>#NAME?</v>
      </c>
      <c r="B277" s="139" t="str">
        <f>IF(A277="","",IF(MONTH(DATE(YEAR(fpdate),MONTH(fpdate)+(A277-1),DAY(fpdate)))&gt;(MONTH(fpdate)+MOD((A277-1),12)),DATE(YEAR(fpdate),MONTH(fpdate)+(A277-1)+1,0),DATE(YEAR(fpdate),MONTH(fpdate)+(A277-1),DAY(fpdate))))</f>
        <v>#NAME?</v>
      </c>
      <c r="C277" s="60" t="str">
        <f>IF(A277="","",IF(OR(A277=nper,payment&gt;ROUND((1+rate)*F276,2)),ROUND((1+rate)*F276,2),payment))</f>
        <v>#NAME?</v>
      </c>
      <c r="D277" s="60" t="str">
        <f>IF(A277="","",ROUND(rate*F276,2))</f>
        <v>#NAME?</v>
      </c>
      <c r="E277" s="60" t="str">
        <f t="shared" si="2"/>
        <v>#NAME?</v>
      </c>
      <c r="F277" s="60" t="str">
        <f t="shared" si="3"/>
        <v>#NAME?</v>
      </c>
    </row>
    <row r="278" ht="12.75" customHeight="1">
      <c r="A278" s="58" t="str">
        <f t="shared" si="1"/>
        <v>#NAME?</v>
      </c>
      <c r="B278" s="139" t="str">
        <f>IF(A278="","",IF(MONTH(DATE(YEAR(fpdate),MONTH(fpdate)+(A278-1),DAY(fpdate)))&gt;(MONTH(fpdate)+MOD((A278-1),12)),DATE(YEAR(fpdate),MONTH(fpdate)+(A278-1)+1,0),DATE(YEAR(fpdate),MONTH(fpdate)+(A278-1),DAY(fpdate))))</f>
        <v>#NAME?</v>
      </c>
      <c r="C278" s="60" t="str">
        <f>IF(A278="","",IF(OR(A278=nper,payment&gt;ROUND((1+rate)*F277,2)),ROUND((1+rate)*F277,2),payment))</f>
        <v>#NAME?</v>
      </c>
      <c r="D278" s="60" t="str">
        <f>IF(A278="","",ROUND(rate*F277,2))</f>
        <v>#NAME?</v>
      </c>
      <c r="E278" s="60" t="str">
        <f t="shared" si="2"/>
        <v>#NAME?</v>
      </c>
      <c r="F278" s="60" t="str">
        <f t="shared" si="3"/>
        <v>#NAME?</v>
      </c>
    </row>
    <row r="279" ht="12.75" customHeight="1">
      <c r="A279" s="58" t="str">
        <f t="shared" si="1"/>
        <v>#NAME?</v>
      </c>
      <c r="B279" s="139" t="str">
        <f>IF(A279="","",IF(MONTH(DATE(YEAR(fpdate),MONTH(fpdate)+(A279-1),DAY(fpdate)))&gt;(MONTH(fpdate)+MOD((A279-1),12)),DATE(YEAR(fpdate),MONTH(fpdate)+(A279-1)+1,0),DATE(YEAR(fpdate),MONTH(fpdate)+(A279-1),DAY(fpdate))))</f>
        <v>#NAME?</v>
      </c>
      <c r="C279" s="60" t="str">
        <f>IF(A279="","",IF(OR(A279=nper,payment&gt;ROUND((1+rate)*F278,2)),ROUND((1+rate)*F278,2),payment))</f>
        <v>#NAME?</v>
      </c>
      <c r="D279" s="60" t="str">
        <f>IF(A279="","",ROUND(rate*F278,2))</f>
        <v>#NAME?</v>
      </c>
      <c r="E279" s="60" t="str">
        <f t="shared" si="2"/>
        <v>#NAME?</v>
      </c>
      <c r="F279" s="60" t="str">
        <f t="shared" si="3"/>
        <v>#NAME?</v>
      </c>
    </row>
    <row r="280" ht="12.75" customHeight="1">
      <c r="A280" s="58" t="str">
        <f t="shared" si="1"/>
        <v>#NAME?</v>
      </c>
      <c r="B280" s="139" t="str">
        <f>IF(A280="","",IF(MONTH(DATE(YEAR(fpdate),MONTH(fpdate)+(A280-1),DAY(fpdate)))&gt;(MONTH(fpdate)+MOD((A280-1),12)),DATE(YEAR(fpdate),MONTH(fpdate)+(A280-1)+1,0),DATE(YEAR(fpdate),MONTH(fpdate)+(A280-1),DAY(fpdate))))</f>
        <v>#NAME?</v>
      </c>
      <c r="C280" s="60" t="str">
        <f>IF(A280="","",IF(OR(A280=nper,payment&gt;ROUND((1+rate)*F279,2)),ROUND((1+rate)*F279,2),payment))</f>
        <v>#NAME?</v>
      </c>
      <c r="D280" s="60" t="str">
        <f>IF(A280="","",ROUND(rate*F279,2))</f>
        <v>#NAME?</v>
      </c>
      <c r="E280" s="60" t="str">
        <f t="shared" si="2"/>
        <v>#NAME?</v>
      </c>
      <c r="F280" s="60" t="str">
        <f t="shared" si="3"/>
        <v>#NAME?</v>
      </c>
    </row>
    <row r="281" ht="12.75" customHeight="1">
      <c r="A281" s="58" t="str">
        <f t="shared" si="1"/>
        <v>#NAME?</v>
      </c>
      <c r="B281" s="139" t="str">
        <f>IF(A281="","",IF(MONTH(DATE(YEAR(fpdate),MONTH(fpdate)+(A281-1),DAY(fpdate)))&gt;(MONTH(fpdate)+MOD((A281-1),12)),DATE(YEAR(fpdate),MONTH(fpdate)+(A281-1)+1,0),DATE(YEAR(fpdate),MONTH(fpdate)+(A281-1),DAY(fpdate))))</f>
        <v>#NAME?</v>
      </c>
      <c r="C281" s="60" t="str">
        <f>IF(A281="","",IF(OR(A281=nper,payment&gt;ROUND((1+rate)*F280,2)),ROUND((1+rate)*F280,2),payment))</f>
        <v>#NAME?</v>
      </c>
      <c r="D281" s="60" t="str">
        <f>IF(A281="","",ROUND(rate*F280,2))</f>
        <v>#NAME?</v>
      </c>
      <c r="E281" s="60" t="str">
        <f t="shared" si="2"/>
        <v>#NAME?</v>
      </c>
      <c r="F281" s="60" t="str">
        <f t="shared" si="3"/>
        <v>#NAME?</v>
      </c>
    </row>
    <row r="282" ht="12.75" customHeight="1">
      <c r="A282" s="58" t="str">
        <f t="shared" si="1"/>
        <v>#NAME?</v>
      </c>
      <c r="B282" s="139" t="str">
        <f>IF(A282="","",IF(MONTH(DATE(YEAR(fpdate),MONTH(fpdate)+(A282-1),DAY(fpdate)))&gt;(MONTH(fpdate)+MOD((A282-1),12)),DATE(YEAR(fpdate),MONTH(fpdate)+(A282-1)+1,0),DATE(YEAR(fpdate),MONTH(fpdate)+(A282-1),DAY(fpdate))))</f>
        <v>#NAME?</v>
      </c>
      <c r="C282" s="60" t="str">
        <f>IF(A282="","",IF(OR(A282=nper,payment&gt;ROUND((1+rate)*F281,2)),ROUND((1+rate)*F281,2),payment))</f>
        <v>#NAME?</v>
      </c>
      <c r="D282" s="60" t="str">
        <f>IF(A282="","",ROUND(rate*F281,2))</f>
        <v>#NAME?</v>
      </c>
      <c r="E282" s="60" t="str">
        <f t="shared" si="2"/>
        <v>#NAME?</v>
      </c>
      <c r="F282" s="60" t="str">
        <f t="shared" si="3"/>
        <v>#NAME?</v>
      </c>
    </row>
    <row r="283" ht="12.75" customHeight="1">
      <c r="A283" s="58" t="str">
        <f t="shared" si="1"/>
        <v>#NAME?</v>
      </c>
      <c r="B283" s="139" t="str">
        <f>IF(A283="","",IF(MONTH(DATE(YEAR(fpdate),MONTH(fpdate)+(A283-1),DAY(fpdate)))&gt;(MONTH(fpdate)+MOD((A283-1),12)),DATE(YEAR(fpdate),MONTH(fpdate)+(A283-1)+1,0),DATE(YEAR(fpdate),MONTH(fpdate)+(A283-1),DAY(fpdate))))</f>
        <v>#NAME?</v>
      </c>
      <c r="C283" s="60" t="str">
        <f>IF(A283="","",IF(OR(A283=nper,payment&gt;ROUND((1+rate)*F282,2)),ROUND((1+rate)*F282,2),payment))</f>
        <v>#NAME?</v>
      </c>
      <c r="D283" s="60" t="str">
        <f>IF(A283="","",ROUND(rate*F282,2))</f>
        <v>#NAME?</v>
      </c>
      <c r="E283" s="60" t="str">
        <f t="shared" si="2"/>
        <v>#NAME?</v>
      </c>
      <c r="F283" s="60" t="str">
        <f t="shared" si="3"/>
        <v>#NAME?</v>
      </c>
    </row>
    <row r="284" ht="12.75" customHeight="1">
      <c r="A284" s="58" t="str">
        <f t="shared" si="1"/>
        <v>#NAME?</v>
      </c>
      <c r="B284" s="139" t="str">
        <f>IF(A284="","",IF(MONTH(DATE(YEAR(fpdate),MONTH(fpdate)+(A284-1),DAY(fpdate)))&gt;(MONTH(fpdate)+MOD((A284-1),12)),DATE(YEAR(fpdate),MONTH(fpdate)+(A284-1)+1,0),DATE(YEAR(fpdate),MONTH(fpdate)+(A284-1),DAY(fpdate))))</f>
        <v>#NAME?</v>
      </c>
      <c r="C284" s="60" t="str">
        <f>IF(A284="","",IF(OR(A284=nper,payment&gt;ROUND((1+rate)*F283,2)),ROUND((1+rate)*F283,2),payment))</f>
        <v>#NAME?</v>
      </c>
      <c r="D284" s="60" t="str">
        <f>IF(A284="","",ROUND(rate*F283,2))</f>
        <v>#NAME?</v>
      </c>
      <c r="E284" s="60" t="str">
        <f t="shared" si="2"/>
        <v>#NAME?</v>
      </c>
      <c r="F284" s="60" t="str">
        <f t="shared" si="3"/>
        <v>#NAME?</v>
      </c>
    </row>
    <row r="285" ht="12.75" customHeight="1">
      <c r="A285" s="58" t="str">
        <f t="shared" si="1"/>
        <v>#NAME?</v>
      </c>
      <c r="B285" s="139" t="str">
        <f>IF(A285="","",IF(MONTH(DATE(YEAR(fpdate),MONTH(fpdate)+(A285-1),DAY(fpdate)))&gt;(MONTH(fpdate)+MOD((A285-1),12)),DATE(YEAR(fpdate),MONTH(fpdate)+(A285-1)+1,0),DATE(YEAR(fpdate),MONTH(fpdate)+(A285-1),DAY(fpdate))))</f>
        <v>#NAME?</v>
      </c>
      <c r="C285" s="60" t="str">
        <f>IF(A285="","",IF(OR(A285=nper,payment&gt;ROUND((1+rate)*F284,2)),ROUND((1+rate)*F284,2),payment))</f>
        <v>#NAME?</v>
      </c>
      <c r="D285" s="60" t="str">
        <f>IF(A285="","",ROUND(rate*F284,2))</f>
        <v>#NAME?</v>
      </c>
      <c r="E285" s="60" t="str">
        <f t="shared" si="2"/>
        <v>#NAME?</v>
      </c>
      <c r="F285" s="60" t="str">
        <f t="shared" si="3"/>
        <v>#NAME?</v>
      </c>
    </row>
    <row r="286" ht="12.75" customHeight="1">
      <c r="A286" s="58" t="str">
        <f t="shared" si="1"/>
        <v>#NAME?</v>
      </c>
      <c r="B286" s="139" t="str">
        <f>IF(A286="","",IF(MONTH(DATE(YEAR(fpdate),MONTH(fpdate)+(A286-1),DAY(fpdate)))&gt;(MONTH(fpdate)+MOD((A286-1),12)),DATE(YEAR(fpdate),MONTH(fpdate)+(A286-1)+1,0),DATE(YEAR(fpdate),MONTH(fpdate)+(A286-1),DAY(fpdate))))</f>
        <v>#NAME?</v>
      </c>
      <c r="C286" s="60" t="str">
        <f>IF(A286="","",IF(OR(A286=nper,payment&gt;ROUND((1+rate)*F285,2)),ROUND((1+rate)*F285,2),payment))</f>
        <v>#NAME?</v>
      </c>
      <c r="D286" s="60" t="str">
        <f>IF(A286="","",ROUND(rate*F285,2))</f>
        <v>#NAME?</v>
      </c>
      <c r="E286" s="60" t="str">
        <f t="shared" si="2"/>
        <v>#NAME?</v>
      </c>
      <c r="F286" s="60" t="str">
        <f t="shared" si="3"/>
        <v>#NAME?</v>
      </c>
    </row>
    <row r="287" ht="12.75" customHeight="1">
      <c r="A287" s="58" t="str">
        <f t="shared" si="1"/>
        <v>#NAME?</v>
      </c>
      <c r="B287" s="139" t="str">
        <f>IF(A287="","",IF(MONTH(DATE(YEAR(fpdate),MONTH(fpdate)+(A287-1),DAY(fpdate)))&gt;(MONTH(fpdate)+MOD((A287-1),12)),DATE(YEAR(fpdate),MONTH(fpdate)+(A287-1)+1,0),DATE(YEAR(fpdate),MONTH(fpdate)+(A287-1),DAY(fpdate))))</f>
        <v>#NAME?</v>
      </c>
      <c r="C287" s="60" t="str">
        <f>IF(A287="","",IF(OR(A287=nper,payment&gt;ROUND((1+rate)*F286,2)),ROUND((1+rate)*F286,2),payment))</f>
        <v>#NAME?</v>
      </c>
      <c r="D287" s="60" t="str">
        <f>IF(A287="","",ROUND(rate*F286,2))</f>
        <v>#NAME?</v>
      </c>
      <c r="E287" s="60" t="str">
        <f t="shared" si="2"/>
        <v>#NAME?</v>
      </c>
      <c r="F287" s="60" t="str">
        <f t="shared" si="3"/>
        <v>#NAME?</v>
      </c>
    </row>
    <row r="288" ht="12.75" customHeight="1">
      <c r="A288" s="58" t="str">
        <f t="shared" si="1"/>
        <v>#NAME?</v>
      </c>
      <c r="B288" s="139" t="str">
        <f>IF(A288="","",IF(MONTH(DATE(YEAR(fpdate),MONTH(fpdate)+(A288-1),DAY(fpdate)))&gt;(MONTH(fpdate)+MOD((A288-1),12)),DATE(YEAR(fpdate),MONTH(fpdate)+(A288-1)+1,0),DATE(YEAR(fpdate),MONTH(fpdate)+(A288-1),DAY(fpdate))))</f>
        <v>#NAME?</v>
      </c>
      <c r="C288" s="60" t="str">
        <f>IF(A288="","",IF(OR(A288=nper,payment&gt;ROUND((1+rate)*F287,2)),ROUND((1+rate)*F287,2),payment))</f>
        <v>#NAME?</v>
      </c>
      <c r="D288" s="60" t="str">
        <f>IF(A288="","",ROUND(rate*F287,2))</f>
        <v>#NAME?</v>
      </c>
      <c r="E288" s="60" t="str">
        <f t="shared" si="2"/>
        <v>#NAME?</v>
      </c>
      <c r="F288" s="60" t="str">
        <f t="shared" si="3"/>
        <v>#NAME?</v>
      </c>
    </row>
    <row r="289" ht="12.75" customHeight="1">
      <c r="A289" s="58" t="str">
        <f t="shared" si="1"/>
        <v>#NAME?</v>
      </c>
      <c r="B289" s="139" t="str">
        <f>IF(A289="","",IF(MONTH(DATE(YEAR(fpdate),MONTH(fpdate)+(A289-1),DAY(fpdate)))&gt;(MONTH(fpdate)+MOD((A289-1),12)),DATE(YEAR(fpdate),MONTH(fpdate)+(A289-1)+1,0),DATE(YEAR(fpdate),MONTH(fpdate)+(A289-1),DAY(fpdate))))</f>
        <v>#NAME?</v>
      </c>
      <c r="C289" s="60" t="str">
        <f>IF(A289="","",IF(OR(A289=nper,payment&gt;ROUND((1+rate)*F288,2)),ROUND((1+rate)*F288,2),payment))</f>
        <v>#NAME?</v>
      </c>
      <c r="D289" s="60" t="str">
        <f>IF(A289="","",ROUND(rate*F288,2))</f>
        <v>#NAME?</v>
      </c>
      <c r="E289" s="60" t="str">
        <f t="shared" si="2"/>
        <v>#NAME?</v>
      </c>
      <c r="F289" s="60" t="str">
        <f t="shared" si="3"/>
        <v>#NAME?</v>
      </c>
    </row>
    <row r="290" ht="12.75" customHeight="1">
      <c r="A290" s="58" t="str">
        <f t="shared" si="1"/>
        <v>#NAME?</v>
      </c>
      <c r="B290" s="139" t="str">
        <f>IF(A290="","",IF(MONTH(DATE(YEAR(fpdate),MONTH(fpdate)+(A290-1),DAY(fpdate)))&gt;(MONTH(fpdate)+MOD((A290-1),12)),DATE(YEAR(fpdate),MONTH(fpdate)+(A290-1)+1,0),DATE(YEAR(fpdate),MONTH(fpdate)+(A290-1),DAY(fpdate))))</f>
        <v>#NAME?</v>
      </c>
      <c r="C290" s="60" t="str">
        <f>IF(A290="","",IF(OR(A290=nper,payment&gt;ROUND((1+rate)*F289,2)),ROUND((1+rate)*F289,2),payment))</f>
        <v>#NAME?</v>
      </c>
      <c r="D290" s="60" t="str">
        <f>IF(A290="","",ROUND(rate*F289,2))</f>
        <v>#NAME?</v>
      </c>
      <c r="E290" s="60" t="str">
        <f t="shared" si="2"/>
        <v>#NAME?</v>
      </c>
      <c r="F290" s="60" t="str">
        <f t="shared" si="3"/>
        <v>#NAME?</v>
      </c>
    </row>
    <row r="291" ht="12.75" customHeight="1">
      <c r="A291" s="58" t="str">
        <f t="shared" si="1"/>
        <v>#NAME?</v>
      </c>
      <c r="B291" s="139" t="str">
        <f>IF(A291="","",IF(MONTH(DATE(YEAR(fpdate),MONTH(fpdate)+(A291-1),DAY(fpdate)))&gt;(MONTH(fpdate)+MOD((A291-1),12)),DATE(YEAR(fpdate),MONTH(fpdate)+(A291-1)+1,0),DATE(YEAR(fpdate),MONTH(fpdate)+(A291-1),DAY(fpdate))))</f>
        <v>#NAME?</v>
      </c>
      <c r="C291" s="60" t="str">
        <f>IF(A291="","",IF(OR(A291=nper,payment&gt;ROUND((1+rate)*F290,2)),ROUND((1+rate)*F290,2),payment))</f>
        <v>#NAME?</v>
      </c>
      <c r="D291" s="60" t="str">
        <f>IF(A291="","",ROUND(rate*F290,2))</f>
        <v>#NAME?</v>
      </c>
      <c r="E291" s="60" t="str">
        <f t="shared" si="2"/>
        <v>#NAME?</v>
      </c>
      <c r="F291" s="60" t="str">
        <f t="shared" si="3"/>
        <v>#NAME?</v>
      </c>
    </row>
    <row r="292" ht="12.75" customHeight="1">
      <c r="A292" s="58" t="str">
        <f t="shared" si="1"/>
        <v>#NAME?</v>
      </c>
      <c r="B292" s="139" t="str">
        <f>IF(A292="","",IF(MONTH(DATE(YEAR(fpdate),MONTH(fpdate)+(A292-1),DAY(fpdate)))&gt;(MONTH(fpdate)+MOD((A292-1),12)),DATE(YEAR(fpdate),MONTH(fpdate)+(A292-1)+1,0),DATE(YEAR(fpdate),MONTH(fpdate)+(A292-1),DAY(fpdate))))</f>
        <v>#NAME?</v>
      </c>
      <c r="C292" s="60" t="str">
        <f>IF(A292="","",IF(OR(A292=nper,payment&gt;ROUND((1+rate)*F291,2)),ROUND((1+rate)*F291,2),payment))</f>
        <v>#NAME?</v>
      </c>
      <c r="D292" s="60" t="str">
        <f>IF(A292="","",ROUND(rate*F291,2))</f>
        <v>#NAME?</v>
      </c>
      <c r="E292" s="60" t="str">
        <f t="shared" si="2"/>
        <v>#NAME?</v>
      </c>
      <c r="F292" s="60" t="str">
        <f t="shared" si="3"/>
        <v>#NAME?</v>
      </c>
    </row>
    <row r="293" ht="12.75" customHeight="1">
      <c r="A293" s="58" t="str">
        <f t="shared" si="1"/>
        <v>#NAME?</v>
      </c>
      <c r="B293" s="139" t="str">
        <f>IF(A293="","",IF(MONTH(DATE(YEAR(fpdate),MONTH(fpdate)+(A293-1),DAY(fpdate)))&gt;(MONTH(fpdate)+MOD((A293-1),12)),DATE(YEAR(fpdate),MONTH(fpdate)+(A293-1)+1,0),DATE(YEAR(fpdate),MONTH(fpdate)+(A293-1),DAY(fpdate))))</f>
        <v>#NAME?</v>
      </c>
      <c r="C293" s="60" t="str">
        <f>IF(A293="","",IF(OR(A293=nper,payment&gt;ROUND((1+rate)*F292,2)),ROUND((1+rate)*F292,2),payment))</f>
        <v>#NAME?</v>
      </c>
      <c r="D293" s="60" t="str">
        <f>IF(A293="","",ROUND(rate*F292,2))</f>
        <v>#NAME?</v>
      </c>
      <c r="E293" s="60" t="str">
        <f t="shared" si="2"/>
        <v>#NAME?</v>
      </c>
      <c r="F293" s="60" t="str">
        <f t="shared" si="3"/>
        <v>#NAME?</v>
      </c>
    </row>
    <row r="294" ht="12.75" customHeight="1">
      <c r="A294" s="58" t="str">
        <f t="shared" si="1"/>
        <v>#NAME?</v>
      </c>
      <c r="B294" s="139" t="str">
        <f>IF(A294="","",IF(MONTH(DATE(YEAR(fpdate),MONTH(fpdate)+(A294-1),DAY(fpdate)))&gt;(MONTH(fpdate)+MOD((A294-1),12)),DATE(YEAR(fpdate),MONTH(fpdate)+(A294-1)+1,0),DATE(YEAR(fpdate),MONTH(fpdate)+(A294-1),DAY(fpdate))))</f>
        <v>#NAME?</v>
      </c>
      <c r="C294" s="60" t="str">
        <f>IF(A294="","",IF(OR(A294=nper,payment&gt;ROUND((1+rate)*F293,2)),ROUND((1+rate)*F293,2),payment))</f>
        <v>#NAME?</v>
      </c>
      <c r="D294" s="60" t="str">
        <f>IF(A294="","",ROUND(rate*F293,2))</f>
        <v>#NAME?</v>
      </c>
      <c r="E294" s="60" t="str">
        <f t="shared" si="2"/>
        <v>#NAME?</v>
      </c>
      <c r="F294" s="60" t="str">
        <f t="shared" si="3"/>
        <v>#NAME?</v>
      </c>
    </row>
    <row r="295" ht="12.75" customHeight="1">
      <c r="A295" s="58" t="str">
        <f t="shared" si="1"/>
        <v>#NAME?</v>
      </c>
      <c r="B295" s="139" t="str">
        <f>IF(A295="","",IF(MONTH(DATE(YEAR(fpdate),MONTH(fpdate)+(A295-1),DAY(fpdate)))&gt;(MONTH(fpdate)+MOD((A295-1),12)),DATE(YEAR(fpdate),MONTH(fpdate)+(A295-1)+1,0),DATE(YEAR(fpdate),MONTH(fpdate)+(A295-1),DAY(fpdate))))</f>
        <v>#NAME?</v>
      </c>
      <c r="C295" s="60" t="str">
        <f>IF(A295="","",IF(OR(A295=nper,payment&gt;ROUND((1+rate)*F294,2)),ROUND((1+rate)*F294,2),payment))</f>
        <v>#NAME?</v>
      </c>
      <c r="D295" s="60" t="str">
        <f>IF(A295="","",ROUND(rate*F294,2))</f>
        <v>#NAME?</v>
      </c>
      <c r="E295" s="60" t="str">
        <f t="shared" si="2"/>
        <v>#NAME?</v>
      </c>
      <c r="F295" s="60" t="str">
        <f t="shared" si="3"/>
        <v>#NAME?</v>
      </c>
    </row>
    <row r="296" ht="12.75" customHeight="1">
      <c r="A296" s="58" t="str">
        <f t="shared" si="1"/>
        <v>#NAME?</v>
      </c>
      <c r="B296" s="139" t="str">
        <f>IF(A296="","",IF(MONTH(DATE(YEAR(fpdate),MONTH(fpdate)+(A296-1),DAY(fpdate)))&gt;(MONTH(fpdate)+MOD((A296-1),12)),DATE(YEAR(fpdate),MONTH(fpdate)+(A296-1)+1,0),DATE(YEAR(fpdate),MONTH(fpdate)+(A296-1),DAY(fpdate))))</f>
        <v>#NAME?</v>
      </c>
      <c r="C296" s="60" t="str">
        <f>IF(A296="","",IF(OR(A296=nper,payment&gt;ROUND((1+rate)*F295,2)),ROUND((1+rate)*F295,2),payment))</f>
        <v>#NAME?</v>
      </c>
      <c r="D296" s="60" t="str">
        <f>IF(A296="","",ROUND(rate*F295,2))</f>
        <v>#NAME?</v>
      </c>
      <c r="E296" s="60" t="str">
        <f t="shared" si="2"/>
        <v>#NAME?</v>
      </c>
      <c r="F296" s="60" t="str">
        <f t="shared" si="3"/>
        <v>#NAME?</v>
      </c>
    </row>
    <row r="297" ht="12.75" customHeight="1">
      <c r="A297" s="58" t="str">
        <f t="shared" si="1"/>
        <v>#NAME?</v>
      </c>
      <c r="B297" s="139" t="str">
        <f>IF(A297="","",IF(MONTH(DATE(YEAR(fpdate),MONTH(fpdate)+(A297-1),DAY(fpdate)))&gt;(MONTH(fpdate)+MOD((A297-1),12)),DATE(YEAR(fpdate),MONTH(fpdate)+(A297-1)+1,0),DATE(YEAR(fpdate),MONTH(fpdate)+(A297-1),DAY(fpdate))))</f>
        <v>#NAME?</v>
      </c>
      <c r="C297" s="60" t="str">
        <f>IF(A297="","",IF(OR(A297=nper,payment&gt;ROUND((1+rate)*F296,2)),ROUND((1+rate)*F296,2),payment))</f>
        <v>#NAME?</v>
      </c>
      <c r="D297" s="60" t="str">
        <f>IF(A297="","",ROUND(rate*F296,2))</f>
        <v>#NAME?</v>
      </c>
      <c r="E297" s="60" t="str">
        <f t="shared" si="2"/>
        <v>#NAME?</v>
      </c>
      <c r="F297" s="60" t="str">
        <f t="shared" si="3"/>
        <v>#NAME?</v>
      </c>
    </row>
    <row r="298" ht="12.75" customHeight="1">
      <c r="A298" s="58" t="str">
        <f t="shared" si="1"/>
        <v>#NAME?</v>
      </c>
      <c r="B298" s="139" t="str">
        <f>IF(A298="","",IF(MONTH(DATE(YEAR(fpdate),MONTH(fpdate)+(A298-1),DAY(fpdate)))&gt;(MONTH(fpdate)+MOD((A298-1),12)),DATE(YEAR(fpdate),MONTH(fpdate)+(A298-1)+1,0),DATE(YEAR(fpdate),MONTH(fpdate)+(A298-1),DAY(fpdate))))</f>
        <v>#NAME?</v>
      </c>
      <c r="C298" s="60" t="str">
        <f>IF(A298="","",IF(OR(A298=nper,payment&gt;ROUND((1+rate)*F297,2)),ROUND((1+rate)*F297,2),payment))</f>
        <v>#NAME?</v>
      </c>
      <c r="D298" s="60" t="str">
        <f>IF(A298="","",ROUND(rate*F297,2))</f>
        <v>#NAME?</v>
      </c>
      <c r="E298" s="60" t="str">
        <f t="shared" si="2"/>
        <v>#NAME?</v>
      </c>
      <c r="F298" s="60" t="str">
        <f t="shared" si="3"/>
        <v>#NAME?</v>
      </c>
    </row>
    <row r="299" ht="12.75" customHeight="1">
      <c r="A299" s="58" t="str">
        <f t="shared" si="1"/>
        <v>#NAME?</v>
      </c>
      <c r="B299" s="139" t="str">
        <f>IF(A299="","",IF(MONTH(DATE(YEAR(fpdate),MONTH(fpdate)+(A299-1),DAY(fpdate)))&gt;(MONTH(fpdate)+MOD((A299-1),12)),DATE(YEAR(fpdate),MONTH(fpdate)+(A299-1)+1,0),DATE(YEAR(fpdate),MONTH(fpdate)+(A299-1),DAY(fpdate))))</f>
        <v>#NAME?</v>
      </c>
      <c r="C299" s="60" t="str">
        <f>IF(A299="","",IF(OR(A299=nper,payment&gt;ROUND((1+rate)*F298,2)),ROUND((1+rate)*F298,2),payment))</f>
        <v>#NAME?</v>
      </c>
      <c r="D299" s="60" t="str">
        <f>IF(A299="","",ROUND(rate*F298,2))</f>
        <v>#NAME?</v>
      </c>
      <c r="E299" s="60" t="str">
        <f t="shared" si="2"/>
        <v>#NAME?</v>
      </c>
      <c r="F299" s="60" t="str">
        <f t="shared" si="3"/>
        <v>#NAME?</v>
      </c>
    </row>
    <row r="300" ht="12.75" customHeight="1">
      <c r="A300" s="58" t="str">
        <f t="shared" si="1"/>
        <v>#NAME?</v>
      </c>
      <c r="B300" s="139" t="str">
        <f>IF(A300="","",IF(MONTH(DATE(YEAR(fpdate),MONTH(fpdate)+(A300-1),DAY(fpdate)))&gt;(MONTH(fpdate)+MOD((A300-1),12)),DATE(YEAR(fpdate),MONTH(fpdate)+(A300-1)+1,0),DATE(YEAR(fpdate),MONTH(fpdate)+(A300-1),DAY(fpdate))))</f>
        <v>#NAME?</v>
      </c>
      <c r="C300" s="60" t="str">
        <f>IF(A300="","",IF(OR(A300=nper,payment&gt;ROUND((1+rate)*F299,2)),ROUND((1+rate)*F299,2),payment))</f>
        <v>#NAME?</v>
      </c>
      <c r="D300" s="60" t="str">
        <f>IF(A300="","",ROUND(rate*F299,2))</f>
        <v>#NAME?</v>
      </c>
      <c r="E300" s="60" t="str">
        <f t="shared" si="2"/>
        <v>#NAME?</v>
      </c>
      <c r="F300" s="60" t="str">
        <f t="shared" si="3"/>
        <v>#NAME?</v>
      </c>
    </row>
    <row r="301" ht="12.75" customHeight="1">
      <c r="A301" s="58" t="str">
        <f t="shared" si="1"/>
        <v>#NAME?</v>
      </c>
      <c r="B301" s="139" t="str">
        <f>IF(A301="","",IF(MONTH(DATE(YEAR(fpdate),MONTH(fpdate)+(A301-1),DAY(fpdate)))&gt;(MONTH(fpdate)+MOD((A301-1),12)),DATE(YEAR(fpdate),MONTH(fpdate)+(A301-1)+1,0),DATE(YEAR(fpdate),MONTH(fpdate)+(A301-1),DAY(fpdate))))</f>
        <v>#NAME?</v>
      </c>
      <c r="C301" s="60" t="str">
        <f>IF(A301="","",IF(OR(A301=nper,payment&gt;ROUND((1+rate)*F300,2)),ROUND((1+rate)*F300,2),payment))</f>
        <v>#NAME?</v>
      </c>
      <c r="D301" s="60" t="str">
        <f>IF(A301="","",ROUND(rate*F300,2))</f>
        <v>#NAME?</v>
      </c>
      <c r="E301" s="60" t="str">
        <f t="shared" si="2"/>
        <v>#NAME?</v>
      </c>
      <c r="F301" s="60" t="str">
        <f t="shared" si="3"/>
        <v>#NAME?</v>
      </c>
    </row>
    <row r="302" ht="12.75" customHeight="1">
      <c r="A302" s="58" t="str">
        <f t="shared" si="1"/>
        <v>#NAME?</v>
      </c>
      <c r="B302" s="139" t="str">
        <f>IF(A302="","",IF(MONTH(DATE(YEAR(fpdate),MONTH(fpdate)+(A302-1),DAY(fpdate)))&gt;(MONTH(fpdate)+MOD((A302-1),12)),DATE(YEAR(fpdate),MONTH(fpdate)+(A302-1)+1,0),DATE(YEAR(fpdate),MONTH(fpdate)+(A302-1),DAY(fpdate))))</f>
        <v>#NAME?</v>
      </c>
      <c r="C302" s="60" t="str">
        <f>IF(A302="","",IF(OR(A302=nper,payment&gt;ROUND((1+rate)*F301,2)),ROUND((1+rate)*F301,2),payment))</f>
        <v>#NAME?</v>
      </c>
      <c r="D302" s="60" t="str">
        <f>IF(A302="","",ROUND(rate*F301,2))</f>
        <v>#NAME?</v>
      </c>
      <c r="E302" s="60" t="str">
        <f t="shared" si="2"/>
        <v>#NAME?</v>
      </c>
      <c r="F302" s="60" t="str">
        <f t="shared" si="3"/>
        <v>#NAME?</v>
      </c>
    </row>
    <row r="303" ht="12.75" customHeight="1">
      <c r="A303" s="58" t="str">
        <f t="shared" si="1"/>
        <v>#NAME?</v>
      </c>
      <c r="B303" s="139" t="str">
        <f>IF(A303="","",IF(MONTH(DATE(YEAR(fpdate),MONTH(fpdate)+(A303-1),DAY(fpdate)))&gt;(MONTH(fpdate)+MOD((A303-1),12)),DATE(YEAR(fpdate),MONTH(fpdate)+(A303-1)+1,0),DATE(YEAR(fpdate),MONTH(fpdate)+(A303-1),DAY(fpdate))))</f>
        <v>#NAME?</v>
      </c>
      <c r="C303" s="60" t="str">
        <f>IF(A303="","",IF(OR(A303=nper,payment&gt;ROUND((1+rate)*F302,2)),ROUND((1+rate)*F302,2),payment))</f>
        <v>#NAME?</v>
      </c>
      <c r="D303" s="60" t="str">
        <f>IF(A303="","",ROUND(rate*F302,2))</f>
        <v>#NAME?</v>
      </c>
      <c r="E303" s="60" t="str">
        <f t="shared" si="2"/>
        <v>#NAME?</v>
      </c>
      <c r="F303" s="60" t="str">
        <f t="shared" si="3"/>
        <v>#NAME?</v>
      </c>
    </row>
    <row r="304" ht="12.75" customHeight="1">
      <c r="A304" s="58" t="str">
        <f t="shared" si="1"/>
        <v>#NAME?</v>
      </c>
      <c r="B304" s="139" t="str">
        <f>IF(A304="","",IF(MONTH(DATE(YEAR(fpdate),MONTH(fpdate)+(A304-1),DAY(fpdate)))&gt;(MONTH(fpdate)+MOD((A304-1),12)),DATE(YEAR(fpdate),MONTH(fpdate)+(A304-1)+1,0),DATE(YEAR(fpdate),MONTH(fpdate)+(A304-1),DAY(fpdate))))</f>
        <v>#NAME?</v>
      </c>
      <c r="C304" s="60" t="str">
        <f>IF(A304="","",IF(OR(A304=nper,payment&gt;ROUND((1+rate)*F303,2)),ROUND((1+rate)*F303,2),payment))</f>
        <v>#NAME?</v>
      </c>
      <c r="D304" s="60" t="str">
        <f>IF(A304="","",ROUND(rate*F303,2))</f>
        <v>#NAME?</v>
      </c>
      <c r="E304" s="60" t="str">
        <f t="shared" si="2"/>
        <v>#NAME?</v>
      </c>
      <c r="F304" s="60" t="str">
        <f t="shared" si="3"/>
        <v>#NAME?</v>
      </c>
    </row>
    <row r="305" ht="12.75" customHeight="1">
      <c r="A305" s="58" t="str">
        <f t="shared" si="1"/>
        <v>#NAME?</v>
      </c>
      <c r="B305" s="139" t="str">
        <f>IF(A305="","",IF(MONTH(DATE(YEAR(fpdate),MONTH(fpdate)+(A305-1),DAY(fpdate)))&gt;(MONTH(fpdate)+MOD((A305-1),12)),DATE(YEAR(fpdate),MONTH(fpdate)+(A305-1)+1,0),DATE(YEAR(fpdate),MONTH(fpdate)+(A305-1),DAY(fpdate))))</f>
        <v>#NAME?</v>
      </c>
      <c r="C305" s="60" t="str">
        <f>IF(A305="","",IF(OR(A305=nper,payment&gt;ROUND((1+rate)*F304,2)),ROUND((1+rate)*F304,2),payment))</f>
        <v>#NAME?</v>
      </c>
      <c r="D305" s="60" t="str">
        <f>IF(A305="","",ROUND(rate*F304,2))</f>
        <v>#NAME?</v>
      </c>
      <c r="E305" s="60" t="str">
        <f t="shared" si="2"/>
        <v>#NAME?</v>
      </c>
      <c r="F305" s="60" t="str">
        <f t="shared" si="3"/>
        <v>#NAME?</v>
      </c>
    </row>
    <row r="306" ht="12.75" customHeight="1">
      <c r="A306" s="58" t="str">
        <f t="shared" si="1"/>
        <v>#NAME?</v>
      </c>
      <c r="B306" s="139" t="str">
        <f>IF(A306="","",IF(MONTH(DATE(YEAR(fpdate),MONTH(fpdate)+(A306-1),DAY(fpdate)))&gt;(MONTH(fpdate)+MOD((A306-1),12)),DATE(YEAR(fpdate),MONTH(fpdate)+(A306-1)+1,0),DATE(YEAR(fpdate),MONTH(fpdate)+(A306-1),DAY(fpdate))))</f>
        <v>#NAME?</v>
      </c>
      <c r="C306" s="60" t="str">
        <f>IF(A306="","",IF(OR(A306=nper,payment&gt;ROUND((1+rate)*F305,2)),ROUND((1+rate)*F305,2),payment))</f>
        <v>#NAME?</v>
      </c>
      <c r="D306" s="60" t="str">
        <f>IF(A306="","",ROUND(rate*F305,2))</f>
        <v>#NAME?</v>
      </c>
      <c r="E306" s="60" t="str">
        <f t="shared" si="2"/>
        <v>#NAME?</v>
      </c>
      <c r="F306" s="60" t="str">
        <f t="shared" si="3"/>
        <v>#NAME?</v>
      </c>
    </row>
    <row r="307" ht="12.75" customHeight="1">
      <c r="A307" s="58" t="str">
        <f t="shared" si="1"/>
        <v>#NAME?</v>
      </c>
      <c r="B307" s="139" t="str">
        <f>IF(A307="","",IF(MONTH(DATE(YEAR(fpdate),MONTH(fpdate)+(A307-1),DAY(fpdate)))&gt;(MONTH(fpdate)+MOD((A307-1),12)),DATE(YEAR(fpdate),MONTH(fpdate)+(A307-1)+1,0),DATE(YEAR(fpdate),MONTH(fpdate)+(A307-1),DAY(fpdate))))</f>
        <v>#NAME?</v>
      </c>
      <c r="C307" s="60" t="str">
        <f>IF(A307="","",IF(OR(A307=nper,payment&gt;ROUND((1+rate)*F306,2)),ROUND((1+rate)*F306,2),payment))</f>
        <v>#NAME?</v>
      </c>
      <c r="D307" s="60" t="str">
        <f>IF(A307="","",ROUND(rate*F306,2))</f>
        <v>#NAME?</v>
      </c>
      <c r="E307" s="60" t="str">
        <f t="shared" si="2"/>
        <v>#NAME?</v>
      </c>
      <c r="F307" s="60" t="str">
        <f t="shared" si="3"/>
        <v>#NAME?</v>
      </c>
    </row>
    <row r="308" ht="12.75" customHeight="1">
      <c r="A308" s="58" t="str">
        <f t="shared" si="1"/>
        <v>#NAME?</v>
      </c>
      <c r="B308" s="139" t="str">
        <f>IF(A308="","",IF(MONTH(DATE(YEAR(fpdate),MONTH(fpdate)+(A308-1),DAY(fpdate)))&gt;(MONTH(fpdate)+MOD((A308-1),12)),DATE(YEAR(fpdate),MONTH(fpdate)+(A308-1)+1,0),DATE(YEAR(fpdate),MONTH(fpdate)+(A308-1),DAY(fpdate))))</f>
        <v>#NAME?</v>
      </c>
      <c r="C308" s="60" t="str">
        <f>IF(A308="","",IF(OR(A308=nper,payment&gt;ROUND((1+rate)*F307,2)),ROUND((1+rate)*F307,2),payment))</f>
        <v>#NAME?</v>
      </c>
      <c r="D308" s="60" t="str">
        <f>IF(A308="","",ROUND(rate*F307,2))</f>
        <v>#NAME?</v>
      </c>
      <c r="E308" s="60" t="str">
        <f t="shared" si="2"/>
        <v>#NAME?</v>
      </c>
      <c r="F308" s="60" t="str">
        <f t="shared" si="3"/>
        <v>#NAME?</v>
      </c>
    </row>
    <row r="309" ht="12.75" customHeight="1">
      <c r="A309" s="58" t="str">
        <f t="shared" si="1"/>
        <v>#NAME?</v>
      </c>
      <c r="B309" s="139" t="str">
        <f>IF(A309="","",IF(MONTH(DATE(YEAR(fpdate),MONTH(fpdate)+(A309-1),DAY(fpdate)))&gt;(MONTH(fpdate)+MOD((A309-1),12)),DATE(YEAR(fpdate),MONTH(fpdate)+(A309-1)+1,0),DATE(YEAR(fpdate),MONTH(fpdate)+(A309-1),DAY(fpdate))))</f>
        <v>#NAME?</v>
      </c>
      <c r="C309" s="60" t="str">
        <f>IF(A309="","",IF(OR(A309=nper,payment&gt;ROUND((1+rate)*F308,2)),ROUND((1+rate)*F308,2),payment))</f>
        <v>#NAME?</v>
      </c>
      <c r="D309" s="60" t="str">
        <f>IF(A309="","",ROUND(rate*F308,2))</f>
        <v>#NAME?</v>
      </c>
      <c r="E309" s="60" t="str">
        <f t="shared" si="2"/>
        <v>#NAME?</v>
      </c>
      <c r="F309" s="60" t="str">
        <f t="shared" si="3"/>
        <v>#NAME?</v>
      </c>
    </row>
    <row r="310" ht="12.75" customHeight="1">
      <c r="A310" s="58" t="str">
        <f t="shared" si="1"/>
        <v>#NAME?</v>
      </c>
      <c r="B310" s="139" t="str">
        <f>IF(A310="","",IF(MONTH(DATE(YEAR(fpdate),MONTH(fpdate)+(A310-1),DAY(fpdate)))&gt;(MONTH(fpdate)+MOD((A310-1),12)),DATE(YEAR(fpdate),MONTH(fpdate)+(A310-1)+1,0),DATE(YEAR(fpdate),MONTH(fpdate)+(A310-1),DAY(fpdate))))</f>
        <v>#NAME?</v>
      </c>
      <c r="C310" s="60" t="str">
        <f>IF(A310="","",IF(OR(A310=nper,payment&gt;ROUND((1+rate)*F309,2)),ROUND((1+rate)*F309,2),payment))</f>
        <v>#NAME?</v>
      </c>
      <c r="D310" s="60" t="str">
        <f>IF(A310="","",ROUND(rate*F309,2))</f>
        <v>#NAME?</v>
      </c>
      <c r="E310" s="60" t="str">
        <f t="shared" si="2"/>
        <v>#NAME?</v>
      </c>
      <c r="F310" s="60" t="str">
        <f t="shared" si="3"/>
        <v>#NAME?</v>
      </c>
    </row>
    <row r="311" ht="12.75" customHeight="1">
      <c r="A311" s="58" t="str">
        <f t="shared" si="1"/>
        <v>#NAME?</v>
      </c>
      <c r="B311" s="139" t="str">
        <f>IF(A311="","",IF(MONTH(DATE(YEAR(fpdate),MONTH(fpdate)+(A311-1),DAY(fpdate)))&gt;(MONTH(fpdate)+MOD((A311-1),12)),DATE(YEAR(fpdate),MONTH(fpdate)+(A311-1)+1,0),DATE(YEAR(fpdate),MONTH(fpdate)+(A311-1),DAY(fpdate))))</f>
        <v>#NAME?</v>
      </c>
      <c r="C311" s="60" t="str">
        <f>IF(A311="","",IF(OR(A311=nper,payment&gt;ROUND((1+rate)*F310,2)),ROUND((1+rate)*F310,2),payment))</f>
        <v>#NAME?</v>
      </c>
      <c r="D311" s="60" t="str">
        <f>IF(A311="","",ROUND(rate*F310,2))</f>
        <v>#NAME?</v>
      </c>
      <c r="E311" s="60" t="str">
        <f t="shared" si="2"/>
        <v>#NAME?</v>
      </c>
      <c r="F311" s="60" t="str">
        <f t="shared" si="3"/>
        <v>#NAME?</v>
      </c>
    </row>
    <row r="312" ht="12.75" customHeight="1">
      <c r="A312" s="58" t="str">
        <f t="shared" si="1"/>
        <v>#NAME?</v>
      </c>
      <c r="B312" s="139" t="str">
        <f>IF(A312="","",IF(MONTH(DATE(YEAR(fpdate),MONTH(fpdate)+(A312-1),DAY(fpdate)))&gt;(MONTH(fpdate)+MOD((A312-1),12)),DATE(YEAR(fpdate),MONTH(fpdate)+(A312-1)+1,0),DATE(YEAR(fpdate),MONTH(fpdate)+(A312-1),DAY(fpdate))))</f>
        <v>#NAME?</v>
      </c>
      <c r="C312" s="60" t="str">
        <f>IF(A312="","",IF(OR(A312=nper,payment&gt;ROUND((1+rate)*F311,2)),ROUND((1+rate)*F311,2),payment))</f>
        <v>#NAME?</v>
      </c>
      <c r="D312" s="60" t="str">
        <f>IF(A312="","",ROUND(rate*F311,2))</f>
        <v>#NAME?</v>
      </c>
      <c r="E312" s="60" t="str">
        <f t="shared" si="2"/>
        <v>#NAME?</v>
      </c>
      <c r="F312" s="60" t="str">
        <f t="shared" si="3"/>
        <v>#NAME?</v>
      </c>
    </row>
    <row r="313" ht="12.75" customHeight="1">
      <c r="A313" s="58" t="str">
        <f t="shared" si="1"/>
        <v>#NAME?</v>
      </c>
      <c r="B313" s="139" t="str">
        <f>IF(A313="","",IF(MONTH(DATE(YEAR(fpdate),MONTH(fpdate)+(A313-1),DAY(fpdate)))&gt;(MONTH(fpdate)+MOD((A313-1),12)),DATE(YEAR(fpdate),MONTH(fpdate)+(A313-1)+1,0),DATE(YEAR(fpdate),MONTH(fpdate)+(A313-1),DAY(fpdate))))</f>
        <v>#NAME?</v>
      </c>
      <c r="C313" s="60" t="str">
        <f>IF(A313="","",IF(OR(A313=nper,payment&gt;ROUND((1+rate)*F312,2)),ROUND((1+rate)*F312,2),payment))</f>
        <v>#NAME?</v>
      </c>
      <c r="D313" s="60" t="str">
        <f>IF(A313="","",ROUND(rate*F312,2))</f>
        <v>#NAME?</v>
      </c>
      <c r="E313" s="60" t="str">
        <f t="shared" si="2"/>
        <v>#NAME?</v>
      </c>
      <c r="F313" s="60" t="str">
        <f t="shared" si="3"/>
        <v>#NAME?</v>
      </c>
    </row>
    <row r="314" ht="12.75" customHeight="1">
      <c r="A314" s="58" t="str">
        <f t="shared" si="1"/>
        <v>#NAME?</v>
      </c>
      <c r="B314" s="139" t="str">
        <f>IF(A314="","",IF(MONTH(DATE(YEAR(fpdate),MONTH(fpdate)+(A314-1),DAY(fpdate)))&gt;(MONTH(fpdate)+MOD((A314-1),12)),DATE(YEAR(fpdate),MONTH(fpdate)+(A314-1)+1,0),DATE(YEAR(fpdate),MONTH(fpdate)+(A314-1),DAY(fpdate))))</f>
        <v>#NAME?</v>
      </c>
      <c r="C314" s="60" t="str">
        <f>IF(A314="","",IF(OR(A314=nper,payment&gt;ROUND((1+rate)*F313,2)),ROUND((1+rate)*F313,2),payment))</f>
        <v>#NAME?</v>
      </c>
      <c r="D314" s="60" t="str">
        <f>IF(A314="","",ROUND(rate*F313,2))</f>
        <v>#NAME?</v>
      </c>
      <c r="E314" s="60" t="str">
        <f t="shared" si="2"/>
        <v>#NAME?</v>
      </c>
      <c r="F314" s="60" t="str">
        <f t="shared" si="3"/>
        <v>#NAME?</v>
      </c>
    </row>
    <row r="315" ht="12.75" customHeight="1">
      <c r="A315" s="58" t="str">
        <f t="shared" si="1"/>
        <v>#NAME?</v>
      </c>
      <c r="B315" s="139" t="str">
        <f>IF(A315="","",IF(MONTH(DATE(YEAR(fpdate),MONTH(fpdate)+(A315-1),DAY(fpdate)))&gt;(MONTH(fpdate)+MOD((A315-1),12)),DATE(YEAR(fpdate),MONTH(fpdate)+(A315-1)+1,0),DATE(YEAR(fpdate),MONTH(fpdate)+(A315-1),DAY(fpdate))))</f>
        <v>#NAME?</v>
      </c>
      <c r="C315" s="60" t="str">
        <f>IF(A315="","",IF(OR(A315=nper,payment&gt;ROUND((1+rate)*F314,2)),ROUND((1+rate)*F314,2),payment))</f>
        <v>#NAME?</v>
      </c>
      <c r="D315" s="60" t="str">
        <f>IF(A315="","",ROUND(rate*F314,2))</f>
        <v>#NAME?</v>
      </c>
      <c r="E315" s="60" t="str">
        <f t="shared" si="2"/>
        <v>#NAME?</v>
      </c>
      <c r="F315" s="60" t="str">
        <f t="shared" si="3"/>
        <v>#NAME?</v>
      </c>
    </row>
    <row r="316" ht="12.75" customHeight="1">
      <c r="A316" s="58" t="str">
        <f t="shared" si="1"/>
        <v>#NAME?</v>
      </c>
      <c r="B316" s="139" t="str">
        <f>IF(A316="","",IF(MONTH(DATE(YEAR(fpdate),MONTH(fpdate)+(A316-1),DAY(fpdate)))&gt;(MONTH(fpdate)+MOD((A316-1),12)),DATE(YEAR(fpdate),MONTH(fpdate)+(A316-1)+1,0),DATE(YEAR(fpdate),MONTH(fpdate)+(A316-1),DAY(fpdate))))</f>
        <v>#NAME?</v>
      </c>
      <c r="C316" s="60" t="str">
        <f>IF(A316="","",IF(OR(A316=nper,payment&gt;ROUND((1+rate)*F315,2)),ROUND((1+rate)*F315,2),payment))</f>
        <v>#NAME?</v>
      </c>
      <c r="D316" s="60" t="str">
        <f>IF(A316="","",ROUND(rate*F315,2))</f>
        <v>#NAME?</v>
      </c>
      <c r="E316" s="60" t="str">
        <f t="shared" si="2"/>
        <v>#NAME?</v>
      </c>
      <c r="F316" s="60" t="str">
        <f t="shared" si="3"/>
        <v>#NAME?</v>
      </c>
    </row>
    <row r="317" ht="12.75" customHeight="1">
      <c r="A317" s="58" t="str">
        <f t="shared" si="1"/>
        <v>#NAME?</v>
      </c>
      <c r="B317" s="139" t="str">
        <f>IF(A317="","",IF(MONTH(DATE(YEAR(fpdate),MONTH(fpdate)+(A317-1),DAY(fpdate)))&gt;(MONTH(fpdate)+MOD((A317-1),12)),DATE(YEAR(fpdate),MONTH(fpdate)+(A317-1)+1,0),DATE(YEAR(fpdate),MONTH(fpdate)+(A317-1),DAY(fpdate))))</f>
        <v>#NAME?</v>
      </c>
      <c r="C317" s="60" t="str">
        <f>IF(A317="","",IF(OR(A317=nper,payment&gt;ROUND((1+rate)*F316,2)),ROUND((1+rate)*F316,2),payment))</f>
        <v>#NAME?</v>
      </c>
      <c r="D317" s="60" t="str">
        <f>IF(A317="","",ROUND(rate*F316,2))</f>
        <v>#NAME?</v>
      </c>
      <c r="E317" s="60" t="str">
        <f t="shared" si="2"/>
        <v>#NAME?</v>
      </c>
      <c r="F317" s="60" t="str">
        <f t="shared" si="3"/>
        <v>#NAME?</v>
      </c>
    </row>
    <row r="318" ht="12.75" customHeight="1">
      <c r="A318" s="58" t="str">
        <f t="shared" si="1"/>
        <v>#NAME?</v>
      </c>
      <c r="B318" s="139" t="str">
        <f>IF(A318="","",IF(MONTH(DATE(YEAR(fpdate),MONTH(fpdate)+(A318-1),DAY(fpdate)))&gt;(MONTH(fpdate)+MOD((A318-1),12)),DATE(YEAR(fpdate),MONTH(fpdate)+(A318-1)+1,0),DATE(YEAR(fpdate),MONTH(fpdate)+(A318-1),DAY(fpdate))))</f>
        <v>#NAME?</v>
      </c>
      <c r="C318" s="60" t="str">
        <f>IF(A318="","",IF(OR(A318=nper,payment&gt;ROUND((1+rate)*F317,2)),ROUND((1+rate)*F317,2),payment))</f>
        <v>#NAME?</v>
      </c>
      <c r="D318" s="60" t="str">
        <f>IF(A318="","",ROUND(rate*F317,2))</f>
        <v>#NAME?</v>
      </c>
      <c r="E318" s="60" t="str">
        <f t="shared" si="2"/>
        <v>#NAME?</v>
      </c>
      <c r="F318" s="60" t="str">
        <f t="shared" si="3"/>
        <v>#NAME?</v>
      </c>
    </row>
    <row r="319" ht="12.75" customHeight="1">
      <c r="A319" s="58" t="str">
        <f t="shared" si="1"/>
        <v>#NAME?</v>
      </c>
      <c r="B319" s="139" t="str">
        <f>IF(A319="","",IF(MONTH(DATE(YEAR(fpdate),MONTH(fpdate)+(A319-1),DAY(fpdate)))&gt;(MONTH(fpdate)+MOD((A319-1),12)),DATE(YEAR(fpdate),MONTH(fpdate)+(A319-1)+1,0),DATE(YEAR(fpdate),MONTH(fpdate)+(A319-1),DAY(fpdate))))</f>
        <v>#NAME?</v>
      </c>
      <c r="C319" s="60" t="str">
        <f>IF(A319="","",IF(OR(A319=nper,payment&gt;ROUND((1+rate)*F318,2)),ROUND((1+rate)*F318,2),payment))</f>
        <v>#NAME?</v>
      </c>
      <c r="D319" s="60" t="str">
        <f>IF(A319="","",ROUND(rate*F318,2))</f>
        <v>#NAME?</v>
      </c>
      <c r="E319" s="60" t="str">
        <f t="shared" si="2"/>
        <v>#NAME?</v>
      </c>
      <c r="F319" s="60" t="str">
        <f t="shared" si="3"/>
        <v>#NAME?</v>
      </c>
    </row>
    <row r="320" ht="12.75" customHeight="1">
      <c r="A320" s="58" t="str">
        <f t="shared" si="1"/>
        <v>#NAME?</v>
      </c>
      <c r="B320" s="139" t="str">
        <f>IF(A320="","",IF(MONTH(DATE(YEAR(fpdate),MONTH(fpdate)+(A320-1),DAY(fpdate)))&gt;(MONTH(fpdate)+MOD((A320-1),12)),DATE(YEAR(fpdate),MONTH(fpdate)+(A320-1)+1,0),DATE(YEAR(fpdate),MONTH(fpdate)+(A320-1),DAY(fpdate))))</f>
        <v>#NAME?</v>
      </c>
      <c r="C320" s="60" t="str">
        <f>IF(A320="","",IF(OR(A320=nper,payment&gt;ROUND((1+rate)*F319,2)),ROUND((1+rate)*F319,2),payment))</f>
        <v>#NAME?</v>
      </c>
      <c r="D320" s="60" t="str">
        <f>IF(A320="","",ROUND(rate*F319,2))</f>
        <v>#NAME?</v>
      </c>
      <c r="E320" s="60" t="str">
        <f t="shared" si="2"/>
        <v>#NAME?</v>
      </c>
      <c r="F320" s="60" t="str">
        <f t="shared" si="3"/>
        <v>#NAME?</v>
      </c>
    </row>
    <row r="321" ht="12.75" customHeight="1">
      <c r="A321" s="58" t="str">
        <f t="shared" si="1"/>
        <v>#NAME?</v>
      </c>
      <c r="B321" s="139" t="str">
        <f>IF(A321="","",IF(MONTH(DATE(YEAR(fpdate),MONTH(fpdate)+(A321-1),DAY(fpdate)))&gt;(MONTH(fpdate)+MOD((A321-1),12)),DATE(YEAR(fpdate),MONTH(fpdate)+(A321-1)+1,0),DATE(YEAR(fpdate),MONTH(fpdate)+(A321-1),DAY(fpdate))))</f>
        <v>#NAME?</v>
      </c>
      <c r="C321" s="60" t="str">
        <f>IF(A321="","",IF(OR(A321=nper,payment&gt;ROUND((1+rate)*F320,2)),ROUND((1+rate)*F320,2),payment))</f>
        <v>#NAME?</v>
      </c>
      <c r="D321" s="60" t="str">
        <f>IF(A321="","",ROUND(rate*F320,2))</f>
        <v>#NAME?</v>
      </c>
      <c r="E321" s="60" t="str">
        <f t="shared" si="2"/>
        <v>#NAME?</v>
      </c>
      <c r="F321" s="60" t="str">
        <f t="shared" si="3"/>
        <v>#NAME?</v>
      </c>
    </row>
    <row r="322" ht="12.75" customHeight="1">
      <c r="A322" s="58" t="str">
        <f t="shared" si="1"/>
        <v>#NAME?</v>
      </c>
      <c r="B322" s="139" t="str">
        <f>IF(A322="","",IF(MONTH(DATE(YEAR(fpdate),MONTH(fpdate)+(A322-1),DAY(fpdate)))&gt;(MONTH(fpdate)+MOD((A322-1),12)),DATE(YEAR(fpdate),MONTH(fpdate)+(A322-1)+1,0),DATE(YEAR(fpdate),MONTH(fpdate)+(A322-1),DAY(fpdate))))</f>
        <v>#NAME?</v>
      </c>
      <c r="C322" s="60" t="str">
        <f>IF(A322="","",IF(OR(A322=nper,payment&gt;ROUND((1+rate)*F321,2)),ROUND((1+rate)*F321,2),payment))</f>
        <v>#NAME?</v>
      </c>
      <c r="D322" s="60" t="str">
        <f>IF(A322="","",ROUND(rate*F321,2))</f>
        <v>#NAME?</v>
      </c>
      <c r="E322" s="60" t="str">
        <f t="shared" si="2"/>
        <v>#NAME?</v>
      </c>
      <c r="F322" s="60" t="str">
        <f t="shared" si="3"/>
        <v>#NAME?</v>
      </c>
    </row>
    <row r="323" ht="12.75" customHeight="1">
      <c r="A323" s="58" t="str">
        <f t="shared" si="1"/>
        <v>#NAME?</v>
      </c>
      <c r="B323" s="139" t="str">
        <f>IF(A323="","",IF(MONTH(DATE(YEAR(fpdate),MONTH(fpdate)+(A323-1),DAY(fpdate)))&gt;(MONTH(fpdate)+MOD((A323-1),12)),DATE(YEAR(fpdate),MONTH(fpdate)+(A323-1)+1,0),DATE(YEAR(fpdate),MONTH(fpdate)+(A323-1),DAY(fpdate))))</f>
        <v>#NAME?</v>
      </c>
      <c r="C323" s="60" t="str">
        <f>IF(A323="","",IF(OR(A323=nper,payment&gt;ROUND((1+rate)*F322,2)),ROUND((1+rate)*F322,2),payment))</f>
        <v>#NAME?</v>
      </c>
      <c r="D323" s="60" t="str">
        <f>IF(A323="","",ROUND(rate*F322,2))</f>
        <v>#NAME?</v>
      </c>
      <c r="E323" s="60" t="str">
        <f t="shared" si="2"/>
        <v>#NAME?</v>
      </c>
      <c r="F323" s="60" t="str">
        <f t="shared" si="3"/>
        <v>#NAME?</v>
      </c>
    </row>
    <row r="324" ht="12.75" customHeight="1">
      <c r="A324" s="58" t="str">
        <f t="shared" si="1"/>
        <v>#NAME?</v>
      </c>
      <c r="B324" s="139" t="str">
        <f>IF(A324="","",IF(MONTH(DATE(YEAR(fpdate),MONTH(fpdate)+(A324-1),DAY(fpdate)))&gt;(MONTH(fpdate)+MOD((A324-1),12)),DATE(YEAR(fpdate),MONTH(fpdate)+(A324-1)+1,0),DATE(YEAR(fpdate),MONTH(fpdate)+(A324-1),DAY(fpdate))))</f>
        <v>#NAME?</v>
      </c>
      <c r="C324" s="60" t="str">
        <f>IF(A324="","",IF(OR(A324=nper,payment&gt;ROUND((1+rate)*F323,2)),ROUND((1+rate)*F323,2),payment))</f>
        <v>#NAME?</v>
      </c>
      <c r="D324" s="60" t="str">
        <f>IF(A324="","",ROUND(rate*F323,2))</f>
        <v>#NAME?</v>
      </c>
      <c r="E324" s="60" t="str">
        <f t="shared" si="2"/>
        <v>#NAME?</v>
      </c>
      <c r="F324" s="60" t="str">
        <f t="shared" si="3"/>
        <v>#NAME?</v>
      </c>
    </row>
    <row r="325" ht="12.75" customHeight="1">
      <c r="A325" s="58" t="str">
        <f t="shared" si="1"/>
        <v>#NAME?</v>
      </c>
      <c r="B325" s="139" t="str">
        <f>IF(A325="","",IF(MONTH(DATE(YEAR(fpdate),MONTH(fpdate)+(A325-1),DAY(fpdate)))&gt;(MONTH(fpdate)+MOD((A325-1),12)),DATE(YEAR(fpdate),MONTH(fpdate)+(A325-1)+1,0),DATE(YEAR(fpdate),MONTH(fpdate)+(A325-1),DAY(fpdate))))</f>
        <v>#NAME?</v>
      </c>
      <c r="C325" s="60" t="str">
        <f>IF(A325="","",IF(OR(A325=nper,payment&gt;ROUND((1+rate)*F324,2)),ROUND((1+rate)*F324,2),payment))</f>
        <v>#NAME?</v>
      </c>
      <c r="D325" s="60" t="str">
        <f>IF(A325="","",ROUND(rate*F324,2))</f>
        <v>#NAME?</v>
      </c>
      <c r="E325" s="60" t="str">
        <f t="shared" si="2"/>
        <v>#NAME?</v>
      </c>
      <c r="F325" s="60" t="str">
        <f t="shared" si="3"/>
        <v>#NAME?</v>
      </c>
    </row>
    <row r="326" ht="12.75" customHeight="1">
      <c r="A326" s="58" t="str">
        <f t="shared" si="1"/>
        <v>#NAME?</v>
      </c>
      <c r="B326" s="139" t="str">
        <f>IF(A326="","",IF(MONTH(DATE(YEAR(fpdate),MONTH(fpdate)+(A326-1),DAY(fpdate)))&gt;(MONTH(fpdate)+MOD((A326-1),12)),DATE(YEAR(fpdate),MONTH(fpdate)+(A326-1)+1,0),DATE(YEAR(fpdate),MONTH(fpdate)+(A326-1),DAY(fpdate))))</f>
        <v>#NAME?</v>
      </c>
      <c r="C326" s="60" t="str">
        <f>IF(A326="","",IF(OR(A326=nper,payment&gt;ROUND((1+rate)*F325,2)),ROUND((1+rate)*F325,2),payment))</f>
        <v>#NAME?</v>
      </c>
      <c r="D326" s="60" t="str">
        <f>IF(A326="","",ROUND(rate*F325,2))</f>
        <v>#NAME?</v>
      </c>
      <c r="E326" s="60" t="str">
        <f t="shared" si="2"/>
        <v>#NAME?</v>
      </c>
      <c r="F326" s="60" t="str">
        <f t="shared" si="3"/>
        <v>#NAME?</v>
      </c>
    </row>
    <row r="327" ht="12.75" customHeight="1">
      <c r="A327" s="58" t="str">
        <f t="shared" si="1"/>
        <v>#NAME?</v>
      </c>
      <c r="B327" s="139" t="str">
        <f>IF(A327="","",IF(MONTH(DATE(YEAR(fpdate),MONTH(fpdate)+(A327-1),DAY(fpdate)))&gt;(MONTH(fpdate)+MOD((A327-1),12)),DATE(YEAR(fpdate),MONTH(fpdate)+(A327-1)+1,0),DATE(YEAR(fpdate),MONTH(fpdate)+(A327-1),DAY(fpdate))))</f>
        <v>#NAME?</v>
      </c>
      <c r="C327" s="60" t="str">
        <f>IF(A327="","",IF(OR(A327=nper,payment&gt;ROUND((1+rate)*F326,2)),ROUND((1+rate)*F326,2),payment))</f>
        <v>#NAME?</v>
      </c>
      <c r="D327" s="60" t="str">
        <f>IF(A327="","",ROUND(rate*F326,2))</f>
        <v>#NAME?</v>
      </c>
      <c r="E327" s="60" t="str">
        <f t="shared" si="2"/>
        <v>#NAME?</v>
      </c>
      <c r="F327" s="60" t="str">
        <f t="shared" si="3"/>
        <v>#NAME?</v>
      </c>
    </row>
    <row r="328" ht="12.75" customHeight="1">
      <c r="A328" s="58" t="str">
        <f t="shared" si="1"/>
        <v>#NAME?</v>
      </c>
      <c r="B328" s="139" t="str">
        <f>IF(A328="","",IF(MONTH(DATE(YEAR(fpdate),MONTH(fpdate)+(A328-1),DAY(fpdate)))&gt;(MONTH(fpdate)+MOD((A328-1),12)),DATE(YEAR(fpdate),MONTH(fpdate)+(A328-1)+1,0),DATE(YEAR(fpdate),MONTH(fpdate)+(A328-1),DAY(fpdate))))</f>
        <v>#NAME?</v>
      </c>
      <c r="C328" s="60" t="str">
        <f>IF(A328="","",IF(OR(A328=nper,payment&gt;ROUND((1+rate)*F327,2)),ROUND((1+rate)*F327,2),payment))</f>
        <v>#NAME?</v>
      </c>
      <c r="D328" s="60" t="str">
        <f>IF(A328="","",ROUND(rate*F327,2))</f>
        <v>#NAME?</v>
      </c>
      <c r="E328" s="60" t="str">
        <f t="shared" si="2"/>
        <v>#NAME?</v>
      </c>
      <c r="F328" s="60" t="str">
        <f t="shared" si="3"/>
        <v>#NAME?</v>
      </c>
    </row>
    <row r="329" ht="12.75" customHeight="1">
      <c r="A329" s="58" t="str">
        <f t="shared" si="1"/>
        <v>#NAME?</v>
      </c>
      <c r="B329" s="139" t="str">
        <f>IF(A329="","",IF(MONTH(DATE(YEAR(fpdate),MONTH(fpdate)+(A329-1),DAY(fpdate)))&gt;(MONTH(fpdate)+MOD((A329-1),12)),DATE(YEAR(fpdate),MONTH(fpdate)+(A329-1)+1,0),DATE(YEAR(fpdate),MONTH(fpdate)+(A329-1),DAY(fpdate))))</f>
        <v>#NAME?</v>
      </c>
      <c r="C329" s="60" t="str">
        <f>IF(A329="","",IF(OR(A329=nper,payment&gt;ROUND((1+rate)*F328,2)),ROUND((1+rate)*F328,2),payment))</f>
        <v>#NAME?</v>
      </c>
      <c r="D329" s="60" t="str">
        <f>IF(A329="","",ROUND(rate*F328,2))</f>
        <v>#NAME?</v>
      </c>
      <c r="E329" s="60" t="str">
        <f t="shared" si="2"/>
        <v>#NAME?</v>
      </c>
      <c r="F329" s="60" t="str">
        <f t="shared" si="3"/>
        <v>#NAME?</v>
      </c>
    </row>
    <row r="330" ht="12.75" customHeight="1">
      <c r="A330" s="58" t="str">
        <f t="shared" si="1"/>
        <v>#NAME?</v>
      </c>
      <c r="B330" s="139" t="str">
        <f>IF(A330="","",IF(MONTH(DATE(YEAR(fpdate),MONTH(fpdate)+(A330-1),DAY(fpdate)))&gt;(MONTH(fpdate)+MOD((A330-1),12)),DATE(YEAR(fpdate),MONTH(fpdate)+(A330-1)+1,0),DATE(YEAR(fpdate),MONTH(fpdate)+(A330-1),DAY(fpdate))))</f>
        <v>#NAME?</v>
      </c>
      <c r="C330" s="60" t="str">
        <f>IF(A330="","",IF(OR(A330=nper,payment&gt;ROUND((1+rate)*F329,2)),ROUND((1+rate)*F329,2),payment))</f>
        <v>#NAME?</v>
      </c>
      <c r="D330" s="60" t="str">
        <f>IF(A330="","",ROUND(rate*F329,2))</f>
        <v>#NAME?</v>
      </c>
      <c r="E330" s="60" t="str">
        <f t="shared" si="2"/>
        <v>#NAME?</v>
      </c>
      <c r="F330" s="60" t="str">
        <f t="shared" si="3"/>
        <v>#NAME?</v>
      </c>
    </row>
    <row r="331" ht="12.75" customHeight="1">
      <c r="A331" s="58" t="str">
        <f t="shared" si="1"/>
        <v>#NAME?</v>
      </c>
      <c r="B331" s="139" t="str">
        <f>IF(A331="","",IF(MONTH(DATE(YEAR(fpdate),MONTH(fpdate)+(A331-1),DAY(fpdate)))&gt;(MONTH(fpdate)+MOD((A331-1),12)),DATE(YEAR(fpdate),MONTH(fpdate)+(A331-1)+1,0),DATE(YEAR(fpdate),MONTH(fpdate)+(A331-1),DAY(fpdate))))</f>
        <v>#NAME?</v>
      </c>
      <c r="C331" s="60" t="str">
        <f>IF(A331="","",IF(OR(A331=nper,payment&gt;ROUND((1+rate)*F330,2)),ROUND((1+rate)*F330,2),payment))</f>
        <v>#NAME?</v>
      </c>
      <c r="D331" s="60" t="str">
        <f>IF(A331="","",ROUND(rate*F330,2))</f>
        <v>#NAME?</v>
      </c>
      <c r="E331" s="60" t="str">
        <f t="shared" si="2"/>
        <v>#NAME?</v>
      </c>
      <c r="F331" s="60" t="str">
        <f t="shared" si="3"/>
        <v>#NAME?</v>
      </c>
    </row>
    <row r="332" ht="12.75" customHeight="1">
      <c r="A332" s="58" t="str">
        <f t="shared" si="1"/>
        <v>#NAME?</v>
      </c>
      <c r="B332" s="139" t="str">
        <f>IF(A332="","",IF(MONTH(DATE(YEAR(fpdate),MONTH(fpdate)+(A332-1),DAY(fpdate)))&gt;(MONTH(fpdate)+MOD((A332-1),12)),DATE(YEAR(fpdate),MONTH(fpdate)+(A332-1)+1,0),DATE(YEAR(fpdate),MONTH(fpdate)+(A332-1),DAY(fpdate))))</f>
        <v>#NAME?</v>
      </c>
      <c r="C332" s="60" t="str">
        <f>IF(A332="","",IF(OR(A332=nper,payment&gt;ROUND((1+rate)*F331,2)),ROUND((1+rate)*F331,2),payment))</f>
        <v>#NAME?</v>
      </c>
      <c r="D332" s="60" t="str">
        <f>IF(A332="","",ROUND(rate*F331,2))</f>
        <v>#NAME?</v>
      </c>
      <c r="E332" s="60" t="str">
        <f t="shared" si="2"/>
        <v>#NAME?</v>
      </c>
      <c r="F332" s="60" t="str">
        <f t="shared" si="3"/>
        <v>#NAME?</v>
      </c>
    </row>
    <row r="333" ht="12.75" customHeight="1">
      <c r="A333" s="58" t="str">
        <f t="shared" si="1"/>
        <v>#NAME?</v>
      </c>
      <c r="B333" s="139" t="str">
        <f>IF(A333="","",IF(MONTH(DATE(YEAR(fpdate),MONTH(fpdate)+(A333-1),DAY(fpdate)))&gt;(MONTH(fpdate)+MOD((A333-1),12)),DATE(YEAR(fpdate),MONTH(fpdate)+(A333-1)+1,0),DATE(YEAR(fpdate),MONTH(fpdate)+(A333-1),DAY(fpdate))))</f>
        <v>#NAME?</v>
      </c>
      <c r="C333" s="60" t="str">
        <f>IF(A333="","",IF(OR(A333=nper,payment&gt;ROUND((1+rate)*F332,2)),ROUND((1+rate)*F332,2),payment))</f>
        <v>#NAME?</v>
      </c>
      <c r="D333" s="60" t="str">
        <f>IF(A333="","",ROUND(rate*F332,2))</f>
        <v>#NAME?</v>
      </c>
      <c r="E333" s="60" t="str">
        <f t="shared" si="2"/>
        <v>#NAME?</v>
      </c>
      <c r="F333" s="60" t="str">
        <f t="shared" si="3"/>
        <v>#NAME?</v>
      </c>
    </row>
    <row r="334" ht="12.75" customHeight="1">
      <c r="A334" s="58" t="str">
        <f t="shared" si="1"/>
        <v>#NAME?</v>
      </c>
      <c r="B334" s="139" t="str">
        <f>IF(A334="","",IF(MONTH(DATE(YEAR(fpdate),MONTH(fpdate)+(A334-1),DAY(fpdate)))&gt;(MONTH(fpdate)+MOD((A334-1),12)),DATE(YEAR(fpdate),MONTH(fpdate)+(A334-1)+1,0),DATE(YEAR(fpdate),MONTH(fpdate)+(A334-1),DAY(fpdate))))</f>
        <v>#NAME?</v>
      </c>
      <c r="C334" s="60" t="str">
        <f>IF(A334="","",IF(OR(A334=nper,payment&gt;ROUND((1+rate)*F333,2)),ROUND((1+rate)*F333,2),payment))</f>
        <v>#NAME?</v>
      </c>
      <c r="D334" s="60" t="str">
        <f>IF(A334="","",ROUND(rate*F333,2))</f>
        <v>#NAME?</v>
      </c>
      <c r="E334" s="60" t="str">
        <f t="shared" si="2"/>
        <v>#NAME?</v>
      </c>
      <c r="F334" s="60" t="str">
        <f t="shared" si="3"/>
        <v>#NAME?</v>
      </c>
    </row>
    <row r="335" ht="12.75" customHeight="1">
      <c r="A335" s="58" t="str">
        <f t="shared" si="1"/>
        <v>#NAME?</v>
      </c>
      <c r="B335" s="139" t="str">
        <f>IF(A335="","",IF(MONTH(DATE(YEAR(fpdate),MONTH(fpdate)+(A335-1),DAY(fpdate)))&gt;(MONTH(fpdate)+MOD((A335-1),12)),DATE(YEAR(fpdate),MONTH(fpdate)+(A335-1)+1,0),DATE(YEAR(fpdate),MONTH(fpdate)+(A335-1),DAY(fpdate))))</f>
        <v>#NAME?</v>
      </c>
      <c r="C335" s="60" t="str">
        <f>IF(A335="","",IF(OR(A335=nper,payment&gt;ROUND((1+rate)*F334,2)),ROUND((1+rate)*F334,2),payment))</f>
        <v>#NAME?</v>
      </c>
      <c r="D335" s="60" t="str">
        <f>IF(A335="","",ROUND(rate*F334,2))</f>
        <v>#NAME?</v>
      </c>
      <c r="E335" s="60" t="str">
        <f t="shared" si="2"/>
        <v>#NAME?</v>
      </c>
      <c r="F335" s="60" t="str">
        <f t="shared" si="3"/>
        <v>#NAME?</v>
      </c>
    </row>
    <row r="336" ht="12.75" customHeight="1">
      <c r="A336" s="58" t="str">
        <f t="shared" si="1"/>
        <v>#NAME?</v>
      </c>
      <c r="B336" s="139" t="str">
        <f>IF(A336="","",IF(MONTH(DATE(YEAR(fpdate),MONTH(fpdate)+(A336-1),DAY(fpdate)))&gt;(MONTH(fpdate)+MOD((A336-1),12)),DATE(YEAR(fpdate),MONTH(fpdate)+(A336-1)+1,0),DATE(YEAR(fpdate),MONTH(fpdate)+(A336-1),DAY(fpdate))))</f>
        <v>#NAME?</v>
      </c>
      <c r="C336" s="60" t="str">
        <f>IF(A336="","",IF(OR(A336=nper,payment&gt;ROUND((1+rate)*F335,2)),ROUND((1+rate)*F335,2),payment))</f>
        <v>#NAME?</v>
      </c>
      <c r="D336" s="60" t="str">
        <f>IF(A336="","",ROUND(rate*F335,2))</f>
        <v>#NAME?</v>
      </c>
      <c r="E336" s="60" t="str">
        <f t="shared" si="2"/>
        <v>#NAME?</v>
      </c>
      <c r="F336" s="60" t="str">
        <f t="shared" si="3"/>
        <v>#NAME?</v>
      </c>
    </row>
    <row r="337" ht="12.75" customHeight="1">
      <c r="A337" s="58" t="str">
        <f t="shared" si="1"/>
        <v>#NAME?</v>
      </c>
      <c r="B337" s="139" t="str">
        <f>IF(A337="","",IF(MONTH(DATE(YEAR(fpdate),MONTH(fpdate)+(A337-1),DAY(fpdate)))&gt;(MONTH(fpdate)+MOD((A337-1),12)),DATE(YEAR(fpdate),MONTH(fpdate)+(A337-1)+1,0),DATE(YEAR(fpdate),MONTH(fpdate)+(A337-1),DAY(fpdate))))</f>
        <v>#NAME?</v>
      </c>
      <c r="C337" s="60" t="str">
        <f>IF(A337="","",IF(OR(A337=nper,payment&gt;ROUND((1+rate)*F336,2)),ROUND((1+rate)*F336,2),payment))</f>
        <v>#NAME?</v>
      </c>
      <c r="D337" s="60" t="str">
        <f>IF(A337="","",ROUND(rate*F336,2))</f>
        <v>#NAME?</v>
      </c>
      <c r="E337" s="60" t="str">
        <f t="shared" si="2"/>
        <v>#NAME?</v>
      </c>
      <c r="F337" s="60" t="str">
        <f t="shared" si="3"/>
        <v>#NAME?</v>
      </c>
    </row>
    <row r="338" ht="12.75" customHeight="1">
      <c r="A338" s="58" t="str">
        <f t="shared" si="1"/>
        <v>#NAME?</v>
      </c>
      <c r="B338" s="139" t="str">
        <f>IF(A338="","",IF(MONTH(DATE(YEAR(fpdate),MONTH(fpdate)+(A338-1),DAY(fpdate)))&gt;(MONTH(fpdate)+MOD((A338-1),12)),DATE(YEAR(fpdate),MONTH(fpdate)+(A338-1)+1,0),DATE(YEAR(fpdate),MONTH(fpdate)+(A338-1),DAY(fpdate))))</f>
        <v>#NAME?</v>
      </c>
      <c r="C338" s="60" t="str">
        <f>IF(A338="","",IF(OR(A338=nper,payment&gt;ROUND((1+rate)*F337,2)),ROUND((1+rate)*F337,2),payment))</f>
        <v>#NAME?</v>
      </c>
      <c r="D338" s="60" t="str">
        <f>IF(A338="","",ROUND(rate*F337,2))</f>
        <v>#NAME?</v>
      </c>
      <c r="E338" s="60" t="str">
        <f t="shared" si="2"/>
        <v>#NAME?</v>
      </c>
      <c r="F338" s="60" t="str">
        <f t="shared" si="3"/>
        <v>#NAME?</v>
      </c>
    </row>
    <row r="339" ht="12.75" customHeight="1">
      <c r="A339" s="58" t="str">
        <f t="shared" si="1"/>
        <v>#NAME?</v>
      </c>
      <c r="B339" s="139" t="str">
        <f>IF(A339="","",IF(MONTH(DATE(YEAR(fpdate),MONTH(fpdate)+(A339-1),DAY(fpdate)))&gt;(MONTH(fpdate)+MOD((A339-1),12)),DATE(YEAR(fpdate),MONTH(fpdate)+(A339-1)+1,0),DATE(YEAR(fpdate),MONTH(fpdate)+(A339-1),DAY(fpdate))))</f>
        <v>#NAME?</v>
      </c>
      <c r="C339" s="60" t="str">
        <f>IF(A339="","",IF(OR(A339=nper,payment&gt;ROUND((1+rate)*F338,2)),ROUND((1+rate)*F338,2),payment))</f>
        <v>#NAME?</v>
      </c>
      <c r="D339" s="60" t="str">
        <f>IF(A339="","",ROUND(rate*F338,2))</f>
        <v>#NAME?</v>
      </c>
      <c r="E339" s="60" t="str">
        <f t="shared" si="2"/>
        <v>#NAME?</v>
      </c>
      <c r="F339" s="60" t="str">
        <f t="shared" si="3"/>
        <v>#NAME?</v>
      </c>
    </row>
    <row r="340" ht="12.75" customHeight="1">
      <c r="A340" s="58" t="str">
        <f t="shared" si="1"/>
        <v>#NAME?</v>
      </c>
      <c r="B340" s="139" t="str">
        <f>IF(A340="","",IF(MONTH(DATE(YEAR(fpdate),MONTH(fpdate)+(A340-1),DAY(fpdate)))&gt;(MONTH(fpdate)+MOD((A340-1),12)),DATE(YEAR(fpdate),MONTH(fpdate)+(A340-1)+1,0),DATE(YEAR(fpdate),MONTH(fpdate)+(A340-1),DAY(fpdate))))</f>
        <v>#NAME?</v>
      </c>
      <c r="C340" s="60" t="str">
        <f>IF(A340="","",IF(OR(A340=nper,payment&gt;ROUND((1+rate)*F339,2)),ROUND((1+rate)*F339,2),payment))</f>
        <v>#NAME?</v>
      </c>
      <c r="D340" s="60" t="str">
        <f>IF(A340="","",ROUND(rate*F339,2))</f>
        <v>#NAME?</v>
      </c>
      <c r="E340" s="60" t="str">
        <f t="shared" si="2"/>
        <v>#NAME?</v>
      </c>
      <c r="F340" s="60" t="str">
        <f t="shared" si="3"/>
        <v>#NAME?</v>
      </c>
    </row>
    <row r="341" ht="12.75" customHeight="1">
      <c r="A341" s="58" t="str">
        <f t="shared" si="1"/>
        <v>#NAME?</v>
      </c>
      <c r="B341" s="139" t="str">
        <f>IF(A341="","",IF(MONTH(DATE(YEAR(fpdate),MONTH(fpdate)+(A341-1),DAY(fpdate)))&gt;(MONTH(fpdate)+MOD((A341-1),12)),DATE(YEAR(fpdate),MONTH(fpdate)+(A341-1)+1,0),DATE(YEAR(fpdate),MONTH(fpdate)+(A341-1),DAY(fpdate))))</f>
        <v>#NAME?</v>
      </c>
      <c r="C341" s="60" t="str">
        <f>IF(A341="","",IF(OR(A341=nper,payment&gt;ROUND((1+rate)*F340,2)),ROUND((1+rate)*F340,2),payment))</f>
        <v>#NAME?</v>
      </c>
      <c r="D341" s="60" t="str">
        <f>IF(A341="","",ROUND(rate*F340,2))</f>
        <v>#NAME?</v>
      </c>
      <c r="E341" s="60" t="str">
        <f t="shared" si="2"/>
        <v>#NAME?</v>
      </c>
      <c r="F341" s="60" t="str">
        <f t="shared" si="3"/>
        <v>#NAME?</v>
      </c>
    </row>
    <row r="342" ht="12.75" customHeight="1">
      <c r="A342" s="58" t="str">
        <f t="shared" si="1"/>
        <v>#NAME?</v>
      </c>
      <c r="B342" s="139" t="str">
        <f>IF(A342="","",IF(MONTH(DATE(YEAR(fpdate),MONTH(fpdate)+(A342-1),DAY(fpdate)))&gt;(MONTH(fpdate)+MOD((A342-1),12)),DATE(YEAR(fpdate),MONTH(fpdate)+(A342-1)+1,0),DATE(YEAR(fpdate),MONTH(fpdate)+(A342-1),DAY(fpdate))))</f>
        <v>#NAME?</v>
      </c>
      <c r="C342" s="60" t="str">
        <f>IF(A342="","",IF(OR(A342=nper,payment&gt;ROUND((1+rate)*F341,2)),ROUND((1+rate)*F341,2),payment))</f>
        <v>#NAME?</v>
      </c>
      <c r="D342" s="60" t="str">
        <f>IF(A342="","",ROUND(rate*F341,2))</f>
        <v>#NAME?</v>
      </c>
      <c r="E342" s="60" t="str">
        <f t="shared" si="2"/>
        <v>#NAME?</v>
      </c>
      <c r="F342" s="60" t="str">
        <f t="shared" si="3"/>
        <v>#NAME?</v>
      </c>
    </row>
    <row r="343" ht="12.75" customHeight="1">
      <c r="A343" s="58" t="str">
        <f t="shared" si="1"/>
        <v>#NAME?</v>
      </c>
      <c r="B343" s="139" t="str">
        <f>IF(A343="","",IF(MONTH(DATE(YEAR(fpdate),MONTH(fpdate)+(A343-1),DAY(fpdate)))&gt;(MONTH(fpdate)+MOD((A343-1),12)),DATE(YEAR(fpdate),MONTH(fpdate)+(A343-1)+1,0),DATE(YEAR(fpdate),MONTH(fpdate)+(A343-1),DAY(fpdate))))</f>
        <v>#NAME?</v>
      </c>
      <c r="C343" s="60" t="str">
        <f>IF(A343="","",IF(OR(A343=nper,payment&gt;ROUND((1+rate)*F342,2)),ROUND((1+rate)*F342,2),payment))</f>
        <v>#NAME?</v>
      </c>
      <c r="D343" s="60" t="str">
        <f>IF(A343="","",ROUND(rate*F342,2))</f>
        <v>#NAME?</v>
      </c>
      <c r="E343" s="60" t="str">
        <f t="shared" si="2"/>
        <v>#NAME?</v>
      </c>
      <c r="F343" s="60" t="str">
        <f t="shared" si="3"/>
        <v>#NAME?</v>
      </c>
    </row>
    <row r="344" ht="12.75" customHeight="1">
      <c r="A344" s="58" t="str">
        <f t="shared" si="1"/>
        <v>#NAME?</v>
      </c>
      <c r="B344" s="139" t="str">
        <f>IF(A344="","",IF(MONTH(DATE(YEAR(fpdate),MONTH(fpdate)+(A344-1),DAY(fpdate)))&gt;(MONTH(fpdate)+MOD((A344-1),12)),DATE(YEAR(fpdate),MONTH(fpdate)+(A344-1)+1,0),DATE(YEAR(fpdate),MONTH(fpdate)+(A344-1),DAY(fpdate))))</f>
        <v>#NAME?</v>
      </c>
      <c r="C344" s="60" t="str">
        <f>IF(A344="","",IF(OR(A344=nper,payment&gt;ROUND((1+rate)*F343,2)),ROUND((1+rate)*F343,2),payment))</f>
        <v>#NAME?</v>
      </c>
      <c r="D344" s="60" t="str">
        <f>IF(A344="","",ROUND(rate*F343,2))</f>
        <v>#NAME?</v>
      </c>
      <c r="E344" s="60" t="str">
        <f t="shared" si="2"/>
        <v>#NAME?</v>
      </c>
      <c r="F344" s="60" t="str">
        <f t="shared" si="3"/>
        <v>#NAME?</v>
      </c>
    </row>
    <row r="345" ht="12.75" customHeight="1">
      <c r="A345" s="58" t="str">
        <f t="shared" si="1"/>
        <v>#NAME?</v>
      </c>
      <c r="B345" s="139" t="str">
        <f>IF(A345="","",IF(MONTH(DATE(YEAR(fpdate),MONTH(fpdate)+(A345-1),DAY(fpdate)))&gt;(MONTH(fpdate)+MOD((A345-1),12)),DATE(YEAR(fpdate),MONTH(fpdate)+(A345-1)+1,0),DATE(YEAR(fpdate),MONTH(fpdate)+(A345-1),DAY(fpdate))))</f>
        <v>#NAME?</v>
      </c>
      <c r="C345" s="60" t="str">
        <f>IF(A345="","",IF(OR(A345=nper,payment&gt;ROUND((1+rate)*F344,2)),ROUND((1+rate)*F344,2),payment))</f>
        <v>#NAME?</v>
      </c>
      <c r="D345" s="60" t="str">
        <f>IF(A345="","",ROUND(rate*F344,2))</f>
        <v>#NAME?</v>
      </c>
      <c r="E345" s="60" t="str">
        <f t="shared" si="2"/>
        <v>#NAME?</v>
      </c>
      <c r="F345" s="60" t="str">
        <f t="shared" si="3"/>
        <v>#NAME?</v>
      </c>
    </row>
    <row r="346" ht="12.75" customHeight="1">
      <c r="A346" s="58" t="str">
        <f t="shared" si="1"/>
        <v>#NAME?</v>
      </c>
      <c r="B346" s="139" t="str">
        <f>IF(A346="","",IF(MONTH(DATE(YEAR(fpdate),MONTH(fpdate)+(A346-1),DAY(fpdate)))&gt;(MONTH(fpdate)+MOD((A346-1),12)),DATE(YEAR(fpdate),MONTH(fpdate)+(A346-1)+1,0),DATE(YEAR(fpdate),MONTH(fpdate)+(A346-1),DAY(fpdate))))</f>
        <v>#NAME?</v>
      </c>
      <c r="C346" s="60" t="str">
        <f>IF(A346="","",IF(OR(A346=nper,payment&gt;ROUND((1+rate)*F345,2)),ROUND((1+rate)*F345,2),payment))</f>
        <v>#NAME?</v>
      </c>
      <c r="D346" s="60" t="str">
        <f>IF(A346="","",ROUND(rate*F345,2))</f>
        <v>#NAME?</v>
      </c>
      <c r="E346" s="60" t="str">
        <f t="shared" si="2"/>
        <v>#NAME?</v>
      </c>
      <c r="F346" s="60" t="str">
        <f t="shared" si="3"/>
        <v>#NAME?</v>
      </c>
    </row>
    <row r="347" ht="12.75" customHeight="1">
      <c r="A347" s="58" t="str">
        <f t="shared" si="1"/>
        <v>#NAME?</v>
      </c>
      <c r="B347" s="139" t="str">
        <f>IF(A347="","",IF(MONTH(DATE(YEAR(fpdate),MONTH(fpdate)+(A347-1),DAY(fpdate)))&gt;(MONTH(fpdate)+MOD((A347-1),12)),DATE(YEAR(fpdate),MONTH(fpdate)+(A347-1)+1,0),DATE(YEAR(fpdate),MONTH(fpdate)+(A347-1),DAY(fpdate))))</f>
        <v>#NAME?</v>
      </c>
      <c r="C347" s="60" t="str">
        <f>IF(A347="","",IF(OR(A347=nper,payment&gt;ROUND((1+rate)*F346,2)),ROUND((1+rate)*F346,2),payment))</f>
        <v>#NAME?</v>
      </c>
      <c r="D347" s="60" t="str">
        <f>IF(A347="","",ROUND(rate*F346,2))</f>
        <v>#NAME?</v>
      </c>
      <c r="E347" s="60" t="str">
        <f t="shared" si="2"/>
        <v>#NAME?</v>
      </c>
      <c r="F347" s="60" t="str">
        <f t="shared" si="3"/>
        <v>#NAME?</v>
      </c>
    </row>
    <row r="348" ht="12.75" customHeight="1">
      <c r="A348" s="58" t="str">
        <f t="shared" si="1"/>
        <v>#NAME?</v>
      </c>
      <c r="B348" s="139" t="str">
        <f>IF(A348="","",IF(MONTH(DATE(YEAR(fpdate),MONTH(fpdate)+(A348-1),DAY(fpdate)))&gt;(MONTH(fpdate)+MOD((A348-1),12)),DATE(YEAR(fpdate),MONTH(fpdate)+(A348-1)+1,0),DATE(YEAR(fpdate),MONTH(fpdate)+(A348-1),DAY(fpdate))))</f>
        <v>#NAME?</v>
      </c>
      <c r="C348" s="60" t="str">
        <f>IF(A348="","",IF(OR(A348=nper,payment&gt;ROUND((1+rate)*F347,2)),ROUND((1+rate)*F347,2),payment))</f>
        <v>#NAME?</v>
      </c>
      <c r="D348" s="60" t="str">
        <f>IF(A348="","",ROUND(rate*F347,2))</f>
        <v>#NAME?</v>
      </c>
      <c r="E348" s="60" t="str">
        <f t="shared" si="2"/>
        <v>#NAME?</v>
      </c>
      <c r="F348" s="60" t="str">
        <f t="shared" si="3"/>
        <v>#NAME?</v>
      </c>
    </row>
    <row r="349" ht="12.75" customHeight="1">
      <c r="A349" s="58" t="str">
        <f t="shared" si="1"/>
        <v>#NAME?</v>
      </c>
      <c r="B349" s="139" t="str">
        <f>IF(A349="","",IF(MONTH(DATE(YEAR(fpdate),MONTH(fpdate)+(A349-1),DAY(fpdate)))&gt;(MONTH(fpdate)+MOD((A349-1),12)),DATE(YEAR(fpdate),MONTH(fpdate)+(A349-1)+1,0),DATE(YEAR(fpdate),MONTH(fpdate)+(A349-1),DAY(fpdate))))</f>
        <v>#NAME?</v>
      </c>
      <c r="C349" s="60" t="str">
        <f>IF(A349="","",IF(OR(A349=nper,payment&gt;ROUND((1+rate)*F348,2)),ROUND((1+rate)*F348,2),payment))</f>
        <v>#NAME?</v>
      </c>
      <c r="D349" s="60" t="str">
        <f>IF(A349="","",ROUND(rate*F348,2))</f>
        <v>#NAME?</v>
      </c>
      <c r="E349" s="60" t="str">
        <f t="shared" si="2"/>
        <v>#NAME?</v>
      </c>
      <c r="F349" s="60" t="str">
        <f t="shared" si="3"/>
        <v>#NAME?</v>
      </c>
    </row>
    <row r="350" ht="12.75" customHeight="1">
      <c r="A350" s="58" t="str">
        <f t="shared" si="1"/>
        <v>#NAME?</v>
      </c>
      <c r="B350" s="139" t="str">
        <f>IF(A350="","",IF(MONTH(DATE(YEAR(fpdate),MONTH(fpdate)+(A350-1),DAY(fpdate)))&gt;(MONTH(fpdate)+MOD((A350-1),12)),DATE(YEAR(fpdate),MONTH(fpdate)+(A350-1)+1,0),DATE(YEAR(fpdate),MONTH(fpdate)+(A350-1),DAY(fpdate))))</f>
        <v>#NAME?</v>
      </c>
      <c r="C350" s="60" t="str">
        <f>IF(A350="","",IF(OR(A350=nper,payment&gt;ROUND((1+rate)*F349,2)),ROUND((1+rate)*F349,2),payment))</f>
        <v>#NAME?</v>
      </c>
      <c r="D350" s="60" t="str">
        <f>IF(A350="","",ROUND(rate*F349,2))</f>
        <v>#NAME?</v>
      </c>
      <c r="E350" s="60" t="str">
        <f t="shared" si="2"/>
        <v>#NAME?</v>
      </c>
      <c r="F350" s="60" t="str">
        <f t="shared" si="3"/>
        <v>#NAME?</v>
      </c>
    </row>
    <row r="351" ht="12.75" customHeight="1">
      <c r="A351" s="58" t="str">
        <f t="shared" si="1"/>
        <v>#NAME?</v>
      </c>
      <c r="B351" s="139" t="str">
        <f>IF(A351="","",IF(MONTH(DATE(YEAR(fpdate),MONTH(fpdate)+(A351-1),DAY(fpdate)))&gt;(MONTH(fpdate)+MOD((A351-1),12)),DATE(YEAR(fpdate),MONTH(fpdate)+(A351-1)+1,0),DATE(YEAR(fpdate),MONTH(fpdate)+(A351-1),DAY(fpdate))))</f>
        <v>#NAME?</v>
      </c>
      <c r="C351" s="60" t="str">
        <f>IF(A351="","",IF(OR(A351=nper,payment&gt;ROUND((1+rate)*F350,2)),ROUND((1+rate)*F350,2),payment))</f>
        <v>#NAME?</v>
      </c>
      <c r="D351" s="60" t="str">
        <f>IF(A351="","",ROUND(rate*F350,2))</f>
        <v>#NAME?</v>
      </c>
      <c r="E351" s="60" t="str">
        <f t="shared" si="2"/>
        <v>#NAME?</v>
      </c>
      <c r="F351" s="60" t="str">
        <f t="shared" si="3"/>
        <v>#NAME?</v>
      </c>
    </row>
    <row r="352" ht="12.75" customHeight="1">
      <c r="A352" s="58" t="str">
        <f t="shared" si="1"/>
        <v>#NAME?</v>
      </c>
      <c r="B352" s="139" t="str">
        <f>IF(A352="","",IF(MONTH(DATE(YEAR(fpdate),MONTH(fpdate)+(A352-1),DAY(fpdate)))&gt;(MONTH(fpdate)+MOD((A352-1),12)),DATE(YEAR(fpdate),MONTH(fpdate)+(A352-1)+1,0),DATE(YEAR(fpdate),MONTH(fpdate)+(A352-1),DAY(fpdate))))</f>
        <v>#NAME?</v>
      </c>
      <c r="C352" s="60" t="str">
        <f>IF(A352="","",IF(OR(A352=nper,payment&gt;ROUND((1+rate)*F351,2)),ROUND((1+rate)*F351,2),payment))</f>
        <v>#NAME?</v>
      </c>
      <c r="D352" s="60" t="str">
        <f>IF(A352="","",ROUND(rate*F351,2))</f>
        <v>#NAME?</v>
      </c>
      <c r="E352" s="60" t="str">
        <f t="shared" si="2"/>
        <v>#NAME?</v>
      </c>
      <c r="F352" s="60" t="str">
        <f t="shared" si="3"/>
        <v>#NAME?</v>
      </c>
    </row>
    <row r="353" ht="12.75" customHeight="1">
      <c r="A353" s="58" t="str">
        <f t="shared" si="1"/>
        <v>#NAME?</v>
      </c>
      <c r="B353" s="139" t="str">
        <f>IF(A353="","",IF(MONTH(DATE(YEAR(fpdate),MONTH(fpdate)+(A353-1),DAY(fpdate)))&gt;(MONTH(fpdate)+MOD((A353-1),12)),DATE(YEAR(fpdate),MONTH(fpdate)+(A353-1)+1,0),DATE(YEAR(fpdate),MONTH(fpdate)+(A353-1),DAY(fpdate))))</f>
        <v>#NAME?</v>
      </c>
      <c r="C353" s="60" t="str">
        <f>IF(A353="","",IF(OR(A353=nper,payment&gt;ROUND((1+rate)*F352,2)),ROUND((1+rate)*F352,2),payment))</f>
        <v>#NAME?</v>
      </c>
      <c r="D353" s="60" t="str">
        <f>IF(A353="","",ROUND(rate*F352,2))</f>
        <v>#NAME?</v>
      </c>
      <c r="E353" s="60" t="str">
        <f t="shared" si="2"/>
        <v>#NAME?</v>
      </c>
      <c r="F353" s="60" t="str">
        <f t="shared" si="3"/>
        <v>#NAME?</v>
      </c>
    </row>
    <row r="354" ht="12.75" customHeight="1">
      <c r="A354" s="58" t="str">
        <f t="shared" si="1"/>
        <v>#NAME?</v>
      </c>
      <c r="B354" s="139" t="str">
        <f>IF(A354="","",IF(MONTH(DATE(YEAR(fpdate),MONTH(fpdate)+(A354-1),DAY(fpdate)))&gt;(MONTH(fpdate)+MOD((A354-1),12)),DATE(YEAR(fpdate),MONTH(fpdate)+(A354-1)+1,0),DATE(YEAR(fpdate),MONTH(fpdate)+(A354-1),DAY(fpdate))))</f>
        <v>#NAME?</v>
      </c>
      <c r="C354" s="60" t="str">
        <f>IF(A354="","",IF(OR(A354=nper,payment&gt;ROUND((1+rate)*F353,2)),ROUND((1+rate)*F353,2),payment))</f>
        <v>#NAME?</v>
      </c>
      <c r="D354" s="60" t="str">
        <f>IF(A354="","",ROUND(rate*F353,2))</f>
        <v>#NAME?</v>
      </c>
      <c r="E354" s="60" t="str">
        <f t="shared" si="2"/>
        <v>#NAME?</v>
      </c>
      <c r="F354" s="60" t="str">
        <f t="shared" si="3"/>
        <v>#NAME?</v>
      </c>
    </row>
    <row r="355" ht="12.75" customHeight="1">
      <c r="A355" s="58" t="str">
        <f t="shared" si="1"/>
        <v>#NAME?</v>
      </c>
      <c r="B355" s="139" t="str">
        <f>IF(A355="","",IF(MONTH(DATE(YEAR(fpdate),MONTH(fpdate)+(A355-1),DAY(fpdate)))&gt;(MONTH(fpdate)+MOD((A355-1),12)),DATE(YEAR(fpdate),MONTH(fpdate)+(A355-1)+1,0),DATE(YEAR(fpdate),MONTH(fpdate)+(A355-1),DAY(fpdate))))</f>
        <v>#NAME?</v>
      </c>
      <c r="C355" s="60" t="str">
        <f>IF(A355="","",IF(OR(A355=nper,payment&gt;ROUND((1+rate)*F354,2)),ROUND((1+rate)*F354,2),payment))</f>
        <v>#NAME?</v>
      </c>
      <c r="D355" s="60" t="str">
        <f>IF(A355="","",ROUND(rate*F354,2))</f>
        <v>#NAME?</v>
      </c>
      <c r="E355" s="60" t="str">
        <f t="shared" si="2"/>
        <v>#NAME?</v>
      </c>
      <c r="F355" s="60" t="str">
        <f t="shared" si="3"/>
        <v>#NAME?</v>
      </c>
    </row>
    <row r="356" ht="12.75" customHeight="1">
      <c r="A356" s="58" t="str">
        <f t="shared" si="1"/>
        <v>#NAME?</v>
      </c>
      <c r="B356" s="139" t="str">
        <f>IF(A356="","",IF(MONTH(DATE(YEAR(fpdate),MONTH(fpdate)+(A356-1),DAY(fpdate)))&gt;(MONTH(fpdate)+MOD((A356-1),12)),DATE(YEAR(fpdate),MONTH(fpdate)+(A356-1)+1,0),DATE(YEAR(fpdate),MONTH(fpdate)+(A356-1),DAY(fpdate))))</f>
        <v>#NAME?</v>
      </c>
      <c r="C356" s="60" t="str">
        <f>IF(A356="","",IF(OR(A356=nper,payment&gt;ROUND((1+rate)*F355,2)),ROUND((1+rate)*F355,2),payment))</f>
        <v>#NAME?</v>
      </c>
      <c r="D356" s="60" t="str">
        <f>IF(A356="","",ROUND(rate*F355,2))</f>
        <v>#NAME?</v>
      </c>
      <c r="E356" s="60" t="str">
        <f t="shared" si="2"/>
        <v>#NAME?</v>
      </c>
      <c r="F356" s="60" t="str">
        <f t="shared" si="3"/>
        <v>#NAME?</v>
      </c>
    </row>
    <row r="357" ht="12.75" customHeight="1">
      <c r="A357" s="58" t="str">
        <f t="shared" si="1"/>
        <v>#NAME?</v>
      </c>
      <c r="B357" s="139" t="str">
        <f>IF(A357="","",IF(MONTH(DATE(YEAR(fpdate),MONTH(fpdate)+(A357-1),DAY(fpdate)))&gt;(MONTH(fpdate)+MOD((A357-1),12)),DATE(YEAR(fpdate),MONTH(fpdate)+(A357-1)+1,0),DATE(YEAR(fpdate),MONTH(fpdate)+(A357-1),DAY(fpdate))))</f>
        <v>#NAME?</v>
      </c>
      <c r="C357" s="60" t="str">
        <f>IF(A357="","",IF(OR(A357=nper,payment&gt;ROUND((1+rate)*F356,2)),ROUND((1+rate)*F356,2),payment))</f>
        <v>#NAME?</v>
      </c>
      <c r="D357" s="60" t="str">
        <f>IF(A357="","",ROUND(rate*F356,2))</f>
        <v>#NAME?</v>
      </c>
      <c r="E357" s="60" t="str">
        <f t="shared" si="2"/>
        <v>#NAME?</v>
      </c>
      <c r="F357" s="60" t="str">
        <f t="shared" si="3"/>
        <v>#NAME?</v>
      </c>
    </row>
    <row r="358" ht="12.75" customHeight="1">
      <c r="A358" s="58" t="str">
        <f t="shared" si="1"/>
        <v>#NAME?</v>
      </c>
      <c r="B358" s="139" t="str">
        <f>IF(A358="","",IF(MONTH(DATE(YEAR(fpdate),MONTH(fpdate)+(A358-1),DAY(fpdate)))&gt;(MONTH(fpdate)+MOD((A358-1),12)),DATE(YEAR(fpdate),MONTH(fpdate)+(A358-1)+1,0),DATE(YEAR(fpdate),MONTH(fpdate)+(A358-1),DAY(fpdate))))</f>
        <v>#NAME?</v>
      </c>
      <c r="C358" s="60" t="str">
        <f>IF(A358="","",IF(OR(A358=nper,payment&gt;ROUND((1+rate)*F357,2)),ROUND((1+rate)*F357,2),payment))</f>
        <v>#NAME?</v>
      </c>
      <c r="D358" s="60" t="str">
        <f>IF(A358="","",ROUND(rate*F357,2))</f>
        <v>#NAME?</v>
      </c>
      <c r="E358" s="60" t="str">
        <f t="shared" si="2"/>
        <v>#NAME?</v>
      </c>
      <c r="F358" s="60" t="str">
        <f t="shared" si="3"/>
        <v>#NAME?</v>
      </c>
    </row>
    <row r="359" ht="12.75" customHeight="1">
      <c r="A359" s="58" t="str">
        <f t="shared" si="1"/>
        <v>#NAME?</v>
      </c>
      <c r="B359" s="139" t="str">
        <f>IF(A359="","",IF(MONTH(DATE(YEAR(fpdate),MONTH(fpdate)+(A359-1),DAY(fpdate)))&gt;(MONTH(fpdate)+MOD((A359-1),12)),DATE(YEAR(fpdate),MONTH(fpdate)+(A359-1)+1,0),DATE(YEAR(fpdate),MONTH(fpdate)+(A359-1),DAY(fpdate))))</f>
        <v>#NAME?</v>
      </c>
      <c r="C359" s="60" t="str">
        <f>IF(A359="","",IF(OR(A359=nper,payment&gt;ROUND((1+rate)*F358,2)),ROUND((1+rate)*F358,2),payment))</f>
        <v>#NAME?</v>
      </c>
      <c r="D359" s="60" t="str">
        <f>IF(A359="","",ROUND(rate*F358,2))</f>
        <v>#NAME?</v>
      </c>
      <c r="E359" s="60" t="str">
        <f t="shared" si="2"/>
        <v>#NAME?</v>
      </c>
      <c r="F359" s="60" t="str">
        <f t="shared" si="3"/>
        <v>#NAME?</v>
      </c>
    </row>
    <row r="360" ht="12.75" customHeight="1">
      <c r="A360" s="58" t="str">
        <f t="shared" si="1"/>
        <v>#NAME?</v>
      </c>
      <c r="B360" s="139" t="str">
        <f>IF(A360="","",IF(MONTH(DATE(YEAR(fpdate),MONTH(fpdate)+(A360-1),DAY(fpdate)))&gt;(MONTH(fpdate)+MOD((A360-1),12)),DATE(YEAR(fpdate),MONTH(fpdate)+(A360-1)+1,0),DATE(YEAR(fpdate),MONTH(fpdate)+(A360-1),DAY(fpdate))))</f>
        <v>#NAME?</v>
      </c>
      <c r="C360" s="60" t="str">
        <f>IF(A360="","",IF(OR(A360=nper,payment&gt;ROUND((1+rate)*F359,2)),ROUND((1+rate)*F359,2),payment))</f>
        <v>#NAME?</v>
      </c>
      <c r="D360" s="60" t="str">
        <f>IF(A360="","",ROUND(rate*F359,2))</f>
        <v>#NAME?</v>
      </c>
      <c r="E360" s="60" t="str">
        <f t="shared" si="2"/>
        <v>#NAME?</v>
      </c>
      <c r="F360" s="60" t="str">
        <f t="shared" si="3"/>
        <v>#NAME?</v>
      </c>
    </row>
    <row r="361" ht="12.75" customHeight="1">
      <c r="A361" s="58" t="str">
        <f t="shared" si="1"/>
        <v>#NAME?</v>
      </c>
      <c r="B361" s="139" t="str">
        <f>IF(A361="","",IF(MONTH(DATE(YEAR(fpdate),MONTH(fpdate)+(A361-1),DAY(fpdate)))&gt;(MONTH(fpdate)+MOD((A361-1),12)),DATE(YEAR(fpdate),MONTH(fpdate)+(A361-1)+1,0),DATE(YEAR(fpdate),MONTH(fpdate)+(A361-1),DAY(fpdate))))</f>
        <v>#NAME?</v>
      </c>
      <c r="C361" s="60" t="str">
        <f>IF(A361="","",IF(OR(A361=nper,payment&gt;ROUND((1+rate)*F360,2)),ROUND((1+rate)*F360,2),payment))</f>
        <v>#NAME?</v>
      </c>
      <c r="D361" s="60" t="str">
        <f>IF(A361="","",ROUND(rate*F360,2))</f>
        <v>#NAME?</v>
      </c>
      <c r="E361" s="60" t="str">
        <f t="shared" si="2"/>
        <v>#NAME?</v>
      </c>
      <c r="F361" s="60" t="str">
        <f t="shared" si="3"/>
        <v>#NAME?</v>
      </c>
    </row>
    <row r="362" ht="12.75" customHeight="1">
      <c r="A362" s="58" t="str">
        <f t="shared" si="1"/>
        <v>#NAME?</v>
      </c>
      <c r="B362" s="139" t="str">
        <f>IF(A362="","",IF(MONTH(DATE(YEAR(fpdate),MONTH(fpdate)+(A362-1),DAY(fpdate)))&gt;(MONTH(fpdate)+MOD((A362-1),12)),DATE(YEAR(fpdate),MONTH(fpdate)+(A362-1)+1,0),DATE(YEAR(fpdate),MONTH(fpdate)+(A362-1),DAY(fpdate))))</f>
        <v>#NAME?</v>
      </c>
      <c r="C362" s="60" t="str">
        <f>IF(A362="","",IF(OR(A362=nper,payment&gt;ROUND((1+rate)*F361,2)),ROUND((1+rate)*F361,2),payment))</f>
        <v>#NAME?</v>
      </c>
      <c r="D362" s="60" t="str">
        <f>IF(A362="","",ROUND(rate*F361,2))</f>
        <v>#NAME?</v>
      </c>
      <c r="E362" s="60" t="str">
        <f t="shared" si="2"/>
        <v>#NAME?</v>
      </c>
      <c r="F362" s="60" t="str">
        <f t="shared" si="3"/>
        <v>#NAME?</v>
      </c>
    </row>
    <row r="363" ht="12.75" customHeight="1">
      <c r="A363" s="58" t="str">
        <f t="shared" si="1"/>
        <v>#NAME?</v>
      </c>
      <c r="B363" s="139" t="str">
        <f>IF(A363="","",IF(MONTH(DATE(YEAR(fpdate),MONTH(fpdate)+(A363-1),DAY(fpdate)))&gt;(MONTH(fpdate)+MOD((A363-1),12)),DATE(YEAR(fpdate),MONTH(fpdate)+(A363-1)+1,0),DATE(YEAR(fpdate),MONTH(fpdate)+(A363-1),DAY(fpdate))))</f>
        <v>#NAME?</v>
      </c>
      <c r="C363" s="60" t="str">
        <f>IF(A363="","",IF(OR(A363=nper,payment&gt;ROUND((1+rate)*F362,2)),ROUND((1+rate)*F362,2),payment))</f>
        <v>#NAME?</v>
      </c>
      <c r="D363" s="60" t="str">
        <f>IF(A363="","",ROUND(rate*F362,2))</f>
        <v>#NAME?</v>
      </c>
      <c r="E363" s="60" t="str">
        <f t="shared" si="2"/>
        <v>#NAME?</v>
      </c>
      <c r="F363" s="60" t="str">
        <f t="shared" si="3"/>
        <v>#NAME?</v>
      </c>
    </row>
    <row r="364" ht="12.75" customHeight="1">
      <c r="A364" s="58" t="str">
        <f t="shared" si="1"/>
        <v>#NAME?</v>
      </c>
      <c r="B364" s="139" t="str">
        <f>IF(A364="","",IF(MONTH(DATE(YEAR(fpdate),MONTH(fpdate)+(A364-1),DAY(fpdate)))&gt;(MONTH(fpdate)+MOD((A364-1),12)),DATE(YEAR(fpdate),MONTH(fpdate)+(A364-1)+1,0),DATE(YEAR(fpdate),MONTH(fpdate)+(A364-1),DAY(fpdate))))</f>
        <v>#NAME?</v>
      </c>
      <c r="C364" s="60" t="str">
        <f>IF(A364="","",IF(OR(A364=nper,payment&gt;ROUND((1+rate)*F363,2)),ROUND((1+rate)*F363,2),payment))</f>
        <v>#NAME?</v>
      </c>
      <c r="D364" s="60" t="str">
        <f>IF(A364="","",ROUND(rate*F363,2))</f>
        <v>#NAME?</v>
      </c>
      <c r="E364" s="60" t="str">
        <f t="shared" si="2"/>
        <v>#NAME?</v>
      </c>
      <c r="F364" s="60" t="str">
        <f t="shared" si="3"/>
        <v>#NAME?</v>
      </c>
    </row>
    <row r="365" ht="12.75" customHeight="1">
      <c r="A365" s="58" t="str">
        <f t="shared" si="1"/>
        <v>#NAME?</v>
      </c>
      <c r="B365" s="139" t="str">
        <f>IF(A365="","",IF(MONTH(DATE(YEAR(fpdate),MONTH(fpdate)+(A365-1),DAY(fpdate)))&gt;(MONTH(fpdate)+MOD((A365-1),12)),DATE(YEAR(fpdate),MONTH(fpdate)+(A365-1)+1,0),DATE(YEAR(fpdate),MONTH(fpdate)+(A365-1),DAY(fpdate))))</f>
        <v>#NAME?</v>
      </c>
      <c r="C365" s="60" t="str">
        <f>IF(A365="","",IF(OR(A365=nper,payment&gt;ROUND((1+rate)*F364,2)),ROUND((1+rate)*F364,2),payment))</f>
        <v>#NAME?</v>
      </c>
      <c r="D365" s="60" t="str">
        <f>IF(A365="","",ROUND(rate*F364,2))</f>
        <v>#NAME?</v>
      </c>
      <c r="E365" s="60" t="str">
        <f t="shared" si="2"/>
        <v>#NAME?</v>
      </c>
      <c r="F365" s="60" t="str">
        <f t="shared" si="3"/>
        <v>#NAME?</v>
      </c>
    </row>
    <row r="366" ht="12.75" customHeight="1">
      <c r="A366" s="58" t="str">
        <f t="shared" si="1"/>
        <v>#NAME?</v>
      </c>
      <c r="B366" s="139" t="str">
        <f>IF(A366="","",IF(MONTH(DATE(YEAR(fpdate),MONTH(fpdate)+(A366-1),DAY(fpdate)))&gt;(MONTH(fpdate)+MOD((A366-1),12)),DATE(YEAR(fpdate),MONTH(fpdate)+(A366-1)+1,0),DATE(YEAR(fpdate),MONTH(fpdate)+(A366-1),DAY(fpdate))))</f>
        <v>#NAME?</v>
      </c>
      <c r="C366" s="60" t="str">
        <f>IF(A366="","",IF(OR(A366=nper,payment&gt;ROUND((1+rate)*F365,2)),ROUND((1+rate)*F365,2),payment))</f>
        <v>#NAME?</v>
      </c>
      <c r="D366" s="60" t="str">
        <f>IF(A366="","",ROUND(rate*F365,2))</f>
        <v>#NAME?</v>
      </c>
      <c r="E366" s="60" t="str">
        <f t="shared" si="2"/>
        <v>#NAME?</v>
      </c>
      <c r="F366" s="60" t="str">
        <f t="shared" si="3"/>
        <v>#NAME?</v>
      </c>
    </row>
    <row r="367" ht="12.75" customHeight="1">
      <c r="A367" s="58" t="str">
        <f t="shared" si="1"/>
        <v>#NAME?</v>
      </c>
      <c r="B367" s="139" t="str">
        <f>IF(A367="","",IF(MONTH(DATE(YEAR(fpdate),MONTH(fpdate)+(A367-1),DAY(fpdate)))&gt;(MONTH(fpdate)+MOD((A367-1),12)),DATE(YEAR(fpdate),MONTH(fpdate)+(A367-1)+1,0),DATE(YEAR(fpdate),MONTH(fpdate)+(A367-1),DAY(fpdate))))</f>
        <v>#NAME?</v>
      </c>
      <c r="C367" s="60" t="str">
        <f>IF(A367="","",IF(OR(A367=nper,payment&gt;ROUND((1+rate)*F366,2)),ROUND((1+rate)*F366,2),payment))</f>
        <v>#NAME?</v>
      </c>
      <c r="D367" s="60" t="str">
        <f>IF(A367="","",ROUND(rate*F366,2))</f>
        <v>#NAME?</v>
      </c>
      <c r="E367" s="60" t="str">
        <f t="shared" si="2"/>
        <v>#NAME?</v>
      </c>
      <c r="F367" s="60" t="str">
        <f t="shared" si="3"/>
        <v>#NAME?</v>
      </c>
    </row>
    <row r="368" ht="12.75" customHeight="1">
      <c r="A368" s="58" t="str">
        <f t="shared" si="1"/>
        <v>#NAME?</v>
      </c>
      <c r="B368" s="139" t="str">
        <f>IF(A368="","",IF(MONTH(DATE(YEAR(fpdate),MONTH(fpdate)+(A368-1),DAY(fpdate)))&gt;(MONTH(fpdate)+MOD((A368-1),12)),DATE(YEAR(fpdate),MONTH(fpdate)+(A368-1)+1,0),DATE(YEAR(fpdate),MONTH(fpdate)+(A368-1),DAY(fpdate))))</f>
        <v>#NAME?</v>
      </c>
      <c r="C368" s="60" t="str">
        <f>IF(A368="","",IF(OR(A368=nper,payment&gt;ROUND((1+rate)*F367,2)),ROUND((1+rate)*F367,2),payment))</f>
        <v>#NAME?</v>
      </c>
      <c r="D368" s="60" t="str">
        <f>IF(A368="","",ROUND(rate*F367,2))</f>
        <v>#NAME?</v>
      </c>
      <c r="E368" s="60" t="str">
        <f t="shared" si="2"/>
        <v>#NAME?</v>
      </c>
      <c r="F368" s="60" t="str">
        <f t="shared" si="3"/>
        <v>#NAME?</v>
      </c>
    </row>
    <row r="369" ht="12.75" customHeight="1">
      <c r="A369" s="58" t="str">
        <f t="shared" si="1"/>
        <v>#NAME?</v>
      </c>
      <c r="B369" s="139" t="str">
        <f>IF(A369="","",IF(MONTH(DATE(YEAR(fpdate),MONTH(fpdate)+(A369-1),DAY(fpdate)))&gt;(MONTH(fpdate)+MOD((A369-1),12)),DATE(YEAR(fpdate),MONTH(fpdate)+(A369-1)+1,0),DATE(YEAR(fpdate),MONTH(fpdate)+(A369-1),DAY(fpdate))))</f>
        <v>#NAME?</v>
      </c>
      <c r="C369" s="60" t="str">
        <f>IF(A369="","",IF(OR(A369=nper,payment&gt;ROUND((1+rate)*F368,2)),ROUND((1+rate)*F368,2),payment))</f>
        <v>#NAME?</v>
      </c>
      <c r="D369" s="60" t="str">
        <f>IF(A369="","",ROUND(rate*F368,2))</f>
        <v>#NAME?</v>
      </c>
      <c r="E369" s="60" t="str">
        <f t="shared" si="2"/>
        <v>#NAME?</v>
      </c>
      <c r="F369" s="60" t="str">
        <f t="shared" si="3"/>
        <v>#NAME?</v>
      </c>
    </row>
    <row r="370" ht="12.75" customHeight="1">
      <c r="A370" s="58" t="str">
        <f t="shared" si="1"/>
        <v>#NAME?</v>
      </c>
      <c r="B370" s="139" t="str">
        <f>IF(A370="","",IF(MONTH(DATE(YEAR(fpdate),MONTH(fpdate)+(A370-1),DAY(fpdate)))&gt;(MONTH(fpdate)+MOD((A370-1),12)),DATE(YEAR(fpdate),MONTH(fpdate)+(A370-1)+1,0),DATE(YEAR(fpdate),MONTH(fpdate)+(A370-1),DAY(fpdate))))</f>
        <v>#NAME?</v>
      </c>
      <c r="C370" s="60" t="str">
        <f>IF(A370="","",IF(OR(A370=nper,payment&gt;ROUND((1+rate)*F369,2)),ROUND((1+rate)*F369,2),payment))</f>
        <v>#NAME?</v>
      </c>
      <c r="D370" s="60" t="str">
        <f>IF(A370="","",ROUND(rate*F369,2))</f>
        <v>#NAME?</v>
      </c>
      <c r="E370" s="60" t="str">
        <f t="shared" si="2"/>
        <v>#NAME?</v>
      </c>
      <c r="F370" s="60" t="str">
        <f t="shared" si="3"/>
        <v>#NAME?</v>
      </c>
    </row>
    <row r="371" ht="12.75" customHeight="1">
      <c r="A371" s="58" t="str">
        <f t="shared" si="1"/>
        <v>#NAME?</v>
      </c>
      <c r="B371" s="139" t="str">
        <f>IF(A371="","",IF(MONTH(DATE(YEAR(fpdate),MONTH(fpdate)+(A371-1),DAY(fpdate)))&gt;(MONTH(fpdate)+MOD((A371-1),12)),DATE(YEAR(fpdate),MONTH(fpdate)+(A371-1)+1,0),DATE(YEAR(fpdate),MONTH(fpdate)+(A371-1),DAY(fpdate))))</f>
        <v>#NAME?</v>
      </c>
      <c r="C371" s="60" t="str">
        <f>IF(A371="","",IF(OR(A371=nper,payment&gt;ROUND((1+rate)*F370,2)),ROUND((1+rate)*F370,2),payment))</f>
        <v>#NAME?</v>
      </c>
      <c r="D371" s="60" t="str">
        <f>IF(A371="","",ROUND(rate*F370,2))</f>
        <v>#NAME?</v>
      </c>
      <c r="E371" s="60" t="str">
        <f t="shared" si="2"/>
        <v>#NAME?</v>
      </c>
      <c r="F371" s="60" t="str">
        <f t="shared" si="3"/>
        <v>#NAME?</v>
      </c>
    </row>
    <row r="372" ht="12.75" customHeight="1">
      <c r="A372" s="58" t="str">
        <f t="shared" si="1"/>
        <v>#NAME?</v>
      </c>
      <c r="B372" s="139" t="str">
        <f>IF(A372="","",IF(MONTH(DATE(YEAR(fpdate),MONTH(fpdate)+(A372-1),DAY(fpdate)))&gt;(MONTH(fpdate)+MOD((A372-1),12)),DATE(YEAR(fpdate),MONTH(fpdate)+(A372-1)+1,0),DATE(YEAR(fpdate),MONTH(fpdate)+(A372-1),DAY(fpdate))))</f>
        <v>#NAME?</v>
      </c>
      <c r="C372" s="60" t="str">
        <f>IF(A372="","",IF(OR(A372=nper,payment&gt;ROUND((1+rate)*F371,2)),ROUND((1+rate)*F371,2),payment))</f>
        <v>#NAME?</v>
      </c>
      <c r="D372" s="60" t="str">
        <f>IF(A372="","",ROUND(rate*F371,2))</f>
        <v>#NAME?</v>
      </c>
      <c r="E372" s="60" t="str">
        <f t="shared" si="2"/>
        <v>#NAME?</v>
      </c>
      <c r="F372" s="60" t="str">
        <f t="shared" si="3"/>
        <v>#NAME?</v>
      </c>
    </row>
    <row r="373" ht="12.75" customHeight="1">
      <c r="A373" s="58" t="str">
        <f t="shared" si="1"/>
        <v>#NAME?</v>
      </c>
      <c r="B373" s="139" t="str">
        <f>IF(A373="","",IF(MONTH(DATE(YEAR(fpdate),MONTH(fpdate)+(A373-1),DAY(fpdate)))&gt;(MONTH(fpdate)+MOD((A373-1),12)),DATE(YEAR(fpdate),MONTH(fpdate)+(A373-1)+1,0),DATE(YEAR(fpdate),MONTH(fpdate)+(A373-1),DAY(fpdate))))</f>
        <v>#NAME?</v>
      </c>
      <c r="C373" s="60" t="str">
        <f>IF(A373="","",IF(OR(A373=nper,payment&gt;ROUND((1+rate)*F372,2)),ROUND((1+rate)*F372,2),payment))</f>
        <v>#NAME?</v>
      </c>
      <c r="D373" s="60" t="str">
        <f>IF(A373="","",ROUND(rate*F372,2))</f>
        <v>#NAME?</v>
      </c>
      <c r="E373" s="60" t="str">
        <f t="shared" si="2"/>
        <v>#NAME?</v>
      </c>
      <c r="F373" s="60" t="str">
        <f t="shared" si="3"/>
        <v>#NAME?</v>
      </c>
    </row>
    <row r="374" ht="12.75" customHeight="1">
      <c r="A374" s="58" t="str">
        <f t="shared" si="1"/>
        <v>#NAME?</v>
      </c>
      <c r="B374" s="139" t="str">
        <f>IF(A374="","",IF(MONTH(DATE(YEAR(fpdate),MONTH(fpdate)+(A374-1),DAY(fpdate)))&gt;(MONTH(fpdate)+MOD((A374-1),12)),DATE(YEAR(fpdate),MONTH(fpdate)+(A374-1)+1,0),DATE(YEAR(fpdate),MONTH(fpdate)+(A374-1),DAY(fpdate))))</f>
        <v>#NAME?</v>
      </c>
      <c r="C374" s="60" t="str">
        <f>IF(A374="","",IF(OR(A374=nper,payment&gt;ROUND((1+rate)*F373,2)),ROUND((1+rate)*F373,2),payment))</f>
        <v>#NAME?</v>
      </c>
      <c r="D374" s="60" t="str">
        <f>IF(A374="","",ROUND(rate*F373,2))</f>
        <v>#NAME?</v>
      </c>
      <c r="E374" s="60" t="str">
        <f t="shared" si="2"/>
        <v>#NAME?</v>
      </c>
      <c r="F374" s="60" t="str">
        <f t="shared" si="3"/>
        <v>#NAME?</v>
      </c>
    </row>
    <row r="375" ht="12.75" customHeight="1">
      <c r="A375" s="58" t="str">
        <f t="shared" si="1"/>
        <v>#NAME?</v>
      </c>
      <c r="B375" s="139" t="str">
        <f>IF(A375="","",IF(MONTH(DATE(YEAR(fpdate),MONTH(fpdate)+(A375-1),DAY(fpdate)))&gt;(MONTH(fpdate)+MOD((A375-1),12)),DATE(YEAR(fpdate),MONTH(fpdate)+(A375-1)+1,0),DATE(YEAR(fpdate),MONTH(fpdate)+(A375-1),DAY(fpdate))))</f>
        <v>#NAME?</v>
      </c>
      <c r="C375" s="60" t="str">
        <f>IF(A375="","",IF(OR(A375=nper,payment&gt;ROUND((1+rate)*F374,2)),ROUND((1+rate)*F374,2),payment))</f>
        <v>#NAME?</v>
      </c>
      <c r="D375" s="60" t="str">
        <f>IF(A375="","",ROUND(rate*F374,2))</f>
        <v>#NAME?</v>
      </c>
      <c r="E375" s="60" t="str">
        <f t="shared" si="2"/>
        <v>#NAME?</v>
      </c>
      <c r="F375" s="60" t="str">
        <f t="shared" si="3"/>
        <v>#NAME?</v>
      </c>
    </row>
    <row r="376" ht="12.75" customHeight="1">
      <c r="A376" s="58" t="str">
        <f t="shared" si="1"/>
        <v>#NAME?</v>
      </c>
      <c r="B376" s="139" t="str">
        <f>IF(A376="","",IF(MONTH(DATE(YEAR(fpdate),MONTH(fpdate)+(A376-1),DAY(fpdate)))&gt;(MONTH(fpdate)+MOD((A376-1),12)),DATE(YEAR(fpdate),MONTH(fpdate)+(A376-1)+1,0),DATE(YEAR(fpdate),MONTH(fpdate)+(A376-1),DAY(fpdate))))</f>
        <v>#NAME?</v>
      </c>
      <c r="C376" s="60" t="str">
        <f>IF(A376="","",IF(OR(A376=nper,payment&gt;ROUND((1+rate)*F375,2)),ROUND((1+rate)*F375,2),payment))</f>
        <v>#NAME?</v>
      </c>
      <c r="D376" s="60" t="str">
        <f>IF(A376="","",ROUND(rate*F375,2))</f>
        <v>#NAME?</v>
      </c>
      <c r="E376" s="60" t="str">
        <f t="shared" si="2"/>
        <v>#NAME?</v>
      </c>
      <c r="F376" s="60" t="str">
        <f t="shared" si="3"/>
        <v>#NAME?</v>
      </c>
    </row>
    <row r="377" ht="12.75" customHeight="1">
      <c r="A377" s="58" t="str">
        <f t="shared" si="1"/>
        <v>#NAME?</v>
      </c>
      <c r="B377" s="139" t="str">
        <f>IF(A377="","",IF(MONTH(DATE(YEAR(fpdate),MONTH(fpdate)+(A377-1),DAY(fpdate)))&gt;(MONTH(fpdate)+MOD((A377-1),12)),DATE(YEAR(fpdate),MONTH(fpdate)+(A377-1)+1,0),DATE(YEAR(fpdate),MONTH(fpdate)+(A377-1),DAY(fpdate))))</f>
        <v>#NAME?</v>
      </c>
      <c r="C377" s="60" t="str">
        <f>IF(A377="","",IF(OR(A377=nper,payment&gt;ROUND((1+rate)*F376,2)),ROUND((1+rate)*F376,2),payment))</f>
        <v>#NAME?</v>
      </c>
      <c r="D377" s="60" t="str">
        <f>IF(A377="","",ROUND(rate*F376,2))</f>
        <v>#NAME?</v>
      </c>
      <c r="E377" s="60" t="str">
        <f t="shared" si="2"/>
        <v>#NAME?</v>
      </c>
      <c r="F377" s="60" t="str">
        <f t="shared" si="3"/>
        <v>#NAME?</v>
      </c>
    </row>
    <row r="378" ht="12.75" customHeight="1">
      <c r="A378" s="58" t="str">
        <f t="shared" si="1"/>
        <v>#NAME?</v>
      </c>
      <c r="B378" s="139" t="str">
        <f>IF(A378="","",IF(MONTH(DATE(YEAR(fpdate),MONTH(fpdate)+(A378-1),DAY(fpdate)))&gt;(MONTH(fpdate)+MOD((A378-1),12)),DATE(YEAR(fpdate),MONTH(fpdate)+(A378-1)+1,0),DATE(YEAR(fpdate),MONTH(fpdate)+(A378-1),DAY(fpdate))))</f>
        <v>#NAME?</v>
      </c>
      <c r="C378" s="60" t="str">
        <f>IF(A378="","",IF(OR(A378=nper,payment&gt;ROUND((1+rate)*F377,2)),ROUND((1+rate)*F377,2),payment))</f>
        <v>#NAME?</v>
      </c>
      <c r="D378" s="60" t="str">
        <f>IF(A378="","",ROUND(rate*F377,2))</f>
        <v>#NAME?</v>
      </c>
      <c r="E378" s="60" t="str">
        <f t="shared" si="2"/>
        <v>#NAME?</v>
      </c>
      <c r="F378" s="60" t="str">
        <f t="shared" si="3"/>
        <v>#NAME?</v>
      </c>
    </row>
    <row r="379" ht="12.75" customHeight="1">
      <c r="A379" s="58" t="str">
        <f t="shared" si="1"/>
        <v>#NAME?</v>
      </c>
      <c r="B379" s="139" t="str">
        <f>IF(A379="","",IF(MONTH(DATE(YEAR(fpdate),MONTH(fpdate)+(A379-1),DAY(fpdate)))&gt;(MONTH(fpdate)+MOD((A379-1),12)),DATE(YEAR(fpdate),MONTH(fpdate)+(A379-1)+1,0),DATE(YEAR(fpdate),MONTH(fpdate)+(A379-1),DAY(fpdate))))</f>
        <v>#NAME?</v>
      </c>
      <c r="C379" s="60" t="str">
        <f>IF(A379="","",IF(OR(A379=nper,payment&gt;ROUND((1+rate)*F378,2)),ROUND((1+rate)*F378,2),payment))</f>
        <v>#NAME?</v>
      </c>
      <c r="D379" s="60" t="str">
        <f>IF(A379="","",ROUND(rate*F378,2))</f>
        <v>#NAME?</v>
      </c>
      <c r="E379" s="60" t="str">
        <f t="shared" si="2"/>
        <v>#NAME?</v>
      </c>
      <c r="F379" s="60" t="str">
        <f t="shared" si="3"/>
        <v>#NAME?</v>
      </c>
    </row>
    <row r="380" ht="12.75" customHeight="1">
      <c r="A380" s="58" t="str">
        <f t="shared" si="1"/>
        <v>#NAME?</v>
      </c>
      <c r="B380" s="139" t="str">
        <f>IF(A380="","",IF(MONTH(DATE(YEAR(fpdate),MONTH(fpdate)+(A380-1),DAY(fpdate)))&gt;(MONTH(fpdate)+MOD((A380-1),12)),DATE(YEAR(fpdate),MONTH(fpdate)+(A380-1)+1,0),DATE(YEAR(fpdate),MONTH(fpdate)+(A380-1),DAY(fpdate))))</f>
        <v>#NAME?</v>
      </c>
      <c r="C380" s="60" t="str">
        <f>IF(A380="","",IF(OR(A380=nper,payment&gt;ROUND((1+rate)*F379,2)),ROUND((1+rate)*F379,2),payment))</f>
        <v>#NAME?</v>
      </c>
      <c r="D380" s="60" t="str">
        <f>IF(A380="","",ROUND(rate*F379,2))</f>
        <v>#NAME?</v>
      </c>
      <c r="E380" s="60" t="str">
        <f t="shared" si="2"/>
        <v>#NAME?</v>
      </c>
      <c r="F380" s="60" t="str">
        <f t="shared" si="3"/>
        <v>#NAME?</v>
      </c>
    </row>
    <row r="381" ht="12.75" customHeight="1">
      <c r="A381" s="58" t="str">
        <f t="shared" si="1"/>
        <v>#NAME?</v>
      </c>
      <c r="B381" s="139" t="str">
        <f>IF(A381="","",IF(MONTH(DATE(YEAR(fpdate),MONTH(fpdate)+(A381-1),DAY(fpdate)))&gt;(MONTH(fpdate)+MOD((A381-1),12)),DATE(YEAR(fpdate),MONTH(fpdate)+(A381-1)+1,0),DATE(YEAR(fpdate),MONTH(fpdate)+(A381-1),DAY(fpdate))))</f>
        <v>#NAME?</v>
      </c>
      <c r="C381" s="60" t="str">
        <f>IF(A381="","",IF(OR(A381=nper,payment&gt;ROUND((1+rate)*F380,2)),ROUND((1+rate)*F380,2),payment))</f>
        <v>#NAME?</v>
      </c>
      <c r="D381" s="60" t="str">
        <f>IF(A381="","",ROUND(rate*F380,2))</f>
        <v>#NAME?</v>
      </c>
      <c r="E381" s="60" t="str">
        <f t="shared" si="2"/>
        <v>#NAME?</v>
      </c>
      <c r="F381" s="60" t="str">
        <f t="shared" si="3"/>
        <v>#NAME?</v>
      </c>
    </row>
    <row r="382" ht="12.75" customHeight="1">
      <c r="A382" s="58" t="str">
        <f t="shared" si="1"/>
        <v>#NAME?</v>
      </c>
      <c r="B382" s="139" t="str">
        <f>IF(A382="","",IF(MONTH(DATE(YEAR(fpdate),MONTH(fpdate)+(A382-1),DAY(fpdate)))&gt;(MONTH(fpdate)+MOD((A382-1),12)),DATE(YEAR(fpdate),MONTH(fpdate)+(A382-1)+1,0),DATE(YEAR(fpdate),MONTH(fpdate)+(A382-1),DAY(fpdate))))</f>
        <v>#NAME?</v>
      </c>
      <c r="C382" s="60" t="str">
        <f>IF(A382="","",IF(OR(A382=nper,payment&gt;ROUND((1+rate)*F381,2)),ROUND((1+rate)*F381,2),payment))</f>
        <v>#NAME?</v>
      </c>
      <c r="D382" s="60" t="str">
        <f>IF(A382="","",ROUND(rate*F381,2))</f>
        <v>#NAME?</v>
      </c>
      <c r="E382" s="60" t="str">
        <f t="shared" si="2"/>
        <v>#NAME?</v>
      </c>
      <c r="F382" s="60" t="str">
        <f t="shared" si="3"/>
        <v>#NAME?</v>
      </c>
    </row>
    <row r="383" ht="12.75" customHeight="1">
      <c r="A383" s="58" t="str">
        <f t="shared" si="1"/>
        <v>#NAME?</v>
      </c>
      <c r="B383" s="139" t="str">
        <f>IF(A383="","",IF(MONTH(DATE(YEAR(fpdate),MONTH(fpdate)+(A383-1),DAY(fpdate)))&gt;(MONTH(fpdate)+MOD((A383-1),12)),DATE(YEAR(fpdate),MONTH(fpdate)+(A383-1)+1,0),DATE(YEAR(fpdate),MONTH(fpdate)+(A383-1),DAY(fpdate))))</f>
        <v>#NAME?</v>
      </c>
      <c r="C383" s="60" t="str">
        <f>IF(A383="","",IF(OR(A383=nper,payment&gt;ROUND((1+rate)*F382,2)),ROUND((1+rate)*F382,2),payment))</f>
        <v>#NAME?</v>
      </c>
      <c r="D383" s="60" t="str">
        <f>IF(A383="","",ROUND(rate*F382,2))</f>
        <v>#NAME?</v>
      </c>
      <c r="E383" s="60" t="str">
        <f t="shared" si="2"/>
        <v>#NAME?</v>
      </c>
      <c r="F383" s="60" t="str">
        <f t="shared" si="3"/>
        <v>#NAME?</v>
      </c>
    </row>
    <row r="384" ht="12.75" customHeight="1">
      <c r="A384" s="58" t="str">
        <f t="shared" si="1"/>
        <v>#NAME?</v>
      </c>
      <c r="B384" s="139" t="str">
        <f>IF(A384="","",IF(MONTH(DATE(YEAR(fpdate),MONTH(fpdate)+(A384-1),DAY(fpdate)))&gt;(MONTH(fpdate)+MOD((A384-1),12)),DATE(YEAR(fpdate),MONTH(fpdate)+(A384-1)+1,0),DATE(YEAR(fpdate),MONTH(fpdate)+(A384-1),DAY(fpdate))))</f>
        <v>#NAME?</v>
      </c>
      <c r="C384" s="60" t="str">
        <f>IF(A384="","",IF(OR(A384=nper,payment&gt;ROUND((1+rate)*F383,2)),ROUND((1+rate)*F383,2),payment))</f>
        <v>#NAME?</v>
      </c>
      <c r="D384" s="60" t="str">
        <f>IF(A384="","",ROUND(rate*F383,2))</f>
        <v>#NAME?</v>
      </c>
      <c r="E384" s="60" t="str">
        <f t="shared" si="2"/>
        <v>#NAME?</v>
      </c>
      <c r="F384" s="60" t="str">
        <f t="shared" si="3"/>
        <v>#NAME?</v>
      </c>
    </row>
    <row r="385" ht="12.75" customHeight="1">
      <c r="A385" s="58" t="str">
        <f t="shared" si="1"/>
        <v>#NAME?</v>
      </c>
      <c r="B385" s="139" t="str">
        <f>IF(A385="","",IF(MONTH(DATE(YEAR(fpdate),MONTH(fpdate)+(A385-1),DAY(fpdate)))&gt;(MONTH(fpdate)+MOD((A385-1),12)),DATE(YEAR(fpdate),MONTH(fpdate)+(A385-1)+1,0),DATE(YEAR(fpdate),MONTH(fpdate)+(A385-1),DAY(fpdate))))</f>
        <v>#NAME?</v>
      </c>
      <c r="C385" s="60" t="str">
        <f>IF(A385="","",IF(OR(A385=nper,payment&gt;ROUND((1+rate)*F384,2)),ROUND((1+rate)*F384,2),payment))</f>
        <v>#NAME?</v>
      </c>
      <c r="D385" s="60" t="str">
        <f>IF(A385="","",ROUND(rate*F384,2))</f>
        <v>#NAME?</v>
      </c>
      <c r="E385" s="60" t="str">
        <f t="shared" si="2"/>
        <v>#NAME?</v>
      </c>
      <c r="F385" s="60" t="str">
        <f t="shared" si="3"/>
        <v>#NAME?</v>
      </c>
    </row>
    <row r="386" ht="12.75" customHeight="1">
      <c r="A386" s="58" t="str">
        <f t="shared" si="1"/>
        <v>#NAME?</v>
      </c>
      <c r="B386" s="139" t="str">
        <f>IF(A386="","",IF(MONTH(DATE(YEAR(fpdate),MONTH(fpdate)+(A386-1),DAY(fpdate)))&gt;(MONTH(fpdate)+MOD((A386-1),12)),DATE(YEAR(fpdate),MONTH(fpdate)+(A386-1)+1,0),DATE(YEAR(fpdate),MONTH(fpdate)+(A386-1),DAY(fpdate))))</f>
        <v>#NAME?</v>
      </c>
      <c r="C386" s="60" t="str">
        <f>IF(A386="","",IF(OR(A386=nper,payment&gt;ROUND((1+rate)*F385,2)),ROUND((1+rate)*F385,2),payment))</f>
        <v>#NAME?</v>
      </c>
      <c r="D386" s="60" t="str">
        <f>IF(A386="","",ROUND(rate*F385,2))</f>
        <v>#NAME?</v>
      </c>
      <c r="E386" s="60" t="str">
        <f t="shared" si="2"/>
        <v>#NAME?</v>
      </c>
      <c r="F386" s="60" t="str">
        <f t="shared" si="3"/>
        <v>#NAME?</v>
      </c>
    </row>
    <row r="387" ht="12.75" customHeight="1">
      <c r="A387" s="58" t="str">
        <f t="shared" si="1"/>
        <v>#NAME?</v>
      </c>
      <c r="B387" s="139" t="str">
        <f>IF(A387="","",IF(MONTH(DATE(YEAR(fpdate),MONTH(fpdate)+(A387-1),DAY(fpdate)))&gt;(MONTH(fpdate)+MOD((A387-1),12)),DATE(YEAR(fpdate),MONTH(fpdate)+(A387-1)+1,0),DATE(YEAR(fpdate),MONTH(fpdate)+(A387-1),DAY(fpdate))))</f>
        <v>#NAME?</v>
      </c>
      <c r="C387" s="60" t="str">
        <f>IF(A387="","",IF(OR(A387=nper,payment&gt;ROUND((1+rate)*F386,2)),ROUND((1+rate)*F386,2),payment))</f>
        <v>#NAME?</v>
      </c>
      <c r="D387" s="60" t="str">
        <f>IF(A387="","",ROUND(rate*F386,2))</f>
        <v>#NAME?</v>
      </c>
      <c r="E387" s="60" t="str">
        <f t="shared" si="2"/>
        <v>#NAME?</v>
      </c>
      <c r="F387" s="60" t="str">
        <f t="shared" si="3"/>
        <v>#NAME?</v>
      </c>
    </row>
    <row r="388" ht="12.75" customHeight="1">
      <c r="A388" s="58" t="str">
        <f t="shared" si="1"/>
        <v>#NAME?</v>
      </c>
      <c r="B388" s="139" t="str">
        <f>IF(A388="","",IF(MONTH(DATE(YEAR(fpdate),MONTH(fpdate)+(A388-1),DAY(fpdate)))&gt;(MONTH(fpdate)+MOD((A388-1),12)),DATE(YEAR(fpdate),MONTH(fpdate)+(A388-1)+1,0),DATE(YEAR(fpdate),MONTH(fpdate)+(A388-1),DAY(fpdate))))</f>
        <v>#NAME?</v>
      </c>
      <c r="C388" s="60" t="str">
        <f>IF(A388="","",IF(OR(A388=nper,payment&gt;ROUND((1+rate)*F387,2)),ROUND((1+rate)*F387,2),payment))</f>
        <v>#NAME?</v>
      </c>
      <c r="D388" s="60" t="str">
        <f>IF(A388="","",ROUND(rate*F387,2))</f>
        <v>#NAME?</v>
      </c>
      <c r="E388" s="60" t="str">
        <f t="shared" si="2"/>
        <v>#NAME?</v>
      </c>
      <c r="F388" s="60" t="str">
        <f t="shared" si="3"/>
        <v>#NAME?</v>
      </c>
    </row>
    <row r="389" ht="12.75" customHeight="1">
      <c r="A389" s="58" t="str">
        <f t="shared" si="1"/>
        <v>#NAME?</v>
      </c>
      <c r="B389" s="139" t="str">
        <f>IF(A389="","",IF(MONTH(DATE(YEAR(fpdate),MONTH(fpdate)+(A389-1),DAY(fpdate)))&gt;(MONTH(fpdate)+MOD((A389-1),12)),DATE(YEAR(fpdate),MONTH(fpdate)+(A389-1)+1,0),DATE(YEAR(fpdate),MONTH(fpdate)+(A389-1),DAY(fpdate))))</f>
        <v>#NAME?</v>
      </c>
      <c r="C389" s="60" t="str">
        <f>IF(A389="","",IF(OR(A389=nper,payment&gt;ROUND((1+rate)*F388,2)),ROUND((1+rate)*F388,2),payment))</f>
        <v>#NAME?</v>
      </c>
      <c r="D389" s="60" t="str">
        <f>IF(A389="","",ROUND(rate*F388,2))</f>
        <v>#NAME?</v>
      </c>
      <c r="E389" s="60" t="str">
        <f t="shared" si="2"/>
        <v>#NAME?</v>
      </c>
      <c r="F389" s="60" t="str">
        <f t="shared" si="3"/>
        <v>#NAME?</v>
      </c>
    </row>
    <row r="390" ht="12.75" customHeight="1">
      <c r="A390" s="58" t="str">
        <f t="shared" si="1"/>
        <v>#NAME?</v>
      </c>
      <c r="B390" s="139" t="str">
        <f>IF(A390="","",IF(MONTH(DATE(YEAR(fpdate),MONTH(fpdate)+(A390-1),DAY(fpdate)))&gt;(MONTH(fpdate)+MOD((A390-1),12)),DATE(YEAR(fpdate),MONTH(fpdate)+(A390-1)+1,0),DATE(YEAR(fpdate),MONTH(fpdate)+(A390-1),DAY(fpdate))))</f>
        <v>#NAME?</v>
      </c>
      <c r="C390" s="60" t="str">
        <f>IF(A390="","",IF(OR(A390=nper,payment&gt;ROUND((1+rate)*F389,2)),ROUND((1+rate)*F389,2),payment))</f>
        <v>#NAME?</v>
      </c>
      <c r="D390" s="60" t="str">
        <f>IF(A390="","",ROUND(rate*F389,2))</f>
        <v>#NAME?</v>
      </c>
      <c r="E390" s="60" t="str">
        <f t="shared" si="2"/>
        <v>#NAME?</v>
      </c>
      <c r="F390" s="60" t="str">
        <f t="shared" si="3"/>
        <v>#NAME?</v>
      </c>
    </row>
    <row r="391" ht="12.75" customHeight="1">
      <c r="A391" s="58" t="str">
        <f t="shared" si="1"/>
        <v>#NAME?</v>
      </c>
      <c r="B391" s="139" t="str">
        <f>IF(A391="","",IF(MONTH(DATE(YEAR(fpdate),MONTH(fpdate)+(A391-1),DAY(fpdate)))&gt;(MONTH(fpdate)+MOD((A391-1),12)),DATE(YEAR(fpdate),MONTH(fpdate)+(A391-1)+1,0),DATE(YEAR(fpdate),MONTH(fpdate)+(A391-1),DAY(fpdate))))</f>
        <v>#NAME?</v>
      </c>
      <c r="C391" s="60" t="str">
        <f>IF(A391="","",IF(OR(A391=nper,payment&gt;ROUND((1+rate)*F390,2)),ROUND((1+rate)*F390,2),payment))</f>
        <v>#NAME?</v>
      </c>
      <c r="D391" s="60" t="str">
        <f>IF(A391="","",ROUND(rate*F390,2))</f>
        <v>#NAME?</v>
      </c>
      <c r="E391" s="60" t="str">
        <f t="shared" si="2"/>
        <v>#NAME?</v>
      </c>
      <c r="F391" s="60" t="str">
        <f t="shared" si="3"/>
        <v>#NAME?</v>
      </c>
    </row>
    <row r="392" ht="12.75" customHeight="1">
      <c r="A392" s="58" t="str">
        <f t="shared" si="1"/>
        <v>#NAME?</v>
      </c>
      <c r="B392" s="139" t="str">
        <f>IF(A392="","",IF(MONTH(DATE(YEAR(fpdate),MONTH(fpdate)+(A392-1),DAY(fpdate)))&gt;(MONTH(fpdate)+MOD((A392-1),12)),DATE(YEAR(fpdate),MONTH(fpdate)+(A392-1)+1,0),DATE(YEAR(fpdate),MONTH(fpdate)+(A392-1),DAY(fpdate))))</f>
        <v>#NAME?</v>
      </c>
      <c r="C392" s="60" t="str">
        <f>IF(A392="","",IF(OR(A392=nper,payment&gt;ROUND((1+rate)*F391,2)),ROUND((1+rate)*F391,2),payment))</f>
        <v>#NAME?</v>
      </c>
      <c r="D392" s="60" t="str">
        <f>IF(A392="","",ROUND(rate*F391,2))</f>
        <v>#NAME?</v>
      </c>
      <c r="E392" s="60" t="str">
        <f t="shared" si="2"/>
        <v>#NAME?</v>
      </c>
      <c r="F392" s="60" t="str">
        <f t="shared" si="3"/>
        <v>#NAME?</v>
      </c>
    </row>
    <row r="393" ht="12.75" customHeight="1">
      <c r="A393" s="58" t="str">
        <f t="shared" si="1"/>
        <v>#NAME?</v>
      </c>
      <c r="B393" s="139" t="str">
        <f>IF(A393="","",IF(MONTH(DATE(YEAR(fpdate),MONTH(fpdate)+(A393-1),DAY(fpdate)))&gt;(MONTH(fpdate)+MOD((A393-1),12)),DATE(YEAR(fpdate),MONTH(fpdate)+(A393-1)+1,0),DATE(YEAR(fpdate),MONTH(fpdate)+(A393-1),DAY(fpdate))))</f>
        <v>#NAME?</v>
      </c>
      <c r="C393" s="60" t="str">
        <f>IF(A393="","",IF(OR(A393=nper,payment&gt;ROUND((1+rate)*F392,2)),ROUND((1+rate)*F392,2),payment))</f>
        <v>#NAME?</v>
      </c>
      <c r="D393" s="60" t="str">
        <f>IF(A393="","",ROUND(rate*F392,2))</f>
        <v>#NAME?</v>
      </c>
      <c r="E393" s="60" t="str">
        <f t="shared" si="2"/>
        <v>#NAME?</v>
      </c>
      <c r="F393" s="60" t="str">
        <f t="shared" si="3"/>
        <v>#NAME?</v>
      </c>
    </row>
    <row r="394" ht="12.75" customHeight="1">
      <c r="A394" s="58" t="str">
        <f t="shared" si="1"/>
        <v>#NAME?</v>
      </c>
      <c r="B394" s="139" t="str">
        <f>IF(A394="","",IF(MONTH(DATE(YEAR(fpdate),MONTH(fpdate)+(A394-1),DAY(fpdate)))&gt;(MONTH(fpdate)+MOD((A394-1),12)),DATE(YEAR(fpdate),MONTH(fpdate)+(A394-1)+1,0),DATE(YEAR(fpdate),MONTH(fpdate)+(A394-1),DAY(fpdate))))</f>
        <v>#NAME?</v>
      </c>
      <c r="C394" s="60" t="str">
        <f>IF(A394="","",IF(OR(A394=nper,payment&gt;ROUND((1+rate)*F393,2)),ROUND((1+rate)*F393,2),payment))</f>
        <v>#NAME?</v>
      </c>
      <c r="D394" s="60" t="str">
        <f>IF(A394="","",ROUND(rate*F393,2))</f>
        <v>#NAME?</v>
      </c>
      <c r="E394" s="60" t="str">
        <f t="shared" si="2"/>
        <v>#NAME?</v>
      </c>
      <c r="F394" s="60" t="str">
        <f t="shared" si="3"/>
        <v>#NAME?</v>
      </c>
    </row>
    <row r="395" ht="12.75" customHeight="1">
      <c r="A395" s="58" t="str">
        <f t="shared" si="1"/>
        <v>#NAME?</v>
      </c>
      <c r="B395" s="139" t="str">
        <f>IF(A395="","",IF(MONTH(DATE(YEAR(fpdate),MONTH(fpdate)+(A395-1),DAY(fpdate)))&gt;(MONTH(fpdate)+MOD((A395-1),12)),DATE(YEAR(fpdate),MONTH(fpdate)+(A395-1)+1,0),DATE(YEAR(fpdate),MONTH(fpdate)+(A395-1),DAY(fpdate))))</f>
        <v>#NAME?</v>
      </c>
      <c r="C395" s="60" t="str">
        <f>IF(A395="","",IF(OR(A395=nper,payment&gt;ROUND((1+rate)*F394,2)),ROUND((1+rate)*F394,2),payment))</f>
        <v>#NAME?</v>
      </c>
      <c r="D395" s="60" t="str">
        <f>IF(A395="","",ROUND(rate*F394,2))</f>
        <v>#NAME?</v>
      </c>
      <c r="E395" s="60" t="str">
        <f t="shared" si="2"/>
        <v>#NAME?</v>
      </c>
      <c r="F395" s="60" t="str">
        <f t="shared" si="3"/>
        <v>#NAME?</v>
      </c>
    </row>
    <row r="396" ht="12.75" customHeight="1">
      <c r="A396" s="58" t="str">
        <f t="shared" si="1"/>
        <v>#NAME?</v>
      </c>
      <c r="B396" s="139" t="str">
        <f>IF(A396="","",IF(MONTH(DATE(YEAR(fpdate),MONTH(fpdate)+(A396-1),DAY(fpdate)))&gt;(MONTH(fpdate)+MOD((A396-1),12)),DATE(YEAR(fpdate),MONTH(fpdate)+(A396-1)+1,0),DATE(YEAR(fpdate),MONTH(fpdate)+(A396-1),DAY(fpdate))))</f>
        <v>#NAME?</v>
      </c>
      <c r="C396" s="60" t="str">
        <f>IF(A396="","",IF(OR(A396=nper,payment&gt;ROUND((1+rate)*F395,2)),ROUND((1+rate)*F395,2),payment))</f>
        <v>#NAME?</v>
      </c>
      <c r="D396" s="60" t="str">
        <f>IF(A396="","",ROUND(rate*F395,2))</f>
        <v>#NAME?</v>
      </c>
      <c r="E396" s="60" t="str">
        <f t="shared" si="2"/>
        <v>#NAME?</v>
      </c>
      <c r="F396" s="60" t="str">
        <f t="shared" si="3"/>
        <v>#NAME?</v>
      </c>
    </row>
    <row r="397" ht="12.75" customHeight="1">
      <c r="A397" s="58" t="str">
        <f t="shared" si="1"/>
        <v>#NAME?</v>
      </c>
      <c r="B397" s="139" t="str">
        <f>IF(A397="","",IF(MONTH(DATE(YEAR(fpdate),MONTH(fpdate)+(A397-1),DAY(fpdate)))&gt;(MONTH(fpdate)+MOD((A397-1),12)),DATE(YEAR(fpdate),MONTH(fpdate)+(A397-1)+1,0),DATE(YEAR(fpdate),MONTH(fpdate)+(A397-1),DAY(fpdate))))</f>
        <v>#NAME?</v>
      </c>
      <c r="C397" s="60" t="str">
        <f>IF(A397="","",IF(OR(A397=nper,payment&gt;ROUND((1+rate)*F396,2)),ROUND((1+rate)*F396,2),payment))</f>
        <v>#NAME?</v>
      </c>
      <c r="D397" s="60" t="str">
        <f>IF(A397="","",ROUND(rate*F396,2))</f>
        <v>#NAME?</v>
      </c>
      <c r="E397" s="60" t="str">
        <f t="shared" si="2"/>
        <v>#NAME?</v>
      </c>
      <c r="F397" s="60" t="str">
        <f t="shared" si="3"/>
        <v>#NAME?</v>
      </c>
    </row>
    <row r="398" ht="12.75" customHeight="1">
      <c r="A398" s="58" t="str">
        <f t="shared" si="1"/>
        <v>#NAME?</v>
      </c>
      <c r="B398" s="139" t="str">
        <f>IF(A398="","",IF(MONTH(DATE(YEAR(fpdate),MONTH(fpdate)+(A398-1),DAY(fpdate)))&gt;(MONTH(fpdate)+MOD((A398-1),12)),DATE(YEAR(fpdate),MONTH(fpdate)+(A398-1)+1,0),DATE(YEAR(fpdate),MONTH(fpdate)+(A398-1),DAY(fpdate))))</f>
        <v>#NAME?</v>
      </c>
      <c r="C398" s="60" t="str">
        <f>IF(A398="","",IF(OR(A398=nper,payment&gt;ROUND((1+rate)*F397,2)),ROUND((1+rate)*F397,2),payment))</f>
        <v>#NAME?</v>
      </c>
      <c r="D398" s="60" t="str">
        <f>IF(A398="","",ROUND(rate*F397,2))</f>
        <v>#NAME?</v>
      </c>
      <c r="E398" s="60" t="str">
        <f t="shared" si="2"/>
        <v>#NAME?</v>
      </c>
      <c r="F398" s="60" t="str">
        <f t="shared" si="3"/>
        <v>#NAME?</v>
      </c>
    </row>
    <row r="399" ht="12.75" customHeight="1">
      <c r="A399" s="58" t="str">
        <f t="shared" si="1"/>
        <v>#NAME?</v>
      </c>
      <c r="B399" s="139" t="str">
        <f>IF(A399="","",IF(MONTH(DATE(YEAR(fpdate),MONTH(fpdate)+(A399-1),DAY(fpdate)))&gt;(MONTH(fpdate)+MOD((A399-1),12)),DATE(YEAR(fpdate),MONTH(fpdate)+(A399-1)+1,0),DATE(YEAR(fpdate),MONTH(fpdate)+(A399-1),DAY(fpdate))))</f>
        <v>#NAME?</v>
      </c>
      <c r="C399" s="60" t="str">
        <f>IF(A399="","",IF(OR(A399=nper,payment&gt;ROUND((1+rate)*F398,2)),ROUND((1+rate)*F398,2),payment))</f>
        <v>#NAME?</v>
      </c>
      <c r="D399" s="60" t="str">
        <f>IF(A399="","",ROUND(rate*F398,2))</f>
        <v>#NAME?</v>
      </c>
      <c r="E399" s="60" t="str">
        <f t="shared" si="2"/>
        <v>#NAME?</v>
      </c>
      <c r="F399" s="60" t="str">
        <f t="shared" si="3"/>
        <v>#NAME?</v>
      </c>
    </row>
    <row r="400" ht="12.75" customHeight="1">
      <c r="A400" s="58" t="str">
        <f t="shared" si="1"/>
        <v>#NAME?</v>
      </c>
      <c r="B400" s="139" t="str">
        <f>IF(A400="","",IF(MONTH(DATE(YEAR(fpdate),MONTH(fpdate)+(A400-1),DAY(fpdate)))&gt;(MONTH(fpdate)+MOD((A400-1),12)),DATE(YEAR(fpdate),MONTH(fpdate)+(A400-1)+1,0),DATE(YEAR(fpdate),MONTH(fpdate)+(A400-1),DAY(fpdate))))</f>
        <v>#NAME?</v>
      </c>
      <c r="C400" s="60" t="str">
        <f>IF(A400="","",IF(OR(A400=nper,payment&gt;ROUND((1+rate)*F399,2)),ROUND((1+rate)*F399,2),payment))</f>
        <v>#NAME?</v>
      </c>
      <c r="D400" s="60" t="str">
        <f>IF(A400="","",ROUND(rate*F399,2))</f>
        <v>#NAME?</v>
      </c>
      <c r="E400" s="60" t="str">
        <f t="shared" si="2"/>
        <v>#NAME?</v>
      </c>
      <c r="F400" s="60" t="str">
        <f t="shared" si="3"/>
        <v>#NAME?</v>
      </c>
    </row>
    <row r="401" ht="12.75" customHeight="1">
      <c r="A401" s="58" t="str">
        <f t="shared" si="1"/>
        <v>#NAME?</v>
      </c>
      <c r="B401" s="139" t="str">
        <f>IF(A401="","",IF(MONTH(DATE(YEAR(fpdate),MONTH(fpdate)+(A401-1),DAY(fpdate)))&gt;(MONTH(fpdate)+MOD((A401-1),12)),DATE(YEAR(fpdate),MONTH(fpdate)+(A401-1)+1,0),DATE(YEAR(fpdate),MONTH(fpdate)+(A401-1),DAY(fpdate))))</f>
        <v>#NAME?</v>
      </c>
      <c r="C401" s="60" t="str">
        <f>IF(A401="","",IF(OR(A401=nper,payment&gt;ROUND((1+rate)*F400,2)),ROUND((1+rate)*F400,2),payment))</f>
        <v>#NAME?</v>
      </c>
      <c r="D401" s="60" t="str">
        <f>IF(A401="","",ROUND(rate*F400,2))</f>
        <v>#NAME?</v>
      </c>
      <c r="E401" s="60" t="str">
        <f t="shared" si="2"/>
        <v>#NAME?</v>
      </c>
      <c r="F401" s="60" t="str">
        <f t="shared" si="3"/>
        <v>#NAME?</v>
      </c>
    </row>
    <row r="402" ht="12.75" customHeight="1">
      <c r="A402" s="58" t="str">
        <f t="shared" si="1"/>
        <v>#NAME?</v>
      </c>
      <c r="B402" s="139" t="str">
        <f>IF(A402="","",IF(MONTH(DATE(YEAR(fpdate),MONTH(fpdate)+(A402-1),DAY(fpdate)))&gt;(MONTH(fpdate)+MOD((A402-1),12)),DATE(YEAR(fpdate),MONTH(fpdate)+(A402-1)+1,0),DATE(YEAR(fpdate),MONTH(fpdate)+(A402-1),DAY(fpdate))))</f>
        <v>#NAME?</v>
      </c>
      <c r="C402" s="60" t="str">
        <f>IF(A402="","",IF(OR(A402=nper,payment&gt;ROUND((1+rate)*F401,2)),ROUND((1+rate)*F401,2),payment))</f>
        <v>#NAME?</v>
      </c>
      <c r="D402" s="60" t="str">
        <f>IF(A402="","",ROUND(rate*F401,2))</f>
        <v>#NAME?</v>
      </c>
      <c r="E402" s="60" t="str">
        <f t="shared" si="2"/>
        <v>#NAME?</v>
      </c>
      <c r="F402" s="60" t="str">
        <f t="shared" si="3"/>
        <v>#NAME?</v>
      </c>
    </row>
    <row r="403" ht="12.75" customHeight="1">
      <c r="A403" s="58" t="str">
        <f t="shared" si="1"/>
        <v>#NAME?</v>
      </c>
      <c r="B403" s="139" t="str">
        <f>IF(A403="","",IF(MONTH(DATE(YEAR(fpdate),MONTH(fpdate)+(A403-1),DAY(fpdate)))&gt;(MONTH(fpdate)+MOD((A403-1),12)),DATE(YEAR(fpdate),MONTH(fpdate)+(A403-1)+1,0),DATE(YEAR(fpdate),MONTH(fpdate)+(A403-1),DAY(fpdate))))</f>
        <v>#NAME?</v>
      </c>
      <c r="C403" s="60" t="str">
        <f>IF(A403="","",IF(OR(A403=nper,payment&gt;ROUND((1+rate)*F402,2)),ROUND((1+rate)*F402,2),payment))</f>
        <v>#NAME?</v>
      </c>
      <c r="D403" s="60" t="str">
        <f>IF(A403="","",ROUND(rate*F402,2))</f>
        <v>#NAME?</v>
      </c>
      <c r="E403" s="60" t="str">
        <f t="shared" si="2"/>
        <v>#NAME?</v>
      </c>
      <c r="F403" s="60" t="str">
        <f t="shared" si="3"/>
        <v>#NAME?</v>
      </c>
    </row>
    <row r="404" ht="12.75" customHeight="1">
      <c r="A404" s="58" t="str">
        <f t="shared" si="1"/>
        <v>#NAME?</v>
      </c>
      <c r="B404" s="139" t="str">
        <f>IF(A404="","",IF(MONTH(DATE(YEAR(fpdate),MONTH(fpdate)+(A404-1),DAY(fpdate)))&gt;(MONTH(fpdate)+MOD((A404-1),12)),DATE(YEAR(fpdate),MONTH(fpdate)+(A404-1)+1,0),DATE(YEAR(fpdate),MONTH(fpdate)+(A404-1),DAY(fpdate))))</f>
        <v>#NAME?</v>
      </c>
      <c r="C404" s="60" t="str">
        <f>IF(A404="","",IF(OR(A404=nper,payment&gt;ROUND((1+rate)*F403,2)),ROUND((1+rate)*F403,2),payment))</f>
        <v>#NAME?</v>
      </c>
      <c r="D404" s="60" t="str">
        <f>IF(A404="","",ROUND(rate*F403,2))</f>
        <v>#NAME?</v>
      </c>
      <c r="E404" s="60" t="str">
        <f t="shared" si="2"/>
        <v>#NAME?</v>
      </c>
      <c r="F404" s="60" t="str">
        <f t="shared" si="3"/>
        <v>#NAME?</v>
      </c>
    </row>
    <row r="405" ht="12.75" customHeight="1">
      <c r="A405" s="58" t="str">
        <f t="shared" si="1"/>
        <v>#NAME?</v>
      </c>
      <c r="B405" s="139" t="str">
        <f>IF(A405="","",IF(MONTH(DATE(YEAR(fpdate),MONTH(fpdate)+(A405-1),DAY(fpdate)))&gt;(MONTH(fpdate)+MOD((A405-1),12)),DATE(YEAR(fpdate),MONTH(fpdate)+(A405-1)+1,0),DATE(YEAR(fpdate),MONTH(fpdate)+(A405-1),DAY(fpdate))))</f>
        <v>#NAME?</v>
      </c>
      <c r="C405" s="60" t="str">
        <f>IF(A405="","",IF(OR(A405=nper,payment&gt;ROUND((1+rate)*F404,2)),ROUND((1+rate)*F404,2),payment))</f>
        <v>#NAME?</v>
      </c>
      <c r="D405" s="60" t="str">
        <f>IF(A405="","",ROUND(rate*F404,2))</f>
        <v>#NAME?</v>
      </c>
      <c r="E405" s="60" t="str">
        <f t="shared" si="2"/>
        <v>#NAME?</v>
      </c>
      <c r="F405" s="60" t="str">
        <f t="shared" si="3"/>
        <v>#NAME?</v>
      </c>
    </row>
    <row r="406" ht="12.75" customHeight="1">
      <c r="A406" s="58" t="str">
        <f t="shared" si="1"/>
        <v>#NAME?</v>
      </c>
      <c r="B406" s="139" t="str">
        <f>IF(A406="","",IF(MONTH(DATE(YEAR(fpdate),MONTH(fpdate)+(A406-1),DAY(fpdate)))&gt;(MONTH(fpdate)+MOD((A406-1),12)),DATE(YEAR(fpdate),MONTH(fpdate)+(A406-1)+1,0),DATE(YEAR(fpdate),MONTH(fpdate)+(A406-1),DAY(fpdate))))</f>
        <v>#NAME?</v>
      </c>
      <c r="C406" s="60" t="str">
        <f>IF(A406="","",IF(OR(A406=nper,payment&gt;ROUND((1+rate)*F405,2)),ROUND((1+rate)*F405,2),payment))</f>
        <v>#NAME?</v>
      </c>
      <c r="D406" s="60" t="str">
        <f>IF(A406="","",ROUND(rate*F405,2))</f>
        <v>#NAME?</v>
      </c>
      <c r="E406" s="60" t="str">
        <f t="shared" si="2"/>
        <v>#NAME?</v>
      </c>
      <c r="F406" s="60" t="str">
        <f t="shared" si="3"/>
        <v>#NAME?</v>
      </c>
    </row>
    <row r="407" ht="12.75" customHeight="1">
      <c r="A407" s="58" t="str">
        <f t="shared" si="1"/>
        <v>#NAME?</v>
      </c>
      <c r="B407" s="139" t="str">
        <f>IF(A407="","",IF(MONTH(DATE(YEAR(fpdate),MONTH(fpdate)+(A407-1),DAY(fpdate)))&gt;(MONTH(fpdate)+MOD((A407-1),12)),DATE(YEAR(fpdate),MONTH(fpdate)+(A407-1)+1,0),DATE(YEAR(fpdate),MONTH(fpdate)+(A407-1),DAY(fpdate))))</f>
        <v>#NAME?</v>
      </c>
      <c r="C407" s="60" t="str">
        <f>IF(A407="","",IF(OR(A407=nper,payment&gt;ROUND((1+rate)*F406,2)),ROUND((1+rate)*F406,2),payment))</f>
        <v>#NAME?</v>
      </c>
      <c r="D407" s="60" t="str">
        <f>IF(A407="","",ROUND(rate*F406,2))</f>
        <v>#NAME?</v>
      </c>
      <c r="E407" s="60" t="str">
        <f t="shared" si="2"/>
        <v>#NAME?</v>
      </c>
      <c r="F407" s="60" t="str">
        <f t="shared" si="3"/>
        <v>#NAME?</v>
      </c>
    </row>
    <row r="408" ht="12.75" customHeight="1">
      <c r="A408" s="58" t="str">
        <f t="shared" si="1"/>
        <v>#NAME?</v>
      </c>
      <c r="B408" s="139" t="str">
        <f>IF(A408="","",IF(MONTH(DATE(YEAR(fpdate),MONTH(fpdate)+(A408-1),DAY(fpdate)))&gt;(MONTH(fpdate)+MOD((A408-1),12)),DATE(YEAR(fpdate),MONTH(fpdate)+(A408-1)+1,0),DATE(YEAR(fpdate),MONTH(fpdate)+(A408-1),DAY(fpdate))))</f>
        <v>#NAME?</v>
      </c>
      <c r="C408" s="60" t="str">
        <f>IF(A408="","",IF(OR(A408=nper,payment&gt;ROUND((1+rate)*F407,2)),ROUND((1+rate)*F407,2),payment))</f>
        <v>#NAME?</v>
      </c>
      <c r="D408" s="60" t="str">
        <f>IF(A408="","",ROUND(rate*F407,2))</f>
        <v>#NAME?</v>
      </c>
      <c r="E408" s="60" t="str">
        <f t="shared" si="2"/>
        <v>#NAME?</v>
      </c>
      <c r="F408" s="60" t="str">
        <f t="shared" si="3"/>
        <v>#NAME?</v>
      </c>
    </row>
    <row r="409" ht="12.75" customHeight="1">
      <c r="A409" s="58" t="str">
        <f t="shared" si="1"/>
        <v>#NAME?</v>
      </c>
      <c r="B409" s="139" t="str">
        <f>IF(A409="","",IF(MONTH(DATE(YEAR(fpdate),MONTH(fpdate)+(A409-1),DAY(fpdate)))&gt;(MONTH(fpdate)+MOD((A409-1),12)),DATE(YEAR(fpdate),MONTH(fpdate)+(A409-1)+1,0),DATE(YEAR(fpdate),MONTH(fpdate)+(A409-1),DAY(fpdate))))</f>
        <v>#NAME?</v>
      </c>
      <c r="C409" s="60" t="str">
        <f>IF(A409="","",IF(OR(A409=nper,payment&gt;ROUND((1+rate)*F408,2)),ROUND((1+rate)*F408,2),payment))</f>
        <v>#NAME?</v>
      </c>
      <c r="D409" s="60" t="str">
        <f>IF(A409="","",ROUND(rate*F408,2))</f>
        <v>#NAME?</v>
      </c>
      <c r="E409" s="60" t="str">
        <f t="shared" si="2"/>
        <v>#NAME?</v>
      </c>
      <c r="F409" s="60" t="str">
        <f t="shared" si="3"/>
        <v>#NAME?</v>
      </c>
    </row>
    <row r="410" ht="12.75" customHeight="1">
      <c r="A410" s="58" t="str">
        <f t="shared" si="1"/>
        <v>#NAME?</v>
      </c>
      <c r="B410" s="139" t="str">
        <f>IF(A410="","",IF(MONTH(DATE(YEAR(fpdate),MONTH(fpdate)+(A410-1),DAY(fpdate)))&gt;(MONTH(fpdate)+MOD((A410-1),12)),DATE(YEAR(fpdate),MONTH(fpdate)+(A410-1)+1,0),DATE(YEAR(fpdate),MONTH(fpdate)+(A410-1),DAY(fpdate))))</f>
        <v>#NAME?</v>
      </c>
      <c r="C410" s="60" t="str">
        <f>IF(A410="","",IF(OR(A410=nper,payment&gt;ROUND((1+rate)*F409,2)),ROUND((1+rate)*F409,2),payment))</f>
        <v>#NAME?</v>
      </c>
      <c r="D410" s="60" t="str">
        <f>IF(A410="","",ROUND(rate*F409,2))</f>
        <v>#NAME?</v>
      </c>
      <c r="E410" s="60" t="str">
        <f t="shared" si="2"/>
        <v>#NAME?</v>
      </c>
      <c r="F410" s="60" t="str">
        <f t="shared" si="3"/>
        <v>#NAME?</v>
      </c>
    </row>
    <row r="411" ht="12.75" customHeight="1">
      <c r="A411" s="58" t="str">
        <f t="shared" si="1"/>
        <v>#NAME?</v>
      </c>
      <c r="B411" s="139" t="str">
        <f>IF(A411="","",IF(MONTH(DATE(YEAR(fpdate),MONTH(fpdate)+(A411-1),DAY(fpdate)))&gt;(MONTH(fpdate)+MOD((A411-1),12)),DATE(YEAR(fpdate),MONTH(fpdate)+(A411-1)+1,0),DATE(YEAR(fpdate),MONTH(fpdate)+(A411-1),DAY(fpdate))))</f>
        <v>#NAME?</v>
      </c>
      <c r="C411" s="60" t="str">
        <f>IF(A411="","",IF(OR(A411=nper,payment&gt;ROUND((1+rate)*F410,2)),ROUND((1+rate)*F410,2),payment))</f>
        <v>#NAME?</v>
      </c>
      <c r="D411" s="60" t="str">
        <f>IF(A411="","",ROUND(rate*F410,2))</f>
        <v>#NAME?</v>
      </c>
      <c r="E411" s="60" t="str">
        <f t="shared" si="2"/>
        <v>#NAME?</v>
      </c>
      <c r="F411" s="60" t="str">
        <f t="shared" si="3"/>
        <v>#NAME?</v>
      </c>
    </row>
    <row r="412" ht="12.75" customHeight="1">
      <c r="A412" s="58" t="str">
        <f t="shared" si="1"/>
        <v>#NAME?</v>
      </c>
      <c r="B412" s="139" t="str">
        <f>IF(A412="","",IF(MONTH(DATE(YEAR(fpdate),MONTH(fpdate)+(A412-1),DAY(fpdate)))&gt;(MONTH(fpdate)+MOD((A412-1),12)),DATE(YEAR(fpdate),MONTH(fpdate)+(A412-1)+1,0),DATE(YEAR(fpdate),MONTH(fpdate)+(A412-1),DAY(fpdate))))</f>
        <v>#NAME?</v>
      </c>
      <c r="C412" s="60" t="str">
        <f>IF(A412="","",IF(OR(A412=nper,payment&gt;ROUND((1+rate)*F411,2)),ROUND((1+rate)*F411,2),payment))</f>
        <v>#NAME?</v>
      </c>
      <c r="D412" s="60" t="str">
        <f>IF(A412="","",ROUND(rate*F411,2))</f>
        <v>#NAME?</v>
      </c>
      <c r="E412" s="60" t="str">
        <f t="shared" si="2"/>
        <v>#NAME?</v>
      </c>
      <c r="F412" s="60" t="str">
        <f t="shared" si="3"/>
        <v>#NAME?</v>
      </c>
    </row>
    <row r="413" ht="12.75" customHeight="1">
      <c r="A413" s="58" t="str">
        <f t="shared" si="1"/>
        <v>#NAME?</v>
      </c>
      <c r="B413" s="139" t="str">
        <f>IF(A413="","",IF(MONTH(DATE(YEAR(fpdate),MONTH(fpdate)+(A413-1),DAY(fpdate)))&gt;(MONTH(fpdate)+MOD((A413-1),12)),DATE(YEAR(fpdate),MONTH(fpdate)+(A413-1)+1,0),DATE(YEAR(fpdate),MONTH(fpdate)+(A413-1),DAY(fpdate))))</f>
        <v>#NAME?</v>
      </c>
      <c r="C413" s="60" t="str">
        <f>IF(A413="","",IF(OR(A413=nper,payment&gt;ROUND((1+rate)*F412,2)),ROUND((1+rate)*F412,2),payment))</f>
        <v>#NAME?</v>
      </c>
      <c r="D413" s="60" t="str">
        <f>IF(A413="","",ROUND(rate*F412,2))</f>
        <v>#NAME?</v>
      </c>
      <c r="E413" s="60" t="str">
        <f t="shared" si="2"/>
        <v>#NAME?</v>
      </c>
      <c r="F413" s="60" t="str">
        <f t="shared" si="3"/>
        <v>#NAME?</v>
      </c>
    </row>
    <row r="414" ht="12.75" customHeight="1">
      <c r="A414" s="58" t="str">
        <f t="shared" si="1"/>
        <v>#NAME?</v>
      </c>
      <c r="B414" s="139" t="str">
        <f>IF(A414="","",IF(MONTH(DATE(YEAR(fpdate),MONTH(fpdate)+(A414-1),DAY(fpdate)))&gt;(MONTH(fpdate)+MOD((A414-1),12)),DATE(YEAR(fpdate),MONTH(fpdate)+(A414-1)+1,0),DATE(YEAR(fpdate),MONTH(fpdate)+(A414-1),DAY(fpdate))))</f>
        <v>#NAME?</v>
      </c>
      <c r="C414" s="60" t="str">
        <f>IF(A414="","",IF(OR(A414=nper,payment&gt;ROUND((1+rate)*F413,2)),ROUND((1+rate)*F413,2),payment))</f>
        <v>#NAME?</v>
      </c>
      <c r="D414" s="60" t="str">
        <f>IF(A414="","",ROUND(rate*F413,2))</f>
        <v>#NAME?</v>
      </c>
      <c r="E414" s="60" t="str">
        <f t="shared" si="2"/>
        <v>#NAME?</v>
      </c>
      <c r="F414" s="60" t="str">
        <f t="shared" si="3"/>
        <v>#NAME?</v>
      </c>
    </row>
    <row r="415" ht="12.75" customHeight="1">
      <c r="A415" s="58" t="str">
        <f t="shared" si="1"/>
        <v>#NAME?</v>
      </c>
      <c r="B415" s="139" t="str">
        <f>IF(A415="","",IF(MONTH(DATE(YEAR(fpdate),MONTH(fpdate)+(A415-1),DAY(fpdate)))&gt;(MONTH(fpdate)+MOD((A415-1),12)),DATE(YEAR(fpdate),MONTH(fpdate)+(A415-1)+1,0),DATE(YEAR(fpdate),MONTH(fpdate)+(A415-1),DAY(fpdate))))</f>
        <v>#NAME?</v>
      </c>
      <c r="C415" s="60" t="str">
        <f>IF(A415="","",IF(OR(A415=nper,payment&gt;ROUND((1+rate)*F414,2)),ROUND((1+rate)*F414,2),payment))</f>
        <v>#NAME?</v>
      </c>
      <c r="D415" s="60" t="str">
        <f>IF(A415="","",ROUND(rate*F414,2))</f>
        <v>#NAME?</v>
      </c>
      <c r="E415" s="60" t="str">
        <f t="shared" si="2"/>
        <v>#NAME?</v>
      </c>
      <c r="F415" s="60" t="str">
        <f t="shared" si="3"/>
        <v>#NAME?</v>
      </c>
    </row>
    <row r="416" ht="12.75" customHeight="1">
      <c r="A416" s="58" t="str">
        <f t="shared" si="1"/>
        <v>#NAME?</v>
      </c>
      <c r="B416" s="139" t="str">
        <f>IF(A416="","",IF(MONTH(DATE(YEAR(fpdate),MONTH(fpdate)+(A416-1),DAY(fpdate)))&gt;(MONTH(fpdate)+MOD((A416-1),12)),DATE(YEAR(fpdate),MONTH(fpdate)+(A416-1)+1,0),DATE(YEAR(fpdate),MONTH(fpdate)+(A416-1),DAY(fpdate))))</f>
        <v>#NAME?</v>
      </c>
      <c r="C416" s="60" t="str">
        <f>IF(A416="","",IF(OR(A416=nper,payment&gt;ROUND((1+rate)*F415,2)),ROUND((1+rate)*F415,2),payment))</f>
        <v>#NAME?</v>
      </c>
      <c r="D416" s="60" t="str">
        <f>IF(A416="","",ROUND(rate*F415,2))</f>
        <v>#NAME?</v>
      </c>
      <c r="E416" s="60" t="str">
        <f t="shared" si="2"/>
        <v>#NAME?</v>
      </c>
      <c r="F416" s="60" t="str">
        <f t="shared" si="3"/>
        <v>#NAME?</v>
      </c>
    </row>
    <row r="417" ht="12.75" customHeight="1">
      <c r="A417" s="58" t="str">
        <f t="shared" si="1"/>
        <v>#NAME?</v>
      </c>
      <c r="B417" s="139" t="str">
        <f>IF(A417="","",IF(MONTH(DATE(YEAR(fpdate),MONTH(fpdate)+(A417-1),DAY(fpdate)))&gt;(MONTH(fpdate)+MOD((A417-1),12)),DATE(YEAR(fpdate),MONTH(fpdate)+(A417-1)+1,0),DATE(YEAR(fpdate),MONTH(fpdate)+(A417-1),DAY(fpdate))))</f>
        <v>#NAME?</v>
      </c>
      <c r="C417" s="60" t="str">
        <f>IF(A417="","",IF(OR(A417=nper,payment&gt;ROUND((1+rate)*F416,2)),ROUND((1+rate)*F416,2),payment))</f>
        <v>#NAME?</v>
      </c>
      <c r="D417" s="60" t="str">
        <f>IF(A417="","",ROUND(rate*F416,2))</f>
        <v>#NAME?</v>
      </c>
      <c r="E417" s="60" t="str">
        <f t="shared" si="2"/>
        <v>#NAME?</v>
      </c>
      <c r="F417" s="60" t="str">
        <f t="shared" si="3"/>
        <v>#NAME?</v>
      </c>
    </row>
    <row r="418" ht="12.75" customHeight="1">
      <c r="A418" s="58" t="str">
        <f t="shared" si="1"/>
        <v>#NAME?</v>
      </c>
      <c r="B418" s="139" t="str">
        <f>IF(A418="","",IF(MONTH(DATE(YEAR(fpdate),MONTH(fpdate)+(A418-1),DAY(fpdate)))&gt;(MONTH(fpdate)+MOD((A418-1),12)),DATE(YEAR(fpdate),MONTH(fpdate)+(A418-1)+1,0),DATE(YEAR(fpdate),MONTH(fpdate)+(A418-1),DAY(fpdate))))</f>
        <v>#NAME?</v>
      </c>
      <c r="C418" s="60" t="str">
        <f>IF(A418="","",IF(OR(A418=nper,payment&gt;ROUND((1+rate)*F417,2)),ROUND((1+rate)*F417,2),payment))</f>
        <v>#NAME?</v>
      </c>
      <c r="D418" s="60" t="str">
        <f>IF(A418="","",ROUND(rate*F417,2))</f>
        <v>#NAME?</v>
      </c>
      <c r="E418" s="60" t="str">
        <f t="shared" si="2"/>
        <v>#NAME?</v>
      </c>
      <c r="F418" s="60" t="str">
        <f t="shared" si="3"/>
        <v>#NAME?</v>
      </c>
    </row>
    <row r="419" ht="12.75" customHeight="1">
      <c r="A419" s="58" t="str">
        <f t="shared" si="1"/>
        <v>#NAME?</v>
      </c>
      <c r="B419" s="139" t="str">
        <f>IF(A419="","",IF(MONTH(DATE(YEAR(fpdate),MONTH(fpdate)+(A419-1),DAY(fpdate)))&gt;(MONTH(fpdate)+MOD((A419-1),12)),DATE(YEAR(fpdate),MONTH(fpdate)+(A419-1)+1,0),DATE(YEAR(fpdate),MONTH(fpdate)+(A419-1),DAY(fpdate))))</f>
        <v>#NAME?</v>
      </c>
      <c r="C419" s="60" t="str">
        <f>IF(A419="","",IF(OR(A419=nper,payment&gt;ROUND((1+rate)*F418,2)),ROUND((1+rate)*F418,2),payment))</f>
        <v>#NAME?</v>
      </c>
      <c r="D419" s="60" t="str">
        <f>IF(A419="","",ROUND(rate*F418,2))</f>
        <v>#NAME?</v>
      </c>
      <c r="E419" s="60" t="str">
        <f t="shared" si="2"/>
        <v>#NAME?</v>
      </c>
      <c r="F419" s="60" t="str">
        <f t="shared" si="3"/>
        <v>#NAME?</v>
      </c>
    </row>
    <row r="420" ht="12.75" customHeight="1">
      <c r="A420" s="58" t="str">
        <f t="shared" si="1"/>
        <v>#NAME?</v>
      </c>
      <c r="B420" s="139" t="str">
        <f>IF(A420="","",IF(MONTH(DATE(YEAR(fpdate),MONTH(fpdate)+(A420-1),DAY(fpdate)))&gt;(MONTH(fpdate)+MOD((A420-1),12)),DATE(YEAR(fpdate),MONTH(fpdate)+(A420-1)+1,0),DATE(YEAR(fpdate),MONTH(fpdate)+(A420-1),DAY(fpdate))))</f>
        <v>#NAME?</v>
      </c>
      <c r="C420" s="60" t="str">
        <f>IF(A420="","",IF(OR(A420=nper,payment&gt;ROUND((1+rate)*F419,2)),ROUND((1+rate)*F419,2),payment))</f>
        <v>#NAME?</v>
      </c>
      <c r="D420" s="60" t="str">
        <f>IF(A420="","",ROUND(rate*F419,2))</f>
        <v>#NAME?</v>
      </c>
      <c r="E420" s="60" t="str">
        <f t="shared" si="2"/>
        <v>#NAME?</v>
      </c>
      <c r="F420" s="60" t="str">
        <f t="shared" si="3"/>
        <v>#NAME?</v>
      </c>
    </row>
    <row r="421" ht="12.75" customHeight="1">
      <c r="A421" s="58" t="str">
        <f t="shared" si="1"/>
        <v>#NAME?</v>
      </c>
      <c r="B421" s="139" t="str">
        <f>IF(A421="","",IF(MONTH(DATE(YEAR(fpdate),MONTH(fpdate)+(A421-1),DAY(fpdate)))&gt;(MONTH(fpdate)+MOD((A421-1),12)),DATE(YEAR(fpdate),MONTH(fpdate)+(A421-1)+1,0),DATE(YEAR(fpdate),MONTH(fpdate)+(A421-1),DAY(fpdate))))</f>
        <v>#NAME?</v>
      </c>
      <c r="C421" s="60" t="str">
        <f>IF(A421="","",IF(OR(A421=nper,payment&gt;ROUND((1+rate)*F420,2)),ROUND((1+rate)*F420,2),payment))</f>
        <v>#NAME?</v>
      </c>
      <c r="D421" s="60" t="str">
        <f>IF(A421="","",ROUND(rate*F420,2))</f>
        <v>#NAME?</v>
      </c>
      <c r="E421" s="60" t="str">
        <f t="shared" si="2"/>
        <v>#NAME?</v>
      </c>
      <c r="F421" s="60" t="str">
        <f t="shared" si="3"/>
        <v>#NAME?</v>
      </c>
    </row>
    <row r="422" ht="12.75" customHeight="1">
      <c r="A422" s="58" t="str">
        <f t="shared" si="1"/>
        <v>#NAME?</v>
      </c>
      <c r="B422" s="139" t="str">
        <f>IF(A422="","",IF(MONTH(DATE(YEAR(fpdate),MONTH(fpdate)+(A422-1),DAY(fpdate)))&gt;(MONTH(fpdate)+MOD((A422-1),12)),DATE(YEAR(fpdate),MONTH(fpdate)+(A422-1)+1,0),DATE(YEAR(fpdate),MONTH(fpdate)+(A422-1),DAY(fpdate))))</f>
        <v>#NAME?</v>
      </c>
      <c r="C422" s="60" t="str">
        <f>IF(A422="","",IF(OR(A422=nper,payment&gt;ROUND((1+rate)*F421,2)),ROUND((1+rate)*F421,2),payment))</f>
        <v>#NAME?</v>
      </c>
      <c r="D422" s="60" t="str">
        <f>IF(A422="","",ROUND(rate*F421,2))</f>
        <v>#NAME?</v>
      </c>
      <c r="E422" s="60" t="str">
        <f t="shared" si="2"/>
        <v>#NAME?</v>
      </c>
      <c r="F422" s="60" t="str">
        <f t="shared" si="3"/>
        <v>#NAME?</v>
      </c>
    </row>
    <row r="423" ht="12.75" customHeight="1">
      <c r="A423" s="58" t="str">
        <f t="shared" si="1"/>
        <v>#NAME?</v>
      </c>
      <c r="B423" s="139" t="str">
        <f>IF(A423="","",IF(MONTH(DATE(YEAR(fpdate),MONTH(fpdate)+(A423-1),DAY(fpdate)))&gt;(MONTH(fpdate)+MOD((A423-1),12)),DATE(YEAR(fpdate),MONTH(fpdate)+(A423-1)+1,0),DATE(YEAR(fpdate),MONTH(fpdate)+(A423-1),DAY(fpdate))))</f>
        <v>#NAME?</v>
      </c>
      <c r="C423" s="60" t="str">
        <f>IF(A423="","",IF(OR(A423=nper,payment&gt;ROUND((1+rate)*F422,2)),ROUND((1+rate)*F422,2),payment))</f>
        <v>#NAME?</v>
      </c>
      <c r="D423" s="60" t="str">
        <f>IF(A423="","",ROUND(rate*F422,2))</f>
        <v>#NAME?</v>
      </c>
      <c r="E423" s="60" t="str">
        <f t="shared" si="2"/>
        <v>#NAME?</v>
      </c>
      <c r="F423" s="60" t="str">
        <f t="shared" si="3"/>
        <v>#NAME?</v>
      </c>
    </row>
    <row r="424" ht="12.75" customHeight="1">
      <c r="A424" s="58" t="str">
        <f t="shared" si="1"/>
        <v>#NAME?</v>
      </c>
      <c r="B424" s="139" t="str">
        <f>IF(A424="","",IF(MONTH(DATE(YEAR(fpdate),MONTH(fpdate)+(A424-1),DAY(fpdate)))&gt;(MONTH(fpdate)+MOD((A424-1),12)),DATE(YEAR(fpdate),MONTH(fpdate)+(A424-1)+1,0),DATE(YEAR(fpdate),MONTH(fpdate)+(A424-1),DAY(fpdate))))</f>
        <v>#NAME?</v>
      </c>
      <c r="C424" s="60" t="str">
        <f>IF(A424="","",IF(OR(A424=nper,payment&gt;ROUND((1+rate)*F423,2)),ROUND((1+rate)*F423,2),payment))</f>
        <v>#NAME?</v>
      </c>
      <c r="D424" s="60" t="str">
        <f>IF(A424="","",ROUND(rate*F423,2))</f>
        <v>#NAME?</v>
      </c>
      <c r="E424" s="60" t="str">
        <f t="shared" si="2"/>
        <v>#NAME?</v>
      </c>
      <c r="F424" s="60" t="str">
        <f t="shared" si="3"/>
        <v>#NAME?</v>
      </c>
    </row>
    <row r="425" ht="12.75" customHeight="1">
      <c r="A425" s="58" t="str">
        <f t="shared" si="1"/>
        <v>#NAME?</v>
      </c>
      <c r="B425" s="139" t="str">
        <f>IF(A425="","",IF(MONTH(DATE(YEAR(fpdate),MONTH(fpdate)+(A425-1),DAY(fpdate)))&gt;(MONTH(fpdate)+MOD((A425-1),12)),DATE(YEAR(fpdate),MONTH(fpdate)+(A425-1)+1,0),DATE(YEAR(fpdate),MONTH(fpdate)+(A425-1),DAY(fpdate))))</f>
        <v>#NAME?</v>
      </c>
      <c r="C425" s="60" t="str">
        <f>IF(A425="","",IF(OR(A425=nper,payment&gt;ROUND((1+rate)*F424,2)),ROUND((1+rate)*F424,2),payment))</f>
        <v>#NAME?</v>
      </c>
      <c r="D425" s="60" t="str">
        <f>IF(A425="","",ROUND(rate*F424,2))</f>
        <v>#NAME?</v>
      </c>
      <c r="E425" s="60" t="str">
        <f t="shared" si="2"/>
        <v>#NAME?</v>
      </c>
      <c r="F425" s="60" t="str">
        <f t="shared" si="3"/>
        <v>#NAME?</v>
      </c>
    </row>
    <row r="426" ht="12.75" customHeight="1">
      <c r="A426" s="58" t="str">
        <f t="shared" si="1"/>
        <v>#NAME?</v>
      </c>
      <c r="B426" s="139" t="str">
        <f>IF(A426="","",IF(MONTH(DATE(YEAR(fpdate),MONTH(fpdate)+(A426-1),DAY(fpdate)))&gt;(MONTH(fpdate)+MOD((A426-1),12)),DATE(YEAR(fpdate),MONTH(fpdate)+(A426-1)+1,0),DATE(YEAR(fpdate),MONTH(fpdate)+(A426-1),DAY(fpdate))))</f>
        <v>#NAME?</v>
      </c>
      <c r="C426" s="60" t="str">
        <f>IF(A426="","",IF(OR(A426=nper,payment&gt;ROUND((1+rate)*F425,2)),ROUND((1+rate)*F425,2),payment))</f>
        <v>#NAME?</v>
      </c>
      <c r="D426" s="60" t="str">
        <f>IF(A426="","",ROUND(rate*F425,2))</f>
        <v>#NAME?</v>
      </c>
      <c r="E426" s="60" t="str">
        <f t="shared" si="2"/>
        <v>#NAME?</v>
      </c>
      <c r="F426" s="60" t="str">
        <f t="shared" si="3"/>
        <v>#NAME?</v>
      </c>
    </row>
    <row r="427" ht="12.75" customHeight="1">
      <c r="A427" s="58" t="str">
        <f t="shared" si="1"/>
        <v>#NAME?</v>
      </c>
      <c r="B427" s="139" t="str">
        <f>IF(A427="","",IF(MONTH(DATE(YEAR(fpdate),MONTH(fpdate)+(A427-1),DAY(fpdate)))&gt;(MONTH(fpdate)+MOD((A427-1),12)),DATE(YEAR(fpdate),MONTH(fpdate)+(A427-1)+1,0),DATE(YEAR(fpdate),MONTH(fpdate)+(A427-1),DAY(fpdate))))</f>
        <v>#NAME?</v>
      </c>
      <c r="C427" s="60" t="str">
        <f>IF(A427="","",IF(OR(A427=nper,payment&gt;ROUND((1+rate)*F426,2)),ROUND((1+rate)*F426,2),payment))</f>
        <v>#NAME?</v>
      </c>
      <c r="D427" s="60" t="str">
        <f>IF(A427="","",ROUND(rate*F426,2))</f>
        <v>#NAME?</v>
      </c>
      <c r="E427" s="60" t="str">
        <f t="shared" si="2"/>
        <v>#NAME?</v>
      </c>
      <c r="F427" s="60" t="str">
        <f t="shared" si="3"/>
        <v>#NAME?</v>
      </c>
    </row>
    <row r="428" ht="12.75" customHeight="1">
      <c r="A428" s="58" t="str">
        <f t="shared" si="1"/>
        <v>#NAME?</v>
      </c>
      <c r="B428" s="139" t="str">
        <f>IF(A428="","",IF(MONTH(DATE(YEAR(fpdate),MONTH(fpdate)+(A428-1),DAY(fpdate)))&gt;(MONTH(fpdate)+MOD((A428-1),12)),DATE(YEAR(fpdate),MONTH(fpdate)+(A428-1)+1,0),DATE(YEAR(fpdate),MONTH(fpdate)+(A428-1),DAY(fpdate))))</f>
        <v>#NAME?</v>
      </c>
      <c r="C428" s="60" t="str">
        <f>IF(A428="","",IF(OR(A428=nper,payment&gt;ROUND((1+rate)*F427,2)),ROUND((1+rate)*F427,2),payment))</f>
        <v>#NAME?</v>
      </c>
      <c r="D428" s="60" t="str">
        <f>IF(A428="","",ROUND(rate*F427,2))</f>
        <v>#NAME?</v>
      </c>
      <c r="E428" s="60" t="str">
        <f t="shared" si="2"/>
        <v>#NAME?</v>
      </c>
      <c r="F428" s="60" t="str">
        <f t="shared" si="3"/>
        <v>#NAME?</v>
      </c>
    </row>
    <row r="429" ht="12.75" customHeight="1">
      <c r="A429" s="58" t="str">
        <f t="shared" si="1"/>
        <v>#NAME?</v>
      </c>
      <c r="B429" s="139" t="str">
        <f>IF(A429="","",IF(MONTH(DATE(YEAR(fpdate),MONTH(fpdate)+(A429-1),DAY(fpdate)))&gt;(MONTH(fpdate)+MOD((A429-1),12)),DATE(YEAR(fpdate),MONTH(fpdate)+(A429-1)+1,0),DATE(YEAR(fpdate),MONTH(fpdate)+(A429-1),DAY(fpdate))))</f>
        <v>#NAME?</v>
      </c>
      <c r="C429" s="60" t="str">
        <f>IF(A429="","",IF(OR(A429=nper,payment&gt;ROUND((1+rate)*F428,2)),ROUND((1+rate)*F428,2),payment))</f>
        <v>#NAME?</v>
      </c>
      <c r="D429" s="60" t="str">
        <f>IF(A429="","",ROUND(rate*F428,2))</f>
        <v>#NAME?</v>
      </c>
      <c r="E429" s="60" t="str">
        <f t="shared" si="2"/>
        <v>#NAME?</v>
      </c>
      <c r="F429" s="60" t="str">
        <f t="shared" si="3"/>
        <v>#NAME?</v>
      </c>
    </row>
    <row r="430" ht="12.75" customHeight="1">
      <c r="A430" s="58" t="str">
        <f t="shared" si="1"/>
        <v>#NAME?</v>
      </c>
      <c r="B430" s="139" t="str">
        <f>IF(A430="","",IF(MONTH(DATE(YEAR(fpdate),MONTH(fpdate)+(A430-1),DAY(fpdate)))&gt;(MONTH(fpdate)+MOD((A430-1),12)),DATE(YEAR(fpdate),MONTH(fpdate)+(A430-1)+1,0),DATE(YEAR(fpdate),MONTH(fpdate)+(A430-1),DAY(fpdate))))</f>
        <v>#NAME?</v>
      </c>
      <c r="C430" s="60" t="str">
        <f>IF(A430="","",IF(OR(A430=nper,payment&gt;ROUND((1+rate)*F429,2)),ROUND((1+rate)*F429,2),payment))</f>
        <v>#NAME?</v>
      </c>
      <c r="D430" s="60" t="str">
        <f>IF(A430="","",ROUND(rate*F429,2))</f>
        <v>#NAME?</v>
      </c>
      <c r="E430" s="60" t="str">
        <f t="shared" si="2"/>
        <v>#NAME?</v>
      </c>
      <c r="F430" s="60" t="str">
        <f t="shared" si="3"/>
        <v>#NAME?</v>
      </c>
    </row>
    <row r="431" ht="12.75" customHeight="1">
      <c r="A431" s="58" t="str">
        <f t="shared" si="1"/>
        <v>#NAME?</v>
      </c>
      <c r="B431" s="139" t="str">
        <f>IF(A431="","",IF(MONTH(DATE(YEAR(fpdate),MONTH(fpdate)+(A431-1),DAY(fpdate)))&gt;(MONTH(fpdate)+MOD((A431-1),12)),DATE(YEAR(fpdate),MONTH(fpdate)+(A431-1)+1,0),DATE(YEAR(fpdate),MONTH(fpdate)+(A431-1),DAY(fpdate))))</f>
        <v>#NAME?</v>
      </c>
      <c r="C431" s="60" t="str">
        <f>IF(A431="","",IF(OR(A431=nper,payment&gt;ROUND((1+rate)*F430,2)),ROUND((1+rate)*F430,2),payment))</f>
        <v>#NAME?</v>
      </c>
      <c r="D431" s="60" t="str">
        <f>IF(A431="","",ROUND(rate*F430,2))</f>
        <v>#NAME?</v>
      </c>
      <c r="E431" s="60" t="str">
        <f t="shared" si="2"/>
        <v>#NAME?</v>
      </c>
      <c r="F431" s="60" t="str">
        <f t="shared" si="3"/>
        <v>#NAME?</v>
      </c>
    </row>
    <row r="432" ht="12.75" customHeight="1">
      <c r="A432" s="58" t="str">
        <f t="shared" si="1"/>
        <v>#NAME?</v>
      </c>
      <c r="B432" s="139" t="str">
        <f>IF(A432="","",IF(MONTH(DATE(YEAR(fpdate),MONTH(fpdate)+(A432-1),DAY(fpdate)))&gt;(MONTH(fpdate)+MOD((A432-1),12)),DATE(YEAR(fpdate),MONTH(fpdate)+(A432-1)+1,0),DATE(YEAR(fpdate),MONTH(fpdate)+(A432-1),DAY(fpdate))))</f>
        <v>#NAME?</v>
      </c>
      <c r="C432" s="60" t="str">
        <f>IF(A432="","",IF(OR(A432=nper,payment&gt;ROUND((1+rate)*F431,2)),ROUND((1+rate)*F431,2),payment))</f>
        <v>#NAME?</v>
      </c>
      <c r="D432" s="60" t="str">
        <f>IF(A432="","",ROUND(rate*F431,2))</f>
        <v>#NAME?</v>
      </c>
      <c r="E432" s="60" t="str">
        <f t="shared" si="2"/>
        <v>#NAME?</v>
      </c>
      <c r="F432" s="60" t="str">
        <f t="shared" si="3"/>
        <v>#NAME?</v>
      </c>
    </row>
    <row r="433" ht="12.75" customHeight="1">
      <c r="A433" s="58" t="str">
        <f t="shared" si="1"/>
        <v>#NAME?</v>
      </c>
      <c r="B433" s="139" t="str">
        <f>IF(A433="","",IF(MONTH(DATE(YEAR(fpdate),MONTH(fpdate)+(A433-1),DAY(fpdate)))&gt;(MONTH(fpdate)+MOD((A433-1),12)),DATE(YEAR(fpdate),MONTH(fpdate)+(A433-1)+1,0),DATE(YEAR(fpdate),MONTH(fpdate)+(A433-1),DAY(fpdate))))</f>
        <v>#NAME?</v>
      </c>
      <c r="C433" s="60" t="str">
        <f>IF(A433="","",IF(OR(A433=nper,payment&gt;ROUND((1+rate)*F432,2)),ROUND((1+rate)*F432,2),payment))</f>
        <v>#NAME?</v>
      </c>
      <c r="D433" s="60" t="str">
        <f>IF(A433="","",ROUND(rate*F432,2))</f>
        <v>#NAME?</v>
      </c>
      <c r="E433" s="60" t="str">
        <f t="shared" si="2"/>
        <v>#NAME?</v>
      </c>
      <c r="F433" s="60" t="str">
        <f t="shared" si="3"/>
        <v>#NAME?</v>
      </c>
    </row>
    <row r="434" ht="12.75" customHeight="1">
      <c r="A434" s="58" t="str">
        <f t="shared" si="1"/>
        <v>#NAME?</v>
      </c>
      <c r="B434" s="139" t="str">
        <f>IF(A434="","",IF(MONTH(DATE(YEAR(fpdate),MONTH(fpdate)+(A434-1),DAY(fpdate)))&gt;(MONTH(fpdate)+MOD((A434-1),12)),DATE(YEAR(fpdate),MONTH(fpdate)+(A434-1)+1,0),DATE(YEAR(fpdate),MONTH(fpdate)+(A434-1),DAY(fpdate))))</f>
        <v>#NAME?</v>
      </c>
      <c r="C434" s="60" t="str">
        <f>IF(A434="","",IF(OR(A434=nper,payment&gt;ROUND((1+rate)*F433,2)),ROUND((1+rate)*F433,2),payment))</f>
        <v>#NAME?</v>
      </c>
      <c r="D434" s="60" t="str">
        <f>IF(A434="","",ROUND(rate*F433,2))</f>
        <v>#NAME?</v>
      </c>
      <c r="E434" s="60" t="str">
        <f t="shared" si="2"/>
        <v>#NAME?</v>
      </c>
      <c r="F434" s="60" t="str">
        <f t="shared" si="3"/>
        <v>#NAME?</v>
      </c>
    </row>
    <row r="435" ht="12.75" customHeight="1">
      <c r="A435" s="58" t="str">
        <f t="shared" si="1"/>
        <v>#NAME?</v>
      </c>
      <c r="B435" s="139" t="str">
        <f>IF(A435="","",IF(MONTH(DATE(YEAR(fpdate),MONTH(fpdate)+(A435-1),DAY(fpdate)))&gt;(MONTH(fpdate)+MOD((A435-1),12)),DATE(YEAR(fpdate),MONTH(fpdate)+(A435-1)+1,0),DATE(YEAR(fpdate),MONTH(fpdate)+(A435-1),DAY(fpdate))))</f>
        <v>#NAME?</v>
      </c>
      <c r="C435" s="60" t="str">
        <f>IF(A435="","",IF(OR(A435=nper,payment&gt;ROUND((1+rate)*F434,2)),ROUND((1+rate)*F434,2),payment))</f>
        <v>#NAME?</v>
      </c>
      <c r="D435" s="60" t="str">
        <f>IF(A435="","",ROUND(rate*F434,2))</f>
        <v>#NAME?</v>
      </c>
      <c r="E435" s="60" t="str">
        <f t="shared" si="2"/>
        <v>#NAME?</v>
      </c>
      <c r="F435" s="60" t="str">
        <f t="shared" si="3"/>
        <v>#NAME?</v>
      </c>
    </row>
    <row r="436" ht="12.75" customHeight="1">
      <c r="A436" s="58" t="str">
        <f t="shared" si="1"/>
        <v>#NAME?</v>
      </c>
      <c r="B436" s="139" t="str">
        <f>IF(A436="","",IF(MONTH(DATE(YEAR(fpdate),MONTH(fpdate)+(A436-1),DAY(fpdate)))&gt;(MONTH(fpdate)+MOD((A436-1),12)),DATE(YEAR(fpdate),MONTH(fpdate)+(A436-1)+1,0),DATE(YEAR(fpdate),MONTH(fpdate)+(A436-1),DAY(fpdate))))</f>
        <v>#NAME?</v>
      </c>
      <c r="C436" s="60" t="str">
        <f>IF(A436="","",IF(OR(A436=nper,payment&gt;ROUND((1+rate)*F435,2)),ROUND((1+rate)*F435,2),payment))</f>
        <v>#NAME?</v>
      </c>
      <c r="D436" s="60" t="str">
        <f>IF(A436="","",ROUND(rate*F435,2))</f>
        <v>#NAME?</v>
      </c>
      <c r="E436" s="60" t="str">
        <f t="shared" si="2"/>
        <v>#NAME?</v>
      </c>
      <c r="F436" s="60" t="str">
        <f t="shared" si="3"/>
        <v>#NAME?</v>
      </c>
    </row>
    <row r="437" ht="12.75" customHeight="1">
      <c r="A437" s="58" t="str">
        <f t="shared" si="1"/>
        <v>#NAME?</v>
      </c>
      <c r="B437" s="139" t="str">
        <f>IF(A437="","",IF(MONTH(DATE(YEAR(fpdate),MONTH(fpdate)+(A437-1),DAY(fpdate)))&gt;(MONTH(fpdate)+MOD((A437-1),12)),DATE(YEAR(fpdate),MONTH(fpdate)+(A437-1)+1,0),DATE(YEAR(fpdate),MONTH(fpdate)+(A437-1),DAY(fpdate))))</f>
        <v>#NAME?</v>
      </c>
      <c r="C437" s="60" t="str">
        <f>IF(A437="","",IF(OR(A437=nper,payment&gt;ROUND((1+rate)*F436,2)),ROUND((1+rate)*F436,2),payment))</f>
        <v>#NAME?</v>
      </c>
      <c r="D437" s="60" t="str">
        <f>IF(A437="","",ROUND(rate*F436,2))</f>
        <v>#NAME?</v>
      </c>
      <c r="E437" s="60" t="str">
        <f t="shared" si="2"/>
        <v>#NAME?</v>
      </c>
      <c r="F437" s="60" t="str">
        <f t="shared" si="3"/>
        <v>#NAME?</v>
      </c>
    </row>
    <row r="438" ht="12.75" customHeight="1">
      <c r="A438" s="58" t="str">
        <f t="shared" si="1"/>
        <v>#NAME?</v>
      </c>
      <c r="B438" s="139" t="str">
        <f>IF(A438="","",IF(MONTH(DATE(YEAR(fpdate),MONTH(fpdate)+(A438-1),DAY(fpdate)))&gt;(MONTH(fpdate)+MOD((A438-1),12)),DATE(YEAR(fpdate),MONTH(fpdate)+(A438-1)+1,0),DATE(YEAR(fpdate),MONTH(fpdate)+(A438-1),DAY(fpdate))))</f>
        <v>#NAME?</v>
      </c>
      <c r="C438" s="60" t="str">
        <f>IF(A438="","",IF(OR(A438=nper,payment&gt;ROUND((1+rate)*F437,2)),ROUND((1+rate)*F437,2),payment))</f>
        <v>#NAME?</v>
      </c>
      <c r="D438" s="60" t="str">
        <f>IF(A438="","",ROUND(rate*F437,2))</f>
        <v>#NAME?</v>
      </c>
      <c r="E438" s="60" t="str">
        <f t="shared" si="2"/>
        <v>#NAME?</v>
      </c>
      <c r="F438" s="60" t="str">
        <f t="shared" si="3"/>
        <v>#NAME?</v>
      </c>
    </row>
    <row r="439" ht="12.75" customHeight="1">
      <c r="A439" s="58" t="str">
        <f t="shared" si="1"/>
        <v>#NAME?</v>
      </c>
      <c r="B439" s="139" t="str">
        <f>IF(A439="","",IF(MONTH(DATE(YEAR(fpdate),MONTH(fpdate)+(A439-1),DAY(fpdate)))&gt;(MONTH(fpdate)+MOD((A439-1),12)),DATE(YEAR(fpdate),MONTH(fpdate)+(A439-1)+1,0),DATE(YEAR(fpdate),MONTH(fpdate)+(A439-1),DAY(fpdate))))</f>
        <v>#NAME?</v>
      </c>
      <c r="C439" s="60" t="str">
        <f>IF(A439="","",IF(OR(A439=nper,payment&gt;ROUND((1+rate)*F438,2)),ROUND((1+rate)*F438,2),payment))</f>
        <v>#NAME?</v>
      </c>
      <c r="D439" s="60" t="str">
        <f>IF(A439="","",ROUND(rate*F438,2))</f>
        <v>#NAME?</v>
      </c>
      <c r="E439" s="60" t="str">
        <f t="shared" si="2"/>
        <v>#NAME?</v>
      </c>
      <c r="F439" s="60" t="str">
        <f t="shared" si="3"/>
        <v>#NAME?</v>
      </c>
    </row>
    <row r="440" ht="12.75" customHeight="1">
      <c r="A440" s="58" t="str">
        <f t="shared" si="1"/>
        <v>#NAME?</v>
      </c>
      <c r="B440" s="139" t="str">
        <f>IF(A440="","",IF(MONTH(DATE(YEAR(fpdate),MONTH(fpdate)+(A440-1),DAY(fpdate)))&gt;(MONTH(fpdate)+MOD((A440-1),12)),DATE(YEAR(fpdate),MONTH(fpdate)+(A440-1)+1,0),DATE(YEAR(fpdate),MONTH(fpdate)+(A440-1),DAY(fpdate))))</f>
        <v>#NAME?</v>
      </c>
      <c r="C440" s="60" t="str">
        <f>IF(A440="","",IF(OR(A440=nper,payment&gt;ROUND((1+rate)*F439,2)),ROUND((1+rate)*F439,2),payment))</f>
        <v>#NAME?</v>
      </c>
      <c r="D440" s="60" t="str">
        <f>IF(A440="","",ROUND(rate*F439,2))</f>
        <v>#NAME?</v>
      </c>
      <c r="E440" s="60" t="str">
        <f t="shared" si="2"/>
        <v>#NAME?</v>
      </c>
      <c r="F440" s="60" t="str">
        <f t="shared" si="3"/>
        <v>#NAME?</v>
      </c>
    </row>
    <row r="441" ht="12.75" customHeight="1">
      <c r="A441" s="58" t="str">
        <f t="shared" si="1"/>
        <v>#NAME?</v>
      </c>
      <c r="B441" s="139" t="str">
        <f>IF(A441="","",IF(MONTH(DATE(YEAR(fpdate),MONTH(fpdate)+(A441-1),DAY(fpdate)))&gt;(MONTH(fpdate)+MOD((A441-1),12)),DATE(YEAR(fpdate),MONTH(fpdate)+(A441-1)+1,0),DATE(YEAR(fpdate),MONTH(fpdate)+(A441-1),DAY(fpdate))))</f>
        <v>#NAME?</v>
      </c>
      <c r="C441" s="60" t="str">
        <f>IF(A441="","",IF(OR(A441=nper,payment&gt;ROUND((1+rate)*F440,2)),ROUND((1+rate)*F440,2),payment))</f>
        <v>#NAME?</v>
      </c>
      <c r="D441" s="60" t="str">
        <f>IF(A441="","",ROUND(rate*F440,2))</f>
        <v>#NAME?</v>
      </c>
      <c r="E441" s="60" t="str">
        <f t="shared" si="2"/>
        <v>#NAME?</v>
      </c>
      <c r="F441" s="60" t="str">
        <f t="shared" si="3"/>
        <v>#NAME?</v>
      </c>
    </row>
    <row r="442" ht="12.75" customHeight="1">
      <c r="A442" s="58" t="str">
        <f t="shared" si="1"/>
        <v>#NAME?</v>
      </c>
      <c r="B442" s="139" t="str">
        <f>IF(A442="","",IF(MONTH(DATE(YEAR(fpdate),MONTH(fpdate)+(A442-1),DAY(fpdate)))&gt;(MONTH(fpdate)+MOD((A442-1),12)),DATE(YEAR(fpdate),MONTH(fpdate)+(A442-1)+1,0),DATE(YEAR(fpdate),MONTH(fpdate)+(A442-1),DAY(fpdate))))</f>
        <v>#NAME?</v>
      </c>
      <c r="C442" s="60" t="str">
        <f>IF(A442="","",IF(OR(A442=nper,payment&gt;ROUND((1+rate)*F441,2)),ROUND((1+rate)*F441,2),payment))</f>
        <v>#NAME?</v>
      </c>
      <c r="D442" s="60" t="str">
        <f>IF(A442="","",ROUND(rate*F441,2))</f>
        <v>#NAME?</v>
      </c>
      <c r="E442" s="60" t="str">
        <f t="shared" si="2"/>
        <v>#NAME?</v>
      </c>
      <c r="F442" s="60" t="str">
        <f t="shared" si="3"/>
        <v>#NAME?</v>
      </c>
    </row>
    <row r="443" ht="12.75" customHeight="1">
      <c r="A443" s="58" t="str">
        <f t="shared" si="1"/>
        <v>#NAME?</v>
      </c>
      <c r="B443" s="139" t="str">
        <f>IF(A443="","",IF(MONTH(DATE(YEAR(fpdate),MONTH(fpdate)+(A443-1),DAY(fpdate)))&gt;(MONTH(fpdate)+MOD((A443-1),12)),DATE(YEAR(fpdate),MONTH(fpdate)+(A443-1)+1,0),DATE(YEAR(fpdate),MONTH(fpdate)+(A443-1),DAY(fpdate))))</f>
        <v>#NAME?</v>
      </c>
      <c r="C443" s="60" t="str">
        <f>IF(A443="","",IF(OR(A443=nper,payment&gt;ROUND((1+rate)*F442,2)),ROUND((1+rate)*F442,2),payment))</f>
        <v>#NAME?</v>
      </c>
      <c r="D443" s="60" t="str">
        <f>IF(A443="","",ROUND(rate*F442,2))</f>
        <v>#NAME?</v>
      </c>
      <c r="E443" s="60" t="str">
        <f t="shared" si="2"/>
        <v>#NAME?</v>
      </c>
      <c r="F443" s="60" t="str">
        <f t="shared" si="3"/>
        <v>#NAME?</v>
      </c>
    </row>
    <row r="444" ht="12.75" customHeight="1">
      <c r="A444" s="58" t="str">
        <f t="shared" si="1"/>
        <v>#NAME?</v>
      </c>
      <c r="B444" s="139" t="str">
        <f>IF(A444="","",IF(MONTH(DATE(YEAR(fpdate),MONTH(fpdate)+(A444-1),DAY(fpdate)))&gt;(MONTH(fpdate)+MOD((A444-1),12)),DATE(YEAR(fpdate),MONTH(fpdate)+(A444-1)+1,0),DATE(YEAR(fpdate),MONTH(fpdate)+(A444-1),DAY(fpdate))))</f>
        <v>#NAME?</v>
      </c>
      <c r="C444" s="60" t="str">
        <f>IF(A444="","",IF(OR(A444=nper,payment&gt;ROUND((1+rate)*F443,2)),ROUND((1+rate)*F443,2),payment))</f>
        <v>#NAME?</v>
      </c>
      <c r="D444" s="60" t="str">
        <f>IF(A444="","",ROUND(rate*F443,2))</f>
        <v>#NAME?</v>
      </c>
      <c r="E444" s="60" t="str">
        <f t="shared" si="2"/>
        <v>#NAME?</v>
      </c>
      <c r="F444" s="60" t="str">
        <f t="shared" si="3"/>
        <v>#NAME?</v>
      </c>
    </row>
    <row r="445" ht="12.75" customHeight="1">
      <c r="A445" s="58" t="str">
        <f t="shared" si="1"/>
        <v>#NAME?</v>
      </c>
      <c r="B445" s="139" t="str">
        <f>IF(A445="","",IF(MONTH(DATE(YEAR(fpdate),MONTH(fpdate)+(A445-1),DAY(fpdate)))&gt;(MONTH(fpdate)+MOD((A445-1),12)),DATE(YEAR(fpdate),MONTH(fpdate)+(A445-1)+1,0),DATE(YEAR(fpdate),MONTH(fpdate)+(A445-1),DAY(fpdate))))</f>
        <v>#NAME?</v>
      </c>
      <c r="C445" s="60" t="str">
        <f>IF(A445="","",IF(OR(A445=nper,payment&gt;ROUND((1+rate)*F444,2)),ROUND((1+rate)*F444,2),payment))</f>
        <v>#NAME?</v>
      </c>
      <c r="D445" s="60" t="str">
        <f>IF(A445="","",ROUND(rate*F444,2))</f>
        <v>#NAME?</v>
      </c>
      <c r="E445" s="60" t="str">
        <f t="shared" si="2"/>
        <v>#NAME?</v>
      </c>
      <c r="F445" s="60" t="str">
        <f t="shared" si="3"/>
        <v>#NAME?</v>
      </c>
    </row>
    <row r="446" ht="12.75" customHeight="1">
      <c r="A446" s="58" t="str">
        <f t="shared" si="1"/>
        <v>#NAME?</v>
      </c>
      <c r="B446" s="139" t="str">
        <f>IF(A446="","",IF(MONTH(DATE(YEAR(fpdate),MONTH(fpdate)+(A446-1),DAY(fpdate)))&gt;(MONTH(fpdate)+MOD((A446-1),12)),DATE(YEAR(fpdate),MONTH(fpdate)+(A446-1)+1,0),DATE(YEAR(fpdate),MONTH(fpdate)+(A446-1),DAY(fpdate))))</f>
        <v>#NAME?</v>
      </c>
      <c r="C446" s="60" t="str">
        <f>IF(A446="","",IF(OR(A446=nper,payment&gt;ROUND((1+rate)*F445,2)),ROUND((1+rate)*F445,2),payment))</f>
        <v>#NAME?</v>
      </c>
      <c r="D446" s="60" t="str">
        <f>IF(A446="","",ROUND(rate*F445,2))</f>
        <v>#NAME?</v>
      </c>
      <c r="E446" s="60" t="str">
        <f t="shared" si="2"/>
        <v>#NAME?</v>
      </c>
      <c r="F446" s="60" t="str">
        <f t="shared" si="3"/>
        <v>#NAME?</v>
      </c>
    </row>
    <row r="447" ht="12.75" customHeight="1">
      <c r="A447" s="58" t="str">
        <f t="shared" si="1"/>
        <v>#NAME?</v>
      </c>
      <c r="B447" s="139" t="str">
        <f>IF(A447="","",IF(MONTH(DATE(YEAR(fpdate),MONTH(fpdate)+(A447-1),DAY(fpdate)))&gt;(MONTH(fpdate)+MOD((A447-1),12)),DATE(YEAR(fpdate),MONTH(fpdate)+(A447-1)+1,0),DATE(YEAR(fpdate),MONTH(fpdate)+(A447-1),DAY(fpdate))))</f>
        <v>#NAME?</v>
      </c>
      <c r="C447" s="60" t="str">
        <f>IF(A447="","",IF(OR(A447=nper,payment&gt;ROUND((1+rate)*F446,2)),ROUND((1+rate)*F446,2),payment))</f>
        <v>#NAME?</v>
      </c>
      <c r="D447" s="60" t="str">
        <f>IF(A447="","",ROUND(rate*F446,2))</f>
        <v>#NAME?</v>
      </c>
      <c r="E447" s="60" t="str">
        <f t="shared" si="2"/>
        <v>#NAME?</v>
      </c>
      <c r="F447" s="60" t="str">
        <f t="shared" si="3"/>
        <v>#NAME?</v>
      </c>
    </row>
    <row r="448" ht="12.75" customHeight="1">
      <c r="A448" s="58" t="str">
        <f t="shared" si="1"/>
        <v>#NAME?</v>
      </c>
      <c r="B448" s="139" t="str">
        <f>IF(A448="","",IF(MONTH(DATE(YEAR(fpdate),MONTH(fpdate)+(A448-1),DAY(fpdate)))&gt;(MONTH(fpdate)+MOD((A448-1),12)),DATE(YEAR(fpdate),MONTH(fpdate)+(A448-1)+1,0),DATE(YEAR(fpdate),MONTH(fpdate)+(A448-1),DAY(fpdate))))</f>
        <v>#NAME?</v>
      </c>
      <c r="C448" s="60" t="str">
        <f>IF(A448="","",IF(OR(A448=nper,payment&gt;ROUND((1+rate)*F447,2)),ROUND((1+rate)*F447,2),payment))</f>
        <v>#NAME?</v>
      </c>
      <c r="D448" s="60" t="str">
        <f>IF(A448="","",ROUND(rate*F447,2))</f>
        <v>#NAME?</v>
      </c>
      <c r="E448" s="60" t="str">
        <f t="shared" si="2"/>
        <v>#NAME?</v>
      </c>
      <c r="F448" s="60" t="str">
        <f t="shared" si="3"/>
        <v>#NAME?</v>
      </c>
    </row>
    <row r="449" ht="12.75" customHeight="1">
      <c r="A449" s="58" t="str">
        <f t="shared" si="1"/>
        <v>#NAME?</v>
      </c>
      <c r="B449" s="139" t="str">
        <f>IF(A449="","",IF(MONTH(DATE(YEAR(fpdate),MONTH(fpdate)+(A449-1),DAY(fpdate)))&gt;(MONTH(fpdate)+MOD((A449-1),12)),DATE(YEAR(fpdate),MONTH(fpdate)+(A449-1)+1,0),DATE(YEAR(fpdate),MONTH(fpdate)+(A449-1),DAY(fpdate))))</f>
        <v>#NAME?</v>
      </c>
      <c r="C449" s="60" t="str">
        <f>IF(A449="","",IF(OR(A449=nper,payment&gt;ROUND((1+rate)*F448,2)),ROUND((1+rate)*F448,2),payment))</f>
        <v>#NAME?</v>
      </c>
      <c r="D449" s="60" t="str">
        <f>IF(A449="","",ROUND(rate*F448,2))</f>
        <v>#NAME?</v>
      </c>
      <c r="E449" s="60" t="str">
        <f t="shared" si="2"/>
        <v>#NAME?</v>
      </c>
      <c r="F449" s="60" t="str">
        <f t="shared" si="3"/>
        <v>#NAME?</v>
      </c>
    </row>
    <row r="450" ht="12.75" customHeight="1">
      <c r="A450" s="58" t="str">
        <f t="shared" si="1"/>
        <v>#NAME?</v>
      </c>
      <c r="B450" s="139" t="str">
        <f>IF(A450="","",IF(MONTH(DATE(YEAR(fpdate),MONTH(fpdate)+(A450-1),DAY(fpdate)))&gt;(MONTH(fpdate)+MOD((A450-1),12)),DATE(YEAR(fpdate),MONTH(fpdate)+(A450-1)+1,0),DATE(YEAR(fpdate),MONTH(fpdate)+(A450-1),DAY(fpdate))))</f>
        <v>#NAME?</v>
      </c>
      <c r="C450" s="60" t="str">
        <f>IF(A450="","",IF(OR(A450=nper,payment&gt;ROUND((1+rate)*F449,2)),ROUND((1+rate)*F449,2),payment))</f>
        <v>#NAME?</v>
      </c>
      <c r="D450" s="60" t="str">
        <f>IF(A450="","",ROUND(rate*F449,2))</f>
        <v>#NAME?</v>
      </c>
      <c r="E450" s="60" t="str">
        <f t="shared" si="2"/>
        <v>#NAME?</v>
      </c>
      <c r="F450" s="60" t="str">
        <f t="shared" si="3"/>
        <v>#NAME?</v>
      </c>
    </row>
    <row r="451" ht="12.75" customHeight="1">
      <c r="A451" s="58" t="str">
        <f t="shared" si="1"/>
        <v>#NAME?</v>
      </c>
      <c r="B451" s="139" t="str">
        <f>IF(A451="","",IF(MONTH(DATE(YEAR(fpdate),MONTH(fpdate)+(A451-1),DAY(fpdate)))&gt;(MONTH(fpdate)+MOD((A451-1),12)),DATE(YEAR(fpdate),MONTH(fpdate)+(A451-1)+1,0),DATE(YEAR(fpdate),MONTH(fpdate)+(A451-1),DAY(fpdate))))</f>
        <v>#NAME?</v>
      </c>
      <c r="C451" s="60" t="str">
        <f>IF(A451="","",IF(OR(A451=nper,payment&gt;ROUND((1+rate)*F450,2)),ROUND((1+rate)*F450,2),payment))</f>
        <v>#NAME?</v>
      </c>
      <c r="D451" s="60" t="str">
        <f>IF(A451="","",ROUND(rate*F450,2))</f>
        <v>#NAME?</v>
      </c>
      <c r="E451" s="60" t="str">
        <f t="shared" si="2"/>
        <v>#NAME?</v>
      </c>
      <c r="F451" s="60" t="str">
        <f t="shared" si="3"/>
        <v>#NAME?</v>
      </c>
    </row>
    <row r="452" ht="12.75" customHeight="1">
      <c r="A452" s="58" t="str">
        <f t="shared" si="1"/>
        <v>#NAME?</v>
      </c>
      <c r="B452" s="139" t="str">
        <f>IF(A452="","",IF(MONTH(DATE(YEAR(fpdate),MONTH(fpdate)+(A452-1),DAY(fpdate)))&gt;(MONTH(fpdate)+MOD((A452-1),12)),DATE(YEAR(fpdate),MONTH(fpdate)+(A452-1)+1,0),DATE(YEAR(fpdate),MONTH(fpdate)+(A452-1),DAY(fpdate))))</f>
        <v>#NAME?</v>
      </c>
      <c r="C452" s="60" t="str">
        <f>IF(A452="","",IF(OR(A452=nper,payment&gt;ROUND((1+rate)*F451,2)),ROUND((1+rate)*F451,2),payment))</f>
        <v>#NAME?</v>
      </c>
      <c r="D452" s="60" t="str">
        <f>IF(A452="","",ROUND(rate*F451,2))</f>
        <v>#NAME?</v>
      </c>
      <c r="E452" s="60" t="str">
        <f t="shared" si="2"/>
        <v>#NAME?</v>
      </c>
      <c r="F452" s="60" t="str">
        <f t="shared" si="3"/>
        <v>#NAME?</v>
      </c>
    </row>
    <row r="453" ht="12.75" customHeight="1">
      <c r="A453" s="58" t="str">
        <f t="shared" si="1"/>
        <v>#NAME?</v>
      </c>
      <c r="B453" s="139" t="str">
        <f>IF(A453="","",IF(MONTH(DATE(YEAR(fpdate),MONTH(fpdate)+(A453-1),DAY(fpdate)))&gt;(MONTH(fpdate)+MOD((A453-1),12)),DATE(YEAR(fpdate),MONTH(fpdate)+(A453-1)+1,0),DATE(YEAR(fpdate),MONTH(fpdate)+(A453-1),DAY(fpdate))))</f>
        <v>#NAME?</v>
      </c>
      <c r="C453" s="60" t="str">
        <f>IF(A453="","",IF(OR(A453=nper,payment&gt;ROUND((1+rate)*F452,2)),ROUND((1+rate)*F452,2),payment))</f>
        <v>#NAME?</v>
      </c>
      <c r="D453" s="60" t="str">
        <f>IF(A453="","",ROUND(rate*F452,2))</f>
        <v>#NAME?</v>
      </c>
      <c r="E453" s="60" t="str">
        <f t="shared" si="2"/>
        <v>#NAME?</v>
      </c>
      <c r="F453" s="60" t="str">
        <f t="shared" si="3"/>
        <v>#NAME?</v>
      </c>
    </row>
    <row r="454" ht="12.75" customHeight="1">
      <c r="A454" s="58" t="str">
        <f t="shared" si="1"/>
        <v>#NAME?</v>
      </c>
      <c r="B454" s="139" t="str">
        <f>IF(A454="","",IF(MONTH(DATE(YEAR(fpdate),MONTH(fpdate)+(A454-1),DAY(fpdate)))&gt;(MONTH(fpdate)+MOD((A454-1),12)),DATE(YEAR(fpdate),MONTH(fpdate)+(A454-1)+1,0),DATE(YEAR(fpdate),MONTH(fpdate)+(A454-1),DAY(fpdate))))</f>
        <v>#NAME?</v>
      </c>
      <c r="C454" s="60" t="str">
        <f>IF(A454="","",IF(OR(A454=nper,payment&gt;ROUND((1+rate)*F453,2)),ROUND((1+rate)*F453,2),payment))</f>
        <v>#NAME?</v>
      </c>
      <c r="D454" s="60" t="str">
        <f>IF(A454="","",ROUND(rate*F453,2))</f>
        <v>#NAME?</v>
      </c>
      <c r="E454" s="60" t="str">
        <f t="shared" si="2"/>
        <v>#NAME?</v>
      </c>
      <c r="F454" s="60" t="str">
        <f t="shared" si="3"/>
        <v>#NAME?</v>
      </c>
    </row>
    <row r="455" ht="12.75" customHeight="1">
      <c r="A455" s="58" t="str">
        <f t="shared" si="1"/>
        <v>#NAME?</v>
      </c>
      <c r="B455" s="139" t="str">
        <f>IF(A455="","",IF(MONTH(DATE(YEAR(fpdate),MONTH(fpdate)+(A455-1),DAY(fpdate)))&gt;(MONTH(fpdate)+MOD((A455-1),12)),DATE(YEAR(fpdate),MONTH(fpdate)+(A455-1)+1,0),DATE(YEAR(fpdate),MONTH(fpdate)+(A455-1),DAY(fpdate))))</f>
        <v>#NAME?</v>
      </c>
      <c r="C455" s="60" t="str">
        <f>IF(A455="","",IF(OR(A455=nper,payment&gt;ROUND((1+rate)*F454,2)),ROUND((1+rate)*F454,2),payment))</f>
        <v>#NAME?</v>
      </c>
      <c r="D455" s="60" t="str">
        <f>IF(A455="","",ROUND(rate*F454,2))</f>
        <v>#NAME?</v>
      </c>
      <c r="E455" s="60" t="str">
        <f t="shared" si="2"/>
        <v>#NAME?</v>
      </c>
      <c r="F455" s="60" t="str">
        <f t="shared" si="3"/>
        <v>#NAME?</v>
      </c>
    </row>
    <row r="456" ht="12.75" customHeight="1">
      <c r="A456" s="58" t="str">
        <f t="shared" si="1"/>
        <v>#NAME?</v>
      </c>
      <c r="B456" s="139" t="str">
        <f>IF(A456="","",IF(MONTH(DATE(YEAR(fpdate),MONTH(fpdate)+(A456-1),DAY(fpdate)))&gt;(MONTH(fpdate)+MOD((A456-1),12)),DATE(YEAR(fpdate),MONTH(fpdate)+(A456-1)+1,0),DATE(YEAR(fpdate),MONTH(fpdate)+(A456-1),DAY(fpdate))))</f>
        <v>#NAME?</v>
      </c>
      <c r="C456" s="60" t="str">
        <f>IF(A456="","",IF(OR(A456=nper,payment&gt;ROUND((1+rate)*F455,2)),ROUND((1+rate)*F455,2),payment))</f>
        <v>#NAME?</v>
      </c>
      <c r="D456" s="60" t="str">
        <f>IF(A456="","",ROUND(rate*F455,2))</f>
        <v>#NAME?</v>
      </c>
      <c r="E456" s="60" t="str">
        <f t="shared" si="2"/>
        <v>#NAME?</v>
      </c>
      <c r="F456" s="60" t="str">
        <f t="shared" si="3"/>
        <v>#NAME?</v>
      </c>
    </row>
    <row r="457" ht="12.75" customHeight="1">
      <c r="A457" s="58" t="str">
        <f t="shared" si="1"/>
        <v>#NAME?</v>
      </c>
      <c r="B457" s="139" t="str">
        <f>IF(A457="","",IF(MONTH(DATE(YEAR(fpdate),MONTH(fpdate)+(A457-1),DAY(fpdate)))&gt;(MONTH(fpdate)+MOD((A457-1),12)),DATE(YEAR(fpdate),MONTH(fpdate)+(A457-1)+1,0),DATE(YEAR(fpdate),MONTH(fpdate)+(A457-1),DAY(fpdate))))</f>
        <v>#NAME?</v>
      </c>
      <c r="C457" s="60" t="str">
        <f>IF(A457="","",IF(OR(A457=nper,payment&gt;ROUND((1+rate)*F456,2)),ROUND((1+rate)*F456,2),payment))</f>
        <v>#NAME?</v>
      </c>
      <c r="D457" s="60" t="str">
        <f>IF(A457="","",ROUND(rate*F456,2))</f>
        <v>#NAME?</v>
      </c>
      <c r="E457" s="60" t="str">
        <f t="shared" si="2"/>
        <v>#NAME?</v>
      </c>
      <c r="F457" s="60" t="str">
        <f t="shared" si="3"/>
        <v>#NAME?</v>
      </c>
    </row>
    <row r="458" ht="12.75" customHeight="1">
      <c r="A458" s="58" t="str">
        <f t="shared" si="1"/>
        <v>#NAME?</v>
      </c>
      <c r="B458" s="139" t="str">
        <f>IF(A458="","",IF(MONTH(DATE(YEAR(fpdate),MONTH(fpdate)+(A458-1),DAY(fpdate)))&gt;(MONTH(fpdate)+MOD((A458-1),12)),DATE(YEAR(fpdate),MONTH(fpdate)+(A458-1)+1,0),DATE(YEAR(fpdate),MONTH(fpdate)+(A458-1),DAY(fpdate))))</f>
        <v>#NAME?</v>
      </c>
      <c r="C458" s="60" t="str">
        <f>IF(A458="","",IF(OR(A458=nper,payment&gt;ROUND((1+rate)*F457,2)),ROUND((1+rate)*F457,2),payment))</f>
        <v>#NAME?</v>
      </c>
      <c r="D458" s="60" t="str">
        <f>IF(A458="","",ROUND(rate*F457,2))</f>
        <v>#NAME?</v>
      </c>
      <c r="E458" s="60" t="str">
        <f t="shared" si="2"/>
        <v>#NAME?</v>
      </c>
      <c r="F458" s="60" t="str">
        <f t="shared" si="3"/>
        <v>#NAME?</v>
      </c>
    </row>
    <row r="459" ht="12.75" customHeight="1">
      <c r="A459" s="58" t="str">
        <f t="shared" si="1"/>
        <v>#NAME?</v>
      </c>
      <c r="B459" s="139" t="str">
        <f>IF(A459="","",IF(MONTH(DATE(YEAR(fpdate),MONTH(fpdate)+(A459-1),DAY(fpdate)))&gt;(MONTH(fpdate)+MOD((A459-1),12)),DATE(YEAR(fpdate),MONTH(fpdate)+(A459-1)+1,0),DATE(YEAR(fpdate),MONTH(fpdate)+(A459-1),DAY(fpdate))))</f>
        <v>#NAME?</v>
      </c>
      <c r="C459" s="60" t="str">
        <f>IF(A459="","",IF(OR(A459=nper,payment&gt;ROUND((1+rate)*F458,2)),ROUND((1+rate)*F458,2),payment))</f>
        <v>#NAME?</v>
      </c>
      <c r="D459" s="60" t="str">
        <f>IF(A459="","",ROUND(rate*F458,2))</f>
        <v>#NAME?</v>
      </c>
      <c r="E459" s="60" t="str">
        <f t="shared" si="2"/>
        <v>#NAME?</v>
      </c>
      <c r="F459" s="60" t="str">
        <f t="shared" si="3"/>
        <v>#NAME?</v>
      </c>
    </row>
    <row r="460" ht="12.75" customHeight="1">
      <c r="A460" s="58" t="str">
        <f t="shared" si="1"/>
        <v>#NAME?</v>
      </c>
      <c r="B460" s="139" t="str">
        <f>IF(A460="","",IF(MONTH(DATE(YEAR(fpdate),MONTH(fpdate)+(A460-1),DAY(fpdate)))&gt;(MONTH(fpdate)+MOD((A460-1),12)),DATE(YEAR(fpdate),MONTH(fpdate)+(A460-1)+1,0),DATE(YEAR(fpdate),MONTH(fpdate)+(A460-1),DAY(fpdate))))</f>
        <v>#NAME?</v>
      </c>
      <c r="C460" s="60" t="str">
        <f>IF(A460="","",IF(OR(A460=nper,payment&gt;ROUND((1+rate)*F459,2)),ROUND((1+rate)*F459,2),payment))</f>
        <v>#NAME?</v>
      </c>
      <c r="D460" s="60" t="str">
        <f>IF(A460="","",ROUND(rate*F459,2))</f>
        <v>#NAME?</v>
      </c>
      <c r="E460" s="60" t="str">
        <f t="shared" si="2"/>
        <v>#NAME?</v>
      </c>
      <c r="F460" s="60" t="str">
        <f t="shared" si="3"/>
        <v>#NAME?</v>
      </c>
    </row>
    <row r="461" ht="12.75" customHeight="1">
      <c r="A461" s="58" t="str">
        <f t="shared" si="1"/>
        <v>#NAME?</v>
      </c>
      <c r="B461" s="139" t="str">
        <f>IF(A461="","",IF(MONTH(DATE(YEAR(fpdate),MONTH(fpdate)+(A461-1),DAY(fpdate)))&gt;(MONTH(fpdate)+MOD((A461-1),12)),DATE(YEAR(fpdate),MONTH(fpdate)+(A461-1)+1,0),DATE(YEAR(fpdate),MONTH(fpdate)+(A461-1),DAY(fpdate))))</f>
        <v>#NAME?</v>
      </c>
      <c r="C461" s="60" t="str">
        <f>IF(A461="","",IF(OR(A461=nper,payment&gt;ROUND((1+rate)*F460,2)),ROUND((1+rate)*F460,2),payment))</f>
        <v>#NAME?</v>
      </c>
      <c r="D461" s="60" t="str">
        <f>IF(A461="","",ROUND(rate*F460,2))</f>
        <v>#NAME?</v>
      </c>
      <c r="E461" s="60" t="str">
        <f t="shared" si="2"/>
        <v>#NAME?</v>
      </c>
      <c r="F461" s="60" t="str">
        <f t="shared" si="3"/>
        <v>#NAME?</v>
      </c>
    </row>
    <row r="462" ht="12.75" customHeight="1">
      <c r="A462" s="58" t="str">
        <f t="shared" si="1"/>
        <v>#NAME?</v>
      </c>
      <c r="B462" s="139" t="str">
        <f>IF(A462="","",IF(MONTH(DATE(YEAR(fpdate),MONTH(fpdate)+(A462-1),DAY(fpdate)))&gt;(MONTH(fpdate)+MOD((A462-1),12)),DATE(YEAR(fpdate),MONTH(fpdate)+(A462-1)+1,0),DATE(YEAR(fpdate),MONTH(fpdate)+(A462-1),DAY(fpdate))))</f>
        <v>#NAME?</v>
      </c>
      <c r="C462" s="60" t="str">
        <f>IF(A462="","",IF(OR(A462=nper,payment&gt;ROUND((1+rate)*F461,2)),ROUND((1+rate)*F461,2),payment))</f>
        <v>#NAME?</v>
      </c>
      <c r="D462" s="60" t="str">
        <f>IF(A462="","",ROUND(rate*F461,2))</f>
        <v>#NAME?</v>
      </c>
      <c r="E462" s="60" t="str">
        <f t="shared" si="2"/>
        <v>#NAME?</v>
      </c>
      <c r="F462" s="60" t="str">
        <f t="shared" si="3"/>
        <v>#NAME?</v>
      </c>
    </row>
    <row r="463" ht="12.75" customHeight="1">
      <c r="A463" s="58" t="str">
        <f t="shared" si="1"/>
        <v>#NAME?</v>
      </c>
      <c r="B463" s="139" t="str">
        <f>IF(A463="","",IF(MONTH(DATE(YEAR(fpdate),MONTH(fpdate)+(A463-1),DAY(fpdate)))&gt;(MONTH(fpdate)+MOD((A463-1),12)),DATE(YEAR(fpdate),MONTH(fpdate)+(A463-1)+1,0),DATE(YEAR(fpdate),MONTH(fpdate)+(A463-1),DAY(fpdate))))</f>
        <v>#NAME?</v>
      </c>
      <c r="C463" s="60" t="str">
        <f>IF(A463="","",IF(OR(A463=nper,payment&gt;ROUND((1+rate)*F462,2)),ROUND((1+rate)*F462,2),payment))</f>
        <v>#NAME?</v>
      </c>
      <c r="D463" s="60" t="str">
        <f>IF(A463="","",ROUND(rate*F462,2))</f>
        <v>#NAME?</v>
      </c>
      <c r="E463" s="60" t="str">
        <f t="shared" si="2"/>
        <v>#NAME?</v>
      </c>
      <c r="F463" s="60" t="str">
        <f t="shared" si="3"/>
        <v>#NAME?</v>
      </c>
    </row>
    <row r="464" ht="12.75" customHeight="1">
      <c r="A464" s="58" t="str">
        <f t="shared" si="1"/>
        <v>#NAME?</v>
      </c>
      <c r="B464" s="139" t="str">
        <f>IF(A464="","",IF(MONTH(DATE(YEAR(fpdate),MONTH(fpdate)+(A464-1),DAY(fpdate)))&gt;(MONTH(fpdate)+MOD((A464-1),12)),DATE(YEAR(fpdate),MONTH(fpdate)+(A464-1)+1,0),DATE(YEAR(fpdate),MONTH(fpdate)+(A464-1),DAY(fpdate))))</f>
        <v>#NAME?</v>
      </c>
      <c r="C464" s="60" t="str">
        <f>IF(A464="","",IF(OR(A464=nper,payment&gt;ROUND((1+rate)*F463,2)),ROUND((1+rate)*F463,2),payment))</f>
        <v>#NAME?</v>
      </c>
      <c r="D464" s="60" t="str">
        <f>IF(A464="","",ROUND(rate*F463,2))</f>
        <v>#NAME?</v>
      </c>
      <c r="E464" s="60" t="str">
        <f t="shared" si="2"/>
        <v>#NAME?</v>
      </c>
      <c r="F464" s="60" t="str">
        <f t="shared" si="3"/>
        <v>#NAME?</v>
      </c>
    </row>
    <row r="465" ht="12.75" customHeight="1">
      <c r="A465" s="58" t="str">
        <f t="shared" si="1"/>
        <v>#NAME?</v>
      </c>
      <c r="B465" s="139" t="str">
        <f>IF(A465="","",IF(MONTH(DATE(YEAR(fpdate),MONTH(fpdate)+(A465-1),DAY(fpdate)))&gt;(MONTH(fpdate)+MOD((A465-1),12)),DATE(YEAR(fpdate),MONTH(fpdate)+(A465-1)+1,0),DATE(YEAR(fpdate),MONTH(fpdate)+(A465-1),DAY(fpdate))))</f>
        <v>#NAME?</v>
      </c>
      <c r="C465" s="60" t="str">
        <f>IF(A465="","",IF(OR(A465=nper,payment&gt;ROUND((1+rate)*F464,2)),ROUND((1+rate)*F464,2),payment))</f>
        <v>#NAME?</v>
      </c>
      <c r="D465" s="60" t="str">
        <f>IF(A465="","",ROUND(rate*F464,2))</f>
        <v>#NAME?</v>
      </c>
      <c r="E465" s="60" t="str">
        <f t="shared" si="2"/>
        <v>#NAME?</v>
      </c>
      <c r="F465" s="60" t="str">
        <f t="shared" si="3"/>
        <v>#NAME?</v>
      </c>
    </row>
    <row r="466" ht="12.75" customHeight="1">
      <c r="A466" s="58" t="str">
        <f t="shared" si="1"/>
        <v>#NAME?</v>
      </c>
      <c r="B466" s="139" t="str">
        <f>IF(A466="","",IF(MONTH(DATE(YEAR(fpdate),MONTH(fpdate)+(A466-1),DAY(fpdate)))&gt;(MONTH(fpdate)+MOD((A466-1),12)),DATE(YEAR(fpdate),MONTH(fpdate)+(A466-1)+1,0),DATE(YEAR(fpdate),MONTH(fpdate)+(A466-1),DAY(fpdate))))</f>
        <v>#NAME?</v>
      </c>
      <c r="C466" s="60" t="str">
        <f>IF(A466="","",IF(OR(A466=nper,payment&gt;ROUND((1+rate)*F465,2)),ROUND((1+rate)*F465,2),payment))</f>
        <v>#NAME?</v>
      </c>
      <c r="D466" s="60" t="str">
        <f>IF(A466="","",ROUND(rate*F465,2))</f>
        <v>#NAME?</v>
      </c>
      <c r="E466" s="60" t="str">
        <f t="shared" si="2"/>
        <v>#NAME?</v>
      </c>
      <c r="F466" s="60" t="str">
        <f t="shared" si="3"/>
        <v>#NAME?</v>
      </c>
    </row>
    <row r="467" ht="12.75" customHeight="1">
      <c r="A467" s="58" t="str">
        <f t="shared" si="1"/>
        <v>#NAME?</v>
      </c>
      <c r="B467" s="139" t="str">
        <f>IF(A467="","",IF(MONTH(DATE(YEAR(fpdate),MONTH(fpdate)+(A467-1),DAY(fpdate)))&gt;(MONTH(fpdate)+MOD((A467-1),12)),DATE(YEAR(fpdate),MONTH(fpdate)+(A467-1)+1,0),DATE(YEAR(fpdate),MONTH(fpdate)+(A467-1),DAY(fpdate))))</f>
        <v>#NAME?</v>
      </c>
      <c r="C467" s="60" t="str">
        <f>IF(A467="","",IF(OR(A467=nper,payment&gt;ROUND((1+rate)*F466,2)),ROUND((1+rate)*F466,2),payment))</f>
        <v>#NAME?</v>
      </c>
      <c r="D467" s="60" t="str">
        <f>IF(A467="","",ROUND(rate*F466,2))</f>
        <v>#NAME?</v>
      </c>
      <c r="E467" s="60" t="str">
        <f t="shared" si="2"/>
        <v>#NAME?</v>
      </c>
      <c r="F467" s="60" t="str">
        <f t="shared" si="3"/>
        <v>#NAME?</v>
      </c>
    </row>
    <row r="468" ht="12.75" customHeight="1">
      <c r="A468" s="58" t="str">
        <f t="shared" si="1"/>
        <v>#NAME?</v>
      </c>
      <c r="B468" s="139" t="str">
        <f>IF(A468="","",IF(MONTH(DATE(YEAR(fpdate),MONTH(fpdate)+(A468-1),DAY(fpdate)))&gt;(MONTH(fpdate)+MOD((A468-1),12)),DATE(YEAR(fpdate),MONTH(fpdate)+(A468-1)+1,0),DATE(YEAR(fpdate),MONTH(fpdate)+(A468-1),DAY(fpdate))))</f>
        <v>#NAME?</v>
      </c>
      <c r="C468" s="60" t="str">
        <f>IF(A468="","",IF(OR(A468=nper,payment&gt;ROUND((1+rate)*F467,2)),ROUND((1+rate)*F467,2),payment))</f>
        <v>#NAME?</v>
      </c>
      <c r="D468" s="60" t="str">
        <f>IF(A468="","",ROUND(rate*F467,2))</f>
        <v>#NAME?</v>
      </c>
      <c r="E468" s="60" t="str">
        <f t="shared" si="2"/>
        <v>#NAME?</v>
      </c>
      <c r="F468" s="60" t="str">
        <f t="shared" si="3"/>
        <v>#NAME?</v>
      </c>
    </row>
    <row r="469" ht="12.75" customHeight="1">
      <c r="A469" s="58" t="str">
        <f t="shared" si="1"/>
        <v>#NAME?</v>
      </c>
      <c r="B469" s="139" t="str">
        <f>IF(A469="","",IF(MONTH(DATE(YEAR(fpdate),MONTH(fpdate)+(A469-1),DAY(fpdate)))&gt;(MONTH(fpdate)+MOD((A469-1),12)),DATE(YEAR(fpdate),MONTH(fpdate)+(A469-1)+1,0),DATE(YEAR(fpdate),MONTH(fpdate)+(A469-1),DAY(fpdate))))</f>
        <v>#NAME?</v>
      </c>
      <c r="C469" s="60" t="str">
        <f>IF(A469="","",IF(OR(A469=nper,payment&gt;ROUND((1+rate)*F468,2)),ROUND((1+rate)*F468,2),payment))</f>
        <v>#NAME?</v>
      </c>
      <c r="D469" s="60" t="str">
        <f>IF(A469="","",ROUND(rate*F468,2))</f>
        <v>#NAME?</v>
      </c>
      <c r="E469" s="60" t="str">
        <f t="shared" si="2"/>
        <v>#NAME?</v>
      </c>
      <c r="F469" s="60" t="str">
        <f t="shared" si="3"/>
        <v>#NAME?</v>
      </c>
    </row>
    <row r="470" ht="12.75" customHeight="1">
      <c r="A470" s="58" t="str">
        <f t="shared" si="1"/>
        <v>#NAME?</v>
      </c>
      <c r="B470" s="139" t="str">
        <f>IF(A470="","",IF(MONTH(DATE(YEAR(fpdate),MONTH(fpdate)+(A470-1),DAY(fpdate)))&gt;(MONTH(fpdate)+MOD((A470-1),12)),DATE(YEAR(fpdate),MONTH(fpdate)+(A470-1)+1,0),DATE(YEAR(fpdate),MONTH(fpdate)+(A470-1),DAY(fpdate))))</f>
        <v>#NAME?</v>
      </c>
      <c r="C470" s="60" t="str">
        <f>IF(A470="","",IF(OR(A470=nper,payment&gt;ROUND((1+rate)*F469,2)),ROUND((1+rate)*F469,2),payment))</f>
        <v>#NAME?</v>
      </c>
      <c r="D470" s="60" t="str">
        <f>IF(A470="","",ROUND(rate*F469,2))</f>
        <v>#NAME?</v>
      </c>
      <c r="E470" s="60" t="str">
        <f t="shared" si="2"/>
        <v>#NAME?</v>
      </c>
      <c r="F470" s="60" t="str">
        <f t="shared" si="3"/>
        <v>#NAME?</v>
      </c>
    </row>
    <row r="471" ht="12.75" customHeight="1">
      <c r="A471" s="58" t="str">
        <f t="shared" si="1"/>
        <v>#NAME?</v>
      </c>
      <c r="B471" s="139" t="str">
        <f>IF(A471="","",IF(MONTH(DATE(YEAR(fpdate),MONTH(fpdate)+(A471-1),DAY(fpdate)))&gt;(MONTH(fpdate)+MOD((A471-1),12)),DATE(YEAR(fpdate),MONTH(fpdate)+(A471-1)+1,0),DATE(YEAR(fpdate),MONTH(fpdate)+(A471-1),DAY(fpdate))))</f>
        <v>#NAME?</v>
      </c>
      <c r="C471" s="60" t="str">
        <f>IF(A471="","",IF(OR(A471=nper,payment&gt;ROUND((1+rate)*F470,2)),ROUND((1+rate)*F470,2),payment))</f>
        <v>#NAME?</v>
      </c>
      <c r="D471" s="60" t="str">
        <f>IF(A471="","",ROUND(rate*F470,2))</f>
        <v>#NAME?</v>
      </c>
      <c r="E471" s="60" t="str">
        <f t="shared" si="2"/>
        <v>#NAME?</v>
      </c>
      <c r="F471" s="60" t="str">
        <f t="shared" si="3"/>
        <v>#NAME?</v>
      </c>
    </row>
    <row r="472" ht="12.75" customHeight="1">
      <c r="A472" s="58" t="str">
        <f t="shared" si="1"/>
        <v>#NAME?</v>
      </c>
      <c r="B472" s="139" t="str">
        <f>IF(A472="","",IF(MONTH(DATE(YEAR(fpdate),MONTH(fpdate)+(A472-1),DAY(fpdate)))&gt;(MONTH(fpdate)+MOD((A472-1),12)),DATE(YEAR(fpdate),MONTH(fpdate)+(A472-1)+1,0),DATE(YEAR(fpdate),MONTH(fpdate)+(A472-1),DAY(fpdate))))</f>
        <v>#NAME?</v>
      </c>
      <c r="C472" s="60" t="str">
        <f>IF(A472="","",IF(OR(A472=nper,payment&gt;ROUND((1+rate)*F471,2)),ROUND((1+rate)*F471,2),payment))</f>
        <v>#NAME?</v>
      </c>
      <c r="D472" s="60" t="str">
        <f>IF(A472="","",ROUND(rate*F471,2))</f>
        <v>#NAME?</v>
      </c>
      <c r="E472" s="60" t="str">
        <f t="shared" si="2"/>
        <v>#NAME?</v>
      </c>
      <c r="F472" s="60" t="str">
        <f t="shared" si="3"/>
        <v>#NAME?</v>
      </c>
    </row>
    <row r="473" ht="12.75" customHeight="1">
      <c r="A473" s="58" t="str">
        <f t="shared" si="1"/>
        <v>#NAME?</v>
      </c>
      <c r="B473" s="139" t="str">
        <f>IF(A473="","",IF(MONTH(DATE(YEAR(fpdate),MONTH(fpdate)+(A473-1),DAY(fpdate)))&gt;(MONTH(fpdate)+MOD((A473-1),12)),DATE(YEAR(fpdate),MONTH(fpdate)+(A473-1)+1,0),DATE(YEAR(fpdate),MONTH(fpdate)+(A473-1),DAY(fpdate))))</f>
        <v>#NAME?</v>
      </c>
      <c r="C473" s="60" t="str">
        <f>IF(A473="","",IF(OR(A473=nper,payment&gt;ROUND((1+rate)*F472,2)),ROUND((1+rate)*F472,2),payment))</f>
        <v>#NAME?</v>
      </c>
      <c r="D473" s="60" t="str">
        <f>IF(A473="","",ROUND(rate*F472,2))</f>
        <v>#NAME?</v>
      </c>
      <c r="E473" s="60" t="str">
        <f t="shared" si="2"/>
        <v>#NAME?</v>
      </c>
      <c r="F473" s="60" t="str">
        <f t="shared" si="3"/>
        <v>#NAME?</v>
      </c>
    </row>
    <row r="474" ht="12.75" customHeight="1">
      <c r="A474" s="58" t="str">
        <f t="shared" si="1"/>
        <v>#NAME?</v>
      </c>
      <c r="B474" s="139" t="str">
        <f>IF(A474="","",IF(MONTH(DATE(YEAR(fpdate),MONTH(fpdate)+(A474-1),DAY(fpdate)))&gt;(MONTH(fpdate)+MOD((A474-1),12)),DATE(YEAR(fpdate),MONTH(fpdate)+(A474-1)+1,0),DATE(YEAR(fpdate),MONTH(fpdate)+(A474-1),DAY(fpdate))))</f>
        <v>#NAME?</v>
      </c>
      <c r="C474" s="60" t="str">
        <f>IF(A474="","",IF(OR(A474=nper,payment&gt;ROUND((1+rate)*F473,2)),ROUND((1+rate)*F473,2),payment))</f>
        <v>#NAME?</v>
      </c>
      <c r="D474" s="60" t="str">
        <f>IF(A474="","",ROUND(rate*F473,2))</f>
        <v>#NAME?</v>
      </c>
      <c r="E474" s="60" t="str">
        <f t="shared" si="2"/>
        <v>#NAME?</v>
      </c>
      <c r="F474" s="60" t="str">
        <f t="shared" si="3"/>
        <v>#NAME?</v>
      </c>
    </row>
    <row r="475" ht="12.75" customHeight="1">
      <c r="A475" s="58" t="str">
        <f t="shared" si="1"/>
        <v>#NAME?</v>
      </c>
      <c r="B475" s="139" t="str">
        <f>IF(A475="","",IF(MONTH(DATE(YEAR(fpdate),MONTH(fpdate)+(A475-1),DAY(fpdate)))&gt;(MONTH(fpdate)+MOD((A475-1),12)),DATE(YEAR(fpdate),MONTH(fpdate)+(A475-1)+1,0),DATE(YEAR(fpdate),MONTH(fpdate)+(A475-1),DAY(fpdate))))</f>
        <v>#NAME?</v>
      </c>
      <c r="C475" s="60" t="str">
        <f>IF(A475="","",IF(OR(A475=nper,payment&gt;ROUND((1+rate)*F474,2)),ROUND((1+rate)*F474,2),payment))</f>
        <v>#NAME?</v>
      </c>
      <c r="D475" s="60" t="str">
        <f>IF(A475="","",ROUND(rate*F474,2))</f>
        <v>#NAME?</v>
      </c>
      <c r="E475" s="60" t="str">
        <f t="shared" si="2"/>
        <v>#NAME?</v>
      </c>
      <c r="F475" s="60" t="str">
        <f t="shared" si="3"/>
        <v>#NAME?</v>
      </c>
    </row>
    <row r="476" ht="12.75" customHeight="1">
      <c r="A476" s="58" t="str">
        <f t="shared" si="1"/>
        <v>#NAME?</v>
      </c>
      <c r="B476" s="139" t="str">
        <f>IF(A476="","",IF(MONTH(DATE(YEAR(fpdate),MONTH(fpdate)+(A476-1),DAY(fpdate)))&gt;(MONTH(fpdate)+MOD((A476-1),12)),DATE(YEAR(fpdate),MONTH(fpdate)+(A476-1)+1,0),DATE(YEAR(fpdate),MONTH(fpdate)+(A476-1),DAY(fpdate))))</f>
        <v>#NAME?</v>
      </c>
      <c r="C476" s="60" t="str">
        <f>IF(A476="","",IF(OR(A476=nper,payment&gt;ROUND((1+rate)*F475,2)),ROUND((1+rate)*F475,2),payment))</f>
        <v>#NAME?</v>
      </c>
      <c r="D476" s="60" t="str">
        <f>IF(A476="","",ROUND(rate*F475,2))</f>
        <v>#NAME?</v>
      </c>
      <c r="E476" s="60" t="str">
        <f t="shared" si="2"/>
        <v>#NAME?</v>
      </c>
      <c r="F476" s="60" t="str">
        <f t="shared" si="3"/>
        <v>#NAME?</v>
      </c>
    </row>
    <row r="477" ht="12.75" customHeight="1">
      <c r="A477" s="58" t="str">
        <f t="shared" si="1"/>
        <v>#NAME?</v>
      </c>
      <c r="B477" s="139" t="str">
        <f>IF(A477="","",IF(MONTH(DATE(YEAR(fpdate),MONTH(fpdate)+(A477-1),DAY(fpdate)))&gt;(MONTH(fpdate)+MOD((A477-1),12)),DATE(YEAR(fpdate),MONTH(fpdate)+(A477-1)+1,0),DATE(YEAR(fpdate),MONTH(fpdate)+(A477-1),DAY(fpdate))))</f>
        <v>#NAME?</v>
      </c>
      <c r="C477" s="60" t="str">
        <f>IF(A477="","",IF(OR(A477=nper,payment&gt;ROUND((1+rate)*F476,2)),ROUND((1+rate)*F476,2),payment))</f>
        <v>#NAME?</v>
      </c>
      <c r="D477" s="60" t="str">
        <f>IF(A477="","",ROUND(rate*F476,2))</f>
        <v>#NAME?</v>
      </c>
      <c r="E477" s="60" t="str">
        <f t="shared" si="2"/>
        <v>#NAME?</v>
      </c>
      <c r="F477" s="60" t="str">
        <f t="shared" si="3"/>
        <v>#NAME?</v>
      </c>
    </row>
    <row r="478" ht="12.75" customHeight="1">
      <c r="A478" s="58" t="str">
        <f t="shared" si="1"/>
        <v>#NAME?</v>
      </c>
      <c r="B478" s="139" t="str">
        <f>IF(A478="","",IF(MONTH(DATE(YEAR(fpdate),MONTH(fpdate)+(A478-1),DAY(fpdate)))&gt;(MONTH(fpdate)+MOD((A478-1),12)),DATE(YEAR(fpdate),MONTH(fpdate)+(A478-1)+1,0),DATE(YEAR(fpdate),MONTH(fpdate)+(A478-1),DAY(fpdate))))</f>
        <v>#NAME?</v>
      </c>
      <c r="C478" s="60" t="str">
        <f>IF(A478="","",IF(OR(A478=nper,payment&gt;ROUND((1+rate)*F477,2)),ROUND((1+rate)*F477,2),payment))</f>
        <v>#NAME?</v>
      </c>
      <c r="D478" s="60" t="str">
        <f>IF(A478="","",ROUND(rate*F477,2))</f>
        <v>#NAME?</v>
      </c>
      <c r="E478" s="60" t="str">
        <f t="shared" si="2"/>
        <v>#NAME?</v>
      </c>
      <c r="F478" s="60" t="str">
        <f t="shared" si="3"/>
        <v>#NAME?</v>
      </c>
    </row>
    <row r="479" ht="12.75" customHeight="1">
      <c r="A479" s="58" t="str">
        <f t="shared" si="1"/>
        <v>#NAME?</v>
      </c>
      <c r="B479" s="139" t="str">
        <f>IF(A479="","",IF(MONTH(DATE(YEAR(fpdate),MONTH(fpdate)+(A479-1),DAY(fpdate)))&gt;(MONTH(fpdate)+MOD((A479-1),12)),DATE(YEAR(fpdate),MONTH(fpdate)+(A479-1)+1,0),DATE(YEAR(fpdate),MONTH(fpdate)+(A479-1),DAY(fpdate))))</f>
        <v>#NAME?</v>
      </c>
      <c r="C479" s="60" t="str">
        <f>IF(A479="","",IF(OR(A479=nper,payment&gt;ROUND((1+rate)*F478,2)),ROUND((1+rate)*F478,2),payment))</f>
        <v>#NAME?</v>
      </c>
      <c r="D479" s="60" t="str">
        <f>IF(A479="","",ROUND(rate*F478,2))</f>
        <v>#NAME?</v>
      </c>
      <c r="E479" s="60" t="str">
        <f t="shared" si="2"/>
        <v>#NAME?</v>
      </c>
      <c r="F479" s="60" t="str">
        <f t="shared" si="3"/>
        <v>#NAME?</v>
      </c>
    </row>
    <row r="480" ht="12.75" customHeight="1">
      <c r="A480" s="58" t="str">
        <f t="shared" si="1"/>
        <v>#NAME?</v>
      </c>
      <c r="B480" s="139" t="str">
        <f>IF(A480="","",IF(MONTH(DATE(YEAR(fpdate),MONTH(fpdate)+(A480-1),DAY(fpdate)))&gt;(MONTH(fpdate)+MOD((A480-1),12)),DATE(YEAR(fpdate),MONTH(fpdate)+(A480-1)+1,0),DATE(YEAR(fpdate),MONTH(fpdate)+(A480-1),DAY(fpdate))))</f>
        <v>#NAME?</v>
      </c>
      <c r="C480" s="60" t="str">
        <f>IF(A480="","",IF(OR(A480=nper,payment&gt;ROUND((1+rate)*F479,2)),ROUND((1+rate)*F479,2),payment))</f>
        <v>#NAME?</v>
      </c>
      <c r="D480" s="60" t="str">
        <f>IF(A480="","",ROUND(rate*F479,2))</f>
        <v>#NAME?</v>
      </c>
      <c r="E480" s="60" t="str">
        <f t="shared" si="2"/>
        <v>#NAME?</v>
      </c>
      <c r="F480" s="60" t="str">
        <f t="shared" si="3"/>
        <v>#NAME?</v>
      </c>
    </row>
    <row r="481" ht="12.75" customHeight="1">
      <c r="A481" s="58" t="str">
        <f t="shared" si="1"/>
        <v>#NAME?</v>
      </c>
      <c r="B481" s="139" t="str">
        <f>IF(A481="","",IF(MONTH(DATE(YEAR(fpdate),MONTH(fpdate)+(A481-1),DAY(fpdate)))&gt;(MONTH(fpdate)+MOD((A481-1),12)),DATE(YEAR(fpdate),MONTH(fpdate)+(A481-1)+1,0),DATE(YEAR(fpdate),MONTH(fpdate)+(A481-1),DAY(fpdate))))</f>
        <v>#NAME?</v>
      </c>
      <c r="C481" s="60" t="str">
        <f>IF(A481="","",IF(OR(A481=nper,payment&gt;ROUND((1+rate)*F480,2)),ROUND((1+rate)*F480,2),payment))</f>
        <v>#NAME?</v>
      </c>
      <c r="D481" s="60" t="str">
        <f>IF(A481="","",ROUND(rate*F480,2))</f>
        <v>#NAME?</v>
      </c>
      <c r="E481" s="60" t="str">
        <f t="shared" si="2"/>
        <v>#NAME?</v>
      </c>
      <c r="F481" s="60" t="str">
        <f t="shared" si="3"/>
        <v>#NAME?</v>
      </c>
    </row>
    <row r="482" ht="12.75" customHeight="1">
      <c r="A482" s="58" t="str">
        <f t="shared" si="1"/>
        <v>#NAME?</v>
      </c>
      <c r="B482" s="139" t="str">
        <f>IF(A482="","",IF(MONTH(DATE(YEAR(fpdate),MONTH(fpdate)+(A482-1),DAY(fpdate)))&gt;(MONTH(fpdate)+MOD((A482-1),12)),DATE(YEAR(fpdate),MONTH(fpdate)+(A482-1)+1,0),DATE(YEAR(fpdate),MONTH(fpdate)+(A482-1),DAY(fpdate))))</f>
        <v>#NAME?</v>
      </c>
      <c r="C482" s="60" t="str">
        <f>IF(A482="","",IF(OR(A482=nper,payment&gt;ROUND((1+rate)*F481,2)),ROUND((1+rate)*F481,2),payment))</f>
        <v>#NAME?</v>
      </c>
      <c r="D482" s="60" t="str">
        <f>IF(A482="","",ROUND(rate*F481,2))</f>
        <v>#NAME?</v>
      </c>
      <c r="E482" s="60" t="str">
        <f t="shared" si="2"/>
        <v>#NAME?</v>
      </c>
      <c r="F482" s="60" t="str">
        <f t="shared" si="3"/>
        <v>#NAME?</v>
      </c>
    </row>
    <row r="483" ht="12.75" customHeight="1">
      <c r="A483" s="58" t="str">
        <f t="shared" si="1"/>
        <v>#NAME?</v>
      </c>
      <c r="B483" s="139" t="str">
        <f>IF(A483="","",IF(MONTH(DATE(YEAR(fpdate),MONTH(fpdate)+(A483-1),DAY(fpdate)))&gt;(MONTH(fpdate)+MOD((A483-1),12)),DATE(YEAR(fpdate),MONTH(fpdate)+(A483-1)+1,0),DATE(YEAR(fpdate),MONTH(fpdate)+(A483-1),DAY(fpdate))))</f>
        <v>#NAME?</v>
      </c>
      <c r="C483" s="60" t="str">
        <f>IF(A483="","",IF(OR(A483=nper,payment&gt;ROUND((1+rate)*F482,2)),ROUND((1+rate)*F482,2),payment))</f>
        <v>#NAME?</v>
      </c>
      <c r="D483" s="60" t="str">
        <f>IF(A483="","",ROUND(rate*F482,2))</f>
        <v>#NAME?</v>
      </c>
      <c r="E483" s="60" t="str">
        <f t="shared" si="2"/>
        <v>#NAME?</v>
      </c>
      <c r="F483" s="60" t="str">
        <f t="shared" si="3"/>
        <v>#NAME?</v>
      </c>
    </row>
    <row r="484" ht="12.75" customHeight="1">
      <c r="A484" s="63"/>
      <c r="B484" s="63"/>
      <c r="C484" s="63"/>
      <c r="D484" s="63"/>
      <c r="E484" s="63"/>
      <c r="F484" s="64" t="str">
        <f>IF(OFFSET(F484,-1,0,1,1)="","",ROUND(OFFSET(F484,-1,0,1,1),0))</f>
        <v>#NAME?</v>
      </c>
    </row>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1.0" footer="0.0" header="0.0" left="0.75" right="0.75" top="1.0"/>
  <pageSetup orientation="landscape"/>
  <drawing r:id="rId1"/>
</worksheet>
</file>