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MortgageCalculator" sheetId="1" r:id="rId4"/>
    <sheet state="visible" name="Help" sheetId="2" r:id="rId5"/>
  </sheets>
  <definedNames>
    <definedName name="int">MortgageCalculator!$E$25</definedName>
    <definedName name="fpdate">MortgageCalculator!$E$11</definedName>
    <definedName name="term">MortgageCalculator!$E$10</definedName>
    <definedName name="loan_amount">MortgageCalculator!$E$8</definedName>
    <definedName name="start_rate">MortgageCalculator!$E$9</definedName>
    <definedName name="payment">MortgageCalculator!$E$14</definedName>
    <definedName name="d">MortgageCalculator!$E$11</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D8">
      <text>
        <t xml:space="preserve">Loan Amount:
This is the amount that you have borrowed, not the sale price of the home. If you enter the current balance of your mortgage, make sure you adjust the Term Length to be the amount of years (or months/12) you have left on your mortgage.</t>
      </text>
    </comment>
    <comment authorId="0" ref="I8">
      <text>
        <t xml:space="preserve">Balance Due at Year ...
Useful if you are selling your house after a number of years, or just want to know what the balance due is after a certain number of years.
</t>
      </text>
    </comment>
    <comment authorId="0" ref="D9">
      <text>
        <t xml:space="preserve">Annual Interest Rate:
This is the rate quoted by the lender.  US mortgages are usually quoted based on a monthly compound period. Canadian mortgages are usually quoted based on a semi-annual compound period.
Note that this value is NOT the same as "APR".
</t>
      </text>
    </comment>
    <comment authorId="0" ref="D10">
      <text>
        <t xml:space="preserve">Term (Amortization Period)
The total number of years it will take to pay off the mortgage. Typical values: 30, 25, 20, 15
OR, enter the number of years you have LEFT on your loan. You can enter 10 years + 3 months by entering "=10+3/12"</t>
      </text>
    </comment>
    <comment authorId="0" ref="D11">
      <text>
        <t xml:space="preserve">First Payment Date
Assumes that the first payment date is at the end of the first period.</t>
      </text>
    </comment>
    <comment authorId="0" ref="D12">
      <text>
        <t xml:space="preserve">Compound Period:
The number of times per year that the quoted annual interest rate is compounded.
Monthly: 12 times per year (for US Mortgages)
Semi-Annually: 2 times per year (for Canadian Mortgages)
NOTE: This calculator does not work for all types of mortgages and loans. The compound period is limited to monthly and semi-annually so that the user does not mistakenly choose a combination of compound period and payment frequency that would result in negative amortization. For example, a so-called "simple interest mortgage" uses a daily compounding period, BUT the interest is accrued in a separate account to avoid negative amortization and that is not how this spreadsheet is set up (you would need to use our "Simple Interest Loan" calculator, instead).</t>
      </text>
    </comment>
    <comment authorId="0" ref="D13">
      <text>
        <t xml:space="preserve">Payment Frequency:
This is used to determine the number of payments per year.
Monthly: 12 times per year
Semi-Monthly: 24 times per year (2 times per month)
Bi-Weekly: 26 times per year (once every two weeks)
Weekly: 52 times per year (once a week)
Acc (Accelerated) Bi-Weekly: 26 times per year, including a predefined extra payment. An Accelerated Bi-Weekly payment is 1/2 the normal Monthly payment.
Acc (Accelerated) Weekly: 52 times per year, including a predefined extra payment. An Accelerated Weekly payment is 1/4 the normal Monthly payment.
Accelerated Bi-Weekly / Weekly: Typical accelerated bi-weekly payment plans are basically just a way of making extra payments convenient. The effect is that over the course of a year, your total extra payments end up equaling one normal monthly payment.</t>
      </text>
    </comment>
    <comment authorId="0" ref="D14">
      <text>
        <t xml:space="preserve">Payment:
This is the regular principal+interest payment due each pay period. For variable rate mortgages, it is the payment for the initial fixed-rate portion of the ARM. This does not include extra payments, unless the "Acc Bi-Weekly" or "Acc Weekly" option is chosen for the Payment Frequency. In that case, see the comments in the Payment Frequency and Extra Payment fields.</t>
      </text>
    </comment>
    <comment authorId="0" ref="I15">
      <text>
        <t xml:space="preserve">Years Until Paid Off:
If you elect to make extra payments, you may be able to pay off your loan early.
Important: For variable rate mortgages, the monthly payment is adjusted whenever the rate changes! So, even if you make extra payments, you may not end up paying your loan off early.</t>
      </text>
    </comment>
    <comment authorId="0" ref="D16">
      <text>
        <t xml:space="preserve">Home Value
The home value is used to estimate the property taxes and home owner's insurance.</t>
      </text>
    </comment>
    <comment authorId="0" ref="D17">
      <text>
        <t xml:space="preserve">Estimated Property Tax: 
(Real estate taxes) Annual property taxes are often based on a percentage of the property value. The average is around 1.8%, but you should call your Tax Collector's office in the city where you plan to buy the home for more information.</t>
      </text>
    </comment>
    <comment authorId="0" ref="D18">
      <text>
        <t xml:space="preserve">Estimated Yearly Homeowners (Property) Insurance: 
This type of insurance is meant to cover the dwelling, personal property, personal liability, etc. (depending on your specific policy). The annual cost of homeowner's insurance is often estimated as a percentage of the property value. The default is 0.4%, but you can change the formula if you need to.</t>
      </text>
    </comment>
    <comment authorId="0" ref="I18">
      <text>
        <t xml:space="preserve">Total Payments:
The total amount paid over the course of the loan, including both interest and principal.</t>
      </text>
    </comment>
    <comment authorId="0" ref="D19">
      <text>
        <t xml:space="preserve">Private Mortgage Insurance (PMI) 
Many lenders require PMI when down payments are less than 20 percent of the purchase price, or in other words a Loan-to-Value ratio of more than 80%. PMI will largely depend on the Loan-to-Value ratio, the type of mortgage, and the size of the loan, but can also include other factors. Typical values may range from $40 to $175. Check with your lending institution for the actual monthly PMI.</t>
      </text>
    </comment>
    <comment authorId="0" ref="I19">
      <text>
        <t xml:space="preserve">Total Interest:
The total amount of interest paid over the course of the loan.</t>
      </text>
    </comment>
    <comment authorId="0" ref="D20">
      <text>
        <t xml:space="preserve">Estimated PITI Payment:
This is the estimated mortgage payment that includes Principal (P), Interest (I), Taxes (T), and Insurance (I). It doesn't include extra payments unless you've chosen one of the accelerated payment frequency options.</t>
      </text>
    </comment>
    <comment authorId="0" ref="D23">
      <text>
        <t xml:space="preserve">Use this field to indicate when you want the extra payments to begin. The extra payments will start on or after the payment number you specify, depending on the chosen payment interval and the month you choose for an extra annual payment.
This is useful if you are analyzing your current mortgage, and have already been making normal payments for a number of years.</t>
      </text>
    </comment>
    <comment authorId="0" ref="I23">
      <text>
        <t xml:space="preserve">In a 5-year ARM (Ajustable Rate Mortgage), the initial interest rate remains fixed for the first 5 years. After that, the rate is subject to adjustments, depending upon market conditions.
ARM loans are often used when planning to sell the house after a number of years. 3, 5, 7, and 10-year ARMs are the most common.</t>
      </text>
    </comment>
    <comment authorId="0" ref="D24">
      <text>
        <t xml:space="preserve">Extra Payment:
To make regularly scheduled prepayments on the principal, enter the value in this field, and the payment interval in the next field.
Accelerated Bi-Weekly Payments: Typical bi-weekly payment plans are basically just ways of making extra payments convenient. The amount paid is usually one half of the normal monthly payment. If you choose the "Acc Bi-Weekly" option from the Payment Frequency field, then this calculation is done for you. You can also estimate the effect of accelerated bi-weekly payments by setting the Payment Frequency to Monthly, choosing an Extra Payment Interval period of 1, and making the Extra Payment amount equal to the Payment/12.</t>
      </text>
    </comment>
    <comment authorId="0" ref="I24">
      <text>
        <t xml:space="preserve">Interest Rate Cap:
A variable rate mortgage usually has a "cap" which specifies the maximum rate that you can be charged over the life of the plan.</t>
      </text>
    </comment>
    <comment authorId="0" ref="D25">
      <text>
        <t xml:space="preserve">Payment Interval:
Specifies that the Extra Payment amount will be made every N payments. For example, if the Payment Frequency is Monthly, enter 1 to make the extra payment every month, or 2 to make the extra payment every 2 months, or 12 to make the extra payment at the end of each year, etc.
</t>
      </text>
    </comment>
    <comment authorId="0" ref="I25">
      <text>
        <t xml:space="preserve">Interest Rate Minimum:
In reality, the interest rate will probably not go below 4%, and certainly won't be negative, so if the market is such that the interest rates are decreasing, you can enter a negative estimated adjustment, and the interest rate minimum will place a lower limit on the rate so that the interest rate cannot go below the minimum.</t>
      </text>
    </comment>
    <comment authorId="0" ref="D26">
      <text>
        <t xml:space="preserve">Extra Annual Payment:
In addition to the Extra Payment above, you can specify an Extra Annual Payment, and choose the month that you want to make the extra annual payments. For example, you might want to plan to always use your tax return to make an extra annual payment.</t>
      </text>
    </comment>
    <comment authorId="0" ref="I26">
      <text>
        <t xml:space="preserve">Periods Between Adjustments:
The number of periods between each interest rate adjustment. The common adjustment period is 12 months, meaning that the rate will be adjusted once a year.</t>
      </text>
    </comment>
    <comment authorId="0" ref="D27">
      <text>
        <t xml:space="preserve">Payment # for the Extra Annual Payment:
This lets you specify when the extra annual payment will be applied each year. Leave the field blank (or zero) to make the extra annual payment at the end of each year (meaning a full year of payments - not the calendar year). If you are paying monthly, you can enter a number between 1-12. If you are paying biweekly, you can enter a number between 1-26. The payment # is the number listed in the Payment Schedule, so if your loan starts on 5/1/2010, Payment #2 would be made on 6/1/2010.</t>
      </text>
    </comment>
    <comment authorId="0" ref="I27">
      <text>
        <t xml:space="preserve">Estimated Adjustment:
The amount that you think the interest rate will rise (positive) or fall (negative) each time it is adjusted. This amount is added to the interest rate at the beginning of each adjustment period.</t>
      </text>
    </comment>
    <comment authorId="0" ref="D28">
      <text>
        <t xml:space="preserve">Total Extra Payments:
This is sum of the Extra Payments and the Additional Payments columns.</t>
      </text>
    </comment>
    <comment authorId="0" ref="I28">
      <text>
        <t xml:space="preserve">Highest Monthly Payment:
This field tells you what the highest monthly payment not counting extra payments is over the course of the loan, based on the inputs you provided about how you expect the rate to change over time.</t>
      </text>
    </comment>
    <comment authorId="0" ref="D29">
      <text>
        <t xml:space="preserve">Interest Savings
The reduced interest associated with making extra payments or "prepayments". When you make extra payments on the principal, then you pay less interest in the long run.
This calculation does NOT include any tax deductions.</t>
      </text>
    </comment>
    <comment authorId="0" ref="D35">
      <text>
        <t xml:space="preserve">Total Payments:
If you don't make any extra payments, this will be the total amount, including interest, paid over the life of the loan (the full amortization period).</t>
      </text>
    </comment>
    <comment authorId="0" ref="D36">
      <text>
        <t xml:space="preserve">Total Interest:
If you don't make any extra payments, this will be the total amount of interest paid over the life of the loan (the full amortization period). This amount is used to calculate the "Interest Savings".</t>
      </text>
    </comment>
    <comment authorId="0" ref="K42">
      <text>
        <t xml:space="preserve">Tax Bracket (Marginal Tax Rate):
In some cases, the interest paid on a mortgage is tax deductible. If it is NOT, enter a 0% in the tax bracket to represent no tax returned. The marginal tax rate is basically the rate you pay on the "last dollar" you earn. Because tax rates a graduated, this is only an estimate.</t>
      </text>
    </comment>
    <comment authorId="0" ref="K43">
      <text>
        <t xml:space="preserve">Effective Annual Interest Rate:
Only applies to fixed-rate mortgages (or the starting interest rate on an adjustable rate mortgage). If you can deduct the interest paid on your home mortgage from your taxes, then one way to look at this benefit is by calculating the "effective annual interest rate". Note that you still must pay the normal amount of interest, but when making comparisons to other loans and investments, you should consider the tax deduction if it applies.</t>
      </text>
    </comment>
    <comment authorId="0" ref="K44">
      <text>
        <t xml:space="preserve">Total Tax Returned:
The total amount of tax returned due to the home mortgage interest deduction. Note that the amount indicated in the Tax Returned column is NOT actually returned that month. You must wait for your yearly tax return to see the benefit.</t>
      </text>
    </comment>
    <comment authorId="0" ref="A47">
      <text>
        <t xml:space="preserve">Payment Number
</t>
      </text>
    </comment>
    <comment authorId="0" ref="B47">
      <text>
        <t xml:space="preserve">Payment Date:
This calculator assumes that the payments are made at the END of each period.</t>
      </text>
    </comment>
    <comment authorId="0" ref="D47">
      <text>
        <t xml:space="preserve">Current Annual Interest Rate:
For a variable or adjustable-rate mortgages (ARM), this column indicates what the current annual interest rate is for each payment period. You can manually enter the Interest Rate if you want to run a rate simulation that the options above cannot handle.
</t>
      </text>
    </comment>
    <comment authorId="0" ref="E47">
      <text>
        <t xml:space="preserve">Interest Due:
This is the interest accrued during the payment period. If your mortgage accrues interest daily, the interest due will probably be different, and you ought to be using a different spreadsheet (see the Simple Interest Mortgage spreadsheet on Vertex42.com)</t>
      </text>
    </comment>
    <comment authorId="0" ref="F47">
      <text>
        <t xml:space="preserve">Payment:
The required payment that includes both interest and principal.</t>
      </text>
    </comment>
    <comment authorId="0" ref="G47">
      <text>
        <t xml:space="preserve">Extra Payments (Prepayments)
(Assumes no penalties for making prepayments on the principal)
The amounts in the "Extra Payments" column are based on the inputs chosen in the "Extra Payments" section above. To manually enter extra payments, use the Additional Payment column.
The complication of the formula in this column comes from having to prevent overpaying on the last few payments. For example, if you normally make a sizable annual extra payment, the formula must make sure that your last annual payment isn't more than the balance due. If it is, then the extra payment is adjusted to bring the balance exactly to zero.</t>
      </text>
    </comment>
    <comment authorId="0" ref="H47">
      <text>
        <t xml:space="preserve">Additional Principal Payment
(Assumes no penalties for making prepayments on the principal)
This column gives you complete flexibility in making additional payments. Use the Extra Payments to schedule regular extra payments. The Additional Payment column is for the occasional lump sum or irregularly scheduled prepayments.
You can enter a negative value here if you want to cancel a regularly scheduled extra payment. If you enter a negative value and you end up not paying the interest due, then your balance will increase, resulting in negative amortization (paying interest on interest).</t>
      </text>
    </comment>
    <comment authorId="0" ref="K47">
      <text>
        <t xml:space="preserve">Tax Returned:
This column only applies if you can deduct the interest paid on your home mortgage from your taxes. This column calculates the amount of tax that will be returned based on your tax bracket and the amount of interest paid this month. Note that the amount indicated in the Tax Returned column is NOT actually returned that month. You must wait for your yearly tax return to see the benefit.
The tax deduction decreases as you pay down your loan and pay less interest.</t>
      </text>
    </comment>
    <comment authorId="0" ref="L47">
      <text>
        <t xml:space="preserve">Cumulative Tax Returned
A running total of the tax returned.</t>
      </text>
    </comment>
  </commentList>
</comments>
</file>

<file path=xl/sharedStrings.xml><?xml version="1.0" encoding="utf-8"?>
<sst xmlns="http://schemas.openxmlformats.org/spreadsheetml/2006/main" count="91" uniqueCount="81">
  <si>
    <t>Home Mortgage Calculator</t>
  </si>
  <si>
    <t>Borrower:</t>
  </si>
  <si>
    <t>Lender:</t>
  </si>
  <si>
    <t>[Address, City, ST ZIP]</t>
  </si>
  <si>
    <t>Phone: [Phone]</t>
  </si>
  <si>
    <t>Mortgage Information</t>
  </si>
  <si>
    <r>
      <rPr>
        <rFont val="Arial"/>
        <b/>
        <color rgb="FFFFFFFF"/>
        <sz val="12.0"/>
      </rPr>
      <t xml:space="preserve">Balance </t>
    </r>
    <r>
      <rPr>
        <rFont val="Arial"/>
        <b val="0"/>
        <color rgb="FFFFFFFF"/>
        <sz val="10.0"/>
      </rPr>
      <t>at a Specified Year</t>
    </r>
  </si>
  <si>
    <t>Loan Amount</t>
  </si>
  <si>
    <t>Balance at Year …</t>
  </si>
  <si>
    <t>Annual Interest Rate</t>
  </si>
  <si>
    <t>Date</t>
  </si>
  <si>
    <t>Term Length (in Years)</t>
  </si>
  <si>
    <t>Interest Paid</t>
  </si>
  <si>
    <t>First Payment Date</t>
  </si>
  <si>
    <t>Principal Paid</t>
  </si>
  <si>
    <t>Compound Period</t>
  </si>
  <si>
    <t>Monthly</t>
  </si>
  <si>
    <t>Outstanding Balance</t>
  </si>
  <si>
    <t>Payment Frequency</t>
  </si>
  <si>
    <t>[42]</t>
  </si>
  <si>
    <t>Summary</t>
  </si>
  <si>
    <t>Years Until Paid Off</t>
  </si>
  <si>
    <t>Home Value or Price</t>
  </si>
  <si>
    <t>Number of Payments</t>
  </si>
  <si>
    <t>Yearly Property Taxes</t>
  </si>
  <si>
    <t>Last Payment Date</t>
  </si>
  <si>
    <t>Yearly H.O. Insurance</t>
  </si>
  <si>
    <t>Total Payments</t>
  </si>
  <si>
    <t>Monthly PMI</t>
  </si>
  <si>
    <t>Total Interest</t>
  </si>
  <si>
    <t>Fixed-Rate or ARM</t>
  </si>
  <si>
    <t>Extra Payments</t>
  </si>
  <si>
    <t>Variable or Fixed Rate</t>
  </si>
  <si>
    <t>Fixed Rate</t>
  </si>
  <si>
    <t>Start at Payment No</t>
  </si>
  <si>
    <t>Years Rate Remains Fixed</t>
  </si>
  <si>
    <t>Extra Payment</t>
  </si>
  <si>
    <t>Interest Rate Cap</t>
  </si>
  <si>
    <t>Payment Interval</t>
  </si>
  <si>
    <t>Interest Rate Minimum</t>
  </si>
  <si>
    <t>Extra Annual Payment</t>
  </si>
  <si>
    <t>Periods Between Adjustments</t>
  </si>
  <si>
    <t>Estimated Adjustment</t>
  </si>
  <si>
    <t>Total Extra Payments</t>
  </si>
  <si>
    <t>Highest Monthly Payment</t>
  </si>
  <si>
    <t>Interest Savings</t>
  </si>
  <si>
    <t>Totals Assuming No Extra Payments</t>
  </si>
  <si>
    <t>Periods Per Year</t>
  </si>
  <si>
    <t>Tax Deduction</t>
  </si>
  <si>
    <t xml:space="preserve">Tax Bracket </t>
  </si>
  <si>
    <t xml:space="preserve">Effective Rate </t>
  </si>
  <si>
    <t xml:space="preserve">Tax Returned </t>
  </si>
  <si>
    <t>Payment Schedule</t>
  </si>
  <si>
    <t>Regular Payment Schedule (No Extra Payments)</t>
  </si>
  <si>
    <t>No.</t>
  </si>
  <si>
    <t>Payment
Date</t>
  </si>
  <si>
    <t>Year</t>
  </si>
  <si>
    <t>Interest Rate</t>
  </si>
  <si>
    <t>Interest
Due</t>
  </si>
  <si>
    <t>Payment
Due</t>
  </si>
  <si>
    <t>Extra
Payments</t>
  </si>
  <si>
    <t>Additional Payment</t>
  </si>
  <si>
    <t>Principal
Paid</t>
  </si>
  <si>
    <t>Balance</t>
  </si>
  <si>
    <t>Tax Returned</t>
  </si>
  <si>
    <t>Cmltv Tax Returned</t>
  </si>
  <si>
    <t>Rate</t>
  </si>
  <si>
    <t>Interest</t>
  </si>
  <si>
    <t>Payment</t>
  </si>
  <si>
    <t>Principal</t>
  </si>
  <si>
    <t>HELP</t>
  </si>
  <si>
    <t>About This Template</t>
  </si>
  <si>
    <t>This spreadsheet lets you analyze a fixed or variable rate home mortgage. You can set up periodic extra payments, or add additional payments manually within the Payment Schedule. Use the spreadsheet to compare different term lengths, rates, loan amounts, and the savings from making extra payments. It also calculates the outstanding balance at the end of a specified number of years and the tax returned if the interest paid is tax deductible.</t>
  </si>
  <si>
    <r>
      <rPr>
        <rFont val="Arial"/>
        <b/>
        <color rgb="FF000000"/>
        <sz val="11.0"/>
      </rPr>
      <t>Caution:</t>
    </r>
    <r>
      <rPr>
        <rFont val="Arial"/>
        <color rgb="FF000000"/>
        <sz val="11.0"/>
      </rPr>
      <t xml:space="preserve"> This spreadsheet should not be construed as financial advice. The results may not be exact, and may not apply to your specific situation. Please consult a qualified professional regarding financial decisions.</t>
    </r>
  </si>
  <si>
    <t>Instructions For Using This Template</t>
  </si>
  <si>
    <t>1. Enter the loan amount, interest rate, term length, and first payment date.</t>
  </si>
  <si>
    <t>2. Choose type of mortgage: Variable or Fixed rate.</t>
  </si>
  <si>
    <t>3. Move your mouse over the cells with the red triangles for additional information and instructions.</t>
  </si>
  <si>
    <t>Edit the CLEAR (white) cells. In the Payment Schedule edit the YELLOW cells.</t>
  </si>
  <si>
    <t>Try using Excel's built-in Goal Seek utility (Data &gt; What-If Analysis &gt; Goal Seek) to solve for a Loan Amount that results in a specific Monthly Payment.</t>
  </si>
  <si>
    <r>
      <rPr>
        <rFont val="Arial"/>
        <b/>
        <color rgb="FF000000"/>
        <sz val="11.0"/>
      </rPr>
      <t>Note:</t>
    </r>
    <r>
      <rPr>
        <rFont val="Arial"/>
        <color rgb="FF000000"/>
        <sz val="11.0"/>
      </rPr>
      <t xml:space="preserve"> The payment and the interest are rounded to the nearest cent. The last payment is adjusted to bring the balance to zero.</t>
    </r>
  </si>
</sst>
</file>

<file path=xl/styles.xml><?xml version="1.0" encoding="utf-8"?>
<styleSheet xmlns="http://schemas.openxmlformats.org/spreadsheetml/2006/main" xmlns:x14ac="http://schemas.microsoft.com/office/spreadsheetml/2009/9/ac" xmlns:mc="http://schemas.openxmlformats.org/markup-compatibility/2006">
  <numFmts count="6">
    <numFmt numFmtId="164" formatCode="_(* #,##0.00_);_(* \(#,##0.00\);_(* &quot;-&quot;??_);_(@_)"/>
    <numFmt numFmtId="165" formatCode="_(&quot;$&quot;* #,##0.00_);_(&quot;$&quot;* \(#,##0.00\);_(&quot;$&quot;* &quot;-&quot;??_);_(@_)"/>
    <numFmt numFmtId="166" formatCode="&quot;$&quot;#,##0_);[Red]\(&quot;$&quot;#,##0\)"/>
    <numFmt numFmtId="167" formatCode="0.000%"/>
    <numFmt numFmtId="168" formatCode="_(&quot;$&quot;* #,##0_);_(&quot;$&quot;* \(#,##0\);_(&quot;$&quot;* &quot;-&quot;??_);_(@_)"/>
    <numFmt numFmtId="169" formatCode="&quot;$&quot;#,##0.00_);\(&quot;$&quot;#,##0.00\)"/>
  </numFmts>
  <fonts count="33">
    <font>
      <sz val="10.0"/>
      <color rgb="FF000000"/>
      <name val="Tahoma"/>
    </font>
    <font>
      <b/>
      <sz val="18.0"/>
      <color rgb="FFFFFFFF"/>
      <name val="Arial"/>
    </font>
    <font>
      <sz val="10.0"/>
      <color rgb="FFFFFFFF"/>
      <name val="Tahoma"/>
    </font>
    <font>
      <sz val="10.0"/>
      <color theme="1"/>
      <name val="Tahoma"/>
    </font>
    <font>
      <sz val="8.0"/>
      <color theme="1"/>
      <name val="Arial"/>
    </font>
    <font>
      <sz val="12.0"/>
      <color theme="1"/>
      <name val="Arial"/>
    </font>
    <font>
      <sz val="10.0"/>
      <color theme="1"/>
      <name val="Arial"/>
    </font>
    <font/>
    <font>
      <u/>
      <sz val="8.0"/>
      <color rgb="FF0000FF"/>
      <name val="Arial"/>
    </font>
    <font>
      <b/>
      <sz val="12.0"/>
      <color rgb="FFFFFFFF"/>
      <name val="Arial"/>
    </font>
    <font>
      <sz val="11.0"/>
      <color theme="1"/>
      <name val="Tahoma"/>
    </font>
    <font>
      <sz val="6.0"/>
      <color rgb="FFFFFFFF"/>
      <name val="Tahoma"/>
    </font>
    <font>
      <b/>
      <sz val="11.0"/>
      <color theme="1"/>
      <name val="Tahoma"/>
    </font>
    <font>
      <sz val="10.0"/>
      <color rgb="FF7F7F7F"/>
      <name val="Tahoma"/>
    </font>
    <font>
      <sz val="11.0"/>
      <color rgb="FF7F7F7F"/>
      <name val="Tahoma"/>
    </font>
    <font>
      <b/>
      <sz val="10.0"/>
      <color theme="1"/>
      <name val="Arial"/>
    </font>
    <font>
      <i/>
      <sz val="10.0"/>
      <color theme="1"/>
      <name val="Tahoma"/>
    </font>
    <font>
      <b/>
      <sz val="14.0"/>
      <color theme="1"/>
      <name val="Tahoma"/>
    </font>
    <font>
      <sz val="12.0"/>
      <color theme="1"/>
      <name val="Tahoma"/>
    </font>
    <font>
      <b/>
      <sz val="10.0"/>
      <color theme="1"/>
      <name val="Tahoma"/>
    </font>
    <font>
      <sz val="8.0"/>
      <color theme="1"/>
      <name val="Tahoma"/>
    </font>
    <font>
      <b/>
      <sz val="8.0"/>
      <color theme="1"/>
      <name val="Tahoma"/>
    </font>
    <font>
      <sz val="18.0"/>
      <color rgb="FF2C3A65"/>
      <name val="Arial"/>
    </font>
    <font>
      <sz val="18.0"/>
      <color theme="1"/>
      <name val="Arial"/>
    </font>
    <font>
      <sz val="8.0"/>
      <color rgb="FF7F7F7F"/>
      <name val="Arial"/>
    </font>
    <font>
      <b/>
      <sz val="11.0"/>
      <color rgb="FF2C3A65"/>
      <name val="Arial"/>
    </font>
    <font>
      <sz val="11.0"/>
      <color theme="1"/>
      <name val="Arial"/>
    </font>
    <font>
      <sz val="11.0"/>
      <color rgb="FF000000"/>
      <name val="Arial"/>
    </font>
    <font>
      <b/>
      <sz val="12.0"/>
      <color theme="1"/>
      <name val="Arial"/>
    </font>
    <font>
      <sz val="10.0"/>
      <color rgb="FF0000FF"/>
      <name val="Arial"/>
    </font>
    <font>
      <b/>
      <sz val="12.0"/>
      <color rgb="FFFFFFFF"/>
      <name val="Calibri"/>
    </font>
    <font>
      <sz val="11.0"/>
      <color rgb="FF595959"/>
      <name val="Calibri"/>
    </font>
    <font>
      <sz val="10.0"/>
      <color theme="1"/>
      <name val="Calibri"/>
    </font>
  </fonts>
  <fills count="13">
    <fill>
      <patternFill patternType="none"/>
    </fill>
    <fill>
      <patternFill patternType="lightGray"/>
    </fill>
    <fill>
      <patternFill patternType="solid">
        <fgColor theme="4"/>
        <bgColor theme="4"/>
      </patternFill>
    </fill>
    <fill>
      <patternFill patternType="solid">
        <fgColor rgb="FFD3D9EB"/>
        <bgColor rgb="FFD3D9EB"/>
      </patternFill>
    </fill>
    <fill>
      <patternFill patternType="solid">
        <fgColor rgb="FFFFFFFF"/>
        <bgColor rgb="FFFFFFFF"/>
      </patternFill>
    </fill>
    <fill>
      <patternFill patternType="solid">
        <fgColor rgb="FFBFBFBF"/>
        <bgColor rgb="FFBFBFBF"/>
      </patternFill>
    </fill>
    <fill>
      <patternFill patternType="solid">
        <fgColor rgb="FFDDDDDD"/>
        <bgColor rgb="FFDDDDDD"/>
      </patternFill>
    </fill>
    <fill>
      <patternFill patternType="solid">
        <fgColor rgb="FFA7B3D8"/>
        <bgColor rgb="FFA7B3D8"/>
      </patternFill>
    </fill>
    <fill>
      <patternFill patternType="solid">
        <fgColor rgb="FFBCC5E1"/>
        <bgColor rgb="FFBCC5E1"/>
      </patternFill>
    </fill>
    <fill>
      <patternFill patternType="solid">
        <fgColor rgb="FFE4E8F3"/>
        <bgColor rgb="FFE4E8F3"/>
      </patternFill>
    </fill>
    <fill>
      <patternFill patternType="solid">
        <fgColor rgb="FFFFFFCC"/>
        <bgColor rgb="FFFFFFCC"/>
      </patternFill>
    </fill>
    <fill>
      <patternFill patternType="solid">
        <fgColor rgb="FFF2F2F2"/>
        <bgColor rgb="FFF2F2F2"/>
      </patternFill>
    </fill>
    <fill>
      <patternFill patternType="solid">
        <fgColor theme="0"/>
        <bgColor theme="0"/>
      </patternFill>
    </fill>
  </fills>
  <borders count="11">
    <border/>
    <border>
      <left/>
      <right/>
      <top/>
      <bottom/>
    </border>
    <border>
      <bottom style="thin">
        <color rgb="FF000000"/>
      </bottom>
    </border>
    <border>
      <left/>
      <right/>
      <top/>
      <bottom style="thin">
        <color rgb="FFB2B2B2"/>
      </bottom>
    </border>
    <border>
      <left style="thin">
        <color rgb="FFB2B2B2"/>
      </left>
      <right style="thin">
        <color rgb="FFB2B2B2"/>
      </right>
      <bottom style="thin">
        <color rgb="FFB2B2B2"/>
      </bottom>
    </border>
    <border>
      <left style="thin">
        <color rgb="FFB2B2B2"/>
      </left>
      <right style="thin">
        <color rgb="FFB2B2B2"/>
      </right>
      <top style="thin">
        <color rgb="FFB2B2B2"/>
      </top>
      <bottom style="thin">
        <color rgb="FFB2B2B2"/>
      </bottom>
    </border>
    <border>
      <left/>
      <right/>
      <top style="thin">
        <color rgb="FFB2B2B2"/>
      </top>
      <bottom/>
    </border>
    <border>
      <left/>
      <right/>
      <top/>
      <bottom style="medium">
        <color theme="4"/>
      </bottom>
    </border>
    <border>
      <left/>
      <right/>
      <top/>
      <bottom style="medium">
        <color rgb="FF273359"/>
      </bottom>
    </border>
    <border>
      <bottom style="thin">
        <color theme="4"/>
      </bottom>
    </border>
    <border>
      <right style="thin">
        <color theme="4"/>
      </right>
      <bottom style="thin">
        <color theme="4"/>
      </bottom>
    </border>
  </borders>
  <cellStyleXfs count="1">
    <xf borderId="0" fillId="0" fontId="0" numFmtId="0" applyAlignment="1" applyFont="1"/>
  </cellStyleXfs>
  <cellXfs count="112">
    <xf borderId="0" fillId="0" fontId="0" numFmtId="0" xfId="0" applyAlignment="1" applyFont="1">
      <alignment readingOrder="0" shrinkToFit="0" vertical="bottom" wrapText="0"/>
    </xf>
    <xf borderId="1" fillId="2" fontId="1" numFmtId="0" xfId="0" applyAlignment="1" applyBorder="1" applyFill="1" applyFont="1">
      <alignment horizontal="left" vertical="center"/>
    </xf>
    <xf borderId="1" fillId="2" fontId="2" numFmtId="0" xfId="0" applyBorder="1" applyFont="1"/>
    <xf borderId="1" fillId="2" fontId="3" numFmtId="0" xfId="0" applyBorder="1" applyFont="1"/>
    <xf borderId="0" fillId="0" fontId="3" numFmtId="0" xfId="0" applyFont="1"/>
    <xf borderId="0" fillId="0" fontId="4" numFmtId="0" xfId="0" applyAlignment="1" applyFont="1">
      <alignment horizontal="right"/>
    </xf>
    <xf borderId="0" fillId="0" fontId="5" numFmtId="0" xfId="0" applyAlignment="1" applyFont="1">
      <alignment horizontal="right"/>
    </xf>
    <xf borderId="2" fillId="0" fontId="6" numFmtId="0" xfId="0" applyAlignment="1" applyBorder="1" applyFont="1">
      <alignment horizontal="left"/>
    </xf>
    <xf borderId="2" fillId="0" fontId="7" numFmtId="0" xfId="0" applyBorder="1" applyFont="1"/>
    <xf borderId="0" fillId="0" fontId="6" numFmtId="0" xfId="0" applyFont="1"/>
    <xf borderId="0" fillId="0" fontId="8" numFmtId="0" xfId="0" applyAlignment="1" applyFont="1">
      <alignment horizontal="right"/>
    </xf>
    <xf borderId="0" fillId="0" fontId="6" numFmtId="0" xfId="0" applyAlignment="1" applyFont="1">
      <alignment horizontal="left"/>
    </xf>
    <xf borderId="1" fillId="2" fontId="9" numFmtId="0" xfId="0" applyAlignment="1" applyBorder="1" applyFont="1">
      <alignment horizontal="left" vertical="center"/>
    </xf>
    <xf borderId="3" fillId="2" fontId="9" numFmtId="0" xfId="0" applyAlignment="1" applyBorder="1" applyFont="1">
      <alignment horizontal="left" vertical="center"/>
    </xf>
    <xf borderId="1" fillId="3" fontId="3" numFmtId="0" xfId="0" applyBorder="1" applyFill="1" applyFont="1"/>
    <xf borderId="1" fillId="3" fontId="10" numFmtId="0" xfId="0" applyAlignment="1" applyBorder="1" applyFont="1">
      <alignment horizontal="right"/>
    </xf>
    <xf borderId="4" fillId="0" fontId="10" numFmtId="164" xfId="0" applyAlignment="1" applyBorder="1" applyFont="1" applyNumberFormat="1">
      <alignment horizontal="right"/>
    </xf>
    <xf borderId="1" fillId="3" fontId="10" numFmtId="0" xfId="0" applyBorder="1" applyFont="1"/>
    <xf borderId="5" fillId="0" fontId="10" numFmtId="0" xfId="0" applyAlignment="1" applyBorder="1" applyFont="1">
      <alignment horizontal="center"/>
    </xf>
    <xf borderId="5" fillId="0" fontId="10" numFmtId="10" xfId="0" applyAlignment="1" applyBorder="1" applyFont="1" applyNumberFormat="1">
      <alignment horizontal="right"/>
    </xf>
    <xf borderId="6" fillId="3" fontId="10" numFmtId="14" xfId="0" applyAlignment="1" applyBorder="1" applyFont="1" applyNumberFormat="1">
      <alignment horizontal="right"/>
    </xf>
    <xf borderId="1" fillId="3" fontId="10" numFmtId="164" xfId="0" applyAlignment="1" applyBorder="1" applyFont="1" applyNumberFormat="1">
      <alignment horizontal="right"/>
    </xf>
    <xf borderId="5" fillId="0" fontId="10" numFmtId="14" xfId="0" applyAlignment="1" applyBorder="1" applyFont="1" applyNumberFormat="1">
      <alignment horizontal="right"/>
    </xf>
    <xf borderId="5" fillId="4" fontId="3" numFmtId="14" xfId="0" applyAlignment="1" applyBorder="1" applyFill="1" applyFont="1" applyNumberFormat="1">
      <alignment horizontal="right"/>
    </xf>
    <xf borderId="1" fillId="5" fontId="3" numFmtId="0" xfId="0" applyBorder="1" applyFill="1" applyFont="1"/>
    <xf borderId="1" fillId="5" fontId="10" numFmtId="0" xfId="0" applyAlignment="1" applyBorder="1" applyFont="1">
      <alignment horizontal="right"/>
    </xf>
    <xf borderId="1" fillId="5" fontId="10" numFmtId="164" xfId="0" applyAlignment="1" applyBorder="1" applyFont="1" applyNumberFormat="1">
      <alignment horizontal="right" vertical="center"/>
    </xf>
    <xf borderId="5" fillId="0" fontId="3" numFmtId="14" xfId="0" applyAlignment="1" applyBorder="1" applyFont="1" applyNumberFormat="1">
      <alignment horizontal="right"/>
    </xf>
    <xf borderId="0" fillId="0" fontId="11" numFmtId="0" xfId="0" applyAlignment="1" applyFont="1">
      <alignment horizontal="right"/>
    </xf>
    <xf borderId="1" fillId="5" fontId="12" numFmtId="0" xfId="0" applyAlignment="1" applyBorder="1" applyFont="1">
      <alignment horizontal="right"/>
    </xf>
    <xf borderId="6" fillId="5" fontId="12" numFmtId="164" xfId="0" applyAlignment="1" applyBorder="1" applyFont="1" applyNumberFormat="1">
      <alignment horizontal="right" vertical="center"/>
    </xf>
    <xf borderId="1" fillId="3" fontId="10" numFmtId="0" xfId="0" applyAlignment="1" applyBorder="1" applyFont="1">
      <alignment horizontal="center" vertical="center"/>
    </xf>
    <xf borderId="0" fillId="0" fontId="3" numFmtId="0" xfId="0" applyAlignment="1" applyFont="1">
      <alignment horizontal="right"/>
    </xf>
    <xf borderId="5" fillId="0" fontId="10" numFmtId="164" xfId="0" applyAlignment="1" applyBorder="1" applyFont="1" applyNumberFormat="1">
      <alignment vertical="center"/>
    </xf>
    <xf borderId="6" fillId="3" fontId="10" numFmtId="164" xfId="0" applyAlignment="1" applyBorder="1" applyFont="1" applyNumberFormat="1">
      <alignment vertical="center"/>
    </xf>
    <xf borderId="1" fillId="3" fontId="10" numFmtId="14" xfId="0" applyAlignment="1" applyBorder="1" applyFont="1" applyNumberFormat="1">
      <alignment horizontal="center" vertical="center"/>
    </xf>
    <xf borderId="3" fillId="3" fontId="10" numFmtId="164" xfId="0" applyAlignment="1" applyBorder="1" applyFont="1" applyNumberFormat="1">
      <alignment vertical="center"/>
    </xf>
    <xf borderId="1" fillId="3" fontId="10" numFmtId="164" xfId="0" applyAlignment="1" applyBorder="1" applyFont="1" applyNumberFormat="1">
      <alignment horizontal="right" vertical="center"/>
    </xf>
    <xf borderId="1" fillId="3" fontId="12" numFmtId="0" xfId="0" applyAlignment="1" applyBorder="1" applyFont="1">
      <alignment horizontal="right"/>
    </xf>
    <xf borderId="5" fillId="0" fontId="10" numFmtId="14" xfId="0" applyAlignment="1" applyBorder="1" applyFont="1" applyNumberFormat="1">
      <alignment horizontal="right" vertical="center"/>
    </xf>
    <xf borderId="4" fillId="0" fontId="10" numFmtId="0" xfId="0" applyAlignment="1" applyBorder="1" applyFont="1">
      <alignment horizontal="center"/>
    </xf>
    <xf borderId="1" fillId="3" fontId="13" numFmtId="0" xfId="0" applyBorder="1" applyFont="1"/>
    <xf borderId="1" fillId="3" fontId="14" numFmtId="0" xfId="0" applyAlignment="1" applyBorder="1" applyFont="1">
      <alignment horizontal="right"/>
    </xf>
    <xf borderId="5" fillId="3" fontId="14" numFmtId="0" xfId="0" applyAlignment="1" applyBorder="1" applyFont="1">
      <alignment horizontal="right"/>
    </xf>
    <xf borderId="4" fillId="0" fontId="10" numFmtId="165" xfId="0" applyAlignment="1" applyBorder="1" applyFont="1" applyNumberFormat="1">
      <alignment horizontal="right"/>
    </xf>
    <xf borderId="5" fillId="3" fontId="14" numFmtId="10" xfId="0" applyAlignment="1" applyBorder="1" applyFont="1" applyNumberFormat="1">
      <alignment horizontal="right"/>
    </xf>
    <xf borderId="6" fillId="3" fontId="10" numFmtId="164" xfId="0" applyAlignment="1" applyBorder="1" applyFont="1" applyNumberFormat="1">
      <alignment horizontal="right" vertical="center"/>
    </xf>
    <xf borderId="1" fillId="5" fontId="13" numFmtId="0" xfId="0" applyBorder="1" applyFont="1"/>
    <xf borderId="1" fillId="5" fontId="14" numFmtId="0" xfId="0" applyAlignment="1" applyBorder="1" applyFont="1">
      <alignment horizontal="right"/>
    </xf>
    <xf borderId="6" fillId="5" fontId="14" numFmtId="164" xfId="0" applyAlignment="1" applyBorder="1" applyFont="1" applyNumberFormat="1">
      <alignment horizontal="center"/>
    </xf>
    <xf borderId="0" fillId="0" fontId="15" numFmtId="0" xfId="0" applyAlignment="1" applyFont="1">
      <alignment horizontal="left" vertical="center"/>
    </xf>
    <xf borderId="0" fillId="0" fontId="16" numFmtId="0" xfId="0" applyAlignment="1" applyFont="1">
      <alignment horizontal="right"/>
    </xf>
    <xf borderId="5" fillId="6" fontId="3" numFmtId="166" xfId="0" applyAlignment="1" applyBorder="1" applyFill="1" applyFont="1" applyNumberFormat="1">
      <alignment vertical="center"/>
    </xf>
    <xf borderId="1" fillId="2" fontId="9" numFmtId="0" xfId="0" applyAlignment="1" applyBorder="1" applyFont="1">
      <alignment horizontal="right" vertical="center"/>
    </xf>
    <xf borderId="3" fillId="2" fontId="9" numFmtId="0" xfId="0" applyAlignment="1" applyBorder="1" applyFont="1">
      <alignment horizontal="right" vertical="center"/>
    </xf>
    <xf borderId="1" fillId="3" fontId="3" numFmtId="167" xfId="0" applyAlignment="1" applyBorder="1" applyFont="1" applyNumberFormat="1">
      <alignment horizontal="right"/>
    </xf>
    <xf borderId="5" fillId="0" fontId="3" numFmtId="10" xfId="0" applyAlignment="1" applyBorder="1" applyFont="1" applyNumberFormat="1">
      <alignment vertical="center"/>
    </xf>
    <xf borderId="1" fillId="3" fontId="3" numFmtId="0" xfId="0" applyAlignment="1" applyBorder="1" applyFont="1">
      <alignment horizontal="right"/>
    </xf>
    <xf borderId="6" fillId="3" fontId="3" numFmtId="167" xfId="0" applyAlignment="1" applyBorder="1" applyFont="1" applyNumberFormat="1">
      <alignment vertical="center"/>
    </xf>
    <xf borderId="1" fillId="3" fontId="3" numFmtId="3" xfId="0" applyBorder="1" applyFont="1" applyNumberFormat="1"/>
    <xf borderId="0" fillId="0" fontId="17" numFmtId="0" xfId="0" applyFont="1"/>
    <xf borderId="0" fillId="0" fontId="2" numFmtId="0" xfId="0" applyFont="1"/>
    <xf borderId="0" fillId="0" fontId="18" numFmtId="0" xfId="0" applyFont="1"/>
    <xf borderId="7" fillId="7" fontId="10" numFmtId="0" xfId="0" applyAlignment="1" applyBorder="1" applyFill="1" applyFont="1">
      <alignment horizontal="center"/>
    </xf>
    <xf borderId="7" fillId="7" fontId="10" numFmtId="0" xfId="0" applyAlignment="1" applyBorder="1" applyFont="1">
      <alignment horizontal="right" shrinkToFit="0" wrapText="1"/>
    </xf>
    <xf borderId="8" fillId="8" fontId="19" numFmtId="0" xfId="0" applyAlignment="1" applyBorder="1" applyFill="1" applyFont="1">
      <alignment horizontal="center"/>
    </xf>
    <xf borderId="8" fillId="8" fontId="19" numFmtId="0" xfId="0" applyAlignment="1" applyBorder="1" applyFont="1">
      <alignment horizontal="right" shrinkToFit="0" wrapText="1"/>
    </xf>
    <xf borderId="1" fillId="3" fontId="20" numFmtId="0" xfId="0" applyAlignment="1" applyBorder="1" applyFont="1">
      <alignment horizontal="center"/>
    </xf>
    <xf borderId="1" fillId="3" fontId="4" numFmtId="14" xfId="0" applyAlignment="1" applyBorder="1" applyFont="1" applyNumberFormat="1">
      <alignment horizontal="right"/>
    </xf>
    <xf borderId="1" fillId="3" fontId="4" numFmtId="167" xfId="0" applyAlignment="1" applyBorder="1" applyFont="1" applyNumberFormat="1">
      <alignment horizontal="right"/>
    </xf>
    <xf borderId="1" fillId="3" fontId="20" numFmtId="168" xfId="0" applyAlignment="1" applyBorder="1" applyFont="1" applyNumberFormat="1">
      <alignment horizontal="center"/>
    </xf>
    <xf borderId="1" fillId="3" fontId="20" numFmtId="169" xfId="0" applyBorder="1" applyFont="1" applyNumberFormat="1"/>
    <xf borderId="1" fillId="9" fontId="20" numFmtId="0" xfId="0" applyAlignment="1" applyBorder="1" applyFill="1" applyFont="1">
      <alignment horizontal="center"/>
    </xf>
    <xf borderId="1" fillId="9" fontId="20" numFmtId="169" xfId="0" applyBorder="1" applyFont="1" applyNumberFormat="1"/>
    <xf borderId="0" fillId="0" fontId="20" numFmtId="0" xfId="0" applyAlignment="1" applyFont="1">
      <alignment horizontal="center"/>
    </xf>
    <xf borderId="0" fillId="0" fontId="4" numFmtId="14" xfId="0" applyAlignment="1" applyFont="1" applyNumberFormat="1">
      <alignment horizontal="right"/>
    </xf>
    <xf borderId="0" fillId="0" fontId="21" numFmtId="3" xfId="0" applyAlignment="1" applyFont="1" applyNumberFormat="1">
      <alignment horizontal="center"/>
    </xf>
    <xf borderId="0" fillId="0" fontId="20" numFmtId="167" xfId="0" applyAlignment="1" applyFont="1" applyNumberFormat="1">
      <alignment horizontal="right"/>
    </xf>
    <xf borderId="0" fillId="0" fontId="20" numFmtId="4" xfId="0" applyAlignment="1" applyFont="1" applyNumberFormat="1">
      <alignment horizontal="right"/>
    </xf>
    <xf borderId="1" fillId="10" fontId="20" numFmtId="4" xfId="0" applyAlignment="1" applyBorder="1" applyFill="1" applyFont="1" applyNumberFormat="1">
      <alignment horizontal="right"/>
    </xf>
    <xf borderId="0" fillId="0" fontId="20" numFmtId="167" xfId="0" applyFont="1" applyNumberFormat="1"/>
    <xf borderId="1" fillId="6" fontId="3" numFmtId="0" xfId="0" applyBorder="1" applyFont="1"/>
    <xf borderId="1" fillId="6" fontId="20" numFmtId="4" xfId="0" applyBorder="1" applyFont="1" applyNumberFormat="1"/>
    <xf borderId="1" fillId="11" fontId="22" numFmtId="0" xfId="0" applyAlignment="1" applyBorder="1" applyFill="1" applyFont="1">
      <alignment vertical="center"/>
    </xf>
    <xf borderId="1" fillId="11" fontId="23" numFmtId="0" xfId="0" applyAlignment="1" applyBorder="1" applyFont="1">
      <alignment vertical="center"/>
    </xf>
    <xf borderId="1" fillId="11" fontId="6" numFmtId="0" xfId="0" applyAlignment="1" applyBorder="1" applyFont="1">
      <alignment horizontal="right" vertical="center"/>
    </xf>
    <xf borderId="0" fillId="0" fontId="20" numFmtId="0" xfId="0" applyAlignment="1" applyFont="1">
      <alignment horizontal="left"/>
    </xf>
    <xf borderId="0" fillId="0" fontId="24" numFmtId="0" xfId="0" applyAlignment="1" applyFont="1">
      <alignment horizontal="right"/>
    </xf>
    <xf borderId="0" fillId="0" fontId="6" numFmtId="0" xfId="0" applyAlignment="1" applyFont="1">
      <alignment vertical="top"/>
    </xf>
    <xf borderId="9" fillId="0" fontId="25" numFmtId="0" xfId="0" applyBorder="1" applyFont="1"/>
    <xf borderId="9" fillId="0" fontId="26" numFmtId="0" xfId="0" applyAlignment="1" applyBorder="1" applyFont="1">
      <alignment vertical="top"/>
    </xf>
    <xf borderId="10" fillId="0" fontId="6" numFmtId="0" xfId="0" applyAlignment="1" applyBorder="1" applyFont="1">
      <alignment vertical="top"/>
    </xf>
    <xf borderId="0" fillId="0" fontId="27" numFmtId="0" xfId="0" applyAlignment="1" applyFont="1">
      <alignment horizontal="left" readingOrder="1" shrinkToFit="0" vertical="center" wrapText="1"/>
    </xf>
    <xf borderId="0" fillId="0" fontId="27" numFmtId="0" xfId="0" applyAlignment="1" applyFont="1">
      <alignment horizontal="left" readingOrder="1" shrinkToFit="0" vertical="top" wrapText="1"/>
    </xf>
    <xf borderId="0" fillId="0" fontId="27" numFmtId="0" xfId="0" applyAlignment="1" applyFont="1">
      <alignment horizontal="left" readingOrder="1" vertical="top"/>
    </xf>
    <xf borderId="0" fillId="0" fontId="28" numFmtId="0" xfId="0" applyFont="1"/>
    <xf borderId="0" fillId="0" fontId="26" numFmtId="0" xfId="0" applyAlignment="1" applyFont="1">
      <alignment horizontal="right" vertical="top"/>
    </xf>
    <xf borderId="0" fillId="0" fontId="26" numFmtId="0" xfId="0" applyAlignment="1" applyFont="1">
      <alignment vertical="top"/>
    </xf>
    <xf borderId="0" fillId="0" fontId="29" numFmtId="0" xfId="0" applyFont="1"/>
    <xf borderId="0" fillId="0" fontId="26" numFmtId="0" xfId="0" applyAlignment="1" applyFont="1">
      <alignment shrinkToFit="0" vertical="top" wrapText="1"/>
    </xf>
    <xf borderId="0" fillId="12" fontId="6" numFmtId="0" xfId="0" applyFill="1" applyFont="1"/>
    <xf borderId="0" fillId="12" fontId="26" numFmtId="0" xfId="0" applyAlignment="1" applyFont="1">
      <alignment shrinkToFit="0" vertical="top" wrapText="1"/>
    </xf>
    <xf borderId="1" fillId="12" fontId="6" numFmtId="0" xfId="0" applyAlignment="1" applyBorder="1" applyFont="1">
      <alignment horizontal="right" vertical="top"/>
    </xf>
    <xf borderId="1" fillId="12" fontId="30" numFmtId="0" xfId="0" applyBorder="1" applyFont="1"/>
    <xf borderId="1" fillId="12" fontId="6" numFmtId="0" xfId="0" applyBorder="1" applyFont="1"/>
    <xf borderId="1" fillId="12" fontId="31" numFmtId="0" xfId="0" applyAlignment="1" applyBorder="1" applyFont="1">
      <alignment horizontal="center"/>
    </xf>
    <xf borderId="0" fillId="12" fontId="10" numFmtId="0" xfId="0" applyAlignment="1" applyFont="1">
      <alignment horizontal="left"/>
    </xf>
    <xf borderId="0" fillId="12" fontId="32" numFmtId="0" xfId="0" applyFont="1"/>
    <xf borderId="0" fillId="0" fontId="15" numFmtId="0" xfId="0" applyFont="1"/>
    <xf borderId="0" fillId="12" fontId="26" numFmtId="0" xfId="0" applyAlignment="1" applyFont="1">
      <alignment horizontal="left"/>
    </xf>
    <xf borderId="0" fillId="12" fontId="26" numFmtId="0" xfId="0" applyFont="1"/>
    <xf borderId="0" fillId="0" fontId="6" numFmtId="164" xfId="0" applyFont="1" applyNumberFormat="1"/>
  </cellXfs>
  <cellStyles count="1">
    <cellStyle xfId="0" name="Normal" builtinId="0"/>
  </cellStyles>
  <dxfs count="3">
    <dxf>
      <font/>
      <fill>
        <patternFill patternType="none"/>
      </fill>
      <border>
        <bottom style="thin">
          <color rgb="FF5F5F5F"/>
        </bottom>
      </border>
    </dxf>
    <dxf>
      <font/>
      <fill>
        <patternFill patternType="none"/>
      </fill>
      <border/>
    </dxf>
    <dxf>
      <font>
        <b/>
        <color rgb="FF003366"/>
      </font>
      <fill>
        <patternFill patternType="solid">
          <fgColor rgb="FFF3F0E4"/>
          <bgColor rgb="FFF3F0E4"/>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4C92AE"/>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5.29"/>
    <col customWidth="1" min="2" max="2" width="9.57"/>
    <col customWidth="1" min="3" max="3" width="5.43"/>
    <col customWidth="1" min="4" max="4" width="9.57"/>
    <col customWidth="1" min="5" max="5" width="14.71"/>
    <col customWidth="1" min="6" max="6" width="9.57"/>
    <col customWidth="1" min="7" max="8" width="10.71"/>
    <col customWidth="1" min="9" max="9" width="10.0"/>
    <col customWidth="1" min="10" max="10" width="14.57"/>
    <col customWidth="1" min="11" max="12" width="13.29"/>
    <col customWidth="1" min="13" max="14" width="9.14"/>
    <col customWidth="1" hidden="1" min="15" max="20" width="9.14"/>
    <col customWidth="1" hidden="1" min="21" max="21" width="11.71"/>
  </cols>
  <sheetData>
    <row r="1" ht="30.0" customHeight="1">
      <c r="A1" s="1" t="s">
        <v>0</v>
      </c>
      <c r="B1" s="2"/>
      <c r="C1" s="2"/>
      <c r="D1" s="2"/>
      <c r="E1" s="2"/>
      <c r="F1" s="2"/>
      <c r="G1" s="2"/>
      <c r="H1" s="2"/>
      <c r="I1" s="2"/>
      <c r="J1" s="2"/>
      <c r="K1" s="3"/>
      <c r="L1" s="3"/>
      <c r="M1" s="4"/>
      <c r="N1" s="4"/>
      <c r="O1" s="4"/>
      <c r="P1" s="4"/>
      <c r="Q1" s="4"/>
      <c r="R1" s="4"/>
      <c r="S1" s="4"/>
      <c r="T1" s="4"/>
      <c r="U1" s="4"/>
    </row>
    <row r="2" ht="12.75" customHeight="1">
      <c r="A2" s="4"/>
      <c r="B2" s="4"/>
      <c r="C2" s="4"/>
      <c r="D2" s="4"/>
      <c r="E2" s="4"/>
      <c r="F2" s="4"/>
      <c r="G2" s="4"/>
      <c r="H2" s="4"/>
      <c r="I2" s="4"/>
      <c r="J2" s="4"/>
      <c r="K2" s="5"/>
      <c r="M2" s="4"/>
      <c r="N2" s="4"/>
      <c r="O2" s="4"/>
      <c r="P2" s="4"/>
      <c r="Q2" s="4"/>
      <c r="R2" s="4"/>
      <c r="S2" s="4"/>
      <c r="T2" s="4"/>
      <c r="U2" s="4"/>
    </row>
    <row r="3" ht="12.75" customHeight="1">
      <c r="A3" s="4"/>
      <c r="B3" s="6" t="s">
        <v>1</v>
      </c>
      <c r="C3" s="7"/>
      <c r="D3" s="8"/>
      <c r="E3" s="8"/>
      <c r="F3" s="9"/>
      <c r="G3" s="6" t="s">
        <v>2</v>
      </c>
      <c r="H3" s="7"/>
      <c r="I3" s="8"/>
      <c r="J3" s="8"/>
      <c r="K3" s="10"/>
      <c r="M3" s="4"/>
      <c r="N3" s="4"/>
      <c r="O3" s="4"/>
      <c r="P3" s="4"/>
      <c r="Q3" s="4"/>
      <c r="R3" s="4"/>
      <c r="S3" s="4"/>
      <c r="T3" s="4"/>
      <c r="U3" s="4"/>
    </row>
    <row r="4" ht="12.75" customHeight="1">
      <c r="A4" s="4"/>
      <c r="B4" s="4"/>
      <c r="C4" s="4" t="s">
        <v>3</v>
      </c>
      <c r="D4" s="4"/>
      <c r="E4" s="9"/>
      <c r="F4" s="9"/>
      <c r="G4" s="9"/>
      <c r="H4" s="4" t="s">
        <v>3</v>
      </c>
      <c r="I4" s="4"/>
      <c r="J4" s="4"/>
      <c r="K4" s="4"/>
      <c r="L4" s="4"/>
      <c r="M4" s="4"/>
      <c r="N4" s="4"/>
      <c r="O4" s="4"/>
      <c r="P4" s="4"/>
      <c r="Q4" s="4"/>
      <c r="R4" s="4"/>
      <c r="S4" s="4"/>
      <c r="T4" s="4"/>
      <c r="U4" s="4"/>
    </row>
    <row r="5" ht="12.75" customHeight="1">
      <c r="A5" s="4"/>
      <c r="B5" s="9"/>
      <c r="C5" s="11" t="s">
        <v>4</v>
      </c>
      <c r="D5" s="9"/>
      <c r="E5" s="9"/>
      <c r="F5" s="9"/>
      <c r="G5" s="9"/>
      <c r="H5" s="11" t="s">
        <v>4</v>
      </c>
      <c r="I5" s="4"/>
      <c r="J5" s="4"/>
      <c r="K5" s="4"/>
      <c r="L5" s="4"/>
      <c r="M5" s="4"/>
      <c r="N5" s="4"/>
      <c r="O5" s="4"/>
      <c r="P5" s="4"/>
      <c r="Q5" s="4"/>
      <c r="R5" s="4"/>
      <c r="S5" s="4"/>
      <c r="T5" s="4"/>
      <c r="U5" s="4"/>
    </row>
    <row r="6" ht="12.75" customHeight="1">
      <c r="A6" s="4"/>
      <c r="B6" s="4"/>
      <c r="C6" s="4"/>
      <c r="D6" s="4"/>
      <c r="E6" s="4"/>
      <c r="F6" s="4"/>
      <c r="G6" s="4"/>
      <c r="H6" s="4"/>
      <c r="I6" s="4"/>
      <c r="J6" s="4"/>
      <c r="K6" s="4"/>
      <c r="L6" s="4"/>
      <c r="M6" s="4"/>
      <c r="N6" s="4"/>
      <c r="O6" s="4"/>
      <c r="P6" s="4"/>
      <c r="Q6" s="4"/>
      <c r="R6" s="4"/>
      <c r="S6" s="4"/>
      <c r="T6" s="4"/>
      <c r="U6" s="4"/>
    </row>
    <row r="7" ht="12.75" customHeight="1">
      <c r="A7" s="12" t="s">
        <v>5</v>
      </c>
      <c r="B7" s="12"/>
      <c r="C7" s="12"/>
      <c r="D7" s="12"/>
      <c r="E7" s="13"/>
      <c r="F7" s="4"/>
      <c r="G7" s="12" t="s">
        <v>6</v>
      </c>
      <c r="H7" s="12"/>
      <c r="I7" s="12"/>
      <c r="J7" s="13"/>
      <c r="K7" s="4"/>
      <c r="L7" s="4"/>
      <c r="M7" s="4"/>
      <c r="N7" s="4"/>
      <c r="O7" s="4"/>
      <c r="P7" s="4"/>
      <c r="Q7" s="4"/>
      <c r="R7" s="4"/>
      <c r="S7" s="4"/>
      <c r="T7" s="4"/>
      <c r="U7" s="4"/>
    </row>
    <row r="8" ht="12.75" customHeight="1">
      <c r="A8" s="14"/>
      <c r="B8" s="14"/>
      <c r="C8" s="14"/>
      <c r="D8" s="15" t="s">
        <v>7</v>
      </c>
      <c r="E8" s="16">
        <v>150000.0</v>
      </c>
      <c r="F8" s="4"/>
      <c r="G8" s="17"/>
      <c r="H8" s="17"/>
      <c r="I8" s="15" t="s">
        <v>8</v>
      </c>
      <c r="J8" s="18">
        <v>5.0</v>
      </c>
      <c r="K8" s="4"/>
      <c r="L8" s="4"/>
      <c r="M8" s="4"/>
      <c r="N8" s="4"/>
      <c r="O8" s="4"/>
      <c r="P8" s="4"/>
      <c r="Q8" s="4"/>
      <c r="R8" s="4"/>
      <c r="S8" s="4"/>
      <c r="T8" s="4"/>
      <c r="U8" s="4"/>
    </row>
    <row r="9" ht="12.75" customHeight="1">
      <c r="A9" s="14"/>
      <c r="B9" s="14"/>
      <c r="C9" s="14"/>
      <c r="D9" s="15" t="s">
        <v>9</v>
      </c>
      <c r="E9" s="19">
        <v>0.055</v>
      </c>
      <c r="F9" s="4"/>
      <c r="G9" s="14"/>
      <c r="H9" s="14"/>
      <c r="I9" s="15" t="s">
        <v>10</v>
      </c>
      <c r="J9" s="20" t="str">
        <f>OFFSET(B47,1+J8*periods_per_year,0,1,1)</f>
        <v>#NAME?</v>
      </c>
      <c r="K9" s="4"/>
      <c r="L9" s="4"/>
      <c r="M9" s="4"/>
      <c r="N9" s="4"/>
      <c r="O9" s="4"/>
      <c r="P9" s="4"/>
      <c r="Q9" s="4"/>
      <c r="R9" s="4"/>
      <c r="S9" s="4"/>
      <c r="T9" s="4"/>
      <c r="U9" s="4"/>
    </row>
    <row r="10" ht="12.75" customHeight="1">
      <c r="A10" s="14"/>
      <c r="B10" s="14"/>
      <c r="C10" s="14"/>
      <c r="D10" s="15" t="s">
        <v>11</v>
      </c>
      <c r="E10" s="18">
        <v>30.0</v>
      </c>
      <c r="F10" s="4"/>
      <c r="G10" s="14"/>
      <c r="H10" s="14"/>
      <c r="I10" s="15" t="s">
        <v>12</v>
      </c>
      <c r="J10" s="21" t="str">
        <f>SUM(OFFSET(E47,2,0,J8*periods_per_year,1))</f>
        <v>#NAME?</v>
      </c>
      <c r="K10" s="4"/>
      <c r="L10" s="4"/>
      <c r="M10" s="4"/>
      <c r="N10" s="4"/>
      <c r="O10" s="4"/>
      <c r="P10" s="4"/>
      <c r="Q10" s="4"/>
      <c r="R10" s="4"/>
      <c r="S10" s="4"/>
      <c r="T10" s="4"/>
      <c r="U10" s="4"/>
    </row>
    <row r="11" ht="12.75" customHeight="1">
      <c r="A11" s="14"/>
      <c r="B11" s="14"/>
      <c r="C11" s="14"/>
      <c r="D11" s="15" t="s">
        <v>13</v>
      </c>
      <c r="E11" s="22">
        <v>43101.0</v>
      </c>
      <c r="F11" s="4"/>
      <c r="G11" s="14"/>
      <c r="H11" s="14"/>
      <c r="I11" s="15" t="s">
        <v>14</v>
      </c>
      <c r="J11" s="21" t="str">
        <f>SUM(OFFSET(I47,2,0,J8*periods_per_year,1))</f>
        <v>#NAME?</v>
      </c>
      <c r="K11" s="4"/>
      <c r="L11" s="4"/>
      <c r="M11" s="4"/>
      <c r="N11" s="4"/>
      <c r="O11" s="4"/>
      <c r="P11" s="4"/>
      <c r="Q11" s="4"/>
      <c r="R11" s="4"/>
      <c r="S11" s="4"/>
      <c r="T11" s="4"/>
      <c r="U11" s="4"/>
    </row>
    <row r="12" ht="12.75" customHeight="1">
      <c r="A12" s="14"/>
      <c r="B12" s="14"/>
      <c r="C12" s="14"/>
      <c r="D12" s="15" t="s">
        <v>15</v>
      </c>
      <c r="E12" s="23" t="s">
        <v>16</v>
      </c>
      <c r="F12" s="4"/>
      <c r="G12" s="24"/>
      <c r="H12" s="24"/>
      <c r="I12" s="25" t="s">
        <v>17</v>
      </c>
      <c r="J12" s="26" t="str">
        <f>IF(OFFSET(J47,1+J8*periods_per_year,0,1,1)="",0,OFFSET(J47,1+J8*periods_per_year,0,1,1))</f>
        <v>#NAME?</v>
      </c>
      <c r="K12" s="4"/>
      <c r="L12" s="4"/>
      <c r="M12" s="4"/>
      <c r="N12" s="4"/>
      <c r="O12" s="4"/>
      <c r="P12" s="4"/>
      <c r="Q12" s="4"/>
      <c r="R12" s="4"/>
      <c r="S12" s="4"/>
      <c r="T12" s="4"/>
      <c r="U12" s="4"/>
    </row>
    <row r="13" ht="12.75" customHeight="1">
      <c r="A13" s="14"/>
      <c r="B13" s="14"/>
      <c r="C13" s="14"/>
      <c r="D13" s="15" t="s">
        <v>18</v>
      </c>
      <c r="E13" s="27" t="s">
        <v>16</v>
      </c>
      <c r="F13" s="4"/>
      <c r="G13" s="4"/>
      <c r="H13" s="4"/>
      <c r="I13" s="4"/>
      <c r="J13" s="28" t="s">
        <v>19</v>
      </c>
      <c r="K13" s="4"/>
      <c r="L13" s="4"/>
      <c r="M13" s="4"/>
      <c r="N13" s="4"/>
      <c r="O13" s="4"/>
      <c r="P13" s="4"/>
      <c r="Q13" s="4"/>
      <c r="R13" s="4"/>
      <c r="S13" s="4"/>
      <c r="T13" s="4"/>
      <c r="U13" s="4"/>
    </row>
    <row r="14" ht="12.75" customHeight="1">
      <c r="A14" s="24"/>
      <c r="B14" s="24"/>
      <c r="C14" s="24"/>
      <c r="D14" s="29" t="str">
        <f>IF(variable,"Initial ","")&amp;E13&amp;" Payment"</f>
        <v>#NAME?</v>
      </c>
      <c r="E14" s="30" t="str">
        <f>(IF($E$13="Acc Bi-Weekly",ROUND((-PMT((((1+E9/CP)^(CP/12))-1),term*12,loan_amount))/2,2),IF($E$13="Acc Weekly",ROUND((-PMT((((1+E9/CP)^(CP/12))-1),term*12,loan_amount))/4,2),ROUND(-PMT(((1+E9/CP)^(CP/periods_per_year))-1,nper,loan_amount),2))))</f>
        <v>#NAME?</v>
      </c>
      <c r="F14" s="4"/>
      <c r="G14" s="12" t="s">
        <v>20</v>
      </c>
      <c r="H14" s="12"/>
      <c r="I14" s="12"/>
      <c r="J14" s="12"/>
      <c r="K14" s="4"/>
      <c r="L14" s="4"/>
      <c r="M14" s="4"/>
      <c r="N14" s="4"/>
      <c r="O14" s="4"/>
      <c r="P14" s="4"/>
      <c r="Q14" s="4"/>
      <c r="R14" s="4"/>
      <c r="S14" s="4"/>
      <c r="T14" s="4"/>
      <c r="U14" s="4"/>
    </row>
    <row r="15" ht="12.75" customHeight="1">
      <c r="A15" s="4"/>
      <c r="B15" s="4"/>
      <c r="C15" s="4"/>
      <c r="D15" s="4"/>
      <c r="E15" s="4"/>
      <c r="F15" s="4"/>
      <c r="G15" s="14"/>
      <c r="H15" s="14"/>
      <c r="I15" s="15" t="s">
        <v>21</v>
      </c>
      <c r="J15" s="31" t="str">
        <f>ROUND(MAX(A49:A1609)/periods_per_year,2)</f>
        <v>#NAME?</v>
      </c>
      <c r="K15" s="32"/>
      <c r="L15" s="32"/>
      <c r="M15" s="4"/>
      <c r="N15" s="4"/>
      <c r="O15" s="4"/>
      <c r="P15" s="4"/>
      <c r="Q15" s="4"/>
      <c r="R15" s="4"/>
      <c r="S15" s="4"/>
      <c r="T15" s="4"/>
      <c r="U15" s="4"/>
    </row>
    <row r="16" ht="12.75" customHeight="1">
      <c r="A16" s="14"/>
      <c r="B16" s="14"/>
      <c r="C16" s="14"/>
      <c r="D16" s="15" t="s">
        <v>22</v>
      </c>
      <c r="E16" s="33">
        <f>loan_amount</f>
        <v>150000</v>
      </c>
      <c r="F16" s="4"/>
      <c r="G16" s="14"/>
      <c r="H16" s="14"/>
      <c r="I16" s="15" t="s">
        <v>23</v>
      </c>
      <c r="J16" s="31" t="str">
        <f>MAX(A47:A1609)</f>
        <v>#NAME?</v>
      </c>
      <c r="K16" s="32"/>
      <c r="L16" s="32"/>
      <c r="M16" s="4"/>
      <c r="N16" s="4"/>
      <c r="O16" s="4"/>
      <c r="P16" s="4"/>
      <c r="Q16" s="4"/>
      <c r="R16" s="4"/>
      <c r="S16" s="4"/>
      <c r="T16" s="4"/>
      <c r="U16" s="4"/>
    </row>
    <row r="17" ht="12.75" customHeight="1">
      <c r="A17" s="14"/>
      <c r="B17" s="14"/>
      <c r="C17" s="14"/>
      <c r="D17" s="15" t="s">
        <v>24</v>
      </c>
      <c r="E17" s="34">
        <f>E16*(1.8/100)</f>
        <v>2700</v>
      </c>
      <c r="F17" s="4"/>
      <c r="G17" s="14"/>
      <c r="H17" s="14"/>
      <c r="I17" s="15" t="s">
        <v>25</v>
      </c>
      <c r="J17" s="35" t="str">
        <f>OFFSET(B47,MAX(A49:A1609)+1,0,1,1)</f>
        <v>#NAME?</v>
      </c>
      <c r="K17" s="32"/>
      <c r="L17" s="32"/>
      <c r="M17" s="4"/>
      <c r="N17" s="4"/>
      <c r="O17" s="4"/>
      <c r="P17" s="4"/>
      <c r="Q17" s="4"/>
      <c r="R17" s="4"/>
      <c r="S17" s="4"/>
      <c r="T17" s="4"/>
      <c r="U17" s="4"/>
    </row>
    <row r="18" ht="12.75" customHeight="1">
      <c r="A18" s="14"/>
      <c r="B18" s="14"/>
      <c r="C18" s="14"/>
      <c r="D18" s="15" t="s">
        <v>26</v>
      </c>
      <c r="E18" s="36">
        <f>E16*(0.4/100)</f>
        <v>600</v>
      </c>
      <c r="F18" s="4"/>
      <c r="G18" s="14"/>
      <c r="H18" s="14"/>
      <c r="I18" s="15" t="s">
        <v>27</v>
      </c>
      <c r="J18" s="37" t="str">
        <f>SUM(E49:E1608)+SUM(I49:I1608)</f>
        <v>#NAME?</v>
      </c>
      <c r="K18" s="32"/>
      <c r="L18" s="32"/>
      <c r="M18" s="4"/>
      <c r="N18" s="4"/>
      <c r="O18" s="4"/>
      <c r="P18" s="4"/>
      <c r="Q18" s="4"/>
      <c r="R18" s="4"/>
      <c r="S18" s="4"/>
      <c r="T18" s="4"/>
      <c r="U18" s="4"/>
    </row>
    <row r="19" ht="12.75" customHeight="1">
      <c r="A19" s="14"/>
      <c r="B19" s="14"/>
      <c r="C19" s="14"/>
      <c r="D19" s="15" t="s">
        <v>28</v>
      </c>
      <c r="E19" s="33">
        <v>80.0</v>
      </c>
      <c r="F19" s="4"/>
      <c r="G19" s="24"/>
      <c r="H19" s="24"/>
      <c r="I19" s="25" t="s">
        <v>29</v>
      </c>
      <c r="J19" s="26" t="str">
        <f>SUM(E49:E1608)</f>
        <v>#NAME?</v>
      </c>
      <c r="K19" s="32"/>
      <c r="L19" s="32"/>
      <c r="M19" s="4"/>
      <c r="N19" s="4"/>
      <c r="O19" s="4"/>
      <c r="P19" s="4"/>
      <c r="Q19" s="4"/>
      <c r="R19" s="4"/>
      <c r="S19" s="4"/>
      <c r="T19" s="4"/>
      <c r="U19" s="4"/>
    </row>
    <row r="20" ht="12.75" customHeight="1">
      <c r="A20" s="24"/>
      <c r="B20" s="24"/>
      <c r="C20" s="24"/>
      <c r="D20" s="29" t="str">
        <f>IF(variable,"Initial ","")&amp;"PITI Payment"</f>
        <v>#NAME?</v>
      </c>
      <c r="E20" s="30" t="str">
        <f>$E$14+E17/periods_per_year+E18/periods_per_year+E19*12/periods_per_year</f>
        <v>#NAME?</v>
      </c>
      <c r="F20" s="4"/>
      <c r="G20" s="4"/>
      <c r="H20" s="4"/>
      <c r="I20" s="4"/>
      <c r="J20" s="4"/>
      <c r="K20" s="32"/>
      <c r="L20" s="32"/>
      <c r="M20" s="4"/>
      <c r="N20" s="4"/>
      <c r="O20" s="4"/>
      <c r="P20" s="4"/>
      <c r="Q20" s="4"/>
      <c r="R20" s="4"/>
      <c r="S20" s="4"/>
      <c r="T20" s="4"/>
      <c r="U20" s="4"/>
    </row>
    <row r="21" ht="12.75" customHeight="1">
      <c r="A21" s="4"/>
      <c r="B21" s="4"/>
      <c r="C21" s="4"/>
      <c r="D21" s="4"/>
      <c r="E21" s="4"/>
      <c r="F21" s="4"/>
      <c r="G21" s="12" t="s">
        <v>30</v>
      </c>
      <c r="H21" s="12"/>
      <c r="I21" s="12"/>
      <c r="J21" s="13"/>
      <c r="K21" s="32"/>
      <c r="L21" s="32"/>
      <c r="M21" s="4"/>
      <c r="N21" s="4"/>
      <c r="O21" s="4"/>
      <c r="P21" s="4"/>
      <c r="Q21" s="4"/>
      <c r="R21" s="4"/>
      <c r="S21" s="4"/>
      <c r="T21" s="4"/>
      <c r="U21" s="4"/>
    </row>
    <row r="22" ht="12.75" customHeight="1">
      <c r="A22" s="12" t="s">
        <v>31</v>
      </c>
      <c r="B22" s="12"/>
      <c r="C22" s="12"/>
      <c r="D22" s="12"/>
      <c r="E22" s="13"/>
      <c r="F22" s="4"/>
      <c r="G22" s="14"/>
      <c r="H22" s="14"/>
      <c r="I22" s="38" t="s">
        <v>32</v>
      </c>
      <c r="J22" s="39" t="s">
        <v>33</v>
      </c>
      <c r="K22" s="4"/>
      <c r="L22" s="4"/>
      <c r="M22" s="4"/>
      <c r="N22" s="4"/>
      <c r="O22" s="4"/>
      <c r="P22" s="4"/>
      <c r="Q22" s="4"/>
      <c r="R22" s="4"/>
      <c r="S22" s="4"/>
      <c r="T22" s="4"/>
      <c r="U22" s="4"/>
    </row>
    <row r="23" ht="12.75" customHeight="1">
      <c r="A23" s="14"/>
      <c r="B23" s="14"/>
      <c r="C23" s="14"/>
      <c r="D23" s="15" t="s">
        <v>34</v>
      </c>
      <c r="E23" s="40">
        <v>1.0</v>
      </c>
      <c r="F23" s="4"/>
      <c r="G23" s="41"/>
      <c r="H23" s="41"/>
      <c r="I23" s="42" t="s">
        <v>35</v>
      </c>
      <c r="J23" s="43">
        <v>3.0</v>
      </c>
      <c r="K23" s="4"/>
      <c r="L23" s="4"/>
      <c r="M23" s="4"/>
      <c r="N23" s="4"/>
      <c r="O23" s="4"/>
      <c r="P23" s="4"/>
      <c r="Q23" s="4"/>
      <c r="R23" s="4"/>
      <c r="S23" s="4"/>
      <c r="T23" s="4"/>
      <c r="U23" s="4"/>
    </row>
    <row r="24" ht="12.75" customHeight="1">
      <c r="A24" s="14"/>
      <c r="B24" s="14"/>
      <c r="C24" s="14"/>
      <c r="D24" s="15" t="s">
        <v>36</v>
      </c>
      <c r="E24" s="44">
        <v>0.0</v>
      </c>
      <c r="F24" s="4"/>
      <c r="G24" s="41"/>
      <c r="H24" s="41"/>
      <c r="I24" s="42" t="s">
        <v>37</v>
      </c>
      <c r="J24" s="45">
        <v>0.12</v>
      </c>
      <c r="K24" s="4"/>
      <c r="L24" s="4"/>
      <c r="M24" s="4"/>
      <c r="N24" s="4"/>
      <c r="O24" s="4"/>
      <c r="P24" s="4"/>
      <c r="Q24" s="4"/>
      <c r="R24" s="4"/>
      <c r="S24" s="4"/>
      <c r="T24" s="4"/>
      <c r="U24" s="4"/>
    </row>
    <row r="25" ht="12.75" customHeight="1">
      <c r="A25" s="14"/>
      <c r="B25" s="14"/>
      <c r="C25" s="14"/>
      <c r="D25" s="15" t="s">
        <v>38</v>
      </c>
      <c r="E25" s="18">
        <v>1.0</v>
      </c>
      <c r="F25" s="4"/>
      <c r="G25" s="41"/>
      <c r="H25" s="41"/>
      <c r="I25" s="42" t="s">
        <v>39</v>
      </c>
      <c r="J25" s="45">
        <v>0.04</v>
      </c>
      <c r="K25" s="4"/>
      <c r="L25" s="4"/>
      <c r="M25" s="4"/>
      <c r="N25" s="4"/>
      <c r="O25" s="4"/>
      <c r="P25" s="4"/>
      <c r="Q25" s="4"/>
      <c r="R25" s="4"/>
      <c r="S25" s="4"/>
      <c r="T25" s="4"/>
      <c r="U25" s="4"/>
    </row>
    <row r="26" ht="12.75" customHeight="1">
      <c r="A26" s="14"/>
      <c r="B26" s="14"/>
      <c r="C26" s="14"/>
      <c r="D26" s="15" t="s">
        <v>40</v>
      </c>
      <c r="E26" s="44">
        <v>0.0</v>
      </c>
      <c r="F26" s="4"/>
      <c r="G26" s="41"/>
      <c r="H26" s="41"/>
      <c r="I26" s="42" t="s">
        <v>41</v>
      </c>
      <c r="J26" s="43">
        <v>12.0</v>
      </c>
      <c r="K26" s="4"/>
      <c r="L26" s="4"/>
      <c r="M26" s="4"/>
      <c r="N26" s="4"/>
      <c r="O26" s="4"/>
      <c r="P26" s="4"/>
      <c r="Q26" s="4"/>
      <c r="R26" s="4"/>
      <c r="S26" s="4"/>
      <c r="T26" s="4"/>
      <c r="U26" s="4"/>
    </row>
    <row r="27" ht="12.75" customHeight="1">
      <c r="A27" s="14"/>
      <c r="B27" s="14"/>
      <c r="C27" s="14"/>
      <c r="D27" s="15" t="str">
        <f>"Payment # (1-"&amp;E37&amp;")"</f>
        <v>#NAME?</v>
      </c>
      <c r="E27" s="18">
        <v>1.0</v>
      </c>
      <c r="F27" s="4"/>
      <c r="G27" s="41"/>
      <c r="H27" s="41"/>
      <c r="I27" s="42" t="s">
        <v>42</v>
      </c>
      <c r="J27" s="45">
        <v>0.0025</v>
      </c>
      <c r="K27" s="4"/>
      <c r="L27" s="4"/>
      <c r="M27" s="4"/>
      <c r="N27" s="4"/>
      <c r="O27" s="4"/>
      <c r="P27" s="4"/>
      <c r="Q27" s="4"/>
      <c r="R27" s="4"/>
      <c r="S27" s="4"/>
      <c r="T27" s="4"/>
      <c r="U27" s="4"/>
    </row>
    <row r="28" ht="12.75" customHeight="1">
      <c r="A28" s="14"/>
      <c r="B28" s="14"/>
      <c r="C28" s="14"/>
      <c r="D28" s="15" t="s">
        <v>43</v>
      </c>
      <c r="E28" s="46" t="str">
        <f>SUM(G49:H1608)</f>
        <v>#NAME?</v>
      </c>
      <c r="F28" s="4"/>
      <c r="G28" s="47"/>
      <c r="H28" s="47"/>
      <c r="I28" s="48" t="s">
        <v>44</v>
      </c>
      <c r="J28" s="49" t="str">
        <f>MAX(F49:F1608)</f>
        <v>#NAME?</v>
      </c>
      <c r="K28" s="4"/>
      <c r="L28" s="4"/>
      <c r="M28" s="4"/>
      <c r="N28" s="4"/>
      <c r="O28" s="4"/>
      <c r="P28" s="4"/>
      <c r="Q28" s="4"/>
      <c r="R28" s="4"/>
      <c r="S28" s="4"/>
      <c r="T28" s="4"/>
      <c r="U28" s="4"/>
    </row>
    <row r="29" ht="12.75" customHeight="1">
      <c r="A29" s="24"/>
      <c r="B29" s="24"/>
      <c r="C29" s="24"/>
      <c r="D29" s="29" t="s">
        <v>45</v>
      </c>
      <c r="E29" s="26" t="str">
        <f>IF((E36-J19)&lt;0,0,(E36-J19))</f>
        <v>#NAME?</v>
      </c>
      <c r="F29" s="4"/>
      <c r="G29" s="4"/>
      <c r="H29" s="4"/>
      <c r="I29" s="4"/>
      <c r="J29" s="4"/>
      <c r="K29" s="4"/>
      <c r="L29" s="4"/>
      <c r="M29" s="4"/>
      <c r="N29" s="4"/>
      <c r="O29" s="4"/>
      <c r="P29" s="4"/>
      <c r="Q29" s="4"/>
      <c r="R29" s="4"/>
      <c r="S29" s="4"/>
      <c r="T29" s="4"/>
      <c r="U29" s="4"/>
    </row>
    <row r="30" ht="12.75" customHeight="1">
      <c r="A30" s="4"/>
      <c r="B30" s="4"/>
      <c r="C30" s="4"/>
      <c r="D30" s="4"/>
      <c r="E30" s="4"/>
      <c r="F30" s="4"/>
      <c r="G30" s="4"/>
      <c r="H30" s="4"/>
      <c r="I30" s="4"/>
      <c r="J30" s="4"/>
      <c r="K30" s="4"/>
      <c r="L30" s="4"/>
      <c r="M30" s="4"/>
      <c r="N30" s="4"/>
      <c r="O30" s="4"/>
      <c r="P30" s="4"/>
      <c r="Q30" s="4"/>
      <c r="R30" s="4"/>
      <c r="S30" s="4"/>
      <c r="T30" s="4"/>
      <c r="U30" s="4"/>
    </row>
    <row r="31" ht="12.75" customHeight="1">
      <c r="A31" s="4"/>
      <c r="B31" s="4"/>
      <c r="C31" s="4"/>
      <c r="D31" s="4"/>
      <c r="E31" s="4"/>
      <c r="F31" s="4"/>
      <c r="G31" s="4"/>
      <c r="H31" s="4"/>
      <c r="I31" s="4"/>
      <c r="J31" s="4"/>
      <c r="K31" s="4"/>
      <c r="L31" s="4"/>
      <c r="M31" s="4"/>
      <c r="N31" s="4"/>
      <c r="O31" s="4"/>
      <c r="P31" s="4"/>
      <c r="Q31" s="4"/>
      <c r="R31" s="4"/>
      <c r="S31" s="4"/>
      <c r="T31" s="4"/>
      <c r="U31" s="4"/>
    </row>
    <row r="32" ht="12.75" customHeight="1">
      <c r="A32" s="4"/>
      <c r="B32" s="4"/>
      <c r="C32" s="4"/>
      <c r="D32" s="4"/>
      <c r="E32" s="4"/>
      <c r="F32" s="50"/>
      <c r="G32" s="4"/>
      <c r="H32" s="4"/>
      <c r="I32" s="4"/>
      <c r="J32" s="4"/>
      <c r="K32" s="4"/>
      <c r="L32" s="4"/>
      <c r="M32" s="4"/>
      <c r="N32" s="4"/>
      <c r="O32" s="4"/>
      <c r="P32" s="4"/>
      <c r="Q32" s="4"/>
      <c r="R32" s="4"/>
      <c r="S32" s="4"/>
      <c r="T32" s="4"/>
      <c r="U32" s="4"/>
    </row>
    <row r="33" ht="12.75" customHeight="1">
      <c r="A33" s="4"/>
      <c r="B33" s="4"/>
      <c r="C33" s="4"/>
      <c r="D33" s="4"/>
      <c r="E33" s="4"/>
      <c r="F33" s="4"/>
      <c r="G33" s="4"/>
      <c r="H33" s="4"/>
      <c r="I33" s="4"/>
      <c r="J33" s="4"/>
      <c r="K33" s="4"/>
      <c r="L33" s="4"/>
      <c r="M33" s="4"/>
      <c r="N33" s="4"/>
      <c r="O33" s="4"/>
      <c r="P33" s="4"/>
      <c r="Q33" s="4"/>
      <c r="R33" s="4"/>
      <c r="S33" s="4"/>
      <c r="T33" s="4"/>
      <c r="U33" s="4"/>
    </row>
    <row r="34" ht="12.75" customHeight="1">
      <c r="A34" s="4"/>
      <c r="B34" s="4"/>
      <c r="C34" s="4"/>
      <c r="D34" s="4"/>
      <c r="E34" s="51" t="s">
        <v>46</v>
      </c>
      <c r="F34" s="4"/>
      <c r="G34" s="4"/>
      <c r="H34" s="4"/>
      <c r="I34" s="4"/>
      <c r="J34" s="4"/>
      <c r="K34" s="4"/>
      <c r="L34" s="4"/>
      <c r="M34" s="4"/>
      <c r="N34" s="4"/>
      <c r="O34" s="4"/>
      <c r="P34" s="4"/>
      <c r="Q34" s="4"/>
      <c r="R34" s="4"/>
      <c r="S34" s="4"/>
      <c r="T34" s="4"/>
      <c r="U34" s="4"/>
    </row>
    <row r="35" ht="12.75" customHeight="1">
      <c r="A35" s="4"/>
      <c r="B35" s="4"/>
      <c r="C35" s="4"/>
      <c r="D35" s="32" t="s">
        <v>27</v>
      </c>
      <c r="E35" s="52" t="str">
        <f>SUM(R47:R1609)+SUM(T47:T1609)</f>
        <v>#NAME?</v>
      </c>
      <c r="F35" s="4"/>
      <c r="G35" s="4"/>
      <c r="H35" s="4"/>
      <c r="I35" s="4"/>
      <c r="J35" s="4"/>
      <c r="K35" s="4"/>
      <c r="L35" s="4"/>
      <c r="M35" s="4"/>
      <c r="N35" s="4"/>
      <c r="O35" s="4"/>
      <c r="P35" s="4"/>
      <c r="Q35" s="4"/>
      <c r="R35" s="4"/>
      <c r="S35" s="4"/>
      <c r="T35" s="4"/>
      <c r="U35" s="4"/>
    </row>
    <row r="36" ht="12.75" customHeight="1">
      <c r="A36" s="4"/>
      <c r="B36" s="4"/>
      <c r="C36" s="4"/>
      <c r="D36" s="32" t="s">
        <v>29</v>
      </c>
      <c r="E36" s="52" t="str">
        <f>E35-loan_amount</f>
        <v>#NAME?</v>
      </c>
      <c r="F36" s="4"/>
      <c r="G36" s="4"/>
      <c r="H36" s="4"/>
      <c r="I36" s="4"/>
      <c r="J36" s="4"/>
      <c r="K36" s="4"/>
      <c r="L36" s="4"/>
      <c r="M36" s="4"/>
      <c r="N36" s="4"/>
      <c r="O36" s="4"/>
      <c r="P36" s="4"/>
      <c r="Q36" s="4"/>
      <c r="R36" s="4"/>
      <c r="S36" s="4"/>
      <c r="T36" s="4"/>
      <c r="U36" s="4"/>
    </row>
    <row r="37" ht="12.75" customHeight="1">
      <c r="A37" s="4"/>
      <c r="B37" s="4"/>
      <c r="C37" s="4"/>
      <c r="D37" s="32" t="s">
        <v>47</v>
      </c>
      <c r="E37" s="4" t="str">
        <f>periods_per_year</f>
        <v>#NAME?</v>
      </c>
      <c r="F37" s="4"/>
      <c r="G37" s="4"/>
      <c r="H37" s="4"/>
      <c r="I37" s="4"/>
      <c r="J37" s="4"/>
      <c r="K37" s="4"/>
      <c r="L37" s="4"/>
      <c r="M37" s="4"/>
      <c r="N37" s="4"/>
      <c r="O37" s="4"/>
      <c r="P37" s="4"/>
      <c r="Q37" s="4"/>
      <c r="R37" s="4"/>
      <c r="S37" s="4"/>
      <c r="T37" s="4"/>
      <c r="U37" s="4"/>
    </row>
    <row r="38" ht="12.75" customHeight="1">
      <c r="A38" s="4"/>
      <c r="B38" s="4"/>
      <c r="C38" s="4"/>
      <c r="D38" s="4"/>
      <c r="E38" s="4"/>
      <c r="F38" s="4"/>
      <c r="G38" s="4"/>
      <c r="H38" s="4"/>
      <c r="I38" s="4"/>
      <c r="J38" s="4"/>
      <c r="K38" s="4"/>
      <c r="L38" s="4"/>
      <c r="M38" s="4"/>
      <c r="N38" s="4"/>
      <c r="O38" s="4"/>
      <c r="P38" s="4"/>
      <c r="Q38" s="4"/>
      <c r="R38" s="4"/>
      <c r="S38" s="4"/>
      <c r="T38" s="4"/>
      <c r="U38" s="4"/>
    </row>
    <row r="39" ht="12.75" customHeight="1">
      <c r="A39" s="4"/>
      <c r="B39" s="4"/>
      <c r="C39" s="4"/>
      <c r="D39" s="4"/>
      <c r="E39" s="4"/>
      <c r="F39" s="4"/>
      <c r="G39" s="4"/>
      <c r="H39" s="4"/>
      <c r="I39" s="4"/>
      <c r="J39" s="4"/>
      <c r="K39" s="4"/>
      <c r="L39" s="4"/>
      <c r="M39" s="4"/>
      <c r="N39" s="4"/>
      <c r="O39" s="4"/>
      <c r="P39" s="4"/>
      <c r="Q39" s="4"/>
      <c r="R39" s="4"/>
      <c r="S39" s="4"/>
      <c r="T39" s="4"/>
      <c r="U39" s="4"/>
    </row>
    <row r="40" ht="12.75" customHeight="1">
      <c r="A40" s="4"/>
      <c r="B40" s="4"/>
      <c r="C40" s="4"/>
      <c r="D40" s="4"/>
      <c r="E40" s="4"/>
      <c r="F40" s="4"/>
      <c r="G40" s="4"/>
      <c r="H40" s="4"/>
      <c r="I40" s="4"/>
      <c r="J40" s="4"/>
      <c r="K40" s="4"/>
      <c r="L40" s="4"/>
      <c r="M40" s="4"/>
      <c r="N40" s="4"/>
      <c r="O40" s="4"/>
      <c r="P40" s="4"/>
      <c r="Q40" s="4"/>
      <c r="R40" s="4"/>
      <c r="S40" s="4"/>
      <c r="T40" s="4"/>
      <c r="U40" s="4"/>
    </row>
    <row r="41" ht="12.75" customHeight="1">
      <c r="A41" s="4"/>
      <c r="B41" s="4"/>
      <c r="C41" s="4"/>
      <c r="D41" s="4"/>
      <c r="E41" s="4"/>
      <c r="F41" s="4"/>
      <c r="G41" s="4"/>
      <c r="H41" s="4"/>
      <c r="I41" s="4"/>
      <c r="J41" s="4"/>
      <c r="K41" s="53"/>
      <c r="L41" s="54" t="s">
        <v>48</v>
      </c>
      <c r="M41" s="4"/>
      <c r="N41" s="4"/>
      <c r="O41" s="4"/>
      <c r="P41" s="4"/>
      <c r="Q41" s="4"/>
      <c r="R41" s="4"/>
      <c r="S41" s="4"/>
      <c r="T41" s="4"/>
      <c r="U41" s="4"/>
    </row>
    <row r="42" ht="12.75" customHeight="1">
      <c r="A42" s="4"/>
      <c r="B42" s="4"/>
      <c r="C42" s="4"/>
      <c r="D42" s="4"/>
      <c r="E42" s="4"/>
      <c r="F42" s="4"/>
      <c r="G42" s="4"/>
      <c r="H42" s="4"/>
      <c r="I42" s="4"/>
      <c r="J42" s="4"/>
      <c r="K42" s="55" t="s">
        <v>49</v>
      </c>
      <c r="L42" s="56">
        <v>0.25</v>
      </c>
      <c r="M42" s="4"/>
      <c r="N42" s="4"/>
      <c r="O42" s="4"/>
      <c r="P42" s="4"/>
      <c r="Q42" s="4"/>
      <c r="R42" s="4"/>
      <c r="S42" s="4"/>
      <c r="T42" s="4"/>
      <c r="U42" s="4"/>
    </row>
    <row r="43" ht="12.75" customHeight="1">
      <c r="A43" s="4"/>
      <c r="B43" s="4"/>
      <c r="C43" s="4"/>
      <c r="D43" s="4"/>
      <c r="E43" s="4"/>
      <c r="F43" s="4"/>
      <c r="G43" s="4"/>
      <c r="H43" s="4"/>
      <c r="I43" s="4"/>
      <c r="J43" s="4"/>
      <c r="K43" s="57" t="s">
        <v>50</v>
      </c>
      <c r="L43" s="58">
        <f>(1-L42)*E9</f>
        <v>0.04125</v>
      </c>
      <c r="M43" s="4"/>
      <c r="N43" s="4"/>
      <c r="O43" s="4"/>
      <c r="P43" s="4"/>
      <c r="Q43" s="4"/>
      <c r="R43" s="4"/>
      <c r="S43" s="4"/>
      <c r="T43" s="4"/>
      <c r="U43" s="4"/>
    </row>
    <row r="44" ht="12.75" customHeight="1">
      <c r="A44" s="4"/>
      <c r="B44" s="4"/>
      <c r="C44" s="4"/>
      <c r="D44" s="4"/>
      <c r="E44" s="4"/>
      <c r="F44" s="4"/>
      <c r="G44" s="4"/>
      <c r="H44" s="4"/>
      <c r="I44" s="4"/>
      <c r="J44" s="4"/>
      <c r="K44" s="57" t="s">
        <v>51</v>
      </c>
      <c r="L44" s="59" t="str">
        <f>SUM(K49:K1608)</f>
        <v>#NAME?</v>
      </c>
      <c r="M44" s="4"/>
      <c r="N44" s="4"/>
      <c r="O44" s="4"/>
      <c r="P44" s="4"/>
      <c r="Q44" s="4"/>
      <c r="R44" s="4"/>
      <c r="S44" s="4"/>
      <c r="T44" s="4"/>
      <c r="U44" s="4"/>
    </row>
    <row r="45" ht="12.75" customHeight="1">
      <c r="A45" s="4"/>
      <c r="B45" s="4"/>
      <c r="C45" s="4"/>
      <c r="D45" s="4"/>
      <c r="E45" s="4"/>
      <c r="F45" s="4"/>
      <c r="G45" s="4"/>
      <c r="H45" s="4"/>
      <c r="I45" s="4"/>
      <c r="J45" s="4"/>
      <c r="K45" s="4"/>
      <c r="L45" s="4"/>
      <c r="M45" s="4"/>
      <c r="N45" s="4"/>
      <c r="O45" s="4"/>
      <c r="P45" s="4"/>
      <c r="Q45" s="4"/>
      <c r="R45" s="4"/>
      <c r="S45" s="4"/>
      <c r="T45" s="4"/>
      <c r="U45" s="4"/>
    </row>
    <row r="46" ht="12.75" customHeight="1">
      <c r="A46" s="60" t="s">
        <v>52</v>
      </c>
      <c r="B46" s="4"/>
      <c r="C46" s="4"/>
      <c r="D46" s="4"/>
      <c r="E46" s="4"/>
      <c r="F46" s="4"/>
      <c r="G46" s="4"/>
      <c r="H46" s="4"/>
      <c r="I46" s="4"/>
      <c r="J46" s="4"/>
      <c r="K46" s="4"/>
      <c r="L46" s="61" t="s">
        <v>19</v>
      </c>
      <c r="M46" s="4"/>
      <c r="N46" s="4"/>
      <c r="O46" s="62" t="s">
        <v>53</v>
      </c>
      <c r="P46" s="62"/>
      <c r="Q46" s="62"/>
    </row>
    <row r="47" ht="12.75" customHeight="1">
      <c r="A47" s="63" t="s">
        <v>54</v>
      </c>
      <c r="B47" s="64" t="s">
        <v>55</v>
      </c>
      <c r="C47" s="64" t="s">
        <v>56</v>
      </c>
      <c r="D47" s="64" t="s">
        <v>57</v>
      </c>
      <c r="E47" s="64" t="s">
        <v>58</v>
      </c>
      <c r="F47" s="64" t="s">
        <v>59</v>
      </c>
      <c r="G47" s="64" t="s">
        <v>60</v>
      </c>
      <c r="H47" s="64" t="s">
        <v>61</v>
      </c>
      <c r="I47" s="64" t="s">
        <v>62</v>
      </c>
      <c r="J47" s="64" t="s">
        <v>63</v>
      </c>
      <c r="K47" s="64" t="s">
        <v>64</v>
      </c>
      <c r="L47" s="64" t="s">
        <v>65</v>
      </c>
      <c r="M47" s="4"/>
      <c r="N47" s="4"/>
      <c r="O47" s="65" t="s">
        <v>54</v>
      </c>
      <c r="P47" s="65" t="s">
        <v>10</v>
      </c>
      <c r="Q47" s="65" t="s">
        <v>66</v>
      </c>
      <c r="R47" s="66" t="s">
        <v>67</v>
      </c>
      <c r="S47" s="66" t="s">
        <v>68</v>
      </c>
      <c r="T47" s="66" t="s">
        <v>69</v>
      </c>
      <c r="U47" s="66" t="s">
        <v>63</v>
      </c>
    </row>
    <row r="48" ht="12.75" customHeight="1">
      <c r="A48" s="67">
        <v>0.0</v>
      </c>
      <c r="B48" s="68"/>
      <c r="C48" s="67"/>
      <c r="D48" s="69"/>
      <c r="E48" s="67"/>
      <c r="F48" s="70"/>
      <c r="G48" s="67"/>
      <c r="H48" s="67"/>
      <c r="I48" s="67"/>
      <c r="J48" s="71">
        <f>loan_amount</f>
        <v>150000</v>
      </c>
      <c r="K48" s="67"/>
      <c r="L48" s="67"/>
      <c r="M48" s="4"/>
      <c r="N48" s="4"/>
      <c r="O48" s="72"/>
      <c r="P48" s="72"/>
      <c r="Q48" s="72"/>
      <c r="R48" s="72"/>
      <c r="S48" s="72"/>
      <c r="T48" s="72"/>
      <c r="U48" s="73">
        <f>loan_amount</f>
        <v>150000</v>
      </c>
    </row>
    <row r="49" ht="12.75" customHeight="1">
      <c r="A49" s="74" t="str">
        <f t="shared" ref="A49:A1608" si="1">IF(J48="","",IF(OR(A48&gt;=nper,ROUND(J48,2)&lt;=0),"",A48+1))</f>
        <v>#NAME?</v>
      </c>
      <c r="B49" s="75" t="str">
        <f>IF(A49="","",IF(OR(periods_per_year=26,periods_per_year=52),IF(periods_per_year=26,IF(A49=1,fpdate,B48+14),IF(periods_per_year=52,IF(A49=1,fpdate,B48+7),"n/a")),IF(periods_per_year=24,DATE(YEAR(fpdate),MONTH(fpdate)+(A49-1)/2+IF(AND(DAY(fpdate)&gt;=15,MOD(A49,2)=0),1,0),IF(MOD(A49,2)=0,IF(DAY(fpdate)&gt;=15,DAY(fpdate)-14,DAY(fpdate)+14),DAY(fpdate))),IF(DAY(DATE(YEAR(fpdate),MONTH(fpdate)+A49-1,DAY(fpdate)))&lt;&gt;DAY(fpdate),DATE(YEAR(fpdate),MONTH(fpdate)+A49,0),DATE(YEAR(fpdate),MONTH(fpdate)+A49-1,DAY(fpdate))))))</f>
        <v>#NAME?</v>
      </c>
      <c r="C49" s="76" t="str">
        <f t="shared" ref="C49:C1608" si="2">IF(A49="","",IF(MOD(A49,periods_per_year)=0,A49/periods_per_year,""))</f>
        <v>#NAME?</v>
      </c>
      <c r="D49" s="77" t="str">
        <f>IF(A49="","",IF(A49=1,start_rate,IF(variable,IF(OR(A49=1,A49&lt;$J$23*periods_per_year),D48,MIN($J$24,IF(MOD(A49-1,$J$26)=0,MAX($J$25,D48+$J$27),D48))),D48)))</f>
        <v>#NAME?</v>
      </c>
      <c r="E49" s="78" t="str">
        <f t="shared" ref="E49:E1608" si="3">IF(A49="","",ROUND((((1+D49/CP)^(CP/periods_per_year))-1)*J48,2))</f>
        <v>#NAME?</v>
      </c>
      <c r="F49" s="78" t="str">
        <f t="shared" ref="F49:F1608" si="4">IF(A49="","",IF(A49=nper,J48+E49,MIN(J48+E49,IF(D49=D48,F48,IF($E$13="Acc Bi-Weekly",ROUND((-PMT(((1+D49/CP)^(CP/12))-1,(nper-A49+1)*12/26,J48))/2,2),IF($E$13="Acc Weekly",ROUND((-PMT(((1+D49/CP)^(CP/12))-1,(nper-A49+1)*12/52,J48))/4,2),ROUND(-PMT(((1+D49/CP)^(CP/periods_per_year))-1,nper-A49+1,J48),2)))))))</f>
        <v>#NAME?</v>
      </c>
      <c r="G49" s="78" t="str">
        <f>IF(OR(A49="",A49&lt;$E$23),"",IF(J48&lt;=F49,0,IF(IF(AND(A49&gt;=$E$23,MOD(A49-$E$23,int)=0),$E$24,0)+F49&gt;=J48+E49,J48+E49-F49,IF(AND(A49&gt;=$E$23,MOD(A49-$E$23,int)=0),$E$24,0)+IF(IF(AND(A49&gt;=$E$23,MOD(A49-$E$23,int)=0),$E$24,0)+IF(MOD(A49-$E$27,periods_per_year)=0,$E$26,0)+F49&lt;J48+E49,IF(MOD(A49-$E$27,periods_per_year)=0,$E$26,0),J48+E49-IF(AND(A49&gt;=$E$23,MOD(A49-$E$23,int)=0),$E$24,0)-F49))))</f>
        <v>#NAME?</v>
      </c>
      <c r="H49" s="79"/>
      <c r="I49" s="78" t="str">
        <f t="shared" ref="I49:I1608" si="5">IF(A49="","",F49-E49+H49+IF(G49="",0,G49))</f>
        <v>#NAME?</v>
      </c>
      <c r="J49" s="78" t="str">
        <f t="shared" ref="J49:J1608" si="6">IF(A49="","",J48-I49)</f>
        <v>#NAME?</v>
      </c>
      <c r="K49" s="78" t="str">
        <f t="shared" ref="K49:K1608" si="7">IF(A49="","",$L$42*E49)</f>
        <v>#NAME?</v>
      </c>
      <c r="L49" s="78" t="str">
        <f t="shared" ref="L49:L1608" si="8">IF(A49="","",SUM($K$49:K49))</f>
        <v>#NAME?</v>
      </c>
      <c r="M49" s="4"/>
      <c r="N49" s="4"/>
      <c r="O49" s="74" t="str">
        <f t="shared" ref="O49:O1608" si="9">IF(U48="","",IF(OR(O48&gt;=nper,ROUND(U48,2)&lt;=0),"",O48+1))</f>
        <v>#NAME?</v>
      </c>
      <c r="P49" s="75" t="str">
        <f>IF(O49="","",IF(OR(periods_per_year=26,periods_per_year=52),IF(periods_per_year=26,IF(O49=1,fpdate,P48+14),IF(periods_per_year=52,IF(O49=1,fpdate,P48+7),"n/a")),IF(periods_per_year=24,DATE(YEAR(fpdate),MONTH(fpdate)+(O49-1)/2+IF(AND(DAY(fpdate)&gt;=15,MOD(O49,2)=0),1,0),IF(MOD(O49,2)=0,IF(DAY(fpdate)&gt;=15,DAY(fpdate)-14,DAY(fpdate)+14),DAY(fpdate))),IF(DAY(DATE(YEAR(fpdate),MONTH(fpdate)+O49-1,DAY(fpdate)))&lt;&gt;DAY(fpdate),DATE(YEAR(fpdate),MONTH(fpdate)+O49,0),DATE(YEAR(fpdate),MONTH(fpdate)+O49-1,DAY(fpdate))))))</f>
        <v>#NAME?</v>
      </c>
      <c r="Q49" s="80" t="str">
        <f>IF(O49="","",IF(D49&lt;&gt;"",D49,IF(O49=1,start_rate,IF(variable,IF(OR(O49=1,O49&lt;$J$23*periods_per_year),Q48,MIN($J$24,IF(MOD(O49-1,$J$26)=0,MAX($J$25,Q48+$J$27),Q48))),Q48))))</f>
        <v>#NAME?</v>
      </c>
      <c r="R49" s="78" t="str">
        <f t="shared" ref="R49:R1608" si="10">IF(O49="","",ROUND((((1+Q49/CP)^(CP/periods_per_year))-1)*U48,2))</f>
        <v>#NAME?</v>
      </c>
      <c r="S49" s="78" t="str">
        <f t="shared" ref="S49:S1608" si="11">IF(O49="","",IF(O49=nper,U48+R49,MIN(U48+R49,IF(Q49=Q48,S48,ROUND(-PMT(((1+Q49/CP)^(CP/periods_per_year))-1,nper-O49+1,U48),2)))))</f>
        <v>#NAME?</v>
      </c>
      <c r="T49" s="78" t="str">
        <f t="shared" ref="T49:T1608" si="12">IF(O49="","",S49-R49)</f>
        <v>#NAME?</v>
      </c>
      <c r="U49" s="78" t="str">
        <f t="shared" ref="U49:U1608" si="13">IF(O49="","",U48-T49)</f>
        <v>#NAME?</v>
      </c>
    </row>
    <row r="50" ht="12.75" customHeight="1">
      <c r="A50" s="74" t="str">
        <f t="shared" si="1"/>
        <v>#NAME?</v>
      </c>
      <c r="B50" s="75" t="str">
        <f>IF(A50="","",IF(OR(periods_per_year=26,periods_per_year=52),IF(periods_per_year=26,IF(A50=1,fpdate,B49+14),IF(periods_per_year=52,IF(A50=1,fpdate,B49+7),"n/a")),IF(periods_per_year=24,DATE(YEAR(fpdate),MONTH(fpdate)+(A50-1)/2+IF(AND(DAY(fpdate)&gt;=15,MOD(A50,2)=0),1,0),IF(MOD(A50,2)=0,IF(DAY(fpdate)&gt;=15,DAY(fpdate)-14,DAY(fpdate)+14),DAY(fpdate))),IF(DAY(DATE(YEAR(fpdate),MONTH(fpdate)+A50-1,DAY(fpdate)))&lt;&gt;DAY(fpdate),DATE(YEAR(fpdate),MONTH(fpdate)+A50,0),DATE(YEAR(fpdate),MONTH(fpdate)+A50-1,DAY(fpdate))))))</f>
        <v>#NAME?</v>
      </c>
      <c r="C50" s="76" t="str">
        <f t="shared" si="2"/>
        <v>#NAME?</v>
      </c>
      <c r="D50" s="77" t="str">
        <f>IF(A50="","",IF(A50=1,start_rate,IF(variable,IF(OR(A50=1,A50&lt;$J$23*periods_per_year),D49,MIN($J$24,IF(MOD(A50-1,$J$26)=0,MAX($J$25,D49+$J$27),D49))),D49)))</f>
        <v>#NAME?</v>
      </c>
      <c r="E50" s="78" t="str">
        <f t="shared" si="3"/>
        <v>#NAME?</v>
      </c>
      <c r="F50" s="78" t="str">
        <f t="shared" si="4"/>
        <v>#NAME?</v>
      </c>
      <c r="G50" s="78" t="str">
        <f>IF(OR(A50="",A50&lt;$E$23),"",IF(J49&lt;=F50,0,IF(IF(AND(A50&gt;=$E$23,MOD(A50-$E$23,int)=0),$E$24,0)+F50&gt;=J49+E50,J49+E50-F50,IF(AND(A50&gt;=$E$23,MOD(A50-$E$23,int)=0),$E$24,0)+IF(IF(AND(A50&gt;=$E$23,MOD(A50-$E$23,int)=0),$E$24,0)+IF(MOD(A50-$E$27,periods_per_year)=0,$E$26,0)+F50&lt;J49+E50,IF(MOD(A50-$E$27,periods_per_year)=0,$E$26,0),J49+E50-IF(AND(A50&gt;=$E$23,MOD(A50-$E$23,int)=0),$E$24,0)-F50))))</f>
        <v>#NAME?</v>
      </c>
      <c r="H50" s="79"/>
      <c r="I50" s="78" t="str">
        <f t="shared" si="5"/>
        <v>#NAME?</v>
      </c>
      <c r="J50" s="78" t="str">
        <f t="shared" si="6"/>
        <v>#NAME?</v>
      </c>
      <c r="K50" s="78" t="str">
        <f t="shared" si="7"/>
        <v>#NAME?</v>
      </c>
      <c r="L50" s="78" t="str">
        <f t="shared" si="8"/>
        <v>#NAME?</v>
      </c>
      <c r="M50" s="4"/>
      <c r="N50" s="4"/>
      <c r="O50" s="74" t="str">
        <f t="shared" si="9"/>
        <v>#NAME?</v>
      </c>
      <c r="P50" s="75" t="str">
        <f>IF(O50="","",IF(OR(periods_per_year=26,periods_per_year=52),IF(periods_per_year=26,IF(O50=1,fpdate,P49+14),IF(periods_per_year=52,IF(O50=1,fpdate,P49+7),"n/a")),IF(periods_per_year=24,DATE(YEAR(fpdate),MONTH(fpdate)+(O50-1)/2+IF(AND(DAY(fpdate)&gt;=15,MOD(O50,2)=0),1,0),IF(MOD(O50,2)=0,IF(DAY(fpdate)&gt;=15,DAY(fpdate)-14,DAY(fpdate)+14),DAY(fpdate))),IF(DAY(DATE(YEAR(fpdate),MONTH(fpdate)+O50-1,DAY(fpdate)))&lt;&gt;DAY(fpdate),DATE(YEAR(fpdate),MONTH(fpdate)+O50,0),DATE(YEAR(fpdate),MONTH(fpdate)+O50-1,DAY(fpdate))))))</f>
        <v>#NAME?</v>
      </c>
      <c r="Q50" s="80" t="str">
        <f>IF(O50="","",IF(D50&lt;&gt;"",D50,IF(O50=1,start_rate,IF(variable,IF(OR(O50=1,O50&lt;$J$23*periods_per_year),Q49,MIN($J$24,IF(MOD(O50-1,$J$26)=0,MAX($J$25,Q49+$J$27),Q49))),Q49))))</f>
        <v>#NAME?</v>
      </c>
      <c r="R50" s="78" t="str">
        <f t="shared" si="10"/>
        <v>#NAME?</v>
      </c>
      <c r="S50" s="78" t="str">
        <f t="shared" si="11"/>
        <v>#NAME?</v>
      </c>
      <c r="T50" s="78" t="str">
        <f t="shared" si="12"/>
        <v>#NAME?</v>
      </c>
      <c r="U50" s="78" t="str">
        <f t="shared" si="13"/>
        <v>#NAME?</v>
      </c>
    </row>
    <row r="51" ht="12.75" customHeight="1">
      <c r="A51" s="74" t="str">
        <f t="shared" si="1"/>
        <v>#NAME?</v>
      </c>
      <c r="B51" s="75" t="str">
        <f>IF(A51="","",IF(OR(periods_per_year=26,periods_per_year=52),IF(periods_per_year=26,IF(A51=1,fpdate,B50+14),IF(periods_per_year=52,IF(A51=1,fpdate,B50+7),"n/a")),IF(periods_per_year=24,DATE(YEAR(fpdate),MONTH(fpdate)+(A51-1)/2+IF(AND(DAY(fpdate)&gt;=15,MOD(A51,2)=0),1,0),IF(MOD(A51,2)=0,IF(DAY(fpdate)&gt;=15,DAY(fpdate)-14,DAY(fpdate)+14),DAY(fpdate))),IF(DAY(DATE(YEAR(fpdate),MONTH(fpdate)+A51-1,DAY(fpdate)))&lt;&gt;DAY(fpdate),DATE(YEAR(fpdate),MONTH(fpdate)+A51,0),DATE(YEAR(fpdate),MONTH(fpdate)+A51-1,DAY(fpdate))))))</f>
        <v>#NAME?</v>
      </c>
      <c r="C51" s="76" t="str">
        <f t="shared" si="2"/>
        <v>#NAME?</v>
      </c>
      <c r="D51" s="77" t="str">
        <f>IF(A51="","",IF(A51=1,start_rate,IF(variable,IF(OR(A51=1,A51&lt;$J$23*periods_per_year),D50,MIN($J$24,IF(MOD(A51-1,$J$26)=0,MAX($J$25,D50+$J$27),D50))),D50)))</f>
        <v>#NAME?</v>
      </c>
      <c r="E51" s="78" t="str">
        <f t="shared" si="3"/>
        <v>#NAME?</v>
      </c>
      <c r="F51" s="78" t="str">
        <f t="shared" si="4"/>
        <v>#NAME?</v>
      </c>
      <c r="G51" s="78" t="str">
        <f>IF(OR(A51="",A51&lt;$E$23),"",IF(J50&lt;=F51,0,IF(IF(AND(A51&gt;=$E$23,MOD(A51-$E$23,int)=0),$E$24,0)+F51&gt;=J50+E51,J50+E51-F51,IF(AND(A51&gt;=$E$23,MOD(A51-$E$23,int)=0),$E$24,0)+IF(IF(AND(A51&gt;=$E$23,MOD(A51-$E$23,int)=0),$E$24,0)+IF(MOD(A51-$E$27,periods_per_year)=0,$E$26,0)+F51&lt;J50+E51,IF(MOD(A51-$E$27,periods_per_year)=0,$E$26,0),J50+E51-IF(AND(A51&gt;=$E$23,MOD(A51-$E$23,int)=0),$E$24,0)-F51))))</f>
        <v>#NAME?</v>
      </c>
      <c r="H51" s="79"/>
      <c r="I51" s="78" t="str">
        <f t="shared" si="5"/>
        <v>#NAME?</v>
      </c>
      <c r="J51" s="78" t="str">
        <f t="shared" si="6"/>
        <v>#NAME?</v>
      </c>
      <c r="K51" s="78" t="str">
        <f t="shared" si="7"/>
        <v>#NAME?</v>
      </c>
      <c r="L51" s="78" t="str">
        <f t="shared" si="8"/>
        <v>#NAME?</v>
      </c>
      <c r="M51" s="4"/>
      <c r="N51" s="4"/>
      <c r="O51" s="74" t="str">
        <f t="shared" si="9"/>
        <v>#NAME?</v>
      </c>
      <c r="P51" s="75" t="str">
        <f>IF(O51="","",IF(OR(periods_per_year=26,periods_per_year=52),IF(periods_per_year=26,IF(O51=1,fpdate,P50+14),IF(periods_per_year=52,IF(O51=1,fpdate,P50+7),"n/a")),IF(periods_per_year=24,DATE(YEAR(fpdate),MONTH(fpdate)+(O51-1)/2+IF(AND(DAY(fpdate)&gt;=15,MOD(O51,2)=0),1,0),IF(MOD(O51,2)=0,IF(DAY(fpdate)&gt;=15,DAY(fpdate)-14,DAY(fpdate)+14),DAY(fpdate))),IF(DAY(DATE(YEAR(fpdate),MONTH(fpdate)+O51-1,DAY(fpdate)))&lt;&gt;DAY(fpdate),DATE(YEAR(fpdate),MONTH(fpdate)+O51,0),DATE(YEAR(fpdate),MONTH(fpdate)+O51-1,DAY(fpdate))))))</f>
        <v>#NAME?</v>
      </c>
      <c r="Q51" s="80" t="str">
        <f>IF(O51="","",IF(D51&lt;&gt;"",D51,IF(O51=1,start_rate,IF(variable,IF(OR(O51=1,O51&lt;$J$23*periods_per_year),Q50,MIN($J$24,IF(MOD(O51-1,$J$26)=0,MAX($J$25,Q50+$J$27),Q50))),Q50))))</f>
        <v>#NAME?</v>
      </c>
      <c r="R51" s="78" t="str">
        <f t="shared" si="10"/>
        <v>#NAME?</v>
      </c>
      <c r="S51" s="78" t="str">
        <f t="shared" si="11"/>
        <v>#NAME?</v>
      </c>
      <c r="T51" s="78" t="str">
        <f t="shared" si="12"/>
        <v>#NAME?</v>
      </c>
      <c r="U51" s="78" t="str">
        <f t="shared" si="13"/>
        <v>#NAME?</v>
      </c>
    </row>
    <row r="52" ht="12.75" customHeight="1">
      <c r="A52" s="74" t="str">
        <f t="shared" si="1"/>
        <v>#NAME?</v>
      </c>
      <c r="B52" s="75" t="str">
        <f>IF(A52="","",IF(OR(periods_per_year=26,periods_per_year=52),IF(periods_per_year=26,IF(A52=1,fpdate,B51+14),IF(periods_per_year=52,IF(A52=1,fpdate,B51+7),"n/a")),IF(periods_per_year=24,DATE(YEAR(fpdate),MONTH(fpdate)+(A52-1)/2+IF(AND(DAY(fpdate)&gt;=15,MOD(A52,2)=0),1,0),IF(MOD(A52,2)=0,IF(DAY(fpdate)&gt;=15,DAY(fpdate)-14,DAY(fpdate)+14),DAY(fpdate))),IF(DAY(DATE(YEAR(fpdate),MONTH(fpdate)+A52-1,DAY(fpdate)))&lt;&gt;DAY(fpdate),DATE(YEAR(fpdate),MONTH(fpdate)+A52,0),DATE(YEAR(fpdate),MONTH(fpdate)+A52-1,DAY(fpdate))))))</f>
        <v>#NAME?</v>
      </c>
      <c r="C52" s="76" t="str">
        <f t="shared" si="2"/>
        <v>#NAME?</v>
      </c>
      <c r="D52" s="77" t="str">
        <f>IF(A52="","",IF(A52=1,start_rate,IF(variable,IF(OR(A52=1,A52&lt;$J$23*periods_per_year),D51,MIN($J$24,IF(MOD(A52-1,$J$26)=0,MAX($J$25,D51+$J$27),D51))),D51)))</f>
        <v>#NAME?</v>
      </c>
      <c r="E52" s="78" t="str">
        <f t="shared" si="3"/>
        <v>#NAME?</v>
      </c>
      <c r="F52" s="78" t="str">
        <f t="shared" si="4"/>
        <v>#NAME?</v>
      </c>
      <c r="G52" s="78" t="str">
        <f>IF(OR(A52="",A52&lt;$E$23),"",IF(J51&lt;=F52,0,IF(IF(AND(A52&gt;=$E$23,MOD(A52-$E$23,int)=0),$E$24,0)+F52&gt;=J51+E52,J51+E52-F52,IF(AND(A52&gt;=$E$23,MOD(A52-$E$23,int)=0),$E$24,0)+IF(IF(AND(A52&gt;=$E$23,MOD(A52-$E$23,int)=0),$E$24,0)+IF(MOD(A52-$E$27,periods_per_year)=0,$E$26,0)+F52&lt;J51+E52,IF(MOD(A52-$E$27,periods_per_year)=0,$E$26,0),J51+E52-IF(AND(A52&gt;=$E$23,MOD(A52-$E$23,int)=0),$E$24,0)-F52))))</f>
        <v>#NAME?</v>
      </c>
      <c r="H52" s="79"/>
      <c r="I52" s="78" t="str">
        <f t="shared" si="5"/>
        <v>#NAME?</v>
      </c>
      <c r="J52" s="78" t="str">
        <f t="shared" si="6"/>
        <v>#NAME?</v>
      </c>
      <c r="K52" s="78" t="str">
        <f t="shared" si="7"/>
        <v>#NAME?</v>
      </c>
      <c r="L52" s="78" t="str">
        <f t="shared" si="8"/>
        <v>#NAME?</v>
      </c>
      <c r="M52" s="4"/>
      <c r="N52" s="4"/>
      <c r="O52" s="74" t="str">
        <f t="shared" si="9"/>
        <v>#NAME?</v>
      </c>
      <c r="P52" s="75" t="str">
        <f>IF(O52="","",IF(OR(periods_per_year=26,periods_per_year=52),IF(periods_per_year=26,IF(O52=1,fpdate,P51+14),IF(periods_per_year=52,IF(O52=1,fpdate,P51+7),"n/a")),IF(periods_per_year=24,DATE(YEAR(fpdate),MONTH(fpdate)+(O52-1)/2+IF(AND(DAY(fpdate)&gt;=15,MOD(O52,2)=0),1,0),IF(MOD(O52,2)=0,IF(DAY(fpdate)&gt;=15,DAY(fpdate)-14,DAY(fpdate)+14),DAY(fpdate))),IF(DAY(DATE(YEAR(fpdate),MONTH(fpdate)+O52-1,DAY(fpdate)))&lt;&gt;DAY(fpdate),DATE(YEAR(fpdate),MONTH(fpdate)+O52,0),DATE(YEAR(fpdate),MONTH(fpdate)+O52-1,DAY(fpdate))))))</f>
        <v>#NAME?</v>
      </c>
      <c r="Q52" s="80" t="str">
        <f>IF(O52="","",IF(D52&lt;&gt;"",D52,IF(O52=1,start_rate,IF(variable,IF(OR(O52=1,O52&lt;$J$23*periods_per_year),Q51,MIN($J$24,IF(MOD(O52-1,$J$26)=0,MAX($J$25,Q51+$J$27),Q51))),Q51))))</f>
        <v>#NAME?</v>
      </c>
      <c r="R52" s="78" t="str">
        <f t="shared" si="10"/>
        <v>#NAME?</v>
      </c>
      <c r="S52" s="78" t="str">
        <f t="shared" si="11"/>
        <v>#NAME?</v>
      </c>
      <c r="T52" s="78" t="str">
        <f t="shared" si="12"/>
        <v>#NAME?</v>
      </c>
      <c r="U52" s="78" t="str">
        <f t="shared" si="13"/>
        <v>#NAME?</v>
      </c>
    </row>
    <row r="53" ht="12.75" customHeight="1">
      <c r="A53" s="74" t="str">
        <f t="shared" si="1"/>
        <v>#NAME?</v>
      </c>
      <c r="B53" s="75" t="str">
        <f>IF(A53="","",IF(OR(periods_per_year=26,periods_per_year=52),IF(periods_per_year=26,IF(A53=1,fpdate,B52+14),IF(periods_per_year=52,IF(A53=1,fpdate,B52+7),"n/a")),IF(periods_per_year=24,DATE(YEAR(fpdate),MONTH(fpdate)+(A53-1)/2+IF(AND(DAY(fpdate)&gt;=15,MOD(A53,2)=0),1,0),IF(MOD(A53,2)=0,IF(DAY(fpdate)&gt;=15,DAY(fpdate)-14,DAY(fpdate)+14),DAY(fpdate))),IF(DAY(DATE(YEAR(fpdate),MONTH(fpdate)+A53-1,DAY(fpdate)))&lt;&gt;DAY(fpdate),DATE(YEAR(fpdate),MONTH(fpdate)+A53,0),DATE(YEAR(fpdate),MONTH(fpdate)+A53-1,DAY(fpdate))))))</f>
        <v>#NAME?</v>
      </c>
      <c r="C53" s="76" t="str">
        <f t="shared" si="2"/>
        <v>#NAME?</v>
      </c>
      <c r="D53" s="77" t="str">
        <f>IF(A53="","",IF(A53=1,start_rate,IF(variable,IF(OR(A53=1,A53&lt;$J$23*periods_per_year),D52,MIN($J$24,IF(MOD(A53-1,$J$26)=0,MAX($J$25,D52+$J$27),D52))),D52)))</f>
        <v>#NAME?</v>
      </c>
      <c r="E53" s="78" t="str">
        <f t="shared" si="3"/>
        <v>#NAME?</v>
      </c>
      <c r="F53" s="78" t="str">
        <f t="shared" si="4"/>
        <v>#NAME?</v>
      </c>
      <c r="G53" s="78" t="str">
        <f>IF(OR(A53="",A53&lt;$E$23),"",IF(J52&lt;=F53,0,IF(IF(AND(A53&gt;=$E$23,MOD(A53-$E$23,int)=0),$E$24,0)+F53&gt;=J52+E53,J52+E53-F53,IF(AND(A53&gt;=$E$23,MOD(A53-$E$23,int)=0),$E$24,0)+IF(IF(AND(A53&gt;=$E$23,MOD(A53-$E$23,int)=0),$E$24,0)+IF(MOD(A53-$E$27,periods_per_year)=0,$E$26,0)+F53&lt;J52+E53,IF(MOD(A53-$E$27,periods_per_year)=0,$E$26,0),J52+E53-IF(AND(A53&gt;=$E$23,MOD(A53-$E$23,int)=0),$E$24,0)-F53))))</f>
        <v>#NAME?</v>
      </c>
      <c r="H53" s="79"/>
      <c r="I53" s="78" t="str">
        <f t="shared" si="5"/>
        <v>#NAME?</v>
      </c>
      <c r="J53" s="78" t="str">
        <f t="shared" si="6"/>
        <v>#NAME?</v>
      </c>
      <c r="K53" s="78" t="str">
        <f t="shared" si="7"/>
        <v>#NAME?</v>
      </c>
      <c r="L53" s="78" t="str">
        <f t="shared" si="8"/>
        <v>#NAME?</v>
      </c>
      <c r="M53" s="4"/>
      <c r="N53" s="4"/>
      <c r="O53" s="74" t="str">
        <f t="shared" si="9"/>
        <v>#NAME?</v>
      </c>
      <c r="P53" s="75" t="str">
        <f>IF(O53="","",IF(OR(periods_per_year=26,periods_per_year=52),IF(periods_per_year=26,IF(O53=1,fpdate,P52+14),IF(periods_per_year=52,IF(O53=1,fpdate,P52+7),"n/a")),IF(periods_per_year=24,DATE(YEAR(fpdate),MONTH(fpdate)+(O53-1)/2+IF(AND(DAY(fpdate)&gt;=15,MOD(O53,2)=0),1,0),IF(MOD(O53,2)=0,IF(DAY(fpdate)&gt;=15,DAY(fpdate)-14,DAY(fpdate)+14),DAY(fpdate))),IF(DAY(DATE(YEAR(fpdate),MONTH(fpdate)+O53-1,DAY(fpdate)))&lt;&gt;DAY(fpdate),DATE(YEAR(fpdate),MONTH(fpdate)+O53,0),DATE(YEAR(fpdate),MONTH(fpdate)+O53-1,DAY(fpdate))))))</f>
        <v>#NAME?</v>
      </c>
      <c r="Q53" s="80" t="str">
        <f>IF(O53="","",IF(D53&lt;&gt;"",D53,IF(O53=1,start_rate,IF(variable,IF(OR(O53=1,O53&lt;$J$23*periods_per_year),Q52,MIN($J$24,IF(MOD(O53-1,$J$26)=0,MAX($J$25,Q52+$J$27),Q52))),Q52))))</f>
        <v>#NAME?</v>
      </c>
      <c r="R53" s="78" t="str">
        <f t="shared" si="10"/>
        <v>#NAME?</v>
      </c>
      <c r="S53" s="78" t="str">
        <f t="shared" si="11"/>
        <v>#NAME?</v>
      </c>
      <c r="T53" s="78" t="str">
        <f t="shared" si="12"/>
        <v>#NAME?</v>
      </c>
      <c r="U53" s="78" t="str">
        <f t="shared" si="13"/>
        <v>#NAME?</v>
      </c>
    </row>
    <row r="54" ht="12.75" customHeight="1">
      <c r="A54" s="74" t="str">
        <f t="shared" si="1"/>
        <v>#NAME?</v>
      </c>
      <c r="B54" s="75" t="str">
        <f>IF(A54="","",IF(OR(periods_per_year=26,periods_per_year=52),IF(periods_per_year=26,IF(A54=1,fpdate,B53+14),IF(periods_per_year=52,IF(A54=1,fpdate,B53+7),"n/a")),IF(periods_per_year=24,DATE(YEAR(fpdate),MONTH(fpdate)+(A54-1)/2+IF(AND(DAY(fpdate)&gt;=15,MOD(A54,2)=0),1,0),IF(MOD(A54,2)=0,IF(DAY(fpdate)&gt;=15,DAY(fpdate)-14,DAY(fpdate)+14),DAY(fpdate))),IF(DAY(DATE(YEAR(fpdate),MONTH(fpdate)+A54-1,DAY(fpdate)))&lt;&gt;DAY(fpdate),DATE(YEAR(fpdate),MONTH(fpdate)+A54,0),DATE(YEAR(fpdate),MONTH(fpdate)+A54-1,DAY(fpdate))))))</f>
        <v>#NAME?</v>
      </c>
      <c r="C54" s="76" t="str">
        <f t="shared" si="2"/>
        <v>#NAME?</v>
      </c>
      <c r="D54" s="77" t="str">
        <f>IF(A54="","",IF(A54=1,start_rate,IF(variable,IF(OR(A54=1,A54&lt;$J$23*periods_per_year),D53,MIN($J$24,IF(MOD(A54-1,$J$26)=0,MAX($J$25,D53+$J$27),D53))),D53)))</f>
        <v>#NAME?</v>
      </c>
      <c r="E54" s="78" t="str">
        <f t="shared" si="3"/>
        <v>#NAME?</v>
      </c>
      <c r="F54" s="78" t="str">
        <f t="shared" si="4"/>
        <v>#NAME?</v>
      </c>
      <c r="G54" s="78" t="str">
        <f>IF(OR(A54="",A54&lt;$E$23),"",IF(J53&lt;=F54,0,IF(IF(AND(A54&gt;=$E$23,MOD(A54-$E$23,int)=0),$E$24,0)+F54&gt;=J53+E54,J53+E54-F54,IF(AND(A54&gt;=$E$23,MOD(A54-$E$23,int)=0),$E$24,0)+IF(IF(AND(A54&gt;=$E$23,MOD(A54-$E$23,int)=0),$E$24,0)+IF(MOD(A54-$E$27,periods_per_year)=0,$E$26,0)+F54&lt;J53+E54,IF(MOD(A54-$E$27,periods_per_year)=0,$E$26,0),J53+E54-IF(AND(A54&gt;=$E$23,MOD(A54-$E$23,int)=0),$E$24,0)-F54))))</f>
        <v>#NAME?</v>
      </c>
      <c r="H54" s="79"/>
      <c r="I54" s="78" t="str">
        <f t="shared" si="5"/>
        <v>#NAME?</v>
      </c>
      <c r="J54" s="78" t="str">
        <f t="shared" si="6"/>
        <v>#NAME?</v>
      </c>
      <c r="K54" s="78" t="str">
        <f t="shared" si="7"/>
        <v>#NAME?</v>
      </c>
      <c r="L54" s="78" t="str">
        <f t="shared" si="8"/>
        <v>#NAME?</v>
      </c>
      <c r="M54" s="4"/>
      <c r="N54" s="4"/>
      <c r="O54" s="74" t="str">
        <f t="shared" si="9"/>
        <v>#NAME?</v>
      </c>
      <c r="P54" s="75" t="str">
        <f>IF(O54="","",IF(OR(periods_per_year=26,periods_per_year=52),IF(periods_per_year=26,IF(O54=1,fpdate,P53+14),IF(periods_per_year=52,IF(O54=1,fpdate,P53+7),"n/a")),IF(periods_per_year=24,DATE(YEAR(fpdate),MONTH(fpdate)+(O54-1)/2+IF(AND(DAY(fpdate)&gt;=15,MOD(O54,2)=0),1,0),IF(MOD(O54,2)=0,IF(DAY(fpdate)&gt;=15,DAY(fpdate)-14,DAY(fpdate)+14),DAY(fpdate))),IF(DAY(DATE(YEAR(fpdate),MONTH(fpdate)+O54-1,DAY(fpdate)))&lt;&gt;DAY(fpdate),DATE(YEAR(fpdate),MONTH(fpdate)+O54,0),DATE(YEAR(fpdate),MONTH(fpdate)+O54-1,DAY(fpdate))))))</f>
        <v>#NAME?</v>
      </c>
      <c r="Q54" s="80" t="str">
        <f>IF(O54="","",IF(D54&lt;&gt;"",D54,IF(O54=1,start_rate,IF(variable,IF(OR(O54=1,O54&lt;$J$23*periods_per_year),Q53,MIN($J$24,IF(MOD(O54-1,$J$26)=0,MAX($J$25,Q53+$J$27),Q53))),Q53))))</f>
        <v>#NAME?</v>
      </c>
      <c r="R54" s="78" t="str">
        <f t="shared" si="10"/>
        <v>#NAME?</v>
      </c>
      <c r="S54" s="78" t="str">
        <f t="shared" si="11"/>
        <v>#NAME?</v>
      </c>
      <c r="T54" s="78" t="str">
        <f t="shared" si="12"/>
        <v>#NAME?</v>
      </c>
      <c r="U54" s="78" t="str">
        <f t="shared" si="13"/>
        <v>#NAME?</v>
      </c>
    </row>
    <row r="55" ht="12.75" customHeight="1">
      <c r="A55" s="74" t="str">
        <f t="shared" si="1"/>
        <v>#NAME?</v>
      </c>
      <c r="B55" s="75" t="str">
        <f>IF(A55="","",IF(OR(periods_per_year=26,periods_per_year=52),IF(periods_per_year=26,IF(A55=1,fpdate,B54+14),IF(periods_per_year=52,IF(A55=1,fpdate,B54+7),"n/a")),IF(periods_per_year=24,DATE(YEAR(fpdate),MONTH(fpdate)+(A55-1)/2+IF(AND(DAY(fpdate)&gt;=15,MOD(A55,2)=0),1,0),IF(MOD(A55,2)=0,IF(DAY(fpdate)&gt;=15,DAY(fpdate)-14,DAY(fpdate)+14),DAY(fpdate))),IF(DAY(DATE(YEAR(fpdate),MONTH(fpdate)+A55-1,DAY(fpdate)))&lt;&gt;DAY(fpdate),DATE(YEAR(fpdate),MONTH(fpdate)+A55,0),DATE(YEAR(fpdate),MONTH(fpdate)+A55-1,DAY(fpdate))))))</f>
        <v>#NAME?</v>
      </c>
      <c r="C55" s="76" t="str">
        <f t="shared" si="2"/>
        <v>#NAME?</v>
      </c>
      <c r="D55" s="77" t="str">
        <f>IF(A55="","",IF(A55=1,start_rate,IF(variable,IF(OR(A55=1,A55&lt;$J$23*periods_per_year),D54,MIN($J$24,IF(MOD(A55-1,$J$26)=0,MAX($J$25,D54+$J$27),D54))),D54)))</f>
        <v>#NAME?</v>
      </c>
      <c r="E55" s="78" t="str">
        <f t="shared" si="3"/>
        <v>#NAME?</v>
      </c>
      <c r="F55" s="78" t="str">
        <f t="shared" si="4"/>
        <v>#NAME?</v>
      </c>
      <c r="G55" s="78" t="str">
        <f>IF(OR(A55="",A55&lt;$E$23),"",IF(J54&lt;=F55,0,IF(IF(AND(A55&gt;=$E$23,MOD(A55-$E$23,int)=0),$E$24,0)+F55&gt;=J54+E55,J54+E55-F55,IF(AND(A55&gt;=$E$23,MOD(A55-$E$23,int)=0),$E$24,0)+IF(IF(AND(A55&gt;=$E$23,MOD(A55-$E$23,int)=0),$E$24,0)+IF(MOD(A55-$E$27,periods_per_year)=0,$E$26,0)+F55&lt;J54+E55,IF(MOD(A55-$E$27,periods_per_year)=0,$E$26,0),J54+E55-IF(AND(A55&gt;=$E$23,MOD(A55-$E$23,int)=0),$E$24,0)-F55))))</f>
        <v>#NAME?</v>
      </c>
      <c r="H55" s="79"/>
      <c r="I55" s="78" t="str">
        <f t="shared" si="5"/>
        <v>#NAME?</v>
      </c>
      <c r="J55" s="78" t="str">
        <f t="shared" si="6"/>
        <v>#NAME?</v>
      </c>
      <c r="K55" s="78" t="str">
        <f t="shared" si="7"/>
        <v>#NAME?</v>
      </c>
      <c r="L55" s="78" t="str">
        <f t="shared" si="8"/>
        <v>#NAME?</v>
      </c>
      <c r="M55" s="4"/>
      <c r="N55" s="4"/>
      <c r="O55" s="74" t="str">
        <f t="shared" si="9"/>
        <v>#NAME?</v>
      </c>
      <c r="P55" s="75" t="str">
        <f>IF(O55="","",IF(OR(periods_per_year=26,periods_per_year=52),IF(periods_per_year=26,IF(O55=1,fpdate,P54+14),IF(periods_per_year=52,IF(O55=1,fpdate,P54+7),"n/a")),IF(periods_per_year=24,DATE(YEAR(fpdate),MONTH(fpdate)+(O55-1)/2+IF(AND(DAY(fpdate)&gt;=15,MOD(O55,2)=0),1,0),IF(MOD(O55,2)=0,IF(DAY(fpdate)&gt;=15,DAY(fpdate)-14,DAY(fpdate)+14),DAY(fpdate))),IF(DAY(DATE(YEAR(fpdate),MONTH(fpdate)+O55-1,DAY(fpdate)))&lt;&gt;DAY(fpdate),DATE(YEAR(fpdate),MONTH(fpdate)+O55,0),DATE(YEAR(fpdate),MONTH(fpdate)+O55-1,DAY(fpdate))))))</f>
        <v>#NAME?</v>
      </c>
      <c r="Q55" s="80" t="str">
        <f>IF(O55="","",IF(D55&lt;&gt;"",D55,IF(O55=1,start_rate,IF(variable,IF(OR(O55=1,O55&lt;$J$23*periods_per_year),Q54,MIN($J$24,IF(MOD(O55-1,$J$26)=0,MAX($J$25,Q54+$J$27),Q54))),Q54))))</f>
        <v>#NAME?</v>
      </c>
      <c r="R55" s="78" t="str">
        <f t="shared" si="10"/>
        <v>#NAME?</v>
      </c>
      <c r="S55" s="78" t="str">
        <f t="shared" si="11"/>
        <v>#NAME?</v>
      </c>
      <c r="T55" s="78" t="str">
        <f t="shared" si="12"/>
        <v>#NAME?</v>
      </c>
      <c r="U55" s="78" t="str">
        <f t="shared" si="13"/>
        <v>#NAME?</v>
      </c>
    </row>
    <row r="56" ht="12.75" customHeight="1">
      <c r="A56" s="74" t="str">
        <f t="shared" si="1"/>
        <v>#NAME?</v>
      </c>
      <c r="B56" s="75" t="str">
        <f>IF(A56="","",IF(OR(periods_per_year=26,periods_per_year=52),IF(periods_per_year=26,IF(A56=1,fpdate,B55+14),IF(periods_per_year=52,IF(A56=1,fpdate,B55+7),"n/a")),IF(periods_per_year=24,DATE(YEAR(fpdate),MONTH(fpdate)+(A56-1)/2+IF(AND(DAY(fpdate)&gt;=15,MOD(A56,2)=0),1,0),IF(MOD(A56,2)=0,IF(DAY(fpdate)&gt;=15,DAY(fpdate)-14,DAY(fpdate)+14),DAY(fpdate))),IF(DAY(DATE(YEAR(fpdate),MONTH(fpdate)+A56-1,DAY(fpdate)))&lt;&gt;DAY(fpdate),DATE(YEAR(fpdate),MONTH(fpdate)+A56,0),DATE(YEAR(fpdate),MONTH(fpdate)+A56-1,DAY(fpdate))))))</f>
        <v>#NAME?</v>
      </c>
      <c r="C56" s="76" t="str">
        <f t="shared" si="2"/>
        <v>#NAME?</v>
      </c>
      <c r="D56" s="77" t="str">
        <f>IF(A56="","",IF(A56=1,start_rate,IF(variable,IF(OR(A56=1,A56&lt;$J$23*periods_per_year),D55,MIN($J$24,IF(MOD(A56-1,$J$26)=0,MAX($J$25,D55+$J$27),D55))),D55)))</f>
        <v>#NAME?</v>
      </c>
      <c r="E56" s="78" t="str">
        <f t="shared" si="3"/>
        <v>#NAME?</v>
      </c>
      <c r="F56" s="78" t="str">
        <f t="shared" si="4"/>
        <v>#NAME?</v>
      </c>
      <c r="G56" s="78" t="str">
        <f>IF(OR(A56="",A56&lt;$E$23),"",IF(J55&lt;=F56,0,IF(IF(AND(A56&gt;=$E$23,MOD(A56-$E$23,int)=0),$E$24,0)+F56&gt;=J55+E56,J55+E56-F56,IF(AND(A56&gt;=$E$23,MOD(A56-$E$23,int)=0),$E$24,0)+IF(IF(AND(A56&gt;=$E$23,MOD(A56-$E$23,int)=0),$E$24,0)+IF(MOD(A56-$E$27,periods_per_year)=0,$E$26,0)+F56&lt;J55+E56,IF(MOD(A56-$E$27,periods_per_year)=0,$E$26,0),J55+E56-IF(AND(A56&gt;=$E$23,MOD(A56-$E$23,int)=0),$E$24,0)-F56))))</f>
        <v>#NAME?</v>
      </c>
      <c r="H56" s="79"/>
      <c r="I56" s="78" t="str">
        <f t="shared" si="5"/>
        <v>#NAME?</v>
      </c>
      <c r="J56" s="78" t="str">
        <f t="shared" si="6"/>
        <v>#NAME?</v>
      </c>
      <c r="K56" s="78" t="str">
        <f t="shared" si="7"/>
        <v>#NAME?</v>
      </c>
      <c r="L56" s="78" t="str">
        <f t="shared" si="8"/>
        <v>#NAME?</v>
      </c>
      <c r="M56" s="4"/>
      <c r="N56" s="4"/>
      <c r="O56" s="74" t="str">
        <f t="shared" si="9"/>
        <v>#NAME?</v>
      </c>
      <c r="P56" s="75" t="str">
        <f>IF(O56="","",IF(OR(periods_per_year=26,periods_per_year=52),IF(periods_per_year=26,IF(O56=1,fpdate,P55+14),IF(periods_per_year=52,IF(O56=1,fpdate,P55+7),"n/a")),IF(periods_per_year=24,DATE(YEAR(fpdate),MONTH(fpdate)+(O56-1)/2+IF(AND(DAY(fpdate)&gt;=15,MOD(O56,2)=0),1,0),IF(MOD(O56,2)=0,IF(DAY(fpdate)&gt;=15,DAY(fpdate)-14,DAY(fpdate)+14),DAY(fpdate))),IF(DAY(DATE(YEAR(fpdate),MONTH(fpdate)+O56-1,DAY(fpdate)))&lt;&gt;DAY(fpdate),DATE(YEAR(fpdate),MONTH(fpdate)+O56,0),DATE(YEAR(fpdate),MONTH(fpdate)+O56-1,DAY(fpdate))))))</f>
        <v>#NAME?</v>
      </c>
      <c r="Q56" s="80" t="str">
        <f>IF(O56="","",IF(D56&lt;&gt;"",D56,IF(O56=1,start_rate,IF(variable,IF(OR(O56=1,O56&lt;$J$23*periods_per_year),Q55,MIN($J$24,IF(MOD(O56-1,$J$26)=0,MAX($J$25,Q55+$J$27),Q55))),Q55))))</f>
        <v>#NAME?</v>
      </c>
      <c r="R56" s="78" t="str">
        <f t="shared" si="10"/>
        <v>#NAME?</v>
      </c>
      <c r="S56" s="78" t="str">
        <f t="shared" si="11"/>
        <v>#NAME?</v>
      </c>
      <c r="T56" s="78" t="str">
        <f t="shared" si="12"/>
        <v>#NAME?</v>
      </c>
      <c r="U56" s="78" t="str">
        <f t="shared" si="13"/>
        <v>#NAME?</v>
      </c>
    </row>
    <row r="57" ht="12.75" customHeight="1">
      <c r="A57" s="74" t="str">
        <f t="shared" si="1"/>
        <v>#NAME?</v>
      </c>
      <c r="B57" s="75" t="str">
        <f>IF(A57="","",IF(OR(periods_per_year=26,periods_per_year=52),IF(periods_per_year=26,IF(A57=1,fpdate,B56+14),IF(periods_per_year=52,IF(A57=1,fpdate,B56+7),"n/a")),IF(periods_per_year=24,DATE(YEAR(fpdate),MONTH(fpdate)+(A57-1)/2+IF(AND(DAY(fpdate)&gt;=15,MOD(A57,2)=0),1,0),IF(MOD(A57,2)=0,IF(DAY(fpdate)&gt;=15,DAY(fpdate)-14,DAY(fpdate)+14),DAY(fpdate))),IF(DAY(DATE(YEAR(fpdate),MONTH(fpdate)+A57-1,DAY(fpdate)))&lt;&gt;DAY(fpdate),DATE(YEAR(fpdate),MONTH(fpdate)+A57,0),DATE(YEAR(fpdate),MONTH(fpdate)+A57-1,DAY(fpdate))))))</f>
        <v>#NAME?</v>
      </c>
      <c r="C57" s="76" t="str">
        <f t="shared" si="2"/>
        <v>#NAME?</v>
      </c>
      <c r="D57" s="77" t="str">
        <f>IF(A57="","",IF(A57=1,start_rate,IF(variable,IF(OR(A57=1,A57&lt;$J$23*periods_per_year),D56,MIN($J$24,IF(MOD(A57-1,$J$26)=0,MAX($J$25,D56+$J$27),D56))),D56)))</f>
        <v>#NAME?</v>
      </c>
      <c r="E57" s="78" t="str">
        <f t="shared" si="3"/>
        <v>#NAME?</v>
      </c>
      <c r="F57" s="78" t="str">
        <f t="shared" si="4"/>
        <v>#NAME?</v>
      </c>
      <c r="G57" s="78" t="str">
        <f>IF(OR(A57="",A57&lt;$E$23),"",IF(J56&lt;=F57,0,IF(IF(AND(A57&gt;=$E$23,MOD(A57-$E$23,int)=0),$E$24,0)+F57&gt;=J56+E57,J56+E57-F57,IF(AND(A57&gt;=$E$23,MOD(A57-$E$23,int)=0),$E$24,0)+IF(IF(AND(A57&gt;=$E$23,MOD(A57-$E$23,int)=0),$E$24,0)+IF(MOD(A57-$E$27,periods_per_year)=0,$E$26,0)+F57&lt;J56+E57,IF(MOD(A57-$E$27,periods_per_year)=0,$E$26,0),J56+E57-IF(AND(A57&gt;=$E$23,MOD(A57-$E$23,int)=0),$E$24,0)-F57))))</f>
        <v>#NAME?</v>
      </c>
      <c r="H57" s="79"/>
      <c r="I57" s="78" t="str">
        <f t="shared" si="5"/>
        <v>#NAME?</v>
      </c>
      <c r="J57" s="78" t="str">
        <f t="shared" si="6"/>
        <v>#NAME?</v>
      </c>
      <c r="K57" s="78" t="str">
        <f t="shared" si="7"/>
        <v>#NAME?</v>
      </c>
      <c r="L57" s="78" t="str">
        <f t="shared" si="8"/>
        <v>#NAME?</v>
      </c>
      <c r="M57" s="4"/>
      <c r="N57" s="4"/>
      <c r="O57" s="74" t="str">
        <f t="shared" si="9"/>
        <v>#NAME?</v>
      </c>
      <c r="P57" s="75" t="str">
        <f>IF(O57="","",IF(OR(periods_per_year=26,periods_per_year=52),IF(periods_per_year=26,IF(O57=1,fpdate,P56+14),IF(periods_per_year=52,IF(O57=1,fpdate,P56+7),"n/a")),IF(periods_per_year=24,DATE(YEAR(fpdate),MONTH(fpdate)+(O57-1)/2+IF(AND(DAY(fpdate)&gt;=15,MOD(O57,2)=0),1,0),IF(MOD(O57,2)=0,IF(DAY(fpdate)&gt;=15,DAY(fpdate)-14,DAY(fpdate)+14),DAY(fpdate))),IF(DAY(DATE(YEAR(fpdate),MONTH(fpdate)+O57-1,DAY(fpdate)))&lt;&gt;DAY(fpdate),DATE(YEAR(fpdate),MONTH(fpdate)+O57,0),DATE(YEAR(fpdate),MONTH(fpdate)+O57-1,DAY(fpdate))))))</f>
        <v>#NAME?</v>
      </c>
      <c r="Q57" s="80" t="str">
        <f>IF(O57="","",IF(D57&lt;&gt;"",D57,IF(O57=1,start_rate,IF(variable,IF(OR(O57=1,O57&lt;$J$23*periods_per_year),Q56,MIN($J$24,IF(MOD(O57-1,$J$26)=0,MAX($J$25,Q56+$J$27),Q56))),Q56))))</f>
        <v>#NAME?</v>
      </c>
      <c r="R57" s="78" t="str">
        <f t="shared" si="10"/>
        <v>#NAME?</v>
      </c>
      <c r="S57" s="78" t="str">
        <f t="shared" si="11"/>
        <v>#NAME?</v>
      </c>
      <c r="T57" s="78" t="str">
        <f t="shared" si="12"/>
        <v>#NAME?</v>
      </c>
      <c r="U57" s="78" t="str">
        <f t="shared" si="13"/>
        <v>#NAME?</v>
      </c>
    </row>
    <row r="58" ht="12.75" customHeight="1">
      <c r="A58" s="74" t="str">
        <f t="shared" si="1"/>
        <v>#NAME?</v>
      </c>
      <c r="B58" s="75" t="str">
        <f>IF(A58="","",IF(OR(periods_per_year=26,periods_per_year=52),IF(periods_per_year=26,IF(A58=1,fpdate,B57+14),IF(periods_per_year=52,IF(A58=1,fpdate,B57+7),"n/a")),IF(periods_per_year=24,DATE(YEAR(fpdate),MONTH(fpdate)+(A58-1)/2+IF(AND(DAY(fpdate)&gt;=15,MOD(A58,2)=0),1,0),IF(MOD(A58,2)=0,IF(DAY(fpdate)&gt;=15,DAY(fpdate)-14,DAY(fpdate)+14),DAY(fpdate))),IF(DAY(DATE(YEAR(fpdate),MONTH(fpdate)+A58-1,DAY(fpdate)))&lt;&gt;DAY(fpdate),DATE(YEAR(fpdate),MONTH(fpdate)+A58,0),DATE(YEAR(fpdate),MONTH(fpdate)+A58-1,DAY(fpdate))))))</f>
        <v>#NAME?</v>
      </c>
      <c r="C58" s="76" t="str">
        <f t="shared" si="2"/>
        <v>#NAME?</v>
      </c>
      <c r="D58" s="77" t="str">
        <f>IF(A58="","",IF(A58=1,start_rate,IF(variable,IF(OR(A58=1,A58&lt;$J$23*periods_per_year),D57,MIN($J$24,IF(MOD(A58-1,$J$26)=0,MAX($J$25,D57+$J$27),D57))),D57)))</f>
        <v>#NAME?</v>
      </c>
      <c r="E58" s="78" t="str">
        <f t="shared" si="3"/>
        <v>#NAME?</v>
      </c>
      <c r="F58" s="78" t="str">
        <f t="shared" si="4"/>
        <v>#NAME?</v>
      </c>
      <c r="G58" s="78" t="str">
        <f>IF(OR(A58="",A58&lt;$E$23),"",IF(J57&lt;=F58,0,IF(IF(AND(A58&gt;=$E$23,MOD(A58-$E$23,int)=0),$E$24,0)+F58&gt;=J57+E58,J57+E58-F58,IF(AND(A58&gt;=$E$23,MOD(A58-$E$23,int)=0),$E$24,0)+IF(IF(AND(A58&gt;=$E$23,MOD(A58-$E$23,int)=0),$E$24,0)+IF(MOD(A58-$E$27,periods_per_year)=0,$E$26,0)+F58&lt;J57+E58,IF(MOD(A58-$E$27,periods_per_year)=0,$E$26,0),J57+E58-IF(AND(A58&gt;=$E$23,MOD(A58-$E$23,int)=0),$E$24,0)-F58))))</f>
        <v>#NAME?</v>
      </c>
      <c r="H58" s="79"/>
      <c r="I58" s="78" t="str">
        <f t="shared" si="5"/>
        <v>#NAME?</v>
      </c>
      <c r="J58" s="78" t="str">
        <f t="shared" si="6"/>
        <v>#NAME?</v>
      </c>
      <c r="K58" s="78" t="str">
        <f t="shared" si="7"/>
        <v>#NAME?</v>
      </c>
      <c r="L58" s="78" t="str">
        <f t="shared" si="8"/>
        <v>#NAME?</v>
      </c>
      <c r="M58" s="4"/>
      <c r="N58" s="4"/>
      <c r="O58" s="74" t="str">
        <f t="shared" si="9"/>
        <v>#NAME?</v>
      </c>
      <c r="P58" s="75" t="str">
        <f>IF(O58="","",IF(OR(periods_per_year=26,periods_per_year=52),IF(periods_per_year=26,IF(O58=1,fpdate,P57+14),IF(periods_per_year=52,IF(O58=1,fpdate,P57+7),"n/a")),IF(periods_per_year=24,DATE(YEAR(fpdate),MONTH(fpdate)+(O58-1)/2+IF(AND(DAY(fpdate)&gt;=15,MOD(O58,2)=0),1,0),IF(MOD(O58,2)=0,IF(DAY(fpdate)&gt;=15,DAY(fpdate)-14,DAY(fpdate)+14),DAY(fpdate))),IF(DAY(DATE(YEAR(fpdate),MONTH(fpdate)+O58-1,DAY(fpdate)))&lt;&gt;DAY(fpdate),DATE(YEAR(fpdate),MONTH(fpdate)+O58,0),DATE(YEAR(fpdate),MONTH(fpdate)+O58-1,DAY(fpdate))))))</f>
        <v>#NAME?</v>
      </c>
      <c r="Q58" s="80" t="str">
        <f>IF(O58="","",IF(D58&lt;&gt;"",D58,IF(O58=1,start_rate,IF(variable,IF(OR(O58=1,O58&lt;$J$23*periods_per_year),Q57,MIN($J$24,IF(MOD(O58-1,$J$26)=0,MAX($J$25,Q57+$J$27),Q57))),Q57))))</f>
        <v>#NAME?</v>
      </c>
      <c r="R58" s="78" t="str">
        <f t="shared" si="10"/>
        <v>#NAME?</v>
      </c>
      <c r="S58" s="78" t="str">
        <f t="shared" si="11"/>
        <v>#NAME?</v>
      </c>
      <c r="T58" s="78" t="str">
        <f t="shared" si="12"/>
        <v>#NAME?</v>
      </c>
      <c r="U58" s="78" t="str">
        <f t="shared" si="13"/>
        <v>#NAME?</v>
      </c>
    </row>
    <row r="59" ht="12.75" customHeight="1">
      <c r="A59" s="74" t="str">
        <f t="shared" si="1"/>
        <v>#NAME?</v>
      </c>
      <c r="B59" s="75" t="str">
        <f>IF(A59="","",IF(OR(periods_per_year=26,periods_per_year=52),IF(periods_per_year=26,IF(A59=1,fpdate,B58+14),IF(periods_per_year=52,IF(A59=1,fpdate,B58+7),"n/a")),IF(periods_per_year=24,DATE(YEAR(fpdate),MONTH(fpdate)+(A59-1)/2+IF(AND(DAY(fpdate)&gt;=15,MOD(A59,2)=0),1,0),IF(MOD(A59,2)=0,IF(DAY(fpdate)&gt;=15,DAY(fpdate)-14,DAY(fpdate)+14),DAY(fpdate))),IF(DAY(DATE(YEAR(fpdate),MONTH(fpdate)+A59-1,DAY(fpdate)))&lt;&gt;DAY(fpdate),DATE(YEAR(fpdate),MONTH(fpdate)+A59,0),DATE(YEAR(fpdate),MONTH(fpdate)+A59-1,DAY(fpdate))))))</f>
        <v>#NAME?</v>
      </c>
      <c r="C59" s="76" t="str">
        <f t="shared" si="2"/>
        <v>#NAME?</v>
      </c>
      <c r="D59" s="77" t="str">
        <f>IF(A59="","",IF(A59=1,start_rate,IF(variable,IF(OR(A59=1,A59&lt;$J$23*periods_per_year),D58,MIN($J$24,IF(MOD(A59-1,$J$26)=0,MAX($J$25,D58+$J$27),D58))),D58)))</f>
        <v>#NAME?</v>
      </c>
      <c r="E59" s="78" t="str">
        <f t="shared" si="3"/>
        <v>#NAME?</v>
      </c>
      <c r="F59" s="78" t="str">
        <f t="shared" si="4"/>
        <v>#NAME?</v>
      </c>
      <c r="G59" s="78" t="str">
        <f>IF(OR(A59="",A59&lt;$E$23),"",IF(J58&lt;=F59,0,IF(IF(AND(A59&gt;=$E$23,MOD(A59-$E$23,int)=0),$E$24,0)+F59&gt;=J58+E59,J58+E59-F59,IF(AND(A59&gt;=$E$23,MOD(A59-$E$23,int)=0),$E$24,0)+IF(IF(AND(A59&gt;=$E$23,MOD(A59-$E$23,int)=0),$E$24,0)+IF(MOD(A59-$E$27,periods_per_year)=0,$E$26,0)+F59&lt;J58+E59,IF(MOD(A59-$E$27,periods_per_year)=0,$E$26,0),J58+E59-IF(AND(A59&gt;=$E$23,MOD(A59-$E$23,int)=0),$E$24,0)-F59))))</f>
        <v>#NAME?</v>
      </c>
      <c r="H59" s="79"/>
      <c r="I59" s="78" t="str">
        <f t="shared" si="5"/>
        <v>#NAME?</v>
      </c>
      <c r="J59" s="78" t="str">
        <f t="shared" si="6"/>
        <v>#NAME?</v>
      </c>
      <c r="K59" s="78" t="str">
        <f t="shared" si="7"/>
        <v>#NAME?</v>
      </c>
      <c r="L59" s="78" t="str">
        <f t="shared" si="8"/>
        <v>#NAME?</v>
      </c>
      <c r="M59" s="4"/>
      <c r="N59" s="4"/>
      <c r="O59" s="74" t="str">
        <f t="shared" si="9"/>
        <v>#NAME?</v>
      </c>
      <c r="P59" s="75" t="str">
        <f>IF(O59="","",IF(OR(periods_per_year=26,periods_per_year=52),IF(periods_per_year=26,IF(O59=1,fpdate,P58+14),IF(periods_per_year=52,IF(O59=1,fpdate,P58+7),"n/a")),IF(periods_per_year=24,DATE(YEAR(fpdate),MONTH(fpdate)+(O59-1)/2+IF(AND(DAY(fpdate)&gt;=15,MOD(O59,2)=0),1,0),IF(MOD(O59,2)=0,IF(DAY(fpdate)&gt;=15,DAY(fpdate)-14,DAY(fpdate)+14),DAY(fpdate))),IF(DAY(DATE(YEAR(fpdate),MONTH(fpdate)+O59-1,DAY(fpdate)))&lt;&gt;DAY(fpdate),DATE(YEAR(fpdate),MONTH(fpdate)+O59,0),DATE(YEAR(fpdate),MONTH(fpdate)+O59-1,DAY(fpdate))))))</f>
        <v>#NAME?</v>
      </c>
      <c r="Q59" s="80" t="str">
        <f>IF(O59="","",IF(D59&lt;&gt;"",D59,IF(O59=1,start_rate,IF(variable,IF(OR(O59=1,O59&lt;$J$23*periods_per_year),Q58,MIN($J$24,IF(MOD(O59-1,$J$26)=0,MAX($J$25,Q58+$J$27),Q58))),Q58))))</f>
        <v>#NAME?</v>
      </c>
      <c r="R59" s="78" t="str">
        <f t="shared" si="10"/>
        <v>#NAME?</v>
      </c>
      <c r="S59" s="78" t="str">
        <f t="shared" si="11"/>
        <v>#NAME?</v>
      </c>
      <c r="T59" s="78" t="str">
        <f t="shared" si="12"/>
        <v>#NAME?</v>
      </c>
      <c r="U59" s="78" t="str">
        <f t="shared" si="13"/>
        <v>#NAME?</v>
      </c>
    </row>
    <row r="60" ht="12.75" customHeight="1">
      <c r="A60" s="74" t="str">
        <f t="shared" si="1"/>
        <v>#NAME?</v>
      </c>
      <c r="B60" s="75" t="str">
        <f>IF(A60="","",IF(OR(periods_per_year=26,periods_per_year=52),IF(periods_per_year=26,IF(A60=1,fpdate,B59+14),IF(periods_per_year=52,IF(A60=1,fpdate,B59+7),"n/a")),IF(periods_per_year=24,DATE(YEAR(fpdate),MONTH(fpdate)+(A60-1)/2+IF(AND(DAY(fpdate)&gt;=15,MOD(A60,2)=0),1,0),IF(MOD(A60,2)=0,IF(DAY(fpdate)&gt;=15,DAY(fpdate)-14,DAY(fpdate)+14),DAY(fpdate))),IF(DAY(DATE(YEAR(fpdate),MONTH(fpdate)+A60-1,DAY(fpdate)))&lt;&gt;DAY(fpdate),DATE(YEAR(fpdate),MONTH(fpdate)+A60,0),DATE(YEAR(fpdate),MONTH(fpdate)+A60-1,DAY(fpdate))))))</f>
        <v>#NAME?</v>
      </c>
      <c r="C60" s="76" t="str">
        <f t="shared" si="2"/>
        <v>#NAME?</v>
      </c>
      <c r="D60" s="77" t="str">
        <f>IF(A60="","",IF(A60=1,start_rate,IF(variable,IF(OR(A60=1,A60&lt;$J$23*periods_per_year),D59,MIN($J$24,IF(MOD(A60-1,$J$26)=0,MAX($J$25,D59+$J$27),D59))),D59)))</f>
        <v>#NAME?</v>
      </c>
      <c r="E60" s="78" t="str">
        <f t="shared" si="3"/>
        <v>#NAME?</v>
      </c>
      <c r="F60" s="78" t="str">
        <f t="shared" si="4"/>
        <v>#NAME?</v>
      </c>
      <c r="G60" s="78" t="str">
        <f>IF(OR(A60="",A60&lt;$E$23),"",IF(J59&lt;=F60,0,IF(IF(AND(A60&gt;=$E$23,MOD(A60-$E$23,int)=0),$E$24,0)+F60&gt;=J59+E60,J59+E60-F60,IF(AND(A60&gt;=$E$23,MOD(A60-$E$23,int)=0),$E$24,0)+IF(IF(AND(A60&gt;=$E$23,MOD(A60-$E$23,int)=0),$E$24,0)+IF(MOD(A60-$E$27,periods_per_year)=0,$E$26,0)+F60&lt;J59+E60,IF(MOD(A60-$E$27,periods_per_year)=0,$E$26,0),J59+E60-IF(AND(A60&gt;=$E$23,MOD(A60-$E$23,int)=0),$E$24,0)-F60))))</f>
        <v>#NAME?</v>
      </c>
      <c r="H60" s="79"/>
      <c r="I60" s="78" t="str">
        <f t="shared" si="5"/>
        <v>#NAME?</v>
      </c>
      <c r="J60" s="78" t="str">
        <f t="shared" si="6"/>
        <v>#NAME?</v>
      </c>
      <c r="K60" s="78" t="str">
        <f t="shared" si="7"/>
        <v>#NAME?</v>
      </c>
      <c r="L60" s="78" t="str">
        <f t="shared" si="8"/>
        <v>#NAME?</v>
      </c>
      <c r="M60" s="4"/>
      <c r="N60" s="4"/>
      <c r="O60" s="74" t="str">
        <f t="shared" si="9"/>
        <v>#NAME?</v>
      </c>
      <c r="P60" s="75" t="str">
        <f>IF(O60="","",IF(OR(periods_per_year=26,periods_per_year=52),IF(periods_per_year=26,IF(O60=1,fpdate,P59+14),IF(periods_per_year=52,IF(O60=1,fpdate,P59+7),"n/a")),IF(periods_per_year=24,DATE(YEAR(fpdate),MONTH(fpdate)+(O60-1)/2+IF(AND(DAY(fpdate)&gt;=15,MOD(O60,2)=0),1,0),IF(MOD(O60,2)=0,IF(DAY(fpdate)&gt;=15,DAY(fpdate)-14,DAY(fpdate)+14),DAY(fpdate))),IF(DAY(DATE(YEAR(fpdate),MONTH(fpdate)+O60-1,DAY(fpdate)))&lt;&gt;DAY(fpdate),DATE(YEAR(fpdate),MONTH(fpdate)+O60,0),DATE(YEAR(fpdate),MONTH(fpdate)+O60-1,DAY(fpdate))))))</f>
        <v>#NAME?</v>
      </c>
      <c r="Q60" s="80" t="str">
        <f>IF(O60="","",IF(D60&lt;&gt;"",D60,IF(O60=1,start_rate,IF(variable,IF(OR(O60=1,O60&lt;$J$23*periods_per_year),Q59,MIN($J$24,IF(MOD(O60-1,$J$26)=0,MAX($J$25,Q59+$J$27),Q59))),Q59))))</f>
        <v>#NAME?</v>
      </c>
      <c r="R60" s="78" t="str">
        <f t="shared" si="10"/>
        <v>#NAME?</v>
      </c>
      <c r="S60" s="78" t="str">
        <f t="shared" si="11"/>
        <v>#NAME?</v>
      </c>
      <c r="T60" s="78" t="str">
        <f t="shared" si="12"/>
        <v>#NAME?</v>
      </c>
      <c r="U60" s="78" t="str">
        <f t="shared" si="13"/>
        <v>#NAME?</v>
      </c>
    </row>
    <row r="61" ht="12.75" customHeight="1">
      <c r="A61" s="74" t="str">
        <f t="shared" si="1"/>
        <v>#NAME?</v>
      </c>
      <c r="B61" s="75" t="str">
        <f>IF(A61="","",IF(OR(periods_per_year=26,periods_per_year=52),IF(periods_per_year=26,IF(A61=1,fpdate,B60+14),IF(periods_per_year=52,IF(A61=1,fpdate,B60+7),"n/a")),IF(periods_per_year=24,DATE(YEAR(fpdate),MONTH(fpdate)+(A61-1)/2+IF(AND(DAY(fpdate)&gt;=15,MOD(A61,2)=0),1,0),IF(MOD(A61,2)=0,IF(DAY(fpdate)&gt;=15,DAY(fpdate)-14,DAY(fpdate)+14),DAY(fpdate))),IF(DAY(DATE(YEAR(fpdate),MONTH(fpdate)+A61-1,DAY(fpdate)))&lt;&gt;DAY(fpdate),DATE(YEAR(fpdate),MONTH(fpdate)+A61,0),DATE(YEAR(fpdate),MONTH(fpdate)+A61-1,DAY(fpdate))))))</f>
        <v>#NAME?</v>
      </c>
      <c r="C61" s="76" t="str">
        <f t="shared" si="2"/>
        <v>#NAME?</v>
      </c>
      <c r="D61" s="77" t="str">
        <f>IF(A61="","",IF(A61=1,start_rate,IF(variable,IF(OR(A61=1,A61&lt;$J$23*periods_per_year),D60,MIN($J$24,IF(MOD(A61-1,$J$26)=0,MAX($J$25,D60+$J$27),D60))),D60)))</f>
        <v>#NAME?</v>
      </c>
      <c r="E61" s="78" t="str">
        <f t="shared" si="3"/>
        <v>#NAME?</v>
      </c>
      <c r="F61" s="78" t="str">
        <f t="shared" si="4"/>
        <v>#NAME?</v>
      </c>
      <c r="G61" s="78" t="str">
        <f>IF(OR(A61="",A61&lt;$E$23),"",IF(J60&lt;=F61,0,IF(IF(AND(A61&gt;=$E$23,MOD(A61-$E$23,int)=0),$E$24,0)+F61&gt;=J60+E61,J60+E61-F61,IF(AND(A61&gt;=$E$23,MOD(A61-$E$23,int)=0),$E$24,0)+IF(IF(AND(A61&gt;=$E$23,MOD(A61-$E$23,int)=0),$E$24,0)+IF(MOD(A61-$E$27,periods_per_year)=0,$E$26,0)+F61&lt;J60+E61,IF(MOD(A61-$E$27,periods_per_year)=0,$E$26,0),J60+E61-IF(AND(A61&gt;=$E$23,MOD(A61-$E$23,int)=0),$E$24,0)-F61))))</f>
        <v>#NAME?</v>
      </c>
      <c r="H61" s="79"/>
      <c r="I61" s="78" t="str">
        <f t="shared" si="5"/>
        <v>#NAME?</v>
      </c>
      <c r="J61" s="78" t="str">
        <f t="shared" si="6"/>
        <v>#NAME?</v>
      </c>
      <c r="K61" s="78" t="str">
        <f t="shared" si="7"/>
        <v>#NAME?</v>
      </c>
      <c r="L61" s="78" t="str">
        <f t="shared" si="8"/>
        <v>#NAME?</v>
      </c>
      <c r="M61" s="4"/>
      <c r="N61" s="4"/>
      <c r="O61" s="74" t="str">
        <f t="shared" si="9"/>
        <v>#NAME?</v>
      </c>
      <c r="P61" s="75" t="str">
        <f>IF(O61="","",IF(OR(periods_per_year=26,periods_per_year=52),IF(periods_per_year=26,IF(O61=1,fpdate,P60+14),IF(periods_per_year=52,IF(O61=1,fpdate,P60+7),"n/a")),IF(periods_per_year=24,DATE(YEAR(fpdate),MONTH(fpdate)+(O61-1)/2+IF(AND(DAY(fpdate)&gt;=15,MOD(O61,2)=0),1,0),IF(MOD(O61,2)=0,IF(DAY(fpdate)&gt;=15,DAY(fpdate)-14,DAY(fpdate)+14),DAY(fpdate))),IF(DAY(DATE(YEAR(fpdate),MONTH(fpdate)+O61-1,DAY(fpdate)))&lt;&gt;DAY(fpdate),DATE(YEAR(fpdate),MONTH(fpdate)+O61,0),DATE(YEAR(fpdate),MONTH(fpdate)+O61-1,DAY(fpdate))))))</f>
        <v>#NAME?</v>
      </c>
      <c r="Q61" s="80" t="str">
        <f>IF(O61="","",IF(D61&lt;&gt;"",D61,IF(O61=1,start_rate,IF(variable,IF(OR(O61=1,O61&lt;$J$23*periods_per_year),Q60,MIN($J$24,IF(MOD(O61-1,$J$26)=0,MAX($J$25,Q60+$J$27),Q60))),Q60))))</f>
        <v>#NAME?</v>
      </c>
      <c r="R61" s="78" t="str">
        <f t="shared" si="10"/>
        <v>#NAME?</v>
      </c>
      <c r="S61" s="78" t="str">
        <f t="shared" si="11"/>
        <v>#NAME?</v>
      </c>
      <c r="T61" s="78" t="str">
        <f t="shared" si="12"/>
        <v>#NAME?</v>
      </c>
      <c r="U61" s="78" t="str">
        <f t="shared" si="13"/>
        <v>#NAME?</v>
      </c>
    </row>
    <row r="62" ht="12.75" customHeight="1">
      <c r="A62" s="74" t="str">
        <f t="shared" si="1"/>
        <v>#NAME?</v>
      </c>
      <c r="B62" s="75" t="str">
        <f>IF(A62="","",IF(OR(periods_per_year=26,periods_per_year=52),IF(periods_per_year=26,IF(A62=1,fpdate,B61+14),IF(periods_per_year=52,IF(A62=1,fpdate,B61+7),"n/a")),IF(periods_per_year=24,DATE(YEAR(fpdate),MONTH(fpdate)+(A62-1)/2+IF(AND(DAY(fpdate)&gt;=15,MOD(A62,2)=0),1,0),IF(MOD(A62,2)=0,IF(DAY(fpdate)&gt;=15,DAY(fpdate)-14,DAY(fpdate)+14),DAY(fpdate))),IF(DAY(DATE(YEAR(fpdate),MONTH(fpdate)+A62-1,DAY(fpdate)))&lt;&gt;DAY(fpdate),DATE(YEAR(fpdate),MONTH(fpdate)+A62,0),DATE(YEAR(fpdate),MONTH(fpdate)+A62-1,DAY(fpdate))))))</f>
        <v>#NAME?</v>
      </c>
      <c r="C62" s="76" t="str">
        <f t="shared" si="2"/>
        <v>#NAME?</v>
      </c>
      <c r="D62" s="77" t="str">
        <f>IF(A62="","",IF(A62=1,start_rate,IF(variable,IF(OR(A62=1,A62&lt;$J$23*periods_per_year),D61,MIN($J$24,IF(MOD(A62-1,$J$26)=0,MAX($J$25,D61+$J$27),D61))),D61)))</f>
        <v>#NAME?</v>
      </c>
      <c r="E62" s="78" t="str">
        <f t="shared" si="3"/>
        <v>#NAME?</v>
      </c>
      <c r="F62" s="78" t="str">
        <f t="shared" si="4"/>
        <v>#NAME?</v>
      </c>
      <c r="G62" s="78" t="str">
        <f>IF(OR(A62="",A62&lt;$E$23),"",IF(J61&lt;=F62,0,IF(IF(AND(A62&gt;=$E$23,MOD(A62-$E$23,int)=0),$E$24,0)+F62&gt;=J61+E62,J61+E62-F62,IF(AND(A62&gt;=$E$23,MOD(A62-$E$23,int)=0),$E$24,0)+IF(IF(AND(A62&gt;=$E$23,MOD(A62-$E$23,int)=0),$E$24,0)+IF(MOD(A62-$E$27,periods_per_year)=0,$E$26,0)+F62&lt;J61+E62,IF(MOD(A62-$E$27,periods_per_year)=0,$E$26,0),J61+E62-IF(AND(A62&gt;=$E$23,MOD(A62-$E$23,int)=0),$E$24,0)-F62))))</f>
        <v>#NAME?</v>
      </c>
      <c r="H62" s="79"/>
      <c r="I62" s="78" t="str">
        <f t="shared" si="5"/>
        <v>#NAME?</v>
      </c>
      <c r="J62" s="78" t="str">
        <f t="shared" si="6"/>
        <v>#NAME?</v>
      </c>
      <c r="K62" s="78" t="str">
        <f t="shared" si="7"/>
        <v>#NAME?</v>
      </c>
      <c r="L62" s="78" t="str">
        <f t="shared" si="8"/>
        <v>#NAME?</v>
      </c>
      <c r="M62" s="4"/>
      <c r="N62" s="4"/>
      <c r="O62" s="74" t="str">
        <f t="shared" si="9"/>
        <v>#NAME?</v>
      </c>
      <c r="P62" s="75" t="str">
        <f>IF(O62="","",IF(OR(periods_per_year=26,periods_per_year=52),IF(periods_per_year=26,IF(O62=1,fpdate,P61+14),IF(periods_per_year=52,IF(O62=1,fpdate,P61+7),"n/a")),IF(periods_per_year=24,DATE(YEAR(fpdate),MONTH(fpdate)+(O62-1)/2+IF(AND(DAY(fpdate)&gt;=15,MOD(O62,2)=0),1,0),IF(MOD(O62,2)=0,IF(DAY(fpdate)&gt;=15,DAY(fpdate)-14,DAY(fpdate)+14),DAY(fpdate))),IF(DAY(DATE(YEAR(fpdate),MONTH(fpdate)+O62-1,DAY(fpdate)))&lt;&gt;DAY(fpdate),DATE(YEAR(fpdate),MONTH(fpdate)+O62,0),DATE(YEAR(fpdate),MONTH(fpdate)+O62-1,DAY(fpdate))))))</f>
        <v>#NAME?</v>
      </c>
      <c r="Q62" s="80" t="str">
        <f>IF(O62="","",IF(D62&lt;&gt;"",D62,IF(O62=1,start_rate,IF(variable,IF(OR(O62=1,O62&lt;$J$23*periods_per_year),Q61,MIN($J$24,IF(MOD(O62-1,$J$26)=0,MAX($J$25,Q61+$J$27),Q61))),Q61))))</f>
        <v>#NAME?</v>
      </c>
      <c r="R62" s="78" t="str">
        <f t="shared" si="10"/>
        <v>#NAME?</v>
      </c>
      <c r="S62" s="78" t="str">
        <f t="shared" si="11"/>
        <v>#NAME?</v>
      </c>
      <c r="T62" s="78" t="str">
        <f t="shared" si="12"/>
        <v>#NAME?</v>
      </c>
      <c r="U62" s="78" t="str">
        <f t="shared" si="13"/>
        <v>#NAME?</v>
      </c>
    </row>
    <row r="63" ht="12.75" customHeight="1">
      <c r="A63" s="74" t="str">
        <f t="shared" si="1"/>
        <v>#NAME?</v>
      </c>
      <c r="B63" s="75" t="str">
        <f>IF(A63="","",IF(OR(periods_per_year=26,periods_per_year=52),IF(periods_per_year=26,IF(A63=1,fpdate,B62+14),IF(periods_per_year=52,IF(A63=1,fpdate,B62+7),"n/a")),IF(periods_per_year=24,DATE(YEAR(fpdate),MONTH(fpdate)+(A63-1)/2+IF(AND(DAY(fpdate)&gt;=15,MOD(A63,2)=0),1,0),IF(MOD(A63,2)=0,IF(DAY(fpdate)&gt;=15,DAY(fpdate)-14,DAY(fpdate)+14),DAY(fpdate))),IF(DAY(DATE(YEAR(fpdate),MONTH(fpdate)+A63-1,DAY(fpdate)))&lt;&gt;DAY(fpdate),DATE(YEAR(fpdate),MONTH(fpdate)+A63,0),DATE(YEAR(fpdate),MONTH(fpdate)+A63-1,DAY(fpdate))))))</f>
        <v>#NAME?</v>
      </c>
      <c r="C63" s="76" t="str">
        <f t="shared" si="2"/>
        <v>#NAME?</v>
      </c>
      <c r="D63" s="77" t="str">
        <f>IF(A63="","",IF(A63=1,start_rate,IF(variable,IF(OR(A63=1,A63&lt;$J$23*periods_per_year),D62,MIN($J$24,IF(MOD(A63-1,$J$26)=0,MAX($J$25,D62+$J$27),D62))),D62)))</f>
        <v>#NAME?</v>
      </c>
      <c r="E63" s="78" t="str">
        <f t="shared" si="3"/>
        <v>#NAME?</v>
      </c>
      <c r="F63" s="78" t="str">
        <f t="shared" si="4"/>
        <v>#NAME?</v>
      </c>
      <c r="G63" s="78" t="str">
        <f>IF(OR(A63="",A63&lt;$E$23),"",IF(J62&lt;=F63,0,IF(IF(AND(A63&gt;=$E$23,MOD(A63-$E$23,int)=0),$E$24,0)+F63&gt;=J62+E63,J62+E63-F63,IF(AND(A63&gt;=$E$23,MOD(A63-$E$23,int)=0),$E$24,0)+IF(IF(AND(A63&gt;=$E$23,MOD(A63-$E$23,int)=0),$E$24,0)+IF(MOD(A63-$E$27,periods_per_year)=0,$E$26,0)+F63&lt;J62+E63,IF(MOD(A63-$E$27,periods_per_year)=0,$E$26,0),J62+E63-IF(AND(A63&gt;=$E$23,MOD(A63-$E$23,int)=0),$E$24,0)-F63))))</f>
        <v>#NAME?</v>
      </c>
      <c r="H63" s="79"/>
      <c r="I63" s="78" t="str">
        <f t="shared" si="5"/>
        <v>#NAME?</v>
      </c>
      <c r="J63" s="78" t="str">
        <f t="shared" si="6"/>
        <v>#NAME?</v>
      </c>
      <c r="K63" s="78" t="str">
        <f t="shared" si="7"/>
        <v>#NAME?</v>
      </c>
      <c r="L63" s="78" t="str">
        <f t="shared" si="8"/>
        <v>#NAME?</v>
      </c>
      <c r="M63" s="4"/>
      <c r="N63" s="4"/>
      <c r="O63" s="74" t="str">
        <f t="shared" si="9"/>
        <v>#NAME?</v>
      </c>
      <c r="P63" s="75" t="str">
        <f>IF(O63="","",IF(OR(periods_per_year=26,periods_per_year=52),IF(periods_per_year=26,IF(O63=1,fpdate,P62+14),IF(periods_per_year=52,IF(O63=1,fpdate,P62+7),"n/a")),IF(periods_per_year=24,DATE(YEAR(fpdate),MONTH(fpdate)+(O63-1)/2+IF(AND(DAY(fpdate)&gt;=15,MOD(O63,2)=0),1,0),IF(MOD(O63,2)=0,IF(DAY(fpdate)&gt;=15,DAY(fpdate)-14,DAY(fpdate)+14),DAY(fpdate))),IF(DAY(DATE(YEAR(fpdate),MONTH(fpdate)+O63-1,DAY(fpdate)))&lt;&gt;DAY(fpdate),DATE(YEAR(fpdate),MONTH(fpdate)+O63,0),DATE(YEAR(fpdate),MONTH(fpdate)+O63-1,DAY(fpdate))))))</f>
        <v>#NAME?</v>
      </c>
      <c r="Q63" s="80" t="str">
        <f>IF(O63="","",IF(D63&lt;&gt;"",D63,IF(O63=1,start_rate,IF(variable,IF(OR(O63=1,O63&lt;$J$23*periods_per_year),Q62,MIN($J$24,IF(MOD(O63-1,$J$26)=0,MAX($J$25,Q62+$J$27),Q62))),Q62))))</f>
        <v>#NAME?</v>
      </c>
      <c r="R63" s="78" t="str">
        <f t="shared" si="10"/>
        <v>#NAME?</v>
      </c>
      <c r="S63" s="78" t="str">
        <f t="shared" si="11"/>
        <v>#NAME?</v>
      </c>
      <c r="T63" s="78" t="str">
        <f t="shared" si="12"/>
        <v>#NAME?</v>
      </c>
      <c r="U63" s="78" t="str">
        <f t="shared" si="13"/>
        <v>#NAME?</v>
      </c>
    </row>
    <row r="64" ht="12.75" customHeight="1">
      <c r="A64" s="74" t="str">
        <f t="shared" si="1"/>
        <v>#NAME?</v>
      </c>
      <c r="B64" s="75" t="str">
        <f>IF(A64="","",IF(OR(periods_per_year=26,periods_per_year=52),IF(periods_per_year=26,IF(A64=1,fpdate,B63+14),IF(periods_per_year=52,IF(A64=1,fpdate,B63+7),"n/a")),IF(periods_per_year=24,DATE(YEAR(fpdate),MONTH(fpdate)+(A64-1)/2+IF(AND(DAY(fpdate)&gt;=15,MOD(A64,2)=0),1,0),IF(MOD(A64,2)=0,IF(DAY(fpdate)&gt;=15,DAY(fpdate)-14,DAY(fpdate)+14),DAY(fpdate))),IF(DAY(DATE(YEAR(fpdate),MONTH(fpdate)+A64-1,DAY(fpdate)))&lt;&gt;DAY(fpdate),DATE(YEAR(fpdate),MONTH(fpdate)+A64,0),DATE(YEAR(fpdate),MONTH(fpdate)+A64-1,DAY(fpdate))))))</f>
        <v>#NAME?</v>
      </c>
      <c r="C64" s="76" t="str">
        <f t="shared" si="2"/>
        <v>#NAME?</v>
      </c>
      <c r="D64" s="77" t="str">
        <f>IF(A64="","",IF(A64=1,start_rate,IF(variable,IF(OR(A64=1,A64&lt;$J$23*periods_per_year),D63,MIN($J$24,IF(MOD(A64-1,$J$26)=0,MAX($J$25,D63+$J$27),D63))),D63)))</f>
        <v>#NAME?</v>
      </c>
      <c r="E64" s="78" t="str">
        <f t="shared" si="3"/>
        <v>#NAME?</v>
      </c>
      <c r="F64" s="78" t="str">
        <f t="shared" si="4"/>
        <v>#NAME?</v>
      </c>
      <c r="G64" s="78" t="str">
        <f>IF(OR(A64="",A64&lt;$E$23),"",IF(J63&lt;=F64,0,IF(IF(AND(A64&gt;=$E$23,MOD(A64-$E$23,int)=0),$E$24,0)+F64&gt;=J63+E64,J63+E64-F64,IF(AND(A64&gt;=$E$23,MOD(A64-$E$23,int)=0),$E$24,0)+IF(IF(AND(A64&gt;=$E$23,MOD(A64-$E$23,int)=0),$E$24,0)+IF(MOD(A64-$E$27,periods_per_year)=0,$E$26,0)+F64&lt;J63+E64,IF(MOD(A64-$E$27,periods_per_year)=0,$E$26,0),J63+E64-IF(AND(A64&gt;=$E$23,MOD(A64-$E$23,int)=0),$E$24,0)-F64))))</f>
        <v>#NAME?</v>
      </c>
      <c r="H64" s="79"/>
      <c r="I64" s="78" t="str">
        <f t="shared" si="5"/>
        <v>#NAME?</v>
      </c>
      <c r="J64" s="78" t="str">
        <f t="shared" si="6"/>
        <v>#NAME?</v>
      </c>
      <c r="K64" s="78" t="str">
        <f t="shared" si="7"/>
        <v>#NAME?</v>
      </c>
      <c r="L64" s="78" t="str">
        <f t="shared" si="8"/>
        <v>#NAME?</v>
      </c>
      <c r="M64" s="4"/>
      <c r="N64" s="4"/>
      <c r="O64" s="74" t="str">
        <f t="shared" si="9"/>
        <v>#NAME?</v>
      </c>
      <c r="P64" s="75" t="str">
        <f>IF(O64="","",IF(OR(periods_per_year=26,periods_per_year=52),IF(periods_per_year=26,IF(O64=1,fpdate,P63+14),IF(periods_per_year=52,IF(O64=1,fpdate,P63+7),"n/a")),IF(periods_per_year=24,DATE(YEAR(fpdate),MONTH(fpdate)+(O64-1)/2+IF(AND(DAY(fpdate)&gt;=15,MOD(O64,2)=0),1,0),IF(MOD(O64,2)=0,IF(DAY(fpdate)&gt;=15,DAY(fpdate)-14,DAY(fpdate)+14),DAY(fpdate))),IF(DAY(DATE(YEAR(fpdate),MONTH(fpdate)+O64-1,DAY(fpdate)))&lt;&gt;DAY(fpdate),DATE(YEAR(fpdate),MONTH(fpdate)+O64,0),DATE(YEAR(fpdate),MONTH(fpdate)+O64-1,DAY(fpdate))))))</f>
        <v>#NAME?</v>
      </c>
      <c r="Q64" s="80" t="str">
        <f>IF(O64="","",IF(D64&lt;&gt;"",D64,IF(O64=1,start_rate,IF(variable,IF(OR(O64=1,O64&lt;$J$23*periods_per_year),Q63,MIN($J$24,IF(MOD(O64-1,$J$26)=0,MAX($J$25,Q63+$J$27),Q63))),Q63))))</f>
        <v>#NAME?</v>
      </c>
      <c r="R64" s="78" t="str">
        <f t="shared" si="10"/>
        <v>#NAME?</v>
      </c>
      <c r="S64" s="78" t="str">
        <f t="shared" si="11"/>
        <v>#NAME?</v>
      </c>
      <c r="T64" s="78" t="str">
        <f t="shared" si="12"/>
        <v>#NAME?</v>
      </c>
      <c r="U64" s="78" t="str">
        <f t="shared" si="13"/>
        <v>#NAME?</v>
      </c>
    </row>
    <row r="65" ht="12.75" customHeight="1">
      <c r="A65" s="74" t="str">
        <f t="shared" si="1"/>
        <v>#NAME?</v>
      </c>
      <c r="B65" s="75" t="str">
        <f>IF(A65="","",IF(OR(periods_per_year=26,periods_per_year=52),IF(periods_per_year=26,IF(A65=1,fpdate,B64+14),IF(periods_per_year=52,IF(A65=1,fpdate,B64+7),"n/a")),IF(periods_per_year=24,DATE(YEAR(fpdate),MONTH(fpdate)+(A65-1)/2+IF(AND(DAY(fpdate)&gt;=15,MOD(A65,2)=0),1,0),IF(MOD(A65,2)=0,IF(DAY(fpdate)&gt;=15,DAY(fpdate)-14,DAY(fpdate)+14),DAY(fpdate))),IF(DAY(DATE(YEAR(fpdate),MONTH(fpdate)+A65-1,DAY(fpdate)))&lt;&gt;DAY(fpdate),DATE(YEAR(fpdate),MONTH(fpdate)+A65,0),DATE(YEAR(fpdate),MONTH(fpdate)+A65-1,DAY(fpdate))))))</f>
        <v>#NAME?</v>
      </c>
      <c r="C65" s="76" t="str">
        <f t="shared" si="2"/>
        <v>#NAME?</v>
      </c>
      <c r="D65" s="77" t="str">
        <f>IF(A65="","",IF(A65=1,start_rate,IF(variable,IF(OR(A65=1,A65&lt;$J$23*periods_per_year),D64,MIN($J$24,IF(MOD(A65-1,$J$26)=0,MAX($J$25,D64+$J$27),D64))),D64)))</f>
        <v>#NAME?</v>
      </c>
      <c r="E65" s="78" t="str">
        <f t="shared" si="3"/>
        <v>#NAME?</v>
      </c>
      <c r="F65" s="78" t="str">
        <f t="shared" si="4"/>
        <v>#NAME?</v>
      </c>
      <c r="G65" s="78" t="str">
        <f>IF(OR(A65="",A65&lt;$E$23),"",IF(J64&lt;=F65,0,IF(IF(AND(A65&gt;=$E$23,MOD(A65-$E$23,int)=0),$E$24,0)+F65&gt;=J64+E65,J64+E65-F65,IF(AND(A65&gt;=$E$23,MOD(A65-$E$23,int)=0),$E$24,0)+IF(IF(AND(A65&gt;=$E$23,MOD(A65-$E$23,int)=0),$E$24,0)+IF(MOD(A65-$E$27,periods_per_year)=0,$E$26,0)+F65&lt;J64+E65,IF(MOD(A65-$E$27,periods_per_year)=0,$E$26,0),J64+E65-IF(AND(A65&gt;=$E$23,MOD(A65-$E$23,int)=0),$E$24,0)-F65))))</f>
        <v>#NAME?</v>
      </c>
      <c r="H65" s="79"/>
      <c r="I65" s="78" t="str">
        <f t="shared" si="5"/>
        <v>#NAME?</v>
      </c>
      <c r="J65" s="78" t="str">
        <f t="shared" si="6"/>
        <v>#NAME?</v>
      </c>
      <c r="K65" s="78" t="str">
        <f t="shared" si="7"/>
        <v>#NAME?</v>
      </c>
      <c r="L65" s="78" t="str">
        <f t="shared" si="8"/>
        <v>#NAME?</v>
      </c>
      <c r="M65" s="4"/>
      <c r="N65" s="4"/>
      <c r="O65" s="74" t="str">
        <f t="shared" si="9"/>
        <v>#NAME?</v>
      </c>
      <c r="P65" s="75" t="str">
        <f>IF(O65="","",IF(OR(periods_per_year=26,periods_per_year=52),IF(periods_per_year=26,IF(O65=1,fpdate,P64+14),IF(periods_per_year=52,IF(O65=1,fpdate,P64+7),"n/a")),IF(periods_per_year=24,DATE(YEAR(fpdate),MONTH(fpdate)+(O65-1)/2+IF(AND(DAY(fpdate)&gt;=15,MOD(O65,2)=0),1,0),IF(MOD(O65,2)=0,IF(DAY(fpdate)&gt;=15,DAY(fpdate)-14,DAY(fpdate)+14),DAY(fpdate))),IF(DAY(DATE(YEAR(fpdate),MONTH(fpdate)+O65-1,DAY(fpdate)))&lt;&gt;DAY(fpdate),DATE(YEAR(fpdate),MONTH(fpdate)+O65,0),DATE(YEAR(fpdate),MONTH(fpdate)+O65-1,DAY(fpdate))))))</f>
        <v>#NAME?</v>
      </c>
      <c r="Q65" s="80" t="str">
        <f>IF(O65="","",IF(D65&lt;&gt;"",D65,IF(O65=1,start_rate,IF(variable,IF(OR(O65=1,O65&lt;$J$23*periods_per_year),Q64,MIN($J$24,IF(MOD(O65-1,$J$26)=0,MAX($J$25,Q64+$J$27),Q64))),Q64))))</f>
        <v>#NAME?</v>
      </c>
      <c r="R65" s="78" t="str">
        <f t="shared" si="10"/>
        <v>#NAME?</v>
      </c>
      <c r="S65" s="78" t="str">
        <f t="shared" si="11"/>
        <v>#NAME?</v>
      </c>
      <c r="T65" s="78" t="str">
        <f t="shared" si="12"/>
        <v>#NAME?</v>
      </c>
      <c r="U65" s="78" t="str">
        <f t="shared" si="13"/>
        <v>#NAME?</v>
      </c>
    </row>
    <row r="66" ht="12.75" customHeight="1">
      <c r="A66" s="74" t="str">
        <f t="shared" si="1"/>
        <v>#NAME?</v>
      </c>
      <c r="B66" s="75" t="str">
        <f>IF(A66="","",IF(OR(periods_per_year=26,periods_per_year=52),IF(periods_per_year=26,IF(A66=1,fpdate,B65+14),IF(periods_per_year=52,IF(A66=1,fpdate,B65+7),"n/a")),IF(periods_per_year=24,DATE(YEAR(fpdate),MONTH(fpdate)+(A66-1)/2+IF(AND(DAY(fpdate)&gt;=15,MOD(A66,2)=0),1,0),IF(MOD(A66,2)=0,IF(DAY(fpdate)&gt;=15,DAY(fpdate)-14,DAY(fpdate)+14),DAY(fpdate))),IF(DAY(DATE(YEAR(fpdate),MONTH(fpdate)+A66-1,DAY(fpdate)))&lt;&gt;DAY(fpdate),DATE(YEAR(fpdate),MONTH(fpdate)+A66,0),DATE(YEAR(fpdate),MONTH(fpdate)+A66-1,DAY(fpdate))))))</f>
        <v>#NAME?</v>
      </c>
      <c r="C66" s="76" t="str">
        <f t="shared" si="2"/>
        <v>#NAME?</v>
      </c>
      <c r="D66" s="77" t="str">
        <f>IF(A66="","",IF(A66=1,start_rate,IF(variable,IF(OR(A66=1,A66&lt;$J$23*periods_per_year),D65,MIN($J$24,IF(MOD(A66-1,$J$26)=0,MAX($J$25,D65+$J$27),D65))),D65)))</f>
        <v>#NAME?</v>
      </c>
      <c r="E66" s="78" t="str">
        <f t="shared" si="3"/>
        <v>#NAME?</v>
      </c>
      <c r="F66" s="78" t="str">
        <f t="shared" si="4"/>
        <v>#NAME?</v>
      </c>
      <c r="G66" s="78" t="str">
        <f>IF(OR(A66="",A66&lt;$E$23),"",IF(J65&lt;=F66,0,IF(IF(AND(A66&gt;=$E$23,MOD(A66-$E$23,int)=0),$E$24,0)+F66&gt;=J65+E66,J65+E66-F66,IF(AND(A66&gt;=$E$23,MOD(A66-$E$23,int)=0),$E$24,0)+IF(IF(AND(A66&gt;=$E$23,MOD(A66-$E$23,int)=0),$E$24,0)+IF(MOD(A66-$E$27,periods_per_year)=0,$E$26,0)+F66&lt;J65+E66,IF(MOD(A66-$E$27,periods_per_year)=0,$E$26,0),J65+E66-IF(AND(A66&gt;=$E$23,MOD(A66-$E$23,int)=0),$E$24,0)-F66))))</f>
        <v>#NAME?</v>
      </c>
      <c r="H66" s="79"/>
      <c r="I66" s="78" t="str">
        <f t="shared" si="5"/>
        <v>#NAME?</v>
      </c>
      <c r="J66" s="78" t="str">
        <f t="shared" si="6"/>
        <v>#NAME?</v>
      </c>
      <c r="K66" s="78" t="str">
        <f t="shared" si="7"/>
        <v>#NAME?</v>
      </c>
      <c r="L66" s="78" t="str">
        <f t="shared" si="8"/>
        <v>#NAME?</v>
      </c>
      <c r="M66" s="4"/>
      <c r="N66" s="4"/>
      <c r="O66" s="74" t="str">
        <f t="shared" si="9"/>
        <v>#NAME?</v>
      </c>
      <c r="P66" s="75" t="str">
        <f>IF(O66="","",IF(OR(periods_per_year=26,periods_per_year=52),IF(periods_per_year=26,IF(O66=1,fpdate,P65+14),IF(periods_per_year=52,IF(O66=1,fpdate,P65+7),"n/a")),IF(periods_per_year=24,DATE(YEAR(fpdate),MONTH(fpdate)+(O66-1)/2+IF(AND(DAY(fpdate)&gt;=15,MOD(O66,2)=0),1,0),IF(MOD(O66,2)=0,IF(DAY(fpdate)&gt;=15,DAY(fpdate)-14,DAY(fpdate)+14),DAY(fpdate))),IF(DAY(DATE(YEAR(fpdate),MONTH(fpdate)+O66-1,DAY(fpdate)))&lt;&gt;DAY(fpdate),DATE(YEAR(fpdate),MONTH(fpdate)+O66,0),DATE(YEAR(fpdate),MONTH(fpdate)+O66-1,DAY(fpdate))))))</f>
        <v>#NAME?</v>
      </c>
      <c r="Q66" s="80" t="str">
        <f>IF(O66="","",IF(D66&lt;&gt;"",D66,IF(O66=1,start_rate,IF(variable,IF(OR(O66=1,O66&lt;$J$23*periods_per_year),Q65,MIN($J$24,IF(MOD(O66-1,$J$26)=0,MAX($J$25,Q65+$J$27),Q65))),Q65))))</f>
        <v>#NAME?</v>
      </c>
      <c r="R66" s="78" t="str">
        <f t="shared" si="10"/>
        <v>#NAME?</v>
      </c>
      <c r="S66" s="78" t="str">
        <f t="shared" si="11"/>
        <v>#NAME?</v>
      </c>
      <c r="T66" s="78" t="str">
        <f t="shared" si="12"/>
        <v>#NAME?</v>
      </c>
      <c r="U66" s="78" t="str">
        <f t="shared" si="13"/>
        <v>#NAME?</v>
      </c>
    </row>
    <row r="67" ht="12.75" customHeight="1">
      <c r="A67" s="74" t="str">
        <f t="shared" si="1"/>
        <v>#NAME?</v>
      </c>
      <c r="B67" s="75" t="str">
        <f>IF(A67="","",IF(OR(periods_per_year=26,periods_per_year=52),IF(periods_per_year=26,IF(A67=1,fpdate,B66+14),IF(periods_per_year=52,IF(A67=1,fpdate,B66+7),"n/a")),IF(periods_per_year=24,DATE(YEAR(fpdate),MONTH(fpdate)+(A67-1)/2+IF(AND(DAY(fpdate)&gt;=15,MOD(A67,2)=0),1,0),IF(MOD(A67,2)=0,IF(DAY(fpdate)&gt;=15,DAY(fpdate)-14,DAY(fpdate)+14),DAY(fpdate))),IF(DAY(DATE(YEAR(fpdate),MONTH(fpdate)+A67-1,DAY(fpdate)))&lt;&gt;DAY(fpdate),DATE(YEAR(fpdate),MONTH(fpdate)+A67,0),DATE(YEAR(fpdate),MONTH(fpdate)+A67-1,DAY(fpdate))))))</f>
        <v>#NAME?</v>
      </c>
      <c r="C67" s="76" t="str">
        <f t="shared" si="2"/>
        <v>#NAME?</v>
      </c>
      <c r="D67" s="77" t="str">
        <f>IF(A67="","",IF(A67=1,start_rate,IF(variable,IF(OR(A67=1,A67&lt;$J$23*periods_per_year),D66,MIN($J$24,IF(MOD(A67-1,$J$26)=0,MAX($J$25,D66+$J$27),D66))),D66)))</f>
        <v>#NAME?</v>
      </c>
      <c r="E67" s="78" t="str">
        <f t="shared" si="3"/>
        <v>#NAME?</v>
      </c>
      <c r="F67" s="78" t="str">
        <f t="shared" si="4"/>
        <v>#NAME?</v>
      </c>
      <c r="G67" s="78" t="str">
        <f>IF(OR(A67="",A67&lt;$E$23),"",IF(J66&lt;=F67,0,IF(IF(AND(A67&gt;=$E$23,MOD(A67-$E$23,int)=0),$E$24,0)+F67&gt;=J66+E67,J66+E67-F67,IF(AND(A67&gt;=$E$23,MOD(A67-$E$23,int)=0),$E$24,0)+IF(IF(AND(A67&gt;=$E$23,MOD(A67-$E$23,int)=0),$E$24,0)+IF(MOD(A67-$E$27,periods_per_year)=0,$E$26,0)+F67&lt;J66+E67,IF(MOD(A67-$E$27,periods_per_year)=0,$E$26,0),J66+E67-IF(AND(A67&gt;=$E$23,MOD(A67-$E$23,int)=0),$E$24,0)-F67))))</f>
        <v>#NAME?</v>
      </c>
      <c r="H67" s="79"/>
      <c r="I67" s="78" t="str">
        <f t="shared" si="5"/>
        <v>#NAME?</v>
      </c>
      <c r="J67" s="78" t="str">
        <f t="shared" si="6"/>
        <v>#NAME?</v>
      </c>
      <c r="K67" s="78" t="str">
        <f t="shared" si="7"/>
        <v>#NAME?</v>
      </c>
      <c r="L67" s="78" t="str">
        <f t="shared" si="8"/>
        <v>#NAME?</v>
      </c>
      <c r="M67" s="4"/>
      <c r="N67" s="4"/>
      <c r="O67" s="74" t="str">
        <f t="shared" si="9"/>
        <v>#NAME?</v>
      </c>
      <c r="P67" s="75" t="str">
        <f>IF(O67="","",IF(OR(periods_per_year=26,periods_per_year=52),IF(periods_per_year=26,IF(O67=1,fpdate,P66+14),IF(periods_per_year=52,IF(O67=1,fpdate,P66+7),"n/a")),IF(periods_per_year=24,DATE(YEAR(fpdate),MONTH(fpdate)+(O67-1)/2+IF(AND(DAY(fpdate)&gt;=15,MOD(O67,2)=0),1,0),IF(MOD(O67,2)=0,IF(DAY(fpdate)&gt;=15,DAY(fpdate)-14,DAY(fpdate)+14),DAY(fpdate))),IF(DAY(DATE(YEAR(fpdate),MONTH(fpdate)+O67-1,DAY(fpdate)))&lt;&gt;DAY(fpdate),DATE(YEAR(fpdate),MONTH(fpdate)+O67,0),DATE(YEAR(fpdate),MONTH(fpdate)+O67-1,DAY(fpdate))))))</f>
        <v>#NAME?</v>
      </c>
      <c r="Q67" s="80" t="str">
        <f>IF(O67="","",IF(D67&lt;&gt;"",D67,IF(O67=1,start_rate,IF(variable,IF(OR(O67=1,O67&lt;$J$23*periods_per_year),Q66,MIN($J$24,IF(MOD(O67-1,$J$26)=0,MAX($J$25,Q66+$J$27),Q66))),Q66))))</f>
        <v>#NAME?</v>
      </c>
      <c r="R67" s="78" t="str">
        <f t="shared" si="10"/>
        <v>#NAME?</v>
      </c>
      <c r="S67" s="78" t="str">
        <f t="shared" si="11"/>
        <v>#NAME?</v>
      </c>
      <c r="T67" s="78" t="str">
        <f t="shared" si="12"/>
        <v>#NAME?</v>
      </c>
      <c r="U67" s="78" t="str">
        <f t="shared" si="13"/>
        <v>#NAME?</v>
      </c>
    </row>
    <row r="68" ht="12.75" customHeight="1">
      <c r="A68" s="74" t="str">
        <f t="shared" si="1"/>
        <v>#NAME?</v>
      </c>
      <c r="B68" s="75" t="str">
        <f>IF(A68="","",IF(OR(periods_per_year=26,periods_per_year=52),IF(periods_per_year=26,IF(A68=1,fpdate,B67+14),IF(periods_per_year=52,IF(A68=1,fpdate,B67+7),"n/a")),IF(periods_per_year=24,DATE(YEAR(fpdate),MONTH(fpdate)+(A68-1)/2+IF(AND(DAY(fpdate)&gt;=15,MOD(A68,2)=0),1,0),IF(MOD(A68,2)=0,IF(DAY(fpdate)&gt;=15,DAY(fpdate)-14,DAY(fpdate)+14),DAY(fpdate))),IF(DAY(DATE(YEAR(fpdate),MONTH(fpdate)+A68-1,DAY(fpdate)))&lt;&gt;DAY(fpdate),DATE(YEAR(fpdate),MONTH(fpdate)+A68,0),DATE(YEAR(fpdate),MONTH(fpdate)+A68-1,DAY(fpdate))))))</f>
        <v>#NAME?</v>
      </c>
      <c r="C68" s="76" t="str">
        <f t="shared" si="2"/>
        <v>#NAME?</v>
      </c>
      <c r="D68" s="77" t="str">
        <f>IF(A68="","",IF(A68=1,start_rate,IF(variable,IF(OR(A68=1,A68&lt;$J$23*periods_per_year),D67,MIN($J$24,IF(MOD(A68-1,$J$26)=0,MAX($J$25,D67+$J$27),D67))),D67)))</f>
        <v>#NAME?</v>
      </c>
      <c r="E68" s="78" t="str">
        <f t="shared" si="3"/>
        <v>#NAME?</v>
      </c>
      <c r="F68" s="78" t="str">
        <f t="shared" si="4"/>
        <v>#NAME?</v>
      </c>
      <c r="G68" s="78" t="str">
        <f>IF(OR(A68="",A68&lt;$E$23),"",IF(J67&lt;=F68,0,IF(IF(AND(A68&gt;=$E$23,MOD(A68-$E$23,int)=0),$E$24,0)+F68&gt;=J67+E68,J67+E68-F68,IF(AND(A68&gt;=$E$23,MOD(A68-$E$23,int)=0),$E$24,0)+IF(IF(AND(A68&gt;=$E$23,MOD(A68-$E$23,int)=0),$E$24,0)+IF(MOD(A68-$E$27,periods_per_year)=0,$E$26,0)+F68&lt;J67+E68,IF(MOD(A68-$E$27,periods_per_year)=0,$E$26,0),J67+E68-IF(AND(A68&gt;=$E$23,MOD(A68-$E$23,int)=0),$E$24,0)-F68))))</f>
        <v>#NAME?</v>
      </c>
      <c r="H68" s="79"/>
      <c r="I68" s="78" t="str">
        <f t="shared" si="5"/>
        <v>#NAME?</v>
      </c>
      <c r="J68" s="78" t="str">
        <f t="shared" si="6"/>
        <v>#NAME?</v>
      </c>
      <c r="K68" s="78" t="str">
        <f t="shared" si="7"/>
        <v>#NAME?</v>
      </c>
      <c r="L68" s="78" t="str">
        <f t="shared" si="8"/>
        <v>#NAME?</v>
      </c>
      <c r="M68" s="4"/>
      <c r="N68" s="4"/>
      <c r="O68" s="74" t="str">
        <f t="shared" si="9"/>
        <v>#NAME?</v>
      </c>
      <c r="P68" s="75" t="str">
        <f>IF(O68="","",IF(OR(periods_per_year=26,periods_per_year=52),IF(periods_per_year=26,IF(O68=1,fpdate,P67+14),IF(periods_per_year=52,IF(O68=1,fpdate,P67+7),"n/a")),IF(periods_per_year=24,DATE(YEAR(fpdate),MONTH(fpdate)+(O68-1)/2+IF(AND(DAY(fpdate)&gt;=15,MOD(O68,2)=0),1,0),IF(MOD(O68,2)=0,IF(DAY(fpdate)&gt;=15,DAY(fpdate)-14,DAY(fpdate)+14),DAY(fpdate))),IF(DAY(DATE(YEAR(fpdate),MONTH(fpdate)+O68-1,DAY(fpdate)))&lt;&gt;DAY(fpdate),DATE(YEAR(fpdate),MONTH(fpdate)+O68,0),DATE(YEAR(fpdate),MONTH(fpdate)+O68-1,DAY(fpdate))))))</f>
        <v>#NAME?</v>
      </c>
      <c r="Q68" s="80" t="str">
        <f>IF(O68="","",IF(D68&lt;&gt;"",D68,IF(O68=1,start_rate,IF(variable,IF(OR(O68=1,O68&lt;$J$23*periods_per_year),Q67,MIN($J$24,IF(MOD(O68-1,$J$26)=0,MAX($J$25,Q67+$J$27),Q67))),Q67))))</f>
        <v>#NAME?</v>
      </c>
      <c r="R68" s="78" t="str">
        <f t="shared" si="10"/>
        <v>#NAME?</v>
      </c>
      <c r="S68" s="78" t="str">
        <f t="shared" si="11"/>
        <v>#NAME?</v>
      </c>
      <c r="T68" s="78" t="str">
        <f t="shared" si="12"/>
        <v>#NAME?</v>
      </c>
      <c r="U68" s="78" t="str">
        <f t="shared" si="13"/>
        <v>#NAME?</v>
      </c>
    </row>
    <row r="69" ht="12.75" customHeight="1">
      <c r="A69" s="74" t="str">
        <f t="shared" si="1"/>
        <v>#NAME?</v>
      </c>
      <c r="B69" s="75" t="str">
        <f>IF(A69="","",IF(OR(periods_per_year=26,periods_per_year=52),IF(periods_per_year=26,IF(A69=1,fpdate,B68+14),IF(periods_per_year=52,IF(A69=1,fpdate,B68+7),"n/a")),IF(periods_per_year=24,DATE(YEAR(fpdate),MONTH(fpdate)+(A69-1)/2+IF(AND(DAY(fpdate)&gt;=15,MOD(A69,2)=0),1,0),IF(MOD(A69,2)=0,IF(DAY(fpdate)&gt;=15,DAY(fpdate)-14,DAY(fpdate)+14),DAY(fpdate))),IF(DAY(DATE(YEAR(fpdate),MONTH(fpdate)+A69-1,DAY(fpdate)))&lt;&gt;DAY(fpdate),DATE(YEAR(fpdate),MONTH(fpdate)+A69,0),DATE(YEAR(fpdate),MONTH(fpdate)+A69-1,DAY(fpdate))))))</f>
        <v>#NAME?</v>
      </c>
      <c r="C69" s="76" t="str">
        <f t="shared" si="2"/>
        <v>#NAME?</v>
      </c>
      <c r="D69" s="77" t="str">
        <f>IF(A69="","",IF(A69=1,start_rate,IF(variable,IF(OR(A69=1,A69&lt;$J$23*periods_per_year),D68,MIN($J$24,IF(MOD(A69-1,$J$26)=0,MAX($J$25,D68+$J$27),D68))),D68)))</f>
        <v>#NAME?</v>
      </c>
      <c r="E69" s="78" t="str">
        <f t="shared" si="3"/>
        <v>#NAME?</v>
      </c>
      <c r="F69" s="78" t="str">
        <f t="shared" si="4"/>
        <v>#NAME?</v>
      </c>
      <c r="G69" s="78" t="str">
        <f>IF(OR(A69="",A69&lt;$E$23),"",IF(J68&lt;=F69,0,IF(IF(AND(A69&gt;=$E$23,MOD(A69-$E$23,int)=0),$E$24,0)+F69&gt;=J68+E69,J68+E69-F69,IF(AND(A69&gt;=$E$23,MOD(A69-$E$23,int)=0),$E$24,0)+IF(IF(AND(A69&gt;=$E$23,MOD(A69-$E$23,int)=0),$E$24,0)+IF(MOD(A69-$E$27,periods_per_year)=0,$E$26,0)+F69&lt;J68+E69,IF(MOD(A69-$E$27,periods_per_year)=0,$E$26,0),J68+E69-IF(AND(A69&gt;=$E$23,MOD(A69-$E$23,int)=0),$E$24,0)-F69))))</f>
        <v>#NAME?</v>
      </c>
      <c r="H69" s="79"/>
      <c r="I69" s="78" t="str">
        <f t="shared" si="5"/>
        <v>#NAME?</v>
      </c>
      <c r="J69" s="78" t="str">
        <f t="shared" si="6"/>
        <v>#NAME?</v>
      </c>
      <c r="K69" s="78" t="str">
        <f t="shared" si="7"/>
        <v>#NAME?</v>
      </c>
      <c r="L69" s="78" t="str">
        <f t="shared" si="8"/>
        <v>#NAME?</v>
      </c>
      <c r="M69" s="4"/>
      <c r="N69" s="4"/>
      <c r="O69" s="74" t="str">
        <f t="shared" si="9"/>
        <v>#NAME?</v>
      </c>
      <c r="P69" s="75" t="str">
        <f>IF(O69="","",IF(OR(periods_per_year=26,periods_per_year=52),IF(periods_per_year=26,IF(O69=1,fpdate,P68+14),IF(periods_per_year=52,IF(O69=1,fpdate,P68+7),"n/a")),IF(periods_per_year=24,DATE(YEAR(fpdate),MONTH(fpdate)+(O69-1)/2+IF(AND(DAY(fpdate)&gt;=15,MOD(O69,2)=0),1,0),IF(MOD(O69,2)=0,IF(DAY(fpdate)&gt;=15,DAY(fpdate)-14,DAY(fpdate)+14),DAY(fpdate))),IF(DAY(DATE(YEAR(fpdate),MONTH(fpdate)+O69-1,DAY(fpdate)))&lt;&gt;DAY(fpdate),DATE(YEAR(fpdate),MONTH(fpdate)+O69,0),DATE(YEAR(fpdate),MONTH(fpdate)+O69-1,DAY(fpdate))))))</f>
        <v>#NAME?</v>
      </c>
      <c r="Q69" s="80" t="str">
        <f>IF(O69="","",IF(D69&lt;&gt;"",D69,IF(O69=1,start_rate,IF(variable,IF(OR(O69=1,O69&lt;$J$23*periods_per_year),Q68,MIN($J$24,IF(MOD(O69-1,$J$26)=0,MAX($J$25,Q68+$J$27),Q68))),Q68))))</f>
        <v>#NAME?</v>
      </c>
      <c r="R69" s="78" t="str">
        <f t="shared" si="10"/>
        <v>#NAME?</v>
      </c>
      <c r="S69" s="78" t="str">
        <f t="shared" si="11"/>
        <v>#NAME?</v>
      </c>
      <c r="T69" s="78" t="str">
        <f t="shared" si="12"/>
        <v>#NAME?</v>
      </c>
      <c r="U69" s="78" t="str">
        <f t="shared" si="13"/>
        <v>#NAME?</v>
      </c>
    </row>
    <row r="70" ht="12.75" customHeight="1">
      <c r="A70" s="74" t="str">
        <f t="shared" si="1"/>
        <v>#NAME?</v>
      </c>
      <c r="B70" s="75" t="str">
        <f>IF(A70="","",IF(OR(periods_per_year=26,periods_per_year=52),IF(periods_per_year=26,IF(A70=1,fpdate,B69+14),IF(periods_per_year=52,IF(A70=1,fpdate,B69+7),"n/a")),IF(periods_per_year=24,DATE(YEAR(fpdate),MONTH(fpdate)+(A70-1)/2+IF(AND(DAY(fpdate)&gt;=15,MOD(A70,2)=0),1,0),IF(MOD(A70,2)=0,IF(DAY(fpdate)&gt;=15,DAY(fpdate)-14,DAY(fpdate)+14),DAY(fpdate))),IF(DAY(DATE(YEAR(fpdate),MONTH(fpdate)+A70-1,DAY(fpdate)))&lt;&gt;DAY(fpdate),DATE(YEAR(fpdate),MONTH(fpdate)+A70,0),DATE(YEAR(fpdate),MONTH(fpdate)+A70-1,DAY(fpdate))))))</f>
        <v>#NAME?</v>
      </c>
      <c r="C70" s="76" t="str">
        <f t="shared" si="2"/>
        <v>#NAME?</v>
      </c>
      <c r="D70" s="77" t="str">
        <f>IF(A70="","",IF(A70=1,start_rate,IF(variable,IF(OR(A70=1,A70&lt;$J$23*periods_per_year),D69,MIN($J$24,IF(MOD(A70-1,$J$26)=0,MAX($J$25,D69+$J$27),D69))),D69)))</f>
        <v>#NAME?</v>
      </c>
      <c r="E70" s="78" t="str">
        <f t="shared" si="3"/>
        <v>#NAME?</v>
      </c>
      <c r="F70" s="78" t="str">
        <f t="shared" si="4"/>
        <v>#NAME?</v>
      </c>
      <c r="G70" s="78" t="str">
        <f>IF(OR(A70="",A70&lt;$E$23),"",IF(J69&lt;=F70,0,IF(IF(AND(A70&gt;=$E$23,MOD(A70-$E$23,int)=0),$E$24,0)+F70&gt;=J69+E70,J69+E70-F70,IF(AND(A70&gt;=$E$23,MOD(A70-$E$23,int)=0),$E$24,0)+IF(IF(AND(A70&gt;=$E$23,MOD(A70-$E$23,int)=0),$E$24,0)+IF(MOD(A70-$E$27,periods_per_year)=0,$E$26,0)+F70&lt;J69+E70,IF(MOD(A70-$E$27,periods_per_year)=0,$E$26,0),J69+E70-IF(AND(A70&gt;=$E$23,MOD(A70-$E$23,int)=0),$E$24,0)-F70))))</f>
        <v>#NAME?</v>
      </c>
      <c r="H70" s="79"/>
      <c r="I70" s="78" t="str">
        <f t="shared" si="5"/>
        <v>#NAME?</v>
      </c>
      <c r="J70" s="78" t="str">
        <f t="shared" si="6"/>
        <v>#NAME?</v>
      </c>
      <c r="K70" s="78" t="str">
        <f t="shared" si="7"/>
        <v>#NAME?</v>
      </c>
      <c r="L70" s="78" t="str">
        <f t="shared" si="8"/>
        <v>#NAME?</v>
      </c>
      <c r="M70" s="4"/>
      <c r="N70" s="4"/>
      <c r="O70" s="74" t="str">
        <f t="shared" si="9"/>
        <v>#NAME?</v>
      </c>
      <c r="P70" s="75" t="str">
        <f>IF(O70="","",IF(OR(periods_per_year=26,periods_per_year=52),IF(periods_per_year=26,IF(O70=1,fpdate,P69+14),IF(periods_per_year=52,IF(O70=1,fpdate,P69+7),"n/a")),IF(periods_per_year=24,DATE(YEAR(fpdate),MONTH(fpdate)+(O70-1)/2+IF(AND(DAY(fpdate)&gt;=15,MOD(O70,2)=0),1,0),IF(MOD(O70,2)=0,IF(DAY(fpdate)&gt;=15,DAY(fpdate)-14,DAY(fpdate)+14),DAY(fpdate))),IF(DAY(DATE(YEAR(fpdate),MONTH(fpdate)+O70-1,DAY(fpdate)))&lt;&gt;DAY(fpdate),DATE(YEAR(fpdate),MONTH(fpdate)+O70,0),DATE(YEAR(fpdate),MONTH(fpdate)+O70-1,DAY(fpdate))))))</f>
        <v>#NAME?</v>
      </c>
      <c r="Q70" s="80" t="str">
        <f>IF(O70="","",IF(D70&lt;&gt;"",D70,IF(O70=1,start_rate,IF(variable,IF(OR(O70=1,O70&lt;$J$23*periods_per_year),Q69,MIN($J$24,IF(MOD(O70-1,$J$26)=0,MAX($J$25,Q69+$J$27),Q69))),Q69))))</f>
        <v>#NAME?</v>
      </c>
      <c r="R70" s="78" t="str">
        <f t="shared" si="10"/>
        <v>#NAME?</v>
      </c>
      <c r="S70" s="78" t="str">
        <f t="shared" si="11"/>
        <v>#NAME?</v>
      </c>
      <c r="T70" s="78" t="str">
        <f t="shared" si="12"/>
        <v>#NAME?</v>
      </c>
      <c r="U70" s="78" t="str">
        <f t="shared" si="13"/>
        <v>#NAME?</v>
      </c>
    </row>
    <row r="71" ht="12.75" customHeight="1">
      <c r="A71" s="74" t="str">
        <f t="shared" si="1"/>
        <v>#NAME?</v>
      </c>
      <c r="B71" s="75" t="str">
        <f>IF(A71="","",IF(OR(periods_per_year=26,periods_per_year=52),IF(periods_per_year=26,IF(A71=1,fpdate,B70+14),IF(periods_per_year=52,IF(A71=1,fpdate,B70+7),"n/a")),IF(periods_per_year=24,DATE(YEAR(fpdate),MONTH(fpdate)+(A71-1)/2+IF(AND(DAY(fpdate)&gt;=15,MOD(A71,2)=0),1,0),IF(MOD(A71,2)=0,IF(DAY(fpdate)&gt;=15,DAY(fpdate)-14,DAY(fpdate)+14),DAY(fpdate))),IF(DAY(DATE(YEAR(fpdate),MONTH(fpdate)+A71-1,DAY(fpdate)))&lt;&gt;DAY(fpdate),DATE(YEAR(fpdate),MONTH(fpdate)+A71,0),DATE(YEAR(fpdate),MONTH(fpdate)+A71-1,DAY(fpdate))))))</f>
        <v>#NAME?</v>
      </c>
      <c r="C71" s="76" t="str">
        <f t="shared" si="2"/>
        <v>#NAME?</v>
      </c>
      <c r="D71" s="77" t="str">
        <f>IF(A71="","",IF(A71=1,start_rate,IF(variable,IF(OR(A71=1,A71&lt;$J$23*periods_per_year),D70,MIN($J$24,IF(MOD(A71-1,$J$26)=0,MAX($J$25,D70+$J$27),D70))),D70)))</f>
        <v>#NAME?</v>
      </c>
      <c r="E71" s="78" t="str">
        <f t="shared" si="3"/>
        <v>#NAME?</v>
      </c>
      <c r="F71" s="78" t="str">
        <f t="shared" si="4"/>
        <v>#NAME?</v>
      </c>
      <c r="G71" s="78" t="str">
        <f>IF(OR(A71="",A71&lt;$E$23),"",IF(J70&lt;=F71,0,IF(IF(AND(A71&gt;=$E$23,MOD(A71-$E$23,int)=0),$E$24,0)+F71&gt;=J70+E71,J70+E71-F71,IF(AND(A71&gt;=$E$23,MOD(A71-$E$23,int)=0),$E$24,0)+IF(IF(AND(A71&gt;=$E$23,MOD(A71-$E$23,int)=0),$E$24,0)+IF(MOD(A71-$E$27,periods_per_year)=0,$E$26,0)+F71&lt;J70+E71,IF(MOD(A71-$E$27,periods_per_year)=0,$E$26,0),J70+E71-IF(AND(A71&gt;=$E$23,MOD(A71-$E$23,int)=0),$E$24,0)-F71))))</f>
        <v>#NAME?</v>
      </c>
      <c r="H71" s="79"/>
      <c r="I71" s="78" t="str">
        <f t="shared" si="5"/>
        <v>#NAME?</v>
      </c>
      <c r="J71" s="78" t="str">
        <f t="shared" si="6"/>
        <v>#NAME?</v>
      </c>
      <c r="K71" s="78" t="str">
        <f t="shared" si="7"/>
        <v>#NAME?</v>
      </c>
      <c r="L71" s="78" t="str">
        <f t="shared" si="8"/>
        <v>#NAME?</v>
      </c>
      <c r="M71" s="4"/>
      <c r="N71" s="4"/>
      <c r="O71" s="74" t="str">
        <f t="shared" si="9"/>
        <v>#NAME?</v>
      </c>
      <c r="P71" s="75" t="str">
        <f>IF(O71="","",IF(OR(periods_per_year=26,periods_per_year=52),IF(periods_per_year=26,IF(O71=1,fpdate,P70+14),IF(periods_per_year=52,IF(O71=1,fpdate,P70+7),"n/a")),IF(periods_per_year=24,DATE(YEAR(fpdate),MONTH(fpdate)+(O71-1)/2+IF(AND(DAY(fpdate)&gt;=15,MOD(O71,2)=0),1,0),IF(MOD(O71,2)=0,IF(DAY(fpdate)&gt;=15,DAY(fpdate)-14,DAY(fpdate)+14),DAY(fpdate))),IF(DAY(DATE(YEAR(fpdate),MONTH(fpdate)+O71-1,DAY(fpdate)))&lt;&gt;DAY(fpdate),DATE(YEAR(fpdate),MONTH(fpdate)+O71,0),DATE(YEAR(fpdate),MONTH(fpdate)+O71-1,DAY(fpdate))))))</f>
        <v>#NAME?</v>
      </c>
      <c r="Q71" s="80" t="str">
        <f>IF(O71="","",IF(D71&lt;&gt;"",D71,IF(O71=1,start_rate,IF(variable,IF(OR(O71=1,O71&lt;$J$23*periods_per_year),Q70,MIN($J$24,IF(MOD(O71-1,$J$26)=0,MAX($J$25,Q70+$J$27),Q70))),Q70))))</f>
        <v>#NAME?</v>
      </c>
      <c r="R71" s="78" t="str">
        <f t="shared" si="10"/>
        <v>#NAME?</v>
      </c>
      <c r="S71" s="78" t="str">
        <f t="shared" si="11"/>
        <v>#NAME?</v>
      </c>
      <c r="T71" s="78" t="str">
        <f t="shared" si="12"/>
        <v>#NAME?</v>
      </c>
      <c r="U71" s="78" t="str">
        <f t="shared" si="13"/>
        <v>#NAME?</v>
      </c>
    </row>
    <row r="72" ht="12.75" customHeight="1">
      <c r="A72" s="74" t="str">
        <f t="shared" si="1"/>
        <v>#NAME?</v>
      </c>
      <c r="B72" s="75" t="str">
        <f>IF(A72="","",IF(OR(periods_per_year=26,periods_per_year=52),IF(periods_per_year=26,IF(A72=1,fpdate,B71+14),IF(periods_per_year=52,IF(A72=1,fpdate,B71+7),"n/a")),IF(periods_per_year=24,DATE(YEAR(fpdate),MONTH(fpdate)+(A72-1)/2+IF(AND(DAY(fpdate)&gt;=15,MOD(A72,2)=0),1,0),IF(MOD(A72,2)=0,IF(DAY(fpdate)&gt;=15,DAY(fpdate)-14,DAY(fpdate)+14),DAY(fpdate))),IF(DAY(DATE(YEAR(fpdate),MONTH(fpdate)+A72-1,DAY(fpdate)))&lt;&gt;DAY(fpdate),DATE(YEAR(fpdate),MONTH(fpdate)+A72,0),DATE(YEAR(fpdate),MONTH(fpdate)+A72-1,DAY(fpdate))))))</f>
        <v>#NAME?</v>
      </c>
      <c r="C72" s="76" t="str">
        <f t="shared" si="2"/>
        <v>#NAME?</v>
      </c>
      <c r="D72" s="77" t="str">
        <f>IF(A72="","",IF(A72=1,start_rate,IF(variable,IF(OR(A72=1,A72&lt;$J$23*periods_per_year),D71,MIN($J$24,IF(MOD(A72-1,$J$26)=0,MAX($J$25,D71+$J$27),D71))),D71)))</f>
        <v>#NAME?</v>
      </c>
      <c r="E72" s="78" t="str">
        <f t="shared" si="3"/>
        <v>#NAME?</v>
      </c>
      <c r="F72" s="78" t="str">
        <f t="shared" si="4"/>
        <v>#NAME?</v>
      </c>
      <c r="G72" s="78" t="str">
        <f>IF(OR(A72="",A72&lt;$E$23),"",IF(J71&lt;=F72,0,IF(IF(AND(A72&gt;=$E$23,MOD(A72-$E$23,int)=0),$E$24,0)+F72&gt;=J71+E72,J71+E72-F72,IF(AND(A72&gt;=$E$23,MOD(A72-$E$23,int)=0),$E$24,0)+IF(IF(AND(A72&gt;=$E$23,MOD(A72-$E$23,int)=0),$E$24,0)+IF(MOD(A72-$E$27,periods_per_year)=0,$E$26,0)+F72&lt;J71+E72,IF(MOD(A72-$E$27,periods_per_year)=0,$E$26,0),J71+E72-IF(AND(A72&gt;=$E$23,MOD(A72-$E$23,int)=0),$E$24,0)-F72))))</f>
        <v>#NAME?</v>
      </c>
      <c r="H72" s="79"/>
      <c r="I72" s="78" t="str">
        <f t="shared" si="5"/>
        <v>#NAME?</v>
      </c>
      <c r="J72" s="78" t="str">
        <f t="shared" si="6"/>
        <v>#NAME?</v>
      </c>
      <c r="K72" s="78" t="str">
        <f t="shared" si="7"/>
        <v>#NAME?</v>
      </c>
      <c r="L72" s="78" t="str">
        <f t="shared" si="8"/>
        <v>#NAME?</v>
      </c>
      <c r="M72" s="4"/>
      <c r="N72" s="4"/>
      <c r="O72" s="74" t="str">
        <f t="shared" si="9"/>
        <v>#NAME?</v>
      </c>
      <c r="P72" s="75" t="str">
        <f>IF(O72="","",IF(OR(periods_per_year=26,periods_per_year=52),IF(periods_per_year=26,IF(O72=1,fpdate,P71+14),IF(periods_per_year=52,IF(O72=1,fpdate,P71+7),"n/a")),IF(periods_per_year=24,DATE(YEAR(fpdate),MONTH(fpdate)+(O72-1)/2+IF(AND(DAY(fpdate)&gt;=15,MOD(O72,2)=0),1,0),IF(MOD(O72,2)=0,IF(DAY(fpdate)&gt;=15,DAY(fpdate)-14,DAY(fpdate)+14),DAY(fpdate))),IF(DAY(DATE(YEAR(fpdate),MONTH(fpdate)+O72-1,DAY(fpdate)))&lt;&gt;DAY(fpdate),DATE(YEAR(fpdate),MONTH(fpdate)+O72,0),DATE(YEAR(fpdate),MONTH(fpdate)+O72-1,DAY(fpdate))))))</f>
        <v>#NAME?</v>
      </c>
      <c r="Q72" s="80" t="str">
        <f>IF(O72="","",IF(D72&lt;&gt;"",D72,IF(O72=1,start_rate,IF(variable,IF(OR(O72=1,O72&lt;$J$23*periods_per_year),Q71,MIN($J$24,IF(MOD(O72-1,$J$26)=0,MAX($J$25,Q71+$J$27),Q71))),Q71))))</f>
        <v>#NAME?</v>
      </c>
      <c r="R72" s="78" t="str">
        <f t="shared" si="10"/>
        <v>#NAME?</v>
      </c>
      <c r="S72" s="78" t="str">
        <f t="shared" si="11"/>
        <v>#NAME?</v>
      </c>
      <c r="T72" s="78" t="str">
        <f t="shared" si="12"/>
        <v>#NAME?</v>
      </c>
      <c r="U72" s="78" t="str">
        <f t="shared" si="13"/>
        <v>#NAME?</v>
      </c>
    </row>
    <row r="73" ht="12.75" customHeight="1">
      <c r="A73" s="74" t="str">
        <f t="shared" si="1"/>
        <v>#NAME?</v>
      </c>
      <c r="B73" s="75" t="str">
        <f>IF(A73="","",IF(OR(periods_per_year=26,periods_per_year=52),IF(periods_per_year=26,IF(A73=1,fpdate,B72+14),IF(periods_per_year=52,IF(A73=1,fpdate,B72+7),"n/a")),IF(periods_per_year=24,DATE(YEAR(fpdate),MONTH(fpdate)+(A73-1)/2+IF(AND(DAY(fpdate)&gt;=15,MOD(A73,2)=0),1,0),IF(MOD(A73,2)=0,IF(DAY(fpdate)&gt;=15,DAY(fpdate)-14,DAY(fpdate)+14),DAY(fpdate))),IF(DAY(DATE(YEAR(fpdate),MONTH(fpdate)+A73-1,DAY(fpdate)))&lt;&gt;DAY(fpdate),DATE(YEAR(fpdate),MONTH(fpdate)+A73,0),DATE(YEAR(fpdate),MONTH(fpdate)+A73-1,DAY(fpdate))))))</f>
        <v>#NAME?</v>
      </c>
      <c r="C73" s="76" t="str">
        <f t="shared" si="2"/>
        <v>#NAME?</v>
      </c>
      <c r="D73" s="77" t="str">
        <f>IF(A73="","",IF(A73=1,start_rate,IF(variable,IF(OR(A73=1,A73&lt;$J$23*periods_per_year),D72,MIN($J$24,IF(MOD(A73-1,$J$26)=0,MAX($J$25,D72+$J$27),D72))),D72)))</f>
        <v>#NAME?</v>
      </c>
      <c r="E73" s="78" t="str">
        <f t="shared" si="3"/>
        <v>#NAME?</v>
      </c>
      <c r="F73" s="78" t="str">
        <f t="shared" si="4"/>
        <v>#NAME?</v>
      </c>
      <c r="G73" s="78" t="str">
        <f>IF(OR(A73="",A73&lt;$E$23),"",IF(J72&lt;=F73,0,IF(IF(AND(A73&gt;=$E$23,MOD(A73-$E$23,int)=0),$E$24,0)+F73&gt;=J72+E73,J72+E73-F73,IF(AND(A73&gt;=$E$23,MOD(A73-$E$23,int)=0),$E$24,0)+IF(IF(AND(A73&gt;=$E$23,MOD(A73-$E$23,int)=0),$E$24,0)+IF(MOD(A73-$E$27,periods_per_year)=0,$E$26,0)+F73&lt;J72+E73,IF(MOD(A73-$E$27,periods_per_year)=0,$E$26,0),J72+E73-IF(AND(A73&gt;=$E$23,MOD(A73-$E$23,int)=0),$E$24,0)-F73))))</f>
        <v>#NAME?</v>
      </c>
      <c r="H73" s="79"/>
      <c r="I73" s="78" t="str">
        <f t="shared" si="5"/>
        <v>#NAME?</v>
      </c>
      <c r="J73" s="78" t="str">
        <f t="shared" si="6"/>
        <v>#NAME?</v>
      </c>
      <c r="K73" s="78" t="str">
        <f t="shared" si="7"/>
        <v>#NAME?</v>
      </c>
      <c r="L73" s="78" t="str">
        <f t="shared" si="8"/>
        <v>#NAME?</v>
      </c>
      <c r="M73" s="4"/>
      <c r="N73" s="4"/>
      <c r="O73" s="74" t="str">
        <f t="shared" si="9"/>
        <v>#NAME?</v>
      </c>
      <c r="P73" s="75" t="str">
        <f>IF(O73="","",IF(OR(periods_per_year=26,periods_per_year=52),IF(periods_per_year=26,IF(O73=1,fpdate,P72+14),IF(periods_per_year=52,IF(O73=1,fpdate,P72+7),"n/a")),IF(periods_per_year=24,DATE(YEAR(fpdate),MONTH(fpdate)+(O73-1)/2+IF(AND(DAY(fpdate)&gt;=15,MOD(O73,2)=0),1,0),IF(MOD(O73,2)=0,IF(DAY(fpdate)&gt;=15,DAY(fpdate)-14,DAY(fpdate)+14),DAY(fpdate))),IF(DAY(DATE(YEAR(fpdate),MONTH(fpdate)+O73-1,DAY(fpdate)))&lt;&gt;DAY(fpdate),DATE(YEAR(fpdate),MONTH(fpdate)+O73,0),DATE(YEAR(fpdate),MONTH(fpdate)+O73-1,DAY(fpdate))))))</f>
        <v>#NAME?</v>
      </c>
      <c r="Q73" s="80" t="str">
        <f>IF(O73="","",IF(D73&lt;&gt;"",D73,IF(O73=1,start_rate,IF(variable,IF(OR(O73=1,O73&lt;$J$23*periods_per_year),Q72,MIN($J$24,IF(MOD(O73-1,$J$26)=0,MAX($J$25,Q72+$J$27),Q72))),Q72))))</f>
        <v>#NAME?</v>
      </c>
      <c r="R73" s="78" t="str">
        <f t="shared" si="10"/>
        <v>#NAME?</v>
      </c>
      <c r="S73" s="78" t="str">
        <f t="shared" si="11"/>
        <v>#NAME?</v>
      </c>
      <c r="T73" s="78" t="str">
        <f t="shared" si="12"/>
        <v>#NAME?</v>
      </c>
      <c r="U73" s="78" t="str">
        <f t="shared" si="13"/>
        <v>#NAME?</v>
      </c>
    </row>
    <row r="74" ht="12.75" customHeight="1">
      <c r="A74" s="74" t="str">
        <f t="shared" si="1"/>
        <v>#NAME?</v>
      </c>
      <c r="B74" s="75" t="str">
        <f>IF(A74="","",IF(OR(periods_per_year=26,periods_per_year=52),IF(periods_per_year=26,IF(A74=1,fpdate,B73+14),IF(periods_per_year=52,IF(A74=1,fpdate,B73+7),"n/a")),IF(periods_per_year=24,DATE(YEAR(fpdate),MONTH(fpdate)+(A74-1)/2+IF(AND(DAY(fpdate)&gt;=15,MOD(A74,2)=0),1,0),IF(MOD(A74,2)=0,IF(DAY(fpdate)&gt;=15,DAY(fpdate)-14,DAY(fpdate)+14),DAY(fpdate))),IF(DAY(DATE(YEAR(fpdate),MONTH(fpdate)+A74-1,DAY(fpdate)))&lt;&gt;DAY(fpdate),DATE(YEAR(fpdate),MONTH(fpdate)+A74,0),DATE(YEAR(fpdate),MONTH(fpdate)+A74-1,DAY(fpdate))))))</f>
        <v>#NAME?</v>
      </c>
      <c r="C74" s="76" t="str">
        <f t="shared" si="2"/>
        <v>#NAME?</v>
      </c>
      <c r="D74" s="77" t="str">
        <f>IF(A74="","",IF(A74=1,start_rate,IF(variable,IF(OR(A74=1,A74&lt;$J$23*periods_per_year),D73,MIN($J$24,IF(MOD(A74-1,$J$26)=0,MAX($J$25,D73+$J$27),D73))),D73)))</f>
        <v>#NAME?</v>
      </c>
      <c r="E74" s="78" t="str">
        <f t="shared" si="3"/>
        <v>#NAME?</v>
      </c>
      <c r="F74" s="78" t="str">
        <f t="shared" si="4"/>
        <v>#NAME?</v>
      </c>
      <c r="G74" s="78" t="str">
        <f>IF(OR(A74="",A74&lt;$E$23),"",IF(J73&lt;=F74,0,IF(IF(AND(A74&gt;=$E$23,MOD(A74-$E$23,int)=0),$E$24,0)+F74&gt;=J73+E74,J73+E74-F74,IF(AND(A74&gt;=$E$23,MOD(A74-$E$23,int)=0),$E$24,0)+IF(IF(AND(A74&gt;=$E$23,MOD(A74-$E$23,int)=0),$E$24,0)+IF(MOD(A74-$E$27,periods_per_year)=0,$E$26,0)+F74&lt;J73+E74,IF(MOD(A74-$E$27,periods_per_year)=0,$E$26,0),J73+E74-IF(AND(A74&gt;=$E$23,MOD(A74-$E$23,int)=0),$E$24,0)-F74))))</f>
        <v>#NAME?</v>
      </c>
      <c r="H74" s="79"/>
      <c r="I74" s="78" t="str">
        <f t="shared" si="5"/>
        <v>#NAME?</v>
      </c>
      <c r="J74" s="78" t="str">
        <f t="shared" si="6"/>
        <v>#NAME?</v>
      </c>
      <c r="K74" s="78" t="str">
        <f t="shared" si="7"/>
        <v>#NAME?</v>
      </c>
      <c r="L74" s="78" t="str">
        <f t="shared" si="8"/>
        <v>#NAME?</v>
      </c>
      <c r="M74" s="4"/>
      <c r="N74" s="4"/>
      <c r="O74" s="74" t="str">
        <f t="shared" si="9"/>
        <v>#NAME?</v>
      </c>
      <c r="P74" s="75" t="str">
        <f>IF(O74="","",IF(OR(periods_per_year=26,periods_per_year=52),IF(periods_per_year=26,IF(O74=1,fpdate,P73+14),IF(periods_per_year=52,IF(O74=1,fpdate,P73+7),"n/a")),IF(periods_per_year=24,DATE(YEAR(fpdate),MONTH(fpdate)+(O74-1)/2+IF(AND(DAY(fpdate)&gt;=15,MOD(O74,2)=0),1,0),IF(MOD(O74,2)=0,IF(DAY(fpdate)&gt;=15,DAY(fpdate)-14,DAY(fpdate)+14),DAY(fpdate))),IF(DAY(DATE(YEAR(fpdate),MONTH(fpdate)+O74-1,DAY(fpdate)))&lt;&gt;DAY(fpdate),DATE(YEAR(fpdate),MONTH(fpdate)+O74,0),DATE(YEAR(fpdate),MONTH(fpdate)+O74-1,DAY(fpdate))))))</f>
        <v>#NAME?</v>
      </c>
      <c r="Q74" s="80" t="str">
        <f>IF(O74="","",IF(D74&lt;&gt;"",D74,IF(O74=1,start_rate,IF(variable,IF(OR(O74=1,O74&lt;$J$23*periods_per_year),Q73,MIN($J$24,IF(MOD(O74-1,$J$26)=0,MAX($J$25,Q73+$J$27),Q73))),Q73))))</f>
        <v>#NAME?</v>
      </c>
      <c r="R74" s="78" t="str">
        <f t="shared" si="10"/>
        <v>#NAME?</v>
      </c>
      <c r="S74" s="78" t="str">
        <f t="shared" si="11"/>
        <v>#NAME?</v>
      </c>
      <c r="T74" s="78" t="str">
        <f t="shared" si="12"/>
        <v>#NAME?</v>
      </c>
      <c r="U74" s="78" t="str">
        <f t="shared" si="13"/>
        <v>#NAME?</v>
      </c>
    </row>
    <row r="75" ht="12.75" customHeight="1">
      <c r="A75" s="74" t="str">
        <f t="shared" si="1"/>
        <v>#NAME?</v>
      </c>
      <c r="B75" s="75" t="str">
        <f>IF(A75="","",IF(OR(periods_per_year=26,periods_per_year=52),IF(periods_per_year=26,IF(A75=1,fpdate,B74+14),IF(periods_per_year=52,IF(A75=1,fpdate,B74+7),"n/a")),IF(periods_per_year=24,DATE(YEAR(fpdate),MONTH(fpdate)+(A75-1)/2+IF(AND(DAY(fpdate)&gt;=15,MOD(A75,2)=0),1,0),IF(MOD(A75,2)=0,IF(DAY(fpdate)&gt;=15,DAY(fpdate)-14,DAY(fpdate)+14),DAY(fpdate))),IF(DAY(DATE(YEAR(fpdate),MONTH(fpdate)+A75-1,DAY(fpdate)))&lt;&gt;DAY(fpdate),DATE(YEAR(fpdate),MONTH(fpdate)+A75,0),DATE(YEAR(fpdate),MONTH(fpdate)+A75-1,DAY(fpdate))))))</f>
        <v>#NAME?</v>
      </c>
      <c r="C75" s="76" t="str">
        <f t="shared" si="2"/>
        <v>#NAME?</v>
      </c>
      <c r="D75" s="77" t="str">
        <f>IF(A75="","",IF(A75=1,start_rate,IF(variable,IF(OR(A75=1,A75&lt;$J$23*periods_per_year),D74,MIN($J$24,IF(MOD(A75-1,$J$26)=0,MAX($J$25,D74+$J$27),D74))),D74)))</f>
        <v>#NAME?</v>
      </c>
      <c r="E75" s="78" t="str">
        <f t="shared" si="3"/>
        <v>#NAME?</v>
      </c>
      <c r="F75" s="78" t="str">
        <f t="shared" si="4"/>
        <v>#NAME?</v>
      </c>
      <c r="G75" s="78" t="str">
        <f>IF(OR(A75="",A75&lt;$E$23),"",IF(J74&lt;=F75,0,IF(IF(AND(A75&gt;=$E$23,MOD(A75-$E$23,int)=0),$E$24,0)+F75&gt;=J74+E75,J74+E75-F75,IF(AND(A75&gt;=$E$23,MOD(A75-$E$23,int)=0),$E$24,0)+IF(IF(AND(A75&gt;=$E$23,MOD(A75-$E$23,int)=0),$E$24,0)+IF(MOD(A75-$E$27,periods_per_year)=0,$E$26,0)+F75&lt;J74+E75,IF(MOD(A75-$E$27,periods_per_year)=0,$E$26,0),J74+E75-IF(AND(A75&gt;=$E$23,MOD(A75-$E$23,int)=0),$E$24,0)-F75))))</f>
        <v>#NAME?</v>
      </c>
      <c r="H75" s="79"/>
      <c r="I75" s="78" t="str">
        <f t="shared" si="5"/>
        <v>#NAME?</v>
      </c>
      <c r="J75" s="78" t="str">
        <f t="shared" si="6"/>
        <v>#NAME?</v>
      </c>
      <c r="K75" s="78" t="str">
        <f t="shared" si="7"/>
        <v>#NAME?</v>
      </c>
      <c r="L75" s="78" t="str">
        <f t="shared" si="8"/>
        <v>#NAME?</v>
      </c>
      <c r="M75" s="4"/>
      <c r="N75" s="4"/>
      <c r="O75" s="74" t="str">
        <f t="shared" si="9"/>
        <v>#NAME?</v>
      </c>
      <c r="P75" s="75" t="str">
        <f>IF(O75="","",IF(OR(periods_per_year=26,periods_per_year=52),IF(periods_per_year=26,IF(O75=1,fpdate,P74+14),IF(periods_per_year=52,IF(O75=1,fpdate,P74+7),"n/a")),IF(periods_per_year=24,DATE(YEAR(fpdate),MONTH(fpdate)+(O75-1)/2+IF(AND(DAY(fpdate)&gt;=15,MOD(O75,2)=0),1,0),IF(MOD(O75,2)=0,IF(DAY(fpdate)&gt;=15,DAY(fpdate)-14,DAY(fpdate)+14),DAY(fpdate))),IF(DAY(DATE(YEAR(fpdate),MONTH(fpdate)+O75-1,DAY(fpdate)))&lt;&gt;DAY(fpdate),DATE(YEAR(fpdate),MONTH(fpdate)+O75,0),DATE(YEAR(fpdate),MONTH(fpdate)+O75-1,DAY(fpdate))))))</f>
        <v>#NAME?</v>
      </c>
      <c r="Q75" s="80" t="str">
        <f>IF(O75="","",IF(D75&lt;&gt;"",D75,IF(O75=1,start_rate,IF(variable,IF(OR(O75=1,O75&lt;$J$23*periods_per_year),Q74,MIN($J$24,IF(MOD(O75-1,$J$26)=0,MAX($J$25,Q74+$J$27),Q74))),Q74))))</f>
        <v>#NAME?</v>
      </c>
      <c r="R75" s="78" t="str">
        <f t="shared" si="10"/>
        <v>#NAME?</v>
      </c>
      <c r="S75" s="78" t="str">
        <f t="shared" si="11"/>
        <v>#NAME?</v>
      </c>
      <c r="T75" s="78" t="str">
        <f t="shared" si="12"/>
        <v>#NAME?</v>
      </c>
      <c r="U75" s="78" t="str">
        <f t="shared" si="13"/>
        <v>#NAME?</v>
      </c>
    </row>
    <row r="76" ht="12.75" customHeight="1">
      <c r="A76" s="74" t="str">
        <f t="shared" si="1"/>
        <v>#NAME?</v>
      </c>
      <c r="B76" s="75" t="str">
        <f>IF(A76="","",IF(OR(periods_per_year=26,periods_per_year=52),IF(periods_per_year=26,IF(A76=1,fpdate,B75+14),IF(periods_per_year=52,IF(A76=1,fpdate,B75+7),"n/a")),IF(periods_per_year=24,DATE(YEAR(fpdate),MONTH(fpdate)+(A76-1)/2+IF(AND(DAY(fpdate)&gt;=15,MOD(A76,2)=0),1,0),IF(MOD(A76,2)=0,IF(DAY(fpdate)&gt;=15,DAY(fpdate)-14,DAY(fpdate)+14),DAY(fpdate))),IF(DAY(DATE(YEAR(fpdate),MONTH(fpdate)+A76-1,DAY(fpdate)))&lt;&gt;DAY(fpdate),DATE(YEAR(fpdate),MONTH(fpdate)+A76,0),DATE(YEAR(fpdate),MONTH(fpdate)+A76-1,DAY(fpdate))))))</f>
        <v>#NAME?</v>
      </c>
      <c r="C76" s="76" t="str">
        <f t="shared" si="2"/>
        <v>#NAME?</v>
      </c>
      <c r="D76" s="77" t="str">
        <f>IF(A76="","",IF(A76=1,start_rate,IF(variable,IF(OR(A76=1,A76&lt;$J$23*periods_per_year),D75,MIN($J$24,IF(MOD(A76-1,$J$26)=0,MAX($J$25,D75+$J$27),D75))),D75)))</f>
        <v>#NAME?</v>
      </c>
      <c r="E76" s="78" t="str">
        <f t="shared" si="3"/>
        <v>#NAME?</v>
      </c>
      <c r="F76" s="78" t="str">
        <f t="shared" si="4"/>
        <v>#NAME?</v>
      </c>
      <c r="G76" s="78" t="str">
        <f>IF(OR(A76="",A76&lt;$E$23),"",IF(J75&lt;=F76,0,IF(IF(AND(A76&gt;=$E$23,MOD(A76-$E$23,int)=0),$E$24,0)+F76&gt;=J75+E76,J75+E76-F76,IF(AND(A76&gt;=$E$23,MOD(A76-$E$23,int)=0),$E$24,0)+IF(IF(AND(A76&gt;=$E$23,MOD(A76-$E$23,int)=0),$E$24,0)+IF(MOD(A76-$E$27,periods_per_year)=0,$E$26,0)+F76&lt;J75+E76,IF(MOD(A76-$E$27,periods_per_year)=0,$E$26,0),J75+E76-IF(AND(A76&gt;=$E$23,MOD(A76-$E$23,int)=0),$E$24,0)-F76))))</f>
        <v>#NAME?</v>
      </c>
      <c r="H76" s="79"/>
      <c r="I76" s="78" t="str">
        <f t="shared" si="5"/>
        <v>#NAME?</v>
      </c>
      <c r="J76" s="78" t="str">
        <f t="shared" si="6"/>
        <v>#NAME?</v>
      </c>
      <c r="K76" s="78" t="str">
        <f t="shared" si="7"/>
        <v>#NAME?</v>
      </c>
      <c r="L76" s="78" t="str">
        <f t="shared" si="8"/>
        <v>#NAME?</v>
      </c>
      <c r="M76" s="4"/>
      <c r="N76" s="4"/>
      <c r="O76" s="74" t="str">
        <f t="shared" si="9"/>
        <v>#NAME?</v>
      </c>
      <c r="P76" s="75" t="str">
        <f>IF(O76="","",IF(OR(periods_per_year=26,periods_per_year=52),IF(periods_per_year=26,IF(O76=1,fpdate,P75+14),IF(periods_per_year=52,IF(O76=1,fpdate,P75+7),"n/a")),IF(periods_per_year=24,DATE(YEAR(fpdate),MONTH(fpdate)+(O76-1)/2+IF(AND(DAY(fpdate)&gt;=15,MOD(O76,2)=0),1,0),IF(MOD(O76,2)=0,IF(DAY(fpdate)&gt;=15,DAY(fpdate)-14,DAY(fpdate)+14),DAY(fpdate))),IF(DAY(DATE(YEAR(fpdate),MONTH(fpdate)+O76-1,DAY(fpdate)))&lt;&gt;DAY(fpdate),DATE(YEAR(fpdate),MONTH(fpdate)+O76,0),DATE(YEAR(fpdate),MONTH(fpdate)+O76-1,DAY(fpdate))))))</f>
        <v>#NAME?</v>
      </c>
      <c r="Q76" s="80" t="str">
        <f>IF(O76="","",IF(D76&lt;&gt;"",D76,IF(O76=1,start_rate,IF(variable,IF(OR(O76=1,O76&lt;$J$23*periods_per_year),Q75,MIN($J$24,IF(MOD(O76-1,$J$26)=0,MAX($J$25,Q75+$J$27),Q75))),Q75))))</f>
        <v>#NAME?</v>
      </c>
      <c r="R76" s="78" t="str">
        <f t="shared" si="10"/>
        <v>#NAME?</v>
      </c>
      <c r="S76" s="78" t="str">
        <f t="shared" si="11"/>
        <v>#NAME?</v>
      </c>
      <c r="T76" s="78" t="str">
        <f t="shared" si="12"/>
        <v>#NAME?</v>
      </c>
      <c r="U76" s="78" t="str">
        <f t="shared" si="13"/>
        <v>#NAME?</v>
      </c>
    </row>
    <row r="77" ht="12.75" customHeight="1">
      <c r="A77" s="74" t="str">
        <f t="shared" si="1"/>
        <v>#NAME?</v>
      </c>
      <c r="B77" s="75" t="str">
        <f>IF(A77="","",IF(OR(periods_per_year=26,periods_per_year=52),IF(periods_per_year=26,IF(A77=1,fpdate,B76+14),IF(periods_per_year=52,IF(A77=1,fpdate,B76+7),"n/a")),IF(periods_per_year=24,DATE(YEAR(fpdate),MONTH(fpdate)+(A77-1)/2+IF(AND(DAY(fpdate)&gt;=15,MOD(A77,2)=0),1,0),IF(MOD(A77,2)=0,IF(DAY(fpdate)&gt;=15,DAY(fpdate)-14,DAY(fpdate)+14),DAY(fpdate))),IF(DAY(DATE(YEAR(fpdate),MONTH(fpdate)+A77-1,DAY(fpdate)))&lt;&gt;DAY(fpdate),DATE(YEAR(fpdate),MONTH(fpdate)+A77,0),DATE(YEAR(fpdate),MONTH(fpdate)+A77-1,DAY(fpdate))))))</f>
        <v>#NAME?</v>
      </c>
      <c r="C77" s="76" t="str">
        <f t="shared" si="2"/>
        <v>#NAME?</v>
      </c>
      <c r="D77" s="77" t="str">
        <f>IF(A77="","",IF(A77=1,start_rate,IF(variable,IF(OR(A77=1,A77&lt;$J$23*periods_per_year),D76,MIN($J$24,IF(MOD(A77-1,$J$26)=0,MAX($J$25,D76+$J$27),D76))),D76)))</f>
        <v>#NAME?</v>
      </c>
      <c r="E77" s="78" t="str">
        <f t="shared" si="3"/>
        <v>#NAME?</v>
      </c>
      <c r="F77" s="78" t="str">
        <f t="shared" si="4"/>
        <v>#NAME?</v>
      </c>
      <c r="G77" s="78" t="str">
        <f>IF(OR(A77="",A77&lt;$E$23),"",IF(J76&lt;=F77,0,IF(IF(AND(A77&gt;=$E$23,MOD(A77-$E$23,int)=0),$E$24,0)+F77&gt;=J76+E77,J76+E77-F77,IF(AND(A77&gt;=$E$23,MOD(A77-$E$23,int)=0),$E$24,0)+IF(IF(AND(A77&gt;=$E$23,MOD(A77-$E$23,int)=0),$E$24,0)+IF(MOD(A77-$E$27,periods_per_year)=0,$E$26,0)+F77&lt;J76+E77,IF(MOD(A77-$E$27,periods_per_year)=0,$E$26,0),J76+E77-IF(AND(A77&gt;=$E$23,MOD(A77-$E$23,int)=0),$E$24,0)-F77))))</f>
        <v>#NAME?</v>
      </c>
      <c r="H77" s="79"/>
      <c r="I77" s="78" t="str">
        <f t="shared" si="5"/>
        <v>#NAME?</v>
      </c>
      <c r="J77" s="78" t="str">
        <f t="shared" si="6"/>
        <v>#NAME?</v>
      </c>
      <c r="K77" s="78" t="str">
        <f t="shared" si="7"/>
        <v>#NAME?</v>
      </c>
      <c r="L77" s="78" t="str">
        <f t="shared" si="8"/>
        <v>#NAME?</v>
      </c>
      <c r="M77" s="4"/>
      <c r="N77" s="4"/>
      <c r="O77" s="74" t="str">
        <f t="shared" si="9"/>
        <v>#NAME?</v>
      </c>
      <c r="P77" s="75" t="str">
        <f>IF(O77="","",IF(OR(periods_per_year=26,periods_per_year=52),IF(periods_per_year=26,IF(O77=1,fpdate,P76+14),IF(periods_per_year=52,IF(O77=1,fpdate,P76+7),"n/a")),IF(periods_per_year=24,DATE(YEAR(fpdate),MONTH(fpdate)+(O77-1)/2+IF(AND(DAY(fpdate)&gt;=15,MOD(O77,2)=0),1,0),IF(MOD(O77,2)=0,IF(DAY(fpdate)&gt;=15,DAY(fpdate)-14,DAY(fpdate)+14),DAY(fpdate))),IF(DAY(DATE(YEAR(fpdate),MONTH(fpdate)+O77-1,DAY(fpdate)))&lt;&gt;DAY(fpdate),DATE(YEAR(fpdate),MONTH(fpdate)+O77,0),DATE(YEAR(fpdate),MONTH(fpdate)+O77-1,DAY(fpdate))))))</f>
        <v>#NAME?</v>
      </c>
      <c r="Q77" s="80" t="str">
        <f>IF(O77="","",IF(D77&lt;&gt;"",D77,IF(O77=1,start_rate,IF(variable,IF(OR(O77=1,O77&lt;$J$23*periods_per_year),Q76,MIN($J$24,IF(MOD(O77-1,$J$26)=0,MAX($J$25,Q76+$J$27),Q76))),Q76))))</f>
        <v>#NAME?</v>
      </c>
      <c r="R77" s="78" t="str">
        <f t="shared" si="10"/>
        <v>#NAME?</v>
      </c>
      <c r="S77" s="78" t="str">
        <f t="shared" si="11"/>
        <v>#NAME?</v>
      </c>
      <c r="T77" s="78" t="str">
        <f t="shared" si="12"/>
        <v>#NAME?</v>
      </c>
      <c r="U77" s="78" t="str">
        <f t="shared" si="13"/>
        <v>#NAME?</v>
      </c>
    </row>
    <row r="78" ht="12.75" customHeight="1">
      <c r="A78" s="74" t="str">
        <f t="shared" si="1"/>
        <v>#NAME?</v>
      </c>
      <c r="B78" s="75" t="str">
        <f>IF(A78="","",IF(OR(periods_per_year=26,periods_per_year=52),IF(periods_per_year=26,IF(A78=1,fpdate,B77+14),IF(periods_per_year=52,IF(A78=1,fpdate,B77+7),"n/a")),IF(periods_per_year=24,DATE(YEAR(fpdate),MONTH(fpdate)+(A78-1)/2+IF(AND(DAY(fpdate)&gt;=15,MOD(A78,2)=0),1,0),IF(MOD(A78,2)=0,IF(DAY(fpdate)&gt;=15,DAY(fpdate)-14,DAY(fpdate)+14),DAY(fpdate))),IF(DAY(DATE(YEAR(fpdate),MONTH(fpdate)+A78-1,DAY(fpdate)))&lt;&gt;DAY(fpdate),DATE(YEAR(fpdate),MONTH(fpdate)+A78,0),DATE(YEAR(fpdate),MONTH(fpdate)+A78-1,DAY(fpdate))))))</f>
        <v>#NAME?</v>
      </c>
      <c r="C78" s="76" t="str">
        <f t="shared" si="2"/>
        <v>#NAME?</v>
      </c>
      <c r="D78" s="77" t="str">
        <f>IF(A78="","",IF(A78=1,start_rate,IF(variable,IF(OR(A78=1,A78&lt;$J$23*periods_per_year),D77,MIN($J$24,IF(MOD(A78-1,$J$26)=0,MAX($J$25,D77+$J$27),D77))),D77)))</f>
        <v>#NAME?</v>
      </c>
      <c r="E78" s="78" t="str">
        <f t="shared" si="3"/>
        <v>#NAME?</v>
      </c>
      <c r="F78" s="78" t="str">
        <f t="shared" si="4"/>
        <v>#NAME?</v>
      </c>
      <c r="G78" s="78" t="str">
        <f>IF(OR(A78="",A78&lt;$E$23),"",IF(J77&lt;=F78,0,IF(IF(AND(A78&gt;=$E$23,MOD(A78-$E$23,int)=0),$E$24,0)+F78&gt;=J77+E78,J77+E78-F78,IF(AND(A78&gt;=$E$23,MOD(A78-$E$23,int)=0),$E$24,0)+IF(IF(AND(A78&gt;=$E$23,MOD(A78-$E$23,int)=0),$E$24,0)+IF(MOD(A78-$E$27,periods_per_year)=0,$E$26,0)+F78&lt;J77+E78,IF(MOD(A78-$E$27,periods_per_year)=0,$E$26,0),J77+E78-IF(AND(A78&gt;=$E$23,MOD(A78-$E$23,int)=0),$E$24,0)-F78))))</f>
        <v>#NAME?</v>
      </c>
      <c r="H78" s="79"/>
      <c r="I78" s="78" t="str">
        <f t="shared" si="5"/>
        <v>#NAME?</v>
      </c>
      <c r="J78" s="78" t="str">
        <f t="shared" si="6"/>
        <v>#NAME?</v>
      </c>
      <c r="K78" s="78" t="str">
        <f t="shared" si="7"/>
        <v>#NAME?</v>
      </c>
      <c r="L78" s="78" t="str">
        <f t="shared" si="8"/>
        <v>#NAME?</v>
      </c>
      <c r="M78" s="4"/>
      <c r="N78" s="4"/>
      <c r="O78" s="74" t="str">
        <f t="shared" si="9"/>
        <v>#NAME?</v>
      </c>
      <c r="P78" s="75" t="str">
        <f>IF(O78="","",IF(OR(periods_per_year=26,periods_per_year=52),IF(periods_per_year=26,IF(O78=1,fpdate,P77+14),IF(periods_per_year=52,IF(O78=1,fpdate,P77+7),"n/a")),IF(periods_per_year=24,DATE(YEAR(fpdate),MONTH(fpdate)+(O78-1)/2+IF(AND(DAY(fpdate)&gt;=15,MOD(O78,2)=0),1,0),IF(MOD(O78,2)=0,IF(DAY(fpdate)&gt;=15,DAY(fpdate)-14,DAY(fpdate)+14),DAY(fpdate))),IF(DAY(DATE(YEAR(fpdate),MONTH(fpdate)+O78-1,DAY(fpdate)))&lt;&gt;DAY(fpdate),DATE(YEAR(fpdate),MONTH(fpdate)+O78,0),DATE(YEAR(fpdate),MONTH(fpdate)+O78-1,DAY(fpdate))))))</f>
        <v>#NAME?</v>
      </c>
      <c r="Q78" s="80" t="str">
        <f>IF(O78="","",IF(D78&lt;&gt;"",D78,IF(O78=1,start_rate,IF(variable,IF(OR(O78=1,O78&lt;$J$23*periods_per_year),Q77,MIN($J$24,IF(MOD(O78-1,$J$26)=0,MAX($J$25,Q77+$J$27),Q77))),Q77))))</f>
        <v>#NAME?</v>
      </c>
      <c r="R78" s="78" t="str">
        <f t="shared" si="10"/>
        <v>#NAME?</v>
      </c>
      <c r="S78" s="78" t="str">
        <f t="shared" si="11"/>
        <v>#NAME?</v>
      </c>
      <c r="T78" s="78" t="str">
        <f t="shared" si="12"/>
        <v>#NAME?</v>
      </c>
      <c r="U78" s="78" t="str">
        <f t="shared" si="13"/>
        <v>#NAME?</v>
      </c>
    </row>
    <row r="79" ht="12.75" customHeight="1">
      <c r="A79" s="74" t="str">
        <f t="shared" si="1"/>
        <v>#NAME?</v>
      </c>
      <c r="B79" s="75" t="str">
        <f>IF(A79="","",IF(OR(periods_per_year=26,periods_per_year=52),IF(periods_per_year=26,IF(A79=1,fpdate,B78+14),IF(periods_per_year=52,IF(A79=1,fpdate,B78+7),"n/a")),IF(periods_per_year=24,DATE(YEAR(fpdate),MONTH(fpdate)+(A79-1)/2+IF(AND(DAY(fpdate)&gt;=15,MOD(A79,2)=0),1,0),IF(MOD(A79,2)=0,IF(DAY(fpdate)&gt;=15,DAY(fpdate)-14,DAY(fpdate)+14),DAY(fpdate))),IF(DAY(DATE(YEAR(fpdate),MONTH(fpdate)+A79-1,DAY(fpdate)))&lt;&gt;DAY(fpdate),DATE(YEAR(fpdate),MONTH(fpdate)+A79,0),DATE(YEAR(fpdate),MONTH(fpdate)+A79-1,DAY(fpdate))))))</f>
        <v>#NAME?</v>
      </c>
      <c r="C79" s="76" t="str">
        <f t="shared" si="2"/>
        <v>#NAME?</v>
      </c>
      <c r="D79" s="77" t="str">
        <f>IF(A79="","",IF(A79=1,start_rate,IF(variable,IF(OR(A79=1,A79&lt;$J$23*periods_per_year),D78,MIN($J$24,IF(MOD(A79-1,$J$26)=0,MAX($J$25,D78+$J$27),D78))),D78)))</f>
        <v>#NAME?</v>
      </c>
      <c r="E79" s="78" t="str">
        <f t="shared" si="3"/>
        <v>#NAME?</v>
      </c>
      <c r="F79" s="78" t="str">
        <f t="shared" si="4"/>
        <v>#NAME?</v>
      </c>
      <c r="G79" s="78" t="str">
        <f>IF(OR(A79="",A79&lt;$E$23),"",IF(J78&lt;=F79,0,IF(IF(AND(A79&gt;=$E$23,MOD(A79-$E$23,int)=0),$E$24,0)+F79&gt;=J78+E79,J78+E79-F79,IF(AND(A79&gt;=$E$23,MOD(A79-$E$23,int)=0),$E$24,0)+IF(IF(AND(A79&gt;=$E$23,MOD(A79-$E$23,int)=0),$E$24,0)+IF(MOD(A79-$E$27,periods_per_year)=0,$E$26,0)+F79&lt;J78+E79,IF(MOD(A79-$E$27,periods_per_year)=0,$E$26,0),J78+E79-IF(AND(A79&gt;=$E$23,MOD(A79-$E$23,int)=0),$E$24,0)-F79))))</f>
        <v>#NAME?</v>
      </c>
      <c r="H79" s="79"/>
      <c r="I79" s="78" t="str">
        <f t="shared" si="5"/>
        <v>#NAME?</v>
      </c>
      <c r="J79" s="78" t="str">
        <f t="shared" si="6"/>
        <v>#NAME?</v>
      </c>
      <c r="K79" s="78" t="str">
        <f t="shared" si="7"/>
        <v>#NAME?</v>
      </c>
      <c r="L79" s="78" t="str">
        <f t="shared" si="8"/>
        <v>#NAME?</v>
      </c>
      <c r="M79" s="4"/>
      <c r="N79" s="4"/>
      <c r="O79" s="74" t="str">
        <f t="shared" si="9"/>
        <v>#NAME?</v>
      </c>
      <c r="P79" s="75" t="str">
        <f>IF(O79="","",IF(OR(periods_per_year=26,periods_per_year=52),IF(periods_per_year=26,IF(O79=1,fpdate,P78+14),IF(periods_per_year=52,IF(O79=1,fpdate,P78+7),"n/a")),IF(periods_per_year=24,DATE(YEAR(fpdate),MONTH(fpdate)+(O79-1)/2+IF(AND(DAY(fpdate)&gt;=15,MOD(O79,2)=0),1,0),IF(MOD(O79,2)=0,IF(DAY(fpdate)&gt;=15,DAY(fpdate)-14,DAY(fpdate)+14),DAY(fpdate))),IF(DAY(DATE(YEAR(fpdate),MONTH(fpdate)+O79-1,DAY(fpdate)))&lt;&gt;DAY(fpdate),DATE(YEAR(fpdate),MONTH(fpdate)+O79,0),DATE(YEAR(fpdate),MONTH(fpdate)+O79-1,DAY(fpdate))))))</f>
        <v>#NAME?</v>
      </c>
      <c r="Q79" s="80" t="str">
        <f>IF(O79="","",IF(D79&lt;&gt;"",D79,IF(O79=1,start_rate,IF(variable,IF(OR(O79=1,O79&lt;$J$23*periods_per_year),Q78,MIN($J$24,IF(MOD(O79-1,$J$26)=0,MAX($J$25,Q78+$J$27),Q78))),Q78))))</f>
        <v>#NAME?</v>
      </c>
      <c r="R79" s="78" t="str">
        <f t="shared" si="10"/>
        <v>#NAME?</v>
      </c>
      <c r="S79" s="78" t="str">
        <f t="shared" si="11"/>
        <v>#NAME?</v>
      </c>
      <c r="T79" s="78" t="str">
        <f t="shared" si="12"/>
        <v>#NAME?</v>
      </c>
      <c r="U79" s="78" t="str">
        <f t="shared" si="13"/>
        <v>#NAME?</v>
      </c>
    </row>
    <row r="80" ht="12.75" customHeight="1">
      <c r="A80" s="74" t="str">
        <f t="shared" si="1"/>
        <v>#NAME?</v>
      </c>
      <c r="B80" s="75" t="str">
        <f>IF(A80="","",IF(OR(periods_per_year=26,periods_per_year=52),IF(periods_per_year=26,IF(A80=1,fpdate,B79+14),IF(periods_per_year=52,IF(A80=1,fpdate,B79+7),"n/a")),IF(periods_per_year=24,DATE(YEAR(fpdate),MONTH(fpdate)+(A80-1)/2+IF(AND(DAY(fpdate)&gt;=15,MOD(A80,2)=0),1,0),IF(MOD(A80,2)=0,IF(DAY(fpdate)&gt;=15,DAY(fpdate)-14,DAY(fpdate)+14),DAY(fpdate))),IF(DAY(DATE(YEAR(fpdate),MONTH(fpdate)+A80-1,DAY(fpdate)))&lt;&gt;DAY(fpdate),DATE(YEAR(fpdate),MONTH(fpdate)+A80,0),DATE(YEAR(fpdate),MONTH(fpdate)+A80-1,DAY(fpdate))))))</f>
        <v>#NAME?</v>
      </c>
      <c r="C80" s="76" t="str">
        <f t="shared" si="2"/>
        <v>#NAME?</v>
      </c>
      <c r="D80" s="77" t="str">
        <f>IF(A80="","",IF(A80=1,start_rate,IF(variable,IF(OR(A80=1,A80&lt;$J$23*periods_per_year),D79,MIN($J$24,IF(MOD(A80-1,$J$26)=0,MAX($J$25,D79+$J$27),D79))),D79)))</f>
        <v>#NAME?</v>
      </c>
      <c r="E80" s="78" t="str">
        <f t="shared" si="3"/>
        <v>#NAME?</v>
      </c>
      <c r="F80" s="78" t="str">
        <f t="shared" si="4"/>
        <v>#NAME?</v>
      </c>
      <c r="G80" s="78" t="str">
        <f>IF(OR(A80="",A80&lt;$E$23),"",IF(J79&lt;=F80,0,IF(IF(AND(A80&gt;=$E$23,MOD(A80-$E$23,int)=0),$E$24,0)+F80&gt;=J79+E80,J79+E80-F80,IF(AND(A80&gt;=$E$23,MOD(A80-$E$23,int)=0),$E$24,0)+IF(IF(AND(A80&gt;=$E$23,MOD(A80-$E$23,int)=0),$E$24,0)+IF(MOD(A80-$E$27,periods_per_year)=0,$E$26,0)+F80&lt;J79+E80,IF(MOD(A80-$E$27,periods_per_year)=0,$E$26,0),J79+E80-IF(AND(A80&gt;=$E$23,MOD(A80-$E$23,int)=0),$E$24,0)-F80))))</f>
        <v>#NAME?</v>
      </c>
      <c r="H80" s="79"/>
      <c r="I80" s="78" t="str">
        <f t="shared" si="5"/>
        <v>#NAME?</v>
      </c>
      <c r="J80" s="78" t="str">
        <f t="shared" si="6"/>
        <v>#NAME?</v>
      </c>
      <c r="K80" s="78" t="str">
        <f t="shared" si="7"/>
        <v>#NAME?</v>
      </c>
      <c r="L80" s="78" t="str">
        <f t="shared" si="8"/>
        <v>#NAME?</v>
      </c>
      <c r="M80" s="4"/>
      <c r="N80" s="4"/>
      <c r="O80" s="74" t="str">
        <f t="shared" si="9"/>
        <v>#NAME?</v>
      </c>
      <c r="P80" s="75" t="str">
        <f>IF(O80="","",IF(OR(periods_per_year=26,periods_per_year=52),IF(periods_per_year=26,IF(O80=1,fpdate,P79+14),IF(periods_per_year=52,IF(O80=1,fpdate,P79+7),"n/a")),IF(periods_per_year=24,DATE(YEAR(fpdate),MONTH(fpdate)+(O80-1)/2+IF(AND(DAY(fpdate)&gt;=15,MOD(O80,2)=0),1,0),IF(MOD(O80,2)=0,IF(DAY(fpdate)&gt;=15,DAY(fpdate)-14,DAY(fpdate)+14),DAY(fpdate))),IF(DAY(DATE(YEAR(fpdate),MONTH(fpdate)+O80-1,DAY(fpdate)))&lt;&gt;DAY(fpdate),DATE(YEAR(fpdate),MONTH(fpdate)+O80,0),DATE(YEAR(fpdate),MONTH(fpdate)+O80-1,DAY(fpdate))))))</f>
        <v>#NAME?</v>
      </c>
      <c r="Q80" s="80" t="str">
        <f>IF(O80="","",IF(D80&lt;&gt;"",D80,IF(O80=1,start_rate,IF(variable,IF(OR(O80=1,O80&lt;$J$23*periods_per_year),Q79,MIN($J$24,IF(MOD(O80-1,$J$26)=0,MAX($J$25,Q79+$J$27),Q79))),Q79))))</f>
        <v>#NAME?</v>
      </c>
      <c r="R80" s="78" t="str">
        <f t="shared" si="10"/>
        <v>#NAME?</v>
      </c>
      <c r="S80" s="78" t="str">
        <f t="shared" si="11"/>
        <v>#NAME?</v>
      </c>
      <c r="T80" s="78" t="str">
        <f t="shared" si="12"/>
        <v>#NAME?</v>
      </c>
      <c r="U80" s="78" t="str">
        <f t="shared" si="13"/>
        <v>#NAME?</v>
      </c>
    </row>
    <row r="81" ht="12.75" customHeight="1">
      <c r="A81" s="74" t="str">
        <f t="shared" si="1"/>
        <v>#NAME?</v>
      </c>
      <c r="B81" s="75" t="str">
        <f>IF(A81="","",IF(OR(periods_per_year=26,periods_per_year=52),IF(periods_per_year=26,IF(A81=1,fpdate,B80+14),IF(periods_per_year=52,IF(A81=1,fpdate,B80+7),"n/a")),IF(periods_per_year=24,DATE(YEAR(fpdate),MONTH(fpdate)+(A81-1)/2+IF(AND(DAY(fpdate)&gt;=15,MOD(A81,2)=0),1,0),IF(MOD(A81,2)=0,IF(DAY(fpdate)&gt;=15,DAY(fpdate)-14,DAY(fpdate)+14),DAY(fpdate))),IF(DAY(DATE(YEAR(fpdate),MONTH(fpdate)+A81-1,DAY(fpdate)))&lt;&gt;DAY(fpdate),DATE(YEAR(fpdate),MONTH(fpdate)+A81,0),DATE(YEAR(fpdate),MONTH(fpdate)+A81-1,DAY(fpdate))))))</f>
        <v>#NAME?</v>
      </c>
      <c r="C81" s="76" t="str">
        <f t="shared" si="2"/>
        <v>#NAME?</v>
      </c>
      <c r="D81" s="77" t="str">
        <f>IF(A81="","",IF(A81=1,start_rate,IF(variable,IF(OR(A81=1,A81&lt;$J$23*periods_per_year),D80,MIN($J$24,IF(MOD(A81-1,$J$26)=0,MAX($J$25,D80+$J$27),D80))),D80)))</f>
        <v>#NAME?</v>
      </c>
      <c r="E81" s="78" t="str">
        <f t="shared" si="3"/>
        <v>#NAME?</v>
      </c>
      <c r="F81" s="78" t="str">
        <f t="shared" si="4"/>
        <v>#NAME?</v>
      </c>
      <c r="G81" s="78" t="str">
        <f>IF(OR(A81="",A81&lt;$E$23),"",IF(J80&lt;=F81,0,IF(IF(AND(A81&gt;=$E$23,MOD(A81-$E$23,int)=0),$E$24,0)+F81&gt;=J80+E81,J80+E81-F81,IF(AND(A81&gt;=$E$23,MOD(A81-$E$23,int)=0),$E$24,0)+IF(IF(AND(A81&gt;=$E$23,MOD(A81-$E$23,int)=0),$E$24,0)+IF(MOD(A81-$E$27,periods_per_year)=0,$E$26,0)+F81&lt;J80+E81,IF(MOD(A81-$E$27,periods_per_year)=0,$E$26,0),J80+E81-IF(AND(A81&gt;=$E$23,MOD(A81-$E$23,int)=0),$E$24,0)-F81))))</f>
        <v>#NAME?</v>
      </c>
      <c r="H81" s="79"/>
      <c r="I81" s="78" t="str">
        <f t="shared" si="5"/>
        <v>#NAME?</v>
      </c>
      <c r="J81" s="78" t="str">
        <f t="shared" si="6"/>
        <v>#NAME?</v>
      </c>
      <c r="K81" s="78" t="str">
        <f t="shared" si="7"/>
        <v>#NAME?</v>
      </c>
      <c r="L81" s="78" t="str">
        <f t="shared" si="8"/>
        <v>#NAME?</v>
      </c>
      <c r="M81" s="4"/>
      <c r="N81" s="4"/>
      <c r="O81" s="74" t="str">
        <f t="shared" si="9"/>
        <v>#NAME?</v>
      </c>
      <c r="P81" s="75" t="str">
        <f>IF(O81="","",IF(OR(periods_per_year=26,periods_per_year=52),IF(periods_per_year=26,IF(O81=1,fpdate,P80+14),IF(periods_per_year=52,IF(O81=1,fpdate,P80+7),"n/a")),IF(periods_per_year=24,DATE(YEAR(fpdate),MONTH(fpdate)+(O81-1)/2+IF(AND(DAY(fpdate)&gt;=15,MOD(O81,2)=0),1,0),IF(MOD(O81,2)=0,IF(DAY(fpdate)&gt;=15,DAY(fpdate)-14,DAY(fpdate)+14),DAY(fpdate))),IF(DAY(DATE(YEAR(fpdate),MONTH(fpdate)+O81-1,DAY(fpdate)))&lt;&gt;DAY(fpdate),DATE(YEAR(fpdate),MONTH(fpdate)+O81,0),DATE(YEAR(fpdate),MONTH(fpdate)+O81-1,DAY(fpdate))))))</f>
        <v>#NAME?</v>
      </c>
      <c r="Q81" s="80" t="str">
        <f>IF(O81="","",IF(D81&lt;&gt;"",D81,IF(O81=1,start_rate,IF(variable,IF(OR(O81=1,O81&lt;$J$23*periods_per_year),Q80,MIN($J$24,IF(MOD(O81-1,$J$26)=0,MAX($J$25,Q80+$J$27),Q80))),Q80))))</f>
        <v>#NAME?</v>
      </c>
      <c r="R81" s="78" t="str">
        <f t="shared" si="10"/>
        <v>#NAME?</v>
      </c>
      <c r="S81" s="78" t="str">
        <f t="shared" si="11"/>
        <v>#NAME?</v>
      </c>
      <c r="T81" s="78" t="str">
        <f t="shared" si="12"/>
        <v>#NAME?</v>
      </c>
      <c r="U81" s="78" t="str">
        <f t="shared" si="13"/>
        <v>#NAME?</v>
      </c>
    </row>
    <row r="82" ht="12.75" customHeight="1">
      <c r="A82" s="74" t="str">
        <f t="shared" si="1"/>
        <v>#NAME?</v>
      </c>
      <c r="B82" s="75" t="str">
        <f>IF(A82="","",IF(OR(periods_per_year=26,periods_per_year=52),IF(periods_per_year=26,IF(A82=1,fpdate,B81+14),IF(periods_per_year=52,IF(A82=1,fpdate,B81+7),"n/a")),IF(periods_per_year=24,DATE(YEAR(fpdate),MONTH(fpdate)+(A82-1)/2+IF(AND(DAY(fpdate)&gt;=15,MOD(A82,2)=0),1,0),IF(MOD(A82,2)=0,IF(DAY(fpdate)&gt;=15,DAY(fpdate)-14,DAY(fpdate)+14),DAY(fpdate))),IF(DAY(DATE(YEAR(fpdate),MONTH(fpdate)+A82-1,DAY(fpdate)))&lt;&gt;DAY(fpdate),DATE(YEAR(fpdate),MONTH(fpdate)+A82,0),DATE(YEAR(fpdate),MONTH(fpdate)+A82-1,DAY(fpdate))))))</f>
        <v>#NAME?</v>
      </c>
      <c r="C82" s="76" t="str">
        <f t="shared" si="2"/>
        <v>#NAME?</v>
      </c>
      <c r="D82" s="77" t="str">
        <f>IF(A82="","",IF(A82=1,start_rate,IF(variable,IF(OR(A82=1,A82&lt;$J$23*periods_per_year),D81,MIN($J$24,IF(MOD(A82-1,$J$26)=0,MAX($J$25,D81+$J$27),D81))),D81)))</f>
        <v>#NAME?</v>
      </c>
      <c r="E82" s="78" t="str">
        <f t="shared" si="3"/>
        <v>#NAME?</v>
      </c>
      <c r="F82" s="78" t="str">
        <f t="shared" si="4"/>
        <v>#NAME?</v>
      </c>
      <c r="G82" s="78" t="str">
        <f>IF(OR(A82="",A82&lt;$E$23),"",IF(J81&lt;=F82,0,IF(IF(AND(A82&gt;=$E$23,MOD(A82-$E$23,int)=0),$E$24,0)+F82&gt;=J81+E82,J81+E82-F82,IF(AND(A82&gt;=$E$23,MOD(A82-$E$23,int)=0),$E$24,0)+IF(IF(AND(A82&gt;=$E$23,MOD(A82-$E$23,int)=0),$E$24,0)+IF(MOD(A82-$E$27,periods_per_year)=0,$E$26,0)+F82&lt;J81+E82,IF(MOD(A82-$E$27,periods_per_year)=0,$E$26,0),J81+E82-IF(AND(A82&gt;=$E$23,MOD(A82-$E$23,int)=0),$E$24,0)-F82))))</f>
        <v>#NAME?</v>
      </c>
      <c r="H82" s="79"/>
      <c r="I82" s="78" t="str">
        <f t="shared" si="5"/>
        <v>#NAME?</v>
      </c>
      <c r="J82" s="78" t="str">
        <f t="shared" si="6"/>
        <v>#NAME?</v>
      </c>
      <c r="K82" s="78" t="str">
        <f t="shared" si="7"/>
        <v>#NAME?</v>
      </c>
      <c r="L82" s="78" t="str">
        <f t="shared" si="8"/>
        <v>#NAME?</v>
      </c>
      <c r="M82" s="4"/>
      <c r="N82" s="4"/>
      <c r="O82" s="74" t="str">
        <f t="shared" si="9"/>
        <v>#NAME?</v>
      </c>
      <c r="P82" s="75" t="str">
        <f>IF(O82="","",IF(OR(periods_per_year=26,periods_per_year=52),IF(periods_per_year=26,IF(O82=1,fpdate,P81+14),IF(periods_per_year=52,IF(O82=1,fpdate,P81+7),"n/a")),IF(periods_per_year=24,DATE(YEAR(fpdate),MONTH(fpdate)+(O82-1)/2+IF(AND(DAY(fpdate)&gt;=15,MOD(O82,2)=0),1,0),IF(MOD(O82,2)=0,IF(DAY(fpdate)&gt;=15,DAY(fpdate)-14,DAY(fpdate)+14),DAY(fpdate))),IF(DAY(DATE(YEAR(fpdate),MONTH(fpdate)+O82-1,DAY(fpdate)))&lt;&gt;DAY(fpdate),DATE(YEAR(fpdate),MONTH(fpdate)+O82,0),DATE(YEAR(fpdate),MONTH(fpdate)+O82-1,DAY(fpdate))))))</f>
        <v>#NAME?</v>
      </c>
      <c r="Q82" s="80" t="str">
        <f>IF(O82="","",IF(D82&lt;&gt;"",D82,IF(O82=1,start_rate,IF(variable,IF(OR(O82=1,O82&lt;$J$23*periods_per_year),Q81,MIN($J$24,IF(MOD(O82-1,$J$26)=0,MAX($J$25,Q81+$J$27),Q81))),Q81))))</f>
        <v>#NAME?</v>
      </c>
      <c r="R82" s="78" t="str">
        <f t="shared" si="10"/>
        <v>#NAME?</v>
      </c>
      <c r="S82" s="78" t="str">
        <f t="shared" si="11"/>
        <v>#NAME?</v>
      </c>
      <c r="T82" s="78" t="str">
        <f t="shared" si="12"/>
        <v>#NAME?</v>
      </c>
      <c r="U82" s="78" t="str">
        <f t="shared" si="13"/>
        <v>#NAME?</v>
      </c>
    </row>
    <row r="83" ht="12.75" customHeight="1">
      <c r="A83" s="74" t="str">
        <f t="shared" si="1"/>
        <v>#NAME?</v>
      </c>
      <c r="B83" s="75" t="str">
        <f>IF(A83="","",IF(OR(periods_per_year=26,periods_per_year=52),IF(periods_per_year=26,IF(A83=1,fpdate,B82+14),IF(periods_per_year=52,IF(A83=1,fpdate,B82+7),"n/a")),IF(periods_per_year=24,DATE(YEAR(fpdate),MONTH(fpdate)+(A83-1)/2+IF(AND(DAY(fpdate)&gt;=15,MOD(A83,2)=0),1,0),IF(MOD(A83,2)=0,IF(DAY(fpdate)&gt;=15,DAY(fpdate)-14,DAY(fpdate)+14),DAY(fpdate))),IF(DAY(DATE(YEAR(fpdate),MONTH(fpdate)+A83-1,DAY(fpdate)))&lt;&gt;DAY(fpdate),DATE(YEAR(fpdate),MONTH(fpdate)+A83,0),DATE(YEAR(fpdate),MONTH(fpdate)+A83-1,DAY(fpdate))))))</f>
        <v>#NAME?</v>
      </c>
      <c r="C83" s="76" t="str">
        <f t="shared" si="2"/>
        <v>#NAME?</v>
      </c>
      <c r="D83" s="77" t="str">
        <f>IF(A83="","",IF(A83=1,start_rate,IF(variable,IF(OR(A83=1,A83&lt;$J$23*periods_per_year),D82,MIN($J$24,IF(MOD(A83-1,$J$26)=0,MAX($J$25,D82+$J$27),D82))),D82)))</f>
        <v>#NAME?</v>
      </c>
      <c r="E83" s="78" t="str">
        <f t="shared" si="3"/>
        <v>#NAME?</v>
      </c>
      <c r="F83" s="78" t="str">
        <f t="shared" si="4"/>
        <v>#NAME?</v>
      </c>
      <c r="G83" s="78" t="str">
        <f>IF(OR(A83="",A83&lt;$E$23),"",IF(J82&lt;=F83,0,IF(IF(AND(A83&gt;=$E$23,MOD(A83-$E$23,int)=0),$E$24,0)+F83&gt;=J82+E83,J82+E83-F83,IF(AND(A83&gt;=$E$23,MOD(A83-$E$23,int)=0),$E$24,0)+IF(IF(AND(A83&gt;=$E$23,MOD(A83-$E$23,int)=0),$E$24,0)+IF(MOD(A83-$E$27,periods_per_year)=0,$E$26,0)+F83&lt;J82+E83,IF(MOD(A83-$E$27,periods_per_year)=0,$E$26,0),J82+E83-IF(AND(A83&gt;=$E$23,MOD(A83-$E$23,int)=0),$E$24,0)-F83))))</f>
        <v>#NAME?</v>
      </c>
      <c r="H83" s="79"/>
      <c r="I83" s="78" t="str">
        <f t="shared" si="5"/>
        <v>#NAME?</v>
      </c>
      <c r="J83" s="78" t="str">
        <f t="shared" si="6"/>
        <v>#NAME?</v>
      </c>
      <c r="K83" s="78" t="str">
        <f t="shared" si="7"/>
        <v>#NAME?</v>
      </c>
      <c r="L83" s="78" t="str">
        <f t="shared" si="8"/>
        <v>#NAME?</v>
      </c>
      <c r="M83" s="4"/>
      <c r="N83" s="4"/>
      <c r="O83" s="74" t="str">
        <f t="shared" si="9"/>
        <v>#NAME?</v>
      </c>
      <c r="P83" s="75" t="str">
        <f>IF(O83="","",IF(OR(periods_per_year=26,periods_per_year=52),IF(periods_per_year=26,IF(O83=1,fpdate,P82+14),IF(periods_per_year=52,IF(O83=1,fpdate,P82+7),"n/a")),IF(periods_per_year=24,DATE(YEAR(fpdate),MONTH(fpdate)+(O83-1)/2+IF(AND(DAY(fpdate)&gt;=15,MOD(O83,2)=0),1,0),IF(MOD(O83,2)=0,IF(DAY(fpdate)&gt;=15,DAY(fpdate)-14,DAY(fpdate)+14),DAY(fpdate))),IF(DAY(DATE(YEAR(fpdate),MONTH(fpdate)+O83-1,DAY(fpdate)))&lt;&gt;DAY(fpdate),DATE(YEAR(fpdate),MONTH(fpdate)+O83,0),DATE(YEAR(fpdate),MONTH(fpdate)+O83-1,DAY(fpdate))))))</f>
        <v>#NAME?</v>
      </c>
      <c r="Q83" s="80" t="str">
        <f>IF(O83="","",IF(D83&lt;&gt;"",D83,IF(O83=1,start_rate,IF(variable,IF(OR(O83=1,O83&lt;$J$23*periods_per_year),Q82,MIN($J$24,IF(MOD(O83-1,$J$26)=0,MAX($J$25,Q82+$J$27),Q82))),Q82))))</f>
        <v>#NAME?</v>
      </c>
      <c r="R83" s="78" t="str">
        <f t="shared" si="10"/>
        <v>#NAME?</v>
      </c>
      <c r="S83" s="78" t="str">
        <f t="shared" si="11"/>
        <v>#NAME?</v>
      </c>
      <c r="T83" s="78" t="str">
        <f t="shared" si="12"/>
        <v>#NAME?</v>
      </c>
      <c r="U83" s="78" t="str">
        <f t="shared" si="13"/>
        <v>#NAME?</v>
      </c>
    </row>
    <row r="84" ht="12.75" customHeight="1">
      <c r="A84" s="74" t="str">
        <f t="shared" si="1"/>
        <v>#NAME?</v>
      </c>
      <c r="B84" s="75" t="str">
        <f>IF(A84="","",IF(OR(periods_per_year=26,periods_per_year=52),IF(periods_per_year=26,IF(A84=1,fpdate,B83+14),IF(periods_per_year=52,IF(A84=1,fpdate,B83+7),"n/a")),IF(periods_per_year=24,DATE(YEAR(fpdate),MONTH(fpdate)+(A84-1)/2+IF(AND(DAY(fpdate)&gt;=15,MOD(A84,2)=0),1,0),IF(MOD(A84,2)=0,IF(DAY(fpdate)&gt;=15,DAY(fpdate)-14,DAY(fpdate)+14),DAY(fpdate))),IF(DAY(DATE(YEAR(fpdate),MONTH(fpdate)+A84-1,DAY(fpdate)))&lt;&gt;DAY(fpdate),DATE(YEAR(fpdate),MONTH(fpdate)+A84,0),DATE(YEAR(fpdate),MONTH(fpdate)+A84-1,DAY(fpdate))))))</f>
        <v>#NAME?</v>
      </c>
      <c r="C84" s="76" t="str">
        <f t="shared" si="2"/>
        <v>#NAME?</v>
      </c>
      <c r="D84" s="77" t="str">
        <f>IF(A84="","",IF(A84=1,start_rate,IF(variable,IF(OR(A84=1,A84&lt;$J$23*periods_per_year),D83,MIN($J$24,IF(MOD(A84-1,$J$26)=0,MAX($J$25,D83+$J$27),D83))),D83)))</f>
        <v>#NAME?</v>
      </c>
      <c r="E84" s="78" t="str">
        <f t="shared" si="3"/>
        <v>#NAME?</v>
      </c>
      <c r="F84" s="78" t="str">
        <f t="shared" si="4"/>
        <v>#NAME?</v>
      </c>
      <c r="G84" s="78" t="str">
        <f>IF(OR(A84="",A84&lt;$E$23),"",IF(J83&lt;=F84,0,IF(IF(AND(A84&gt;=$E$23,MOD(A84-$E$23,int)=0),$E$24,0)+F84&gt;=J83+E84,J83+E84-F84,IF(AND(A84&gt;=$E$23,MOD(A84-$E$23,int)=0),$E$24,0)+IF(IF(AND(A84&gt;=$E$23,MOD(A84-$E$23,int)=0),$E$24,0)+IF(MOD(A84-$E$27,periods_per_year)=0,$E$26,0)+F84&lt;J83+E84,IF(MOD(A84-$E$27,periods_per_year)=0,$E$26,0),J83+E84-IF(AND(A84&gt;=$E$23,MOD(A84-$E$23,int)=0),$E$24,0)-F84))))</f>
        <v>#NAME?</v>
      </c>
      <c r="H84" s="79"/>
      <c r="I84" s="78" t="str">
        <f t="shared" si="5"/>
        <v>#NAME?</v>
      </c>
      <c r="J84" s="78" t="str">
        <f t="shared" si="6"/>
        <v>#NAME?</v>
      </c>
      <c r="K84" s="78" t="str">
        <f t="shared" si="7"/>
        <v>#NAME?</v>
      </c>
      <c r="L84" s="78" t="str">
        <f t="shared" si="8"/>
        <v>#NAME?</v>
      </c>
      <c r="M84" s="4"/>
      <c r="N84" s="4"/>
      <c r="O84" s="74" t="str">
        <f t="shared" si="9"/>
        <v>#NAME?</v>
      </c>
      <c r="P84" s="75" t="str">
        <f>IF(O84="","",IF(OR(periods_per_year=26,periods_per_year=52),IF(periods_per_year=26,IF(O84=1,fpdate,P83+14),IF(periods_per_year=52,IF(O84=1,fpdate,P83+7),"n/a")),IF(periods_per_year=24,DATE(YEAR(fpdate),MONTH(fpdate)+(O84-1)/2+IF(AND(DAY(fpdate)&gt;=15,MOD(O84,2)=0),1,0),IF(MOD(O84,2)=0,IF(DAY(fpdate)&gt;=15,DAY(fpdate)-14,DAY(fpdate)+14),DAY(fpdate))),IF(DAY(DATE(YEAR(fpdate),MONTH(fpdate)+O84-1,DAY(fpdate)))&lt;&gt;DAY(fpdate),DATE(YEAR(fpdate),MONTH(fpdate)+O84,0),DATE(YEAR(fpdate),MONTH(fpdate)+O84-1,DAY(fpdate))))))</f>
        <v>#NAME?</v>
      </c>
      <c r="Q84" s="80" t="str">
        <f>IF(O84="","",IF(D84&lt;&gt;"",D84,IF(O84=1,start_rate,IF(variable,IF(OR(O84=1,O84&lt;$J$23*periods_per_year),Q83,MIN($J$24,IF(MOD(O84-1,$J$26)=0,MAX($J$25,Q83+$J$27),Q83))),Q83))))</f>
        <v>#NAME?</v>
      </c>
      <c r="R84" s="78" t="str">
        <f t="shared" si="10"/>
        <v>#NAME?</v>
      </c>
      <c r="S84" s="78" t="str">
        <f t="shared" si="11"/>
        <v>#NAME?</v>
      </c>
      <c r="T84" s="78" t="str">
        <f t="shared" si="12"/>
        <v>#NAME?</v>
      </c>
      <c r="U84" s="78" t="str">
        <f t="shared" si="13"/>
        <v>#NAME?</v>
      </c>
    </row>
    <row r="85" ht="12.75" customHeight="1">
      <c r="A85" s="74" t="str">
        <f t="shared" si="1"/>
        <v>#NAME?</v>
      </c>
      <c r="B85" s="75" t="str">
        <f>IF(A85="","",IF(OR(periods_per_year=26,periods_per_year=52),IF(periods_per_year=26,IF(A85=1,fpdate,B84+14),IF(periods_per_year=52,IF(A85=1,fpdate,B84+7),"n/a")),IF(periods_per_year=24,DATE(YEAR(fpdate),MONTH(fpdate)+(A85-1)/2+IF(AND(DAY(fpdate)&gt;=15,MOD(A85,2)=0),1,0),IF(MOD(A85,2)=0,IF(DAY(fpdate)&gt;=15,DAY(fpdate)-14,DAY(fpdate)+14),DAY(fpdate))),IF(DAY(DATE(YEAR(fpdate),MONTH(fpdate)+A85-1,DAY(fpdate)))&lt;&gt;DAY(fpdate),DATE(YEAR(fpdate),MONTH(fpdate)+A85,0),DATE(YEAR(fpdate),MONTH(fpdate)+A85-1,DAY(fpdate))))))</f>
        <v>#NAME?</v>
      </c>
      <c r="C85" s="76" t="str">
        <f t="shared" si="2"/>
        <v>#NAME?</v>
      </c>
      <c r="D85" s="77" t="str">
        <f>IF(A85="","",IF(A85=1,start_rate,IF(variable,IF(OR(A85=1,A85&lt;$J$23*periods_per_year),D84,MIN($J$24,IF(MOD(A85-1,$J$26)=0,MAX($J$25,D84+$J$27),D84))),D84)))</f>
        <v>#NAME?</v>
      </c>
      <c r="E85" s="78" t="str">
        <f t="shared" si="3"/>
        <v>#NAME?</v>
      </c>
      <c r="F85" s="78" t="str">
        <f t="shared" si="4"/>
        <v>#NAME?</v>
      </c>
      <c r="G85" s="78" t="str">
        <f>IF(OR(A85="",A85&lt;$E$23),"",IF(J84&lt;=F85,0,IF(IF(AND(A85&gt;=$E$23,MOD(A85-$E$23,int)=0),$E$24,0)+F85&gt;=J84+E85,J84+E85-F85,IF(AND(A85&gt;=$E$23,MOD(A85-$E$23,int)=0),$E$24,0)+IF(IF(AND(A85&gt;=$E$23,MOD(A85-$E$23,int)=0),$E$24,0)+IF(MOD(A85-$E$27,periods_per_year)=0,$E$26,0)+F85&lt;J84+E85,IF(MOD(A85-$E$27,periods_per_year)=0,$E$26,0),J84+E85-IF(AND(A85&gt;=$E$23,MOD(A85-$E$23,int)=0),$E$24,0)-F85))))</f>
        <v>#NAME?</v>
      </c>
      <c r="H85" s="79"/>
      <c r="I85" s="78" t="str">
        <f t="shared" si="5"/>
        <v>#NAME?</v>
      </c>
      <c r="J85" s="78" t="str">
        <f t="shared" si="6"/>
        <v>#NAME?</v>
      </c>
      <c r="K85" s="78" t="str">
        <f t="shared" si="7"/>
        <v>#NAME?</v>
      </c>
      <c r="L85" s="78" t="str">
        <f t="shared" si="8"/>
        <v>#NAME?</v>
      </c>
      <c r="M85" s="4"/>
      <c r="N85" s="4"/>
      <c r="O85" s="74" t="str">
        <f t="shared" si="9"/>
        <v>#NAME?</v>
      </c>
      <c r="P85" s="75" t="str">
        <f>IF(O85="","",IF(OR(periods_per_year=26,periods_per_year=52),IF(periods_per_year=26,IF(O85=1,fpdate,P84+14),IF(periods_per_year=52,IF(O85=1,fpdate,P84+7),"n/a")),IF(periods_per_year=24,DATE(YEAR(fpdate),MONTH(fpdate)+(O85-1)/2+IF(AND(DAY(fpdate)&gt;=15,MOD(O85,2)=0),1,0),IF(MOD(O85,2)=0,IF(DAY(fpdate)&gt;=15,DAY(fpdate)-14,DAY(fpdate)+14),DAY(fpdate))),IF(DAY(DATE(YEAR(fpdate),MONTH(fpdate)+O85-1,DAY(fpdate)))&lt;&gt;DAY(fpdate),DATE(YEAR(fpdate),MONTH(fpdate)+O85,0),DATE(YEAR(fpdate),MONTH(fpdate)+O85-1,DAY(fpdate))))))</f>
        <v>#NAME?</v>
      </c>
      <c r="Q85" s="80" t="str">
        <f>IF(O85="","",IF(D85&lt;&gt;"",D85,IF(O85=1,start_rate,IF(variable,IF(OR(O85=1,O85&lt;$J$23*periods_per_year),Q84,MIN($J$24,IF(MOD(O85-1,$J$26)=0,MAX($J$25,Q84+$J$27),Q84))),Q84))))</f>
        <v>#NAME?</v>
      </c>
      <c r="R85" s="78" t="str">
        <f t="shared" si="10"/>
        <v>#NAME?</v>
      </c>
      <c r="S85" s="78" t="str">
        <f t="shared" si="11"/>
        <v>#NAME?</v>
      </c>
      <c r="T85" s="78" t="str">
        <f t="shared" si="12"/>
        <v>#NAME?</v>
      </c>
      <c r="U85" s="78" t="str">
        <f t="shared" si="13"/>
        <v>#NAME?</v>
      </c>
    </row>
    <row r="86" ht="12.75" customHeight="1">
      <c r="A86" s="74" t="str">
        <f t="shared" si="1"/>
        <v>#NAME?</v>
      </c>
      <c r="B86" s="75" t="str">
        <f>IF(A86="","",IF(OR(periods_per_year=26,periods_per_year=52),IF(periods_per_year=26,IF(A86=1,fpdate,B85+14),IF(periods_per_year=52,IF(A86=1,fpdate,B85+7),"n/a")),IF(periods_per_year=24,DATE(YEAR(fpdate),MONTH(fpdate)+(A86-1)/2+IF(AND(DAY(fpdate)&gt;=15,MOD(A86,2)=0),1,0),IF(MOD(A86,2)=0,IF(DAY(fpdate)&gt;=15,DAY(fpdate)-14,DAY(fpdate)+14),DAY(fpdate))),IF(DAY(DATE(YEAR(fpdate),MONTH(fpdate)+A86-1,DAY(fpdate)))&lt;&gt;DAY(fpdate),DATE(YEAR(fpdate),MONTH(fpdate)+A86,0),DATE(YEAR(fpdate),MONTH(fpdate)+A86-1,DAY(fpdate))))))</f>
        <v>#NAME?</v>
      </c>
      <c r="C86" s="76" t="str">
        <f t="shared" si="2"/>
        <v>#NAME?</v>
      </c>
      <c r="D86" s="77" t="str">
        <f>IF(A86="","",IF(A86=1,start_rate,IF(variable,IF(OR(A86=1,A86&lt;$J$23*periods_per_year),D85,MIN($J$24,IF(MOD(A86-1,$J$26)=0,MAX($J$25,D85+$J$27),D85))),D85)))</f>
        <v>#NAME?</v>
      </c>
      <c r="E86" s="78" t="str">
        <f t="shared" si="3"/>
        <v>#NAME?</v>
      </c>
      <c r="F86" s="78" t="str">
        <f t="shared" si="4"/>
        <v>#NAME?</v>
      </c>
      <c r="G86" s="78" t="str">
        <f>IF(OR(A86="",A86&lt;$E$23),"",IF(J85&lt;=F86,0,IF(IF(AND(A86&gt;=$E$23,MOD(A86-$E$23,int)=0),$E$24,0)+F86&gt;=J85+E86,J85+E86-F86,IF(AND(A86&gt;=$E$23,MOD(A86-$E$23,int)=0),$E$24,0)+IF(IF(AND(A86&gt;=$E$23,MOD(A86-$E$23,int)=0),$E$24,0)+IF(MOD(A86-$E$27,periods_per_year)=0,$E$26,0)+F86&lt;J85+E86,IF(MOD(A86-$E$27,periods_per_year)=0,$E$26,0),J85+E86-IF(AND(A86&gt;=$E$23,MOD(A86-$E$23,int)=0),$E$24,0)-F86))))</f>
        <v>#NAME?</v>
      </c>
      <c r="H86" s="79"/>
      <c r="I86" s="78" t="str">
        <f t="shared" si="5"/>
        <v>#NAME?</v>
      </c>
      <c r="J86" s="78" t="str">
        <f t="shared" si="6"/>
        <v>#NAME?</v>
      </c>
      <c r="K86" s="78" t="str">
        <f t="shared" si="7"/>
        <v>#NAME?</v>
      </c>
      <c r="L86" s="78" t="str">
        <f t="shared" si="8"/>
        <v>#NAME?</v>
      </c>
      <c r="M86" s="4"/>
      <c r="N86" s="4"/>
      <c r="O86" s="74" t="str">
        <f t="shared" si="9"/>
        <v>#NAME?</v>
      </c>
      <c r="P86" s="75" t="str">
        <f>IF(O86="","",IF(OR(periods_per_year=26,periods_per_year=52),IF(periods_per_year=26,IF(O86=1,fpdate,P85+14),IF(periods_per_year=52,IF(O86=1,fpdate,P85+7),"n/a")),IF(periods_per_year=24,DATE(YEAR(fpdate),MONTH(fpdate)+(O86-1)/2+IF(AND(DAY(fpdate)&gt;=15,MOD(O86,2)=0),1,0),IF(MOD(O86,2)=0,IF(DAY(fpdate)&gt;=15,DAY(fpdate)-14,DAY(fpdate)+14),DAY(fpdate))),IF(DAY(DATE(YEAR(fpdate),MONTH(fpdate)+O86-1,DAY(fpdate)))&lt;&gt;DAY(fpdate),DATE(YEAR(fpdate),MONTH(fpdate)+O86,0),DATE(YEAR(fpdate),MONTH(fpdate)+O86-1,DAY(fpdate))))))</f>
        <v>#NAME?</v>
      </c>
      <c r="Q86" s="80" t="str">
        <f>IF(O86="","",IF(D86&lt;&gt;"",D86,IF(O86=1,start_rate,IF(variable,IF(OR(O86=1,O86&lt;$J$23*periods_per_year),Q85,MIN($J$24,IF(MOD(O86-1,$J$26)=0,MAX($J$25,Q85+$J$27),Q85))),Q85))))</f>
        <v>#NAME?</v>
      </c>
      <c r="R86" s="78" t="str">
        <f t="shared" si="10"/>
        <v>#NAME?</v>
      </c>
      <c r="S86" s="78" t="str">
        <f t="shared" si="11"/>
        <v>#NAME?</v>
      </c>
      <c r="T86" s="78" t="str">
        <f t="shared" si="12"/>
        <v>#NAME?</v>
      </c>
      <c r="U86" s="78" t="str">
        <f t="shared" si="13"/>
        <v>#NAME?</v>
      </c>
    </row>
    <row r="87" ht="12.75" customHeight="1">
      <c r="A87" s="74" t="str">
        <f t="shared" si="1"/>
        <v>#NAME?</v>
      </c>
      <c r="B87" s="75" t="str">
        <f>IF(A87="","",IF(OR(periods_per_year=26,periods_per_year=52),IF(periods_per_year=26,IF(A87=1,fpdate,B86+14),IF(periods_per_year=52,IF(A87=1,fpdate,B86+7),"n/a")),IF(periods_per_year=24,DATE(YEAR(fpdate),MONTH(fpdate)+(A87-1)/2+IF(AND(DAY(fpdate)&gt;=15,MOD(A87,2)=0),1,0),IF(MOD(A87,2)=0,IF(DAY(fpdate)&gt;=15,DAY(fpdate)-14,DAY(fpdate)+14),DAY(fpdate))),IF(DAY(DATE(YEAR(fpdate),MONTH(fpdate)+A87-1,DAY(fpdate)))&lt;&gt;DAY(fpdate),DATE(YEAR(fpdate),MONTH(fpdate)+A87,0),DATE(YEAR(fpdate),MONTH(fpdate)+A87-1,DAY(fpdate))))))</f>
        <v>#NAME?</v>
      </c>
      <c r="C87" s="76" t="str">
        <f t="shared" si="2"/>
        <v>#NAME?</v>
      </c>
      <c r="D87" s="77" t="str">
        <f>IF(A87="","",IF(A87=1,start_rate,IF(variable,IF(OR(A87=1,A87&lt;$J$23*periods_per_year),D86,MIN($J$24,IF(MOD(A87-1,$J$26)=0,MAX($J$25,D86+$J$27),D86))),D86)))</f>
        <v>#NAME?</v>
      </c>
      <c r="E87" s="78" t="str">
        <f t="shared" si="3"/>
        <v>#NAME?</v>
      </c>
      <c r="F87" s="78" t="str">
        <f t="shared" si="4"/>
        <v>#NAME?</v>
      </c>
      <c r="G87" s="78" t="str">
        <f>IF(OR(A87="",A87&lt;$E$23),"",IF(J86&lt;=F87,0,IF(IF(AND(A87&gt;=$E$23,MOD(A87-$E$23,int)=0),$E$24,0)+F87&gt;=J86+E87,J86+E87-F87,IF(AND(A87&gt;=$E$23,MOD(A87-$E$23,int)=0),$E$24,0)+IF(IF(AND(A87&gt;=$E$23,MOD(A87-$E$23,int)=0),$E$24,0)+IF(MOD(A87-$E$27,periods_per_year)=0,$E$26,0)+F87&lt;J86+E87,IF(MOD(A87-$E$27,periods_per_year)=0,$E$26,0),J86+E87-IF(AND(A87&gt;=$E$23,MOD(A87-$E$23,int)=0),$E$24,0)-F87))))</f>
        <v>#NAME?</v>
      </c>
      <c r="H87" s="79"/>
      <c r="I87" s="78" t="str">
        <f t="shared" si="5"/>
        <v>#NAME?</v>
      </c>
      <c r="J87" s="78" t="str">
        <f t="shared" si="6"/>
        <v>#NAME?</v>
      </c>
      <c r="K87" s="78" t="str">
        <f t="shared" si="7"/>
        <v>#NAME?</v>
      </c>
      <c r="L87" s="78" t="str">
        <f t="shared" si="8"/>
        <v>#NAME?</v>
      </c>
      <c r="M87" s="4"/>
      <c r="N87" s="4"/>
      <c r="O87" s="74" t="str">
        <f t="shared" si="9"/>
        <v>#NAME?</v>
      </c>
      <c r="P87" s="75" t="str">
        <f>IF(O87="","",IF(OR(periods_per_year=26,periods_per_year=52),IF(periods_per_year=26,IF(O87=1,fpdate,P86+14),IF(periods_per_year=52,IF(O87=1,fpdate,P86+7),"n/a")),IF(periods_per_year=24,DATE(YEAR(fpdate),MONTH(fpdate)+(O87-1)/2+IF(AND(DAY(fpdate)&gt;=15,MOD(O87,2)=0),1,0),IF(MOD(O87,2)=0,IF(DAY(fpdate)&gt;=15,DAY(fpdate)-14,DAY(fpdate)+14),DAY(fpdate))),IF(DAY(DATE(YEAR(fpdate),MONTH(fpdate)+O87-1,DAY(fpdate)))&lt;&gt;DAY(fpdate),DATE(YEAR(fpdate),MONTH(fpdate)+O87,0),DATE(YEAR(fpdate),MONTH(fpdate)+O87-1,DAY(fpdate))))))</f>
        <v>#NAME?</v>
      </c>
      <c r="Q87" s="80" t="str">
        <f>IF(O87="","",IF(D87&lt;&gt;"",D87,IF(O87=1,start_rate,IF(variable,IF(OR(O87=1,O87&lt;$J$23*periods_per_year),Q86,MIN($J$24,IF(MOD(O87-1,$J$26)=0,MAX($J$25,Q86+$J$27),Q86))),Q86))))</f>
        <v>#NAME?</v>
      </c>
      <c r="R87" s="78" t="str">
        <f t="shared" si="10"/>
        <v>#NAME?</v>
      </c>
      <c r="S87" s="78" t="str">
        <f t="shared" si="11"/>
        <v>#NAME?</v>
      </c>
      <c r="T87" s="78" t="str">
        <f t="shared" si="12"/>
        <v>#NAME?</v>
      </c>
      <c r="U87" s="78" t="str">
        <f t="shared" si="13"/>
        <v>#NAME?</v>
      </c>
    </row>
    <row r="88" ht="12.75" customHeight="1">
      <c r="A88" s="74" t="str">
        <f t="shared" si="1"/>
        <v>#NAME?</v>
      </c>
      <c r="B88" s="75" t="str">
        <f>IF(A88="","",IF(OR(periods_per_year=26,periods_per_year=52),IF(periods_per_year=26,IF(A88=1,fpdate,B87+14),IF(periods_per_year=52,IF(A88=1,fpdate,B87+7),"n/a")),IF(periods_per_year=24,DATE(YEAR(fpdate),MONTH(fpdate)+(A88-1)/2+IF(AND(DAY(fpdate)&gt;=15,MOD(A88,2)=0),1,0),IF(MOD(A88,2)=0,IF(DAY(fpdate)&gt;=15,DAY(fpdate)-14,DAY(fpdate)+14),DAY(fpdate))),IF(DAY(DATE(YEAR(fpdate),MONTH(fpdate)+A88-1,DAY(fpdate)))&lt;&gt;DAY(fpdate),DATE(YEAR(fpdate),MONTH(fpdate)+A88,0),DATE(YEAR(fpdate),MONTH(fpdate)+A88-1,DAY(fpdate))))))</f>
        <v>#NAME?</v>
      </c>
      <c r="C88" s="76" t="str">
        <f t="shared" si="2"/>
        <v>#NAME?</v>
      </c>
      <c r="D88" s="77" t="str">
        <f>IF(A88="","",IF(A88=1,start_rate,IF(variable,IF(OR(A88=1,A88&lt;$J$23*periods_per_year),D87,MIN($J$24,IF(MOD(A88-1,$J$26)=0,MAX($J$25,D87+$J$27),D87))),D87)))</f>
        <v>#NAME?</v>
      </c>
      <c r="E88" s="78" t="str">
        <f t="shared" si="3"/>
        <v>#NAME?</v>
      </c>
      <c r="F88" s="78" t="str">
        <f t="shared" si="4"/>
        <v>#NAME?</v>
      </c>
      <c r="G88" s="78" t="str">
        <f>IF(OR(A88="",A88&lt;$E$23),"",IF(J87&lt;=F88,0,IF(IF(AND(A88&gt;=$E$23,MOD(A88-$E$23,int)=0),$E$24,0)+F88&gt;=J87+E88,J87+E88-F88,IF(AND(A88&gt;=$E$23,MOD(A88-$E$23,int)=0),$E$24,0)+IF(IF(AND(A88&gt;=$E$23,MOD(A88-$E$23,int)=0),$E$24,0)+IF(MOD(A88-$E$27,periods_per_year)=0,$E$26,0)+F88&lt;J87+E88,IF(MOD(A88-$E$27,periods_per_year)=0,$E$26,0),J87+E88-IF(AND(A88&gt;=$E$23,MOD(A88-$E$23,int)=0),$E$24,0)-F88))))</f>
        <v>#NAME?</v>
      </c>
      <c r="H88" s="79"/>
      <c r="I88" s="78" t="str">
        <f t="shared" si="5"/>
        <v>#NAME?</v>
      </c>
      <c r="J88" s="78" t="str">
        <f t="shared" si="6"/>
        <v>#NAME?</v>
      </c>
      <c r="K88" s="78" t="str">
        <f t="shared" si="7"/>
        <v>#NAME?</v>
      </c>
      <c r="L88" s="78" t="str">
        <f t="shared" si="8"/>
        <v>#NAME?</v>
      </c>
      <c r="M88" s="4"/>
      <c r="N88" s="4"/>
      <c r="O88" s="74" t="str">
        <f t="shared" si="9"/>
        <v>#NAME?</v>
      </c>
      <c r="P88" s="75" t="str">
        <f>IF(O88="","",IF(OR(periods_per_year=26,periods_per_year=52),IF(periods_per_year=26,IF(O88=1,fpdate,P87+14),IF(periods_per_year=52,IF(O88=1,fpdate,P87+7),"n/a")),IF(periods_per_year=24,DATE(YEAR(fpdate),MONTH(fpdate)+(O88-1)/2+IF(AND(DAY(fpdate)&gt;=15,MOD(O88,2)=0),1,0),IF(MOD(O88,2)=0,IF(DAY(fpdate)&gt;=15,DAY(fpdate)-14,DAY(fpdate)+14),DAY(fpdate))),IF(DAY(DATE(YEAR(fpdate),MONTH(fpdate)+O88-1,DAY(fpdate)))&lt;&gt;DAY(fpdate),DATE(YEAR(fpdate),MONTH(fpdate)+O88,0),DATE(YEAR(fpdate),MONTH(fpdate)+O88-1,DAY(fpdate))))))</f>
        <v>#NAME?</v>
      </c>
      <c r="Q88" s="80" t="str">
        <f>IF(O88="","",IF(D88&lt;&gt;"",D88,IF(O88=1,start_rate,IF(variable,IF(OR(O88=1,O88&lt;$J$23*periods_per_year),Q87,MIN($J$24,IF(MOD(O88-1,$J$26)=0,MAX($J$25,Q87+$J$27),Q87))),Q87))))</f>
        <v>#NAME?</v>
      </c>
      <c r="R88" s="78" t="str">
        <f t="shared" si="10"/>
        <v>#NAME?</v>
      </c>
      <c r="S88" s="78" t="str">
        <f t="shared" si="11"/>
        <v>#NAME?</v>
      </c>
      <c r="T88" s="78" t="str">
        <f t="shared" si="12"/>
        <v>#NAME?</v>
      </c>
      <c r="U88" s="78" t="str">
        <f t="shared" si="13"/>
        <v>#NAME?</v>
      </c>
    </row>
    <row r="89" ht="12.75" customHeight="1">
      <c r="A89" s="74" t="str">
        <f t="shared" si="1"/>
        <v>#NAME?</v>
      </c>
      <c r="B89" s="75" t="str">
        <f>IF(A89="","",IF(OR(periods_per_year=26,periods_per_year=52),IF(periods_per_year=26,IF(A89=1,fpdate,B88+14),IF(periods_per_year=52,IF(A89=1,fpdate,B88+7),"n/a")),IF(periods_per_year=24,DATE(YEAR(fpdate),MONTH(fpdate)+(A89-1)/2+IF(AND(DAY(fpdate)&gt;=15,MOD(A89,2)=0),1,0),IF(MOD(A89,2)=0,IF(DAY(fpdate)&gt;=15,DAY(fpdate)-14,DAY(fpdate)+14),DAY(fpdate))),IF(DAY(DATE(YEAR(fpdate),MONTH(fpdate)+A89-1,DAY(fpdate)))&lt;&gt;DAY(fpdate),DATE(YEAR(fpdate),MONTH(fpdate)+A89,0),DATE(YEAR(fpdate),MONTH(fpdate)+A89-1,DAY(fpdate))))))</f>
        <v>#NAME?</v>
      </c>
      <c r="C89" s="76" t="str">
        <f t="shared" si="2"/>
        <v>#NAME?</v>
      </c>
      <c r="D89" s="77" t="str">
        <f>IF(A89="","",IF(A89=1,start_rate,IF(variable,IF(OR(A89=1,A89&lt;$J$23*periods_per_year),D88,MIN($J$24,IF(MOD(A89-1,$J$26)=0,MAX($J$25,D88+$J$27),D88))),D88)))</f>
        <v>#NAME?</v>
      </c>
      <c r="E89" s="78" t="str">
        <f t="shared" si="3"/>
        <v>#NAME?</v>
      </c>
      <c r="F89" s="78" t="str">
        <f t="shared" si="4"/>
        <v>#NAME?</v>
      </c>
      <c r="G89" s="78" t="str">
        <f>IF(OR(A89="",A89&lt;$E$23),"",IF(J88&lt;=F89,0,IF(IF(AND(A89&gt;=$E$23,MOD(A89-$E$23,int)=0),$E$24,0)+F89&gt;=J88+E89,J88+E89-F89,IF(AND(A89&gt;=$E$23,MOD(A89-$E$23,int)=0),$E$24,0)+IF(IF(AND(A89&gt;=$E$23,MOD(A89-$E$23,int)=0),$E$24,0)+IF(MOD(A89-$E$27,periods_per_year)=0,$E$26,0)+F89&lt;J88+E89,IF(MOD(A89-$E$27,periods_per_year)=0,$E$26,0),J88+E89-IF(AND(A89&gt;=$E$23,MOD(A89-$E$23,int)=0),$E$24,0)-F89))))</f>
        <v>#NAME?</v>
      </c>
      <c r="H89" s="79"/>
      <c r="I89" s="78" t="str">
        <f t="shared" si="5"/>
        <v>#NAME?</v>
      </c>
      <c r="J89" s="78" t="str">
        <f t="shared" si="6"/>
        <v>#NAME?</v>
      </c>
      <c r="K89" s="78" t="str">
        <f t="shared" si="7"/>
        <v>#NAME?</v>
      </c>
      <c r="L89" s="78" t="str">
        <f t="shared" si="8"/>
        <v>#NAME?</v>
      </c>
      <c r="M89" s="4"/>
      <c r="N89" s="4"/>
      <c r="O89" s="74" t="str">
        <f t="shared" si="9"/>
        <v>#NAME?</v>
      </c>
      <c r="P89" s="75" t="str">
        <f>IF(O89="","",IF(OR(periods_per_year=26,periods_per_year=52),IF(periods_per_year=26,IF(O89=1,fpdate,P88+14),IF(periods_per_year=52,IF(O89=1,fpdate,P88+7),"n/a")),IF(periods_per_year=24,DATE(YEAR(fpdate),MONTH(fpdate)+(O89-1)/2+IF(AND(DAY(fpdate)&gt;=15,MOD(O89,2)=0),1,0),IF(MOD(O89,2)=0,IF(DAY(fpdate)&gt;=15,DAY(fpdate)-14,DAY(fpdate)+14),DAY(fpdate))),IF(DAY(DATE(YEAR(fpdate),MONTH(fpdate)+O89-1,DAY(fpdate)))&lt;&gt;DAY(fpdate),DATE(YEAR(fpdate),MONTH(fpdate)+O89,0),DATE(YEAR(fpdate),MONTH(fpdate)+O89-1,DAY(fpdate))))))</f>
        <v>#NAME?</v>
      </c>
      <c r="Q89" s="80" t="str">
        <f>IF(O89="","",IF(D89&lt;&gt;"",D89,IF(O89=1,start_rate,IF(variable,IF(OR(O89=1,O89&lt;$J$23*periods_per_year),Q88,MIN($J$24,IF(MOD(O89-1,$J$26)=0,MAX($J$25,Q88+$J$27),Q88))),Q88))))</f>
        <v>#NAME?</v>
      </c>
      <c r="R89" s="78" t="str">
        <f t="shared" si="10"/>
        <v>#NAME?</v>
      </c>
      <c r="S89" s="78" t="str">
        <f t="shared" si="11"/>
        <v>#NAME?</v>
      </c>
      <c r="T89" s="78" t="str">
        <f t="shared" si="12"/>
        <v>#NAME?</v>
      </c>
      <c r="U89" s="78" t="str">
        <f t="shared" si="13"/>
        <v>#NAME?</v>
      </c>
    </row>
    <row r="90" ht="12.75" customHeight="1">
      <c r="A90" s="74" t="str">
        <f t="shared" si="1"/>
        <v>#NAME?</v>
      </c>
      <c r="B90" s="75" t="str">
        <f>IF(A90="","",IF(OR(periods_per_year=26,periods_per_year=52),IF(periods_per_year=26,IF(A90=1,fpdate,B89+14),IF(periods_per_year=52,IF(A90=1,fpdate,B89+7),"n/a")),IF(periods_per_year=24,DATE(YEAR(fpdate),MONTH(fpdate)+(A90-1)/2+IF(AND(DAY(fpdate)&gt;=15,MOD(A90,2)=0),1,0),IF(MOD(A90,2)=0,IF(DAY(fpdate)&gt;=15,DAY(fpdate)-14,DAY(fpdate)+14),DAY(fpdate))),IF(DAY(DATE(YEAR(fpdate),MONTH(fpdate)+A90-1,DAY(fpdate)))&lt;&gt;DAY(fpdate),DATE(YEAR(fpdate),MONTH(fpdate)+A90,0),DATE(YEAR(fpdate),MONTH(fpdate)+A90-1,DAY(fpdate))))))</f>
        <v>#NAME?</v>
      </c>
      <c r="C90" s="76" t="str">
        <f t="shared" si="2"/>
        <v>#NAME?</v>
      </c>
      <c r="D90" s="77" t="str">
        <f>IF(A90="","",IF(A90=1,start_rate,IF(variable,IF(OR(A90=1,A90&lt;$J$23*periods_per_year),D89,MIN($J$24,IF(MOD(A90-1,$J$26)=0,MAX($J$25,D89+$J$27),D89))),D89)))</f>
        <v>#NAME?</v>
      </c>
      <c r="E90" s="78" t="str">
        <f t="shared" si="3"/>
        <v>#NAME?</v>
      </c>
      <c r="F90" s="78" t="str">
        <f t="shared" si="4"/>
        <v>#NAME?</v>
      </c>
      <c r="G90" s="78" t="str">
        <f>IF(OR(A90="",A90&lt;$E$23),"",IF(J89&lt;=F90,0,IF(IF(AND(A90&gt;=$E$23,MOD(A90-$E$23,int)=0),$E$24,0)+F90&gt;=J89+E90,J89+E90-F90,IF(AND(A90&gt;=$E$23,MOD(A90-$E$23,int)=0),$E$24,0)+IF(IF(AND(A90&gt;=$E$23,MOD(A90-$E$23,int)=0),$E$24,0)+IF(MOD(A90-$E$27,periods_per_year)=0,$E$26,0)+F90&lt;J89+E90,IF(MOD(A90-$E$27,periods_per_year)=0,$E$26,0),J89+E90-IF(AND(A90&gt;=$E$23,MOD(A90-$E$23,int)=0),$E$24,0)-F90))))</f>
        <v>#NAME?</v>
      </c>
      <c r="H90" s="79"/>
      <c r="I90" s="78" t="str">
        <f t="shared" si="5"/>
        <v>#NAME?</v>
      </c>
      <c r="J90" s="78" t="str">
        <f t="shared" si="6"/>
        <v>#NAME?</v>
      </c>
      <c r="K90" s="78" t="str">
        <f t="shared" si="7"/>
        <v>#NAME?</v>
      </c>
      <c r="L90" s="78" t="str">
        <f t="shared" si="8"/>
        <v>#NAME?</v>
      </c>
      <c r="M90" s="4"/>
      <c r="N90" s="4"/>
      <c r="O90" s="74" t="str">
        <f t="shared" si="9"/>
        <v>#NAME?</v>
      </c>
      <c r="P90" s="75" t="str">
        <f>IF(O90="","",IF(OR(periods_per_year=26,periods_per_year=52),IF(periods_per_year=26,IF(O90=1,fpdate,P89+14),IF(periods_per_year=52,IF(O90=1,fpdate,P89+7),"n/a")),IF(periods_per_year=24,DATE(YEAR(fpdate),MONTH(fpdate)+(O90-1)/2+IF(AND(DAY(fpdate)&gt;=15,MOD(O90,2)=0),1,0),IF(MOD(O90,2)=0,IF(DAY(fpdate)&gt;=15,DAY(fpdate)-14,DAY(fpdate)+14),DAY(fpdate))),IF(DAY(DATE(YEAR(fpdate),MONTH(fpdate)+O90-1,DAY(fpdate)))&lt;&gt;DAY(fpdate),DATE(YEAR(fpdate),MONTH(fpdate)+O90,0),DATE(YEAR(fpdate),MONTH(fpdate)+O90-1,DAY(fpdate))))))</f>
        <v>#NAME?</v>
      </c>
      <c r="Q90" s="80" t="str">
        <f>IF(O90="","",IF(D90&lt;&gt;"",D90,IF(O90=1,start_rate,IF(variable,IF(OR(O90=1,O90&lt;$J$23*periods_per_year),Q89,MIN($J$24,IF(MOD(O90-1,$J$26)=0,MAX($J$25,Q89+$J$27),Q89))),Q89))))</f>
        <v>#NAME?</v>
      </c>
      <c r="R90" s="78" t="str">
        <f t="shared" si="10"/>
        <v>#NAME?</v>
      </c>
      <c r="S90" s="78" t="str">
        <f t="shared" si="11"/>
        <v>#NAME?</v>
      </c>
      <c r="T90" s="78" t="str">
        <f t="shared" si="12"/>
        <v>#NAME?</v>
      </c>
      <c r="U90" s="78" t="str">
        <f t="shared" si="13"/>
        <v>#NAME?</v>
      </c>
    </row>
    <row r="91" ht="12.75" customHeight="1">
      <c r="A91" s="74" t="str">
        <f t="shared" si="1"/>
        <v>#NAME?</v>
      </c>
      <c r="B91" s="75" t="str">
        <f>IF(A91="","",IF(OR(periods_per_year=26,periods_per_year=52),IF(periods_per_year=26,IF(A91=1,fpdate,B90+14),IF(periods_per_year=52,IF(A91=1,fpdate,B90+7),"n/a")),IF(periods_per_year=24,DATE(YEAR(fpdate),MONTH(fpdate)+(A91-1)/2+IF(AND(DAY(fpdate)&gt;=15,MOD(A91,2)=0),1,0),IF(MOD(A91,2)=0,IF(DAY(fpdate)&gt;=15,DAY(fpdate)-14,DAY(fpdate)+14),DAY(fpdate))),IF(DAY(DATE(YEAR(fpdate),MONTH(fpdate)+A91-1,DAY(fpdate)))&lt;&gt;DAY(fpdate),DATE(YEAR(fpdate),MONTH(fpdate)+A91,0),DATE(YEAR(fpdate),MONTH(fpdate)+A91-1,DAY(fpdate))))))</f>
        <v>#NAME?</v>
      </c>
      <c r="C91" s="76" t="str">
        <f t="shared" si="2"/>
        <v>#NAME?</v>
      </c>
      <c r="D91" s="77" t="str">
        <f>IF(A91="","",IF(A91=1,start_rate,IF(variable,IF(OR(A91=1,A91&lt;$J$23*periods_per_year),D90,MIN($J$24,IF(MOD(A91-1,$J$26)=0,MAX($J$25,D90+$J$27),D90))),D90)))</f>
        <v>#NAME?</v>
      </c>
      <c r="E91" s="78" t="str">
        <f t="shared" si="3"/>
        <v>#NAME?</v>
      </c>
      <c r="F91" s="78" t="str">
        <f t="shared" si="4"/>
        <v>#NAME?</v>
      </c>
      <c r="G91" s="78" t="str">
        <f>IF(OR(A91="",A91&lt;$E$23),"",IF(J90&lt;=F91,0,IF(IF(AND(A91&gt;=$E$23,MOD(A91-$E$23,int)=0),$E$24,0)+F91&gt;=J90+E91,J90+E91-F91,IF(AND(A91&gt;=$E$23,MOD(A91-$E$23,int)=0),$E$24,0)+IF(IF(AND(A91&gt;=$E$23,MOD(A91-$E$23,int)=0),$E$24,0)+IF(MOD(A91-$E$27,periods_per_year)=0,$E$26,0)+F91&lt;J90+E91,IF(MOD(A91-$E$27,periods_per_year)=0,$E$26,0),J90+E91-IF(AND(A91&gt;=$E$23,MOD(A91-$E$23,int)=0),$E$24,0)-F91))))</f>
        <v>#NAME?</v>
      </c>
      <c r="H91" s="79"/>
      <c r="I91" s="78" t="str">
        <f t="shared" si="5"/>
        <v>#NAME?</v>
      </c>
      <c r="J91" s="78" t="str">
        <f t="shared" si="6"/>
        <v>#NAME?</v>
      </c>
      <c r="K91" s="78" t="str">
        <f t="shared" si="7"/>
        <v>#NAME?</v>
      </c>
      <c r="L91" s="78" t="str">
        <f t="shared" si="8"/>
        <v>#NAME?</v>
      </c>
      <c r="M91" s="4"/>
      <c r="N91" s="4"/>
      <c r="O91" s="74" t="str">
        <f t="shared" si="9"/>
        <v>#NAME?</v>
      </c>
      <c r="P91" s="75" t="str">
        <f>IF(O91="","",IF(OR(periods_per_year=26,periods_per_year=52),IF(periods_per_year=26,IF(O91=1,fpdate,P90+14),IF(periods_per_year=52,IF(O91=1,fpdate,P90+7),"n/a")),IF(periods_per_year=24,DATE(YEAR(fpdate),MONTH(fpdate)+(O91-1)/2+IF(AND(DAY(fpdate)&gt;=15,MOD(O91,2)=0),1,0),IF(MOD(O91,2)=0,IF(DAY(fpdate)&gt;=15,DAY(fpdate)-14,DAY(fpdate)+14),DAY(fpdate))),IF(DAY(DATE(YEAR(fpdate),MONTH(fpdate)+O91-1,DAY(fpdate)))&lt;&gt;DAY(fpdate),DATE(YEAR(fpdate),MONTH(fpdate)+O91,0),DATE(YEAR(fpdate),MONTH(fpdate)+O91-1,DAY(fpdate))))))</f>
        <v>#NAME?</v>
      </c>
      <c r="Q91" s="80" t="str">
        <f>IF(O91="","",IF(D91&lt;&gt;"",D91,IF(O91=1,start_rate,IF(variable,IF(OR(O91=1,O91&lt;$J$23*periods_per_year),Q90,MIN($J$24,IF(MOD(O91-1,$J$26)=0,MAX($J$25,Q90+$J$27),Q90))),Q90))))</f>
        <v>#NAME?</v>
      </c>
      <c r="R91" s="78" t="str">
        <f t="shared" si="10"/>
        <v>#NAME?</v>
      </c>
      <c r="S91" s="78" t="str">
        <f t="shared" si="11"/>
        <v>#NAME?</v>
      </c>
      <c r="T91" s="78" t="str">
        <f t="shared" si="12"/>
        <v>#NAME?</v>
      </c>
      <c r="U91" s="78" t="str">
        <f t="shared" si="13"/>
        <v>#NAME?</v>
      </c>
    </row>
    <row r="92" ht="12.75" customHeight="1">
      <c r="A92" s="74" t="str">
        <f t="shared" si="1"/>
        <v>#NAME?</v>
      </c>
      <c r="B92" s="75" t="str">
        <f>IF(A92="","",IF(OR(periods_per_year=26,periods_per_year=52),IF(periods_per_year=26,IF(A92=1,fpdate,B91+14),IF(periods_per_year=52,IF(A92=1,fpdate,B91+7),"n/a")),IF(periods_per_year=24,DATE(YEAR(fpdate),MONTH(fpdate)+(A92-1)/2+IF(AND(DAY(fpdate)&gt;=15,MOD(A92,2)=0),1,0),IF(MOD(A92,2)=0,IF(DAY(fpdate)&gt;=15,DAY(fpdate)-14,DAY(fpdate)+14),DAY(fpdate))),IF(DAY(DATE(YEAR(fpdate),MONTH(fpdate)+A92-1,DAY(fpdate)))&lt;&gt;DAY(fpdate),DATE(YEAR(fpdate),MONTH(fpdate)+A92,0),DATE(YEAR(fpdate),MONTH(fpdate)+A92-1,DAY(fpdate))))))</f>
        <v>#NAME?</v>
      </c>
      <c r="C92" s="76" t="str">
        <f t="shared" si="2"/>
        <v>#NAME?</v>
      </c>
      <c r="D92" s="77" t="str">
        <f>IF(A92="","",IF(A92=1,start_rate,IF(variable,IF(OR(A92=1,A92&lt;$J$23*periods_per_year),D91,MIN($J$24,IF(MOD(A92-1,$J$26)=0,MAX($J$25,D91+$J$27),D91))),D91)))</f>
        <v>#NAME?</v>
      </c>
      <c r="E92" s="78" t="str">
        <f t="shared" si="3"/>
        <v>#NAME?</v>
      </c>
      <c r="F92" s="78" t="str">
        <f t="shared" si="4"/>
        <v>#NAME?</v>
      </c>
      <c r="G92" s="78" t="str">
        <f>IF(OR(A92="",A92&lt;$E$23),"",IF(J91&lt;=F92,0,IF(IF(AND(A92&gt;=$E$23,MOD(A92-$E$23,int)=0),$E$24,0)+F92&gt;=J91+E92,J91+E92-F92,IF(AND(A92&gt;=$E$23,MOD(A92-$E$23,int)=0),$E$24,0)+IF(IF(AND(A92&gt;=$E$23,MOD(A92-$E$23,int)=0),$E$24,0)+IF(MOD(A92-$E$27,periods_per_year)=0,$E$26,0)+F92&lt;J91+E92,IF(MOD(A92-$E$27,periods_per_year)=0,$E$26,0),J91+E92-IF(AND(A92&gt;=$E$23,MOD(A92-$E$23,int)=0),$E$24,0)-F92))))</f>
        <v>#NAME?</v>
      </c>
      <c r="H92" s="79"/>
      <c r="I92" s="78" t="str">
        <f t="shared" si="5"/>
        <v>#NAME?</v>
      </c>
      <c r="J92" s="78" t="str">
        <f t="shared" si="6"/>
        <v>#NAME?</v>
      </c>
      <c r="K92" s="78" t="str">
        <f t="shared" si="7"/>
        <v>#NAME?</v>
      </c>
      <c r="L92" s="78" t="str">
        <f t="shared" si="8"/>
        <v>#NAME?</v>
      </c>
      <c r="M92" s="4"/>
      <c r="N92" s="4"/>
      <c r="O92" s="74" t="str">
        <f t="shared" si="9"/>
        <v>#NAME?</v>
      </c>
      <c r="P92" s="75" t="str">
        <f>IF(O92="","",IF(OR(periods_per_year=26,periods_per_year=52),IF(periods_per_year=26,IF(O92=1,fpdate,P91+14),IF(periods_per_year=52,IF(O92=1,fpdate,P91+7),"n/a")),IF(periods_per_year=24,DATE(YEAR(fpdate),MONTH(fpdate)+(O92-1)/2+IF(AND(DAY(fpdate)&gt;=15,MOD(O92,2)=0),1,0),IF(MOD(O92,2)=0,IF(DAY(fpdate)&gt;=15,DAY(fpdate)-14,DAY(fpdate)+14),DAY(fpdate))),IF(DAY(DATE(YEAR(fpdate),MONTH(fpdate)+O92-1,DAY(fpdate)))&lt;&gt;DAY(fpdate),DATE(YEAR(fpdate),MONTH(fpdate)+O92,0),DATE(YEAR(fpdate),MONTH(fpdate)+O92-1,DAY(fpdate))))))</f>
        <v>#NAME?</v>
      </c>
      <c r="Q92" s="80" t="str">
        <f>IF(O92="","",IF(D92&lt;&gt;"",D92,IF(O92=1,start_rate,IF(variable,IF(OR(O92=1,O92&lt;$J$23*periods_per_year),Q91,MIN($J$24,IF(MOD(O92-1,$J$26)=0,MAX($J$25,Q91+$J$27),Q91))),Q91))))</f>
        <v>#NAME?</v>
      </c>
      <c r="R92" s="78" t="str">
        <f t="shared" si="10"/>
        <v>#NAME?</v>
      </c>
      <c r="S92" s="78" t="str">
        <f t="shared" si="11"/>
        <v>#NAME?</v>
      </c>
      <c r="T92" s="78" t="str">
        <f t="shared" si="12"/>
        <v>#NAME?</v>
      </c>
      <c r="U92" s="78" t="str">
        <f t="shared" si="13"/>
        <v>#NAME?</v>
      </c>
    </row>
    <row r="93" ht="12.75" customHeight="1">
      <c r="A93" s="74" t="str">
        <f t="shared" si="1"/>
        <v>#NAME?</v>
      </c>
      <c r="B93" s="75" t="str">
        <f>IF(A93="","",IF(OR(periods_per_year=26,periods_per_year=52),IF(periods_per_year=26,IF(A93=1,fpdate,B92+14),IF(periods_per_year=52,IF(A93=1,fpdate,B92+7),"n/a")),IF(periods_per_year=24,DATE(YEAR(fpdate),MONTH(fpdate)+(A93-1)/2+IF(AND(DAY(fpdate)&gt;=15,MOD(A93,2)=0),1,0),IF(MOD(A93,2)=0,IF(DAY(fpdate)&gt;=15,DAY(fpdate)-14,DAY(fpdate)+14),DAY(fpdate))),IF(DAY(DATE(YEAR(fpdate),MONTH(fpdate)+A93-1,DAY(fpdate)))&lt;&gt;DAY(fpdate),DATE(YEAR(fpdate),MONTH(fpdate)+A93,0),DATE(YEAR(fpdate),MONTH(fpdate)+A93-1,DAY(fpdate))))))</f>
        <v>#NAME?</v>
      </c>
      <c r="C93" s="76" t="str">
        <f t="shared" si="2"/>
        <v>#NAME?</v>
      </c>
      <c r="D93" s="77" t="str">
        <f>IF(A93="","",IF(A93=1,start_rate,IF(variable,IF(OR(A93=1,A93&lt;$J$23*periods_per_year),D92,MIN($J$24,IF(MOD(A93-1,$J$26)=0,MAX($J$25,D92+$J$27),D92))),D92)))</f>
        <v>#NAME?</v>
      </c>
      <c r="E93" s="78" t="str">
        <f t="shared" si="3"/>
        <v>#NAME?</v>
      </c>
      <c r="F93" s="78" t="str">
        <f t="shared" si="4"/>
        <v>#NAME?</v>
      </c>
      <c r="G93" s="78" t="str">
        <f>IF(OR(A93="",A93&lt;$E$23),"",IF(J92&lt;=F93,0,IF(IF(AND(A93&gt;=$E$23,MOD(A93-$E$23,int)=0),$E$24,0)+F93&gt;=J92+E93,J92+E93-F93,IF(AND(A93&gt;=$E$23,MOD(A93-$E$23,int)=0),$E$24,0)+IF(IF(AND(A93&gt;=$E$23,MOD(A93-$E$23,int)=0),$E$24,0)+IF(MOD(A93-$E$27,periods_per_year)=0,$E$26,0)+F93&lt;J92+E93,IF(MOD(A93-$E$27,periods_per_year)=0,$E$26,0),J92+E93-IF(AND(A93&gt;=$E$23,MOD(A93-$E$23,int)=0),$E$24,0)-F93))))</f>
        <v>#NAME?</v>
      </c>
      <c r="H93" s="79"/>
      <c r="I93" s="78" t="str">
        <f t="shared" si="5"/>
        <v>#NAME?</v>
      </c>
      <c r="J93" s="78" t="str">
        <f t="shared" si="6"/>
        <v>#NAME?</v>
      </c>
      <c r="K93" s="78" t="str">
        <f t="shared" si="7"/>
        <v>#NAME?</v>
      </c>
      <c r="L93" s="78" t="str">
        <f t="shared" si="8"/>
        <v>#NAME?</v>
      </c>
      <c r="M93" s="4"/>
      <c r="N93" s="4"/>
      <c r="O93" s="74" t="str">
        <f t="shared" si="9"/>
        <v>#NAME?</v>
      </c>
      <c r="P93" s="75" t="str">
        <f>IF(O93="","",IF(OR(periods_per_year=26,periods_per_year=52),IF(periods_per_year=26,IF(O93=1,fpdate,P92+14),IF(periods_per_year=52,IF(O93=1,fpdate,P92+7),"n/a")),IF(periods_per_year=24,DATE(YEAR(fpdate),MONTH(fpdate)+(O93-1)/2+IF(AND(DAY(fpdate)&gt;=15,MOD(O93,2)=0),1,0),IF(MOD(O93,2)=0,IF(DAY(fpdate)&gt;=15,DAY(fpdate)-14,DAY(fpdate)+14),DAY(fpdate))),IF(DAY(DATE(YEAR(fpdate),MONTH(fpdate)+O93-1,DAY(fpdate)))&lt;&gt;DAY(fpdate),DATE(YEAR(fpdate),MONTH(fpdate)+O93,0),DATE(YEAR(fpdate),MONTH(fpdate)+O93-1,DAY(fpdate))))))</f>
        <v>#NAME?</v>
      </c>
      <c r="Q93" s="80" t="str">
        <f>IF(O93="","",IF(D93&lt;&gt;"",D93,IF(O93=1,start_rate,IF(variable,IF(OR(O93=1,O93&lt;$J$23*periods_per_year),Q92,MIN($J$24,IF(MOD(O93-1,$J$26)=0,MAX($J$25,Q92+$J$27),Q92))),Q92))))</f>
        <v>#NAME?</v>
      </c>
      <c r="R93" s="78" t="str">
        <f t="shared" si="10"/>
        <v>#NAME?</v>
      </c>
      <c r="S93" s="78" t="str">
        <f t="shared" si="11"/>
        <v>#NAME?</v>
      </c>
      <c r="T93" s="78" t="str">
        <f t="shared" si="12"/>
        <v>#NAME?</v>
      </c>
      <c r="U93" s="78" t="str">
        <f t="shared" si="13"/>
        <v>#NAME?</v>
      </c>
    </row>
    <row r="94" ht="12.75" customHeight="1">
      <c r="A94" s="74" t="str">
        <f t="shared" si="1"/>
        <v>#NAME?</v>
      </c>
      <c r="B94" s="75" t="str">
        <f>IF(A94="","",IF(OR(periods_per_year=26,periods_per_year=52),IF(periods_per_year=26,IF(A94=1,fpdate,B93+14),IF(periods_per_year=52,IF(A94=1,fpdate,B93+7),"n/a")),IF(periods_per_year=24,DATE(YEAR(fpdate),MONTH(fpdate)+(A94-1)/2+IF(AND(DAY(fpdate)&gt;=15,MOD(A94,2)=0),1,0),IF(MOD(A94,2)=0,IF(DAY(fpdate)&gt;=15,DAY(fpdate)-14,DAY(fpdate)+14),DAY(fpdate))),IF(DAY(DATE(YEAR(fpdate),MONTH(fpdate)+A94-1,DAY(fpdate)))&lt;&gt;DAY(fpdate),DATE(YEAR(fpdate),MONTH(fpdate)+A94,0),DATE(YEAR(fpdate),MONTH(fpdate)+A94-1,DAY(fpdate))))))</f>
        <v>#NAME?</v>
      </c>
      <c r="C94" s="76" t="str">
        <f t="shared" si="2"/>
        <v>#NAME?</v>
      </c>
      <c r="D94" s="77" t="str">
        <f>IF(A94="","",IF(A94=1,start_rate,IF(variable,IF(OR(A94=1,A94&lt;$J$23*periods_per_year),D93,MIN($J$24,IF(MOD(A94-1,$J$26)=0,MAX($J$25,D93+$J$27),D93))),D93)))</f>
        <v>#NAME?</v>
      </c>
      <c r="E94" s="78" t="str">
        <f t="shared" si="3"/>
        <v>#NAME?</v>
      </c>
      <c r="F94" s="78" t="str">
        <f t="shared" si="4"/>
        <v>#NAME?</v>
      </c>
      <c r="G94" s="78" t="str">
        <f>IF(OR(A94="",A94&lt;$E$23),"",IF(J93&lt;=F94,0,IF(IF(AND(A94&gt;=$E$23,MOD(A94-$E$23,int)=0),$E$24,0)+F94&gt;=J93+E94,J93+E94-F94,IF(AND(A94&gt;=$E$23,MOD(A94-$E$23,int)=0),$E$24,0)+IF(IF(AND(A94&gt;=$E$23,MOD(A94-$E$23,int)=0),$E$24,0)+IF(MOD(A94-$E$27,periods_per_year)=0,$E$26,0)+F94&lt;J93+E94,IF(MOD(A94-$E$27,periods_per_year)=0,$E$26,0),J93+E94-IF(AND(A94&gt;=$E$23,MOD(A94-$E$23,int)=0),$E$24,0)-F94))))</f>
        <v>#NAME?</v>
      </c>
      <c r="H94" s="79"/>
      <c r="I94" s="78" t="str">
        <f t="shared" si="5"/>
        <v>#NAME?</v>
      </c>
      <c r="J94" s="78" t="str">
        <f t="shared" si="6"/>
        <v>#NAME?</v>
      </c>
      <c r="K94" s="78" t="str">
        <f t="shared" si="7"/>
        <v>#NAME?</v>
      </c>
      <c r="L94" s="78" t="str">
        <f t="shared" si="8"/>
        <v>#NAME?</v>
      </c>
      <c r="M94" s="4"/>
      <c r="N94" s="4"/>
      <c r="O94" s="74" t="str">
        <f t="shared" si="9"/>
        <v>#NAME?</v>
      </c>
      <c r="P94" s="75" t="str">
        <f>IF(O94="","",IF(OR(periods_per_year=26,periods_per_year=52),IF(periods_per_year=26,IF(O94=1,fpdate,P93+14),IF(periods_per_year=52,IF(O94=1,fpdate,P93+7),"n/a")),IF(periods_per_year=24,DATE(YEAR(fpdate),MONTH(fpdate)+(O94-1)/2+IF(AND(DAY(fpdate)&gt;=15,MOD(O94,2)=0),1,0),IF(MOD(O94,2)=0,IF(DAY(fpdate)&gt;=15,DAY(fpdate)-14,DAY(fpdate)+14),DAY(fpdate))),IF(DAY(DATE(YEAR(fpdate),MONTH(fpdate)+O94-1,DAY(fpdate)))&lt;&gt;DAY(fpdate),DATE(YEAR(fpdate),MONTH(fpdate)+O94,0),DATE(YEAR(fpdate),MONTH(fpdate)+O94-1,DAY(fpdate))))))</f>
        <v>#NAME?</v>
      </c>
      <c r="Q94" s="80" t="str">
        <f>IF(O94="","",IF(D94&lt;&gt;"",D94,IF(O94=1,start_rate,IF(variable,IF(OR(O94=1,O94&lt;$J$23*periods_per_year),Q93,MIN($J$24,IF(MOD(O94-1,$J$26)=0,MAX($J$25,Q93+$J$27),Q93))),Q93))))</f>
        <v>#NAME?</v>
      </c>
      <c r="R94" s="78" t="str">
        <f t="shared" si="10"/>
        <v>#NAME?</v>
      </c>
      <c r="S94" s="78" t="str">
        <f t="shared" si="11"/>
        <v>#NAME?</v>
      </c>
      <c r="T94" s="78" t="str">
        <f t="shared" si="12"/>
        <v>#NAME?</v>
      </c>
      <c r="U94" s="78" t="str">
        <f t="shared" si="13"/>
        <v>#NAME?</v>
      </c>
    </row>
    <row r="95" ht="12.75" customHeight="1">
      <c r="A95" s="74" t="str">
        <f t="shared" si="1"/>
        <v>#NAME?</v>
      </c>
      <c r="B95" s="75" t="str">
        <f>IF(A95="","",IF(OR(periods_per_year=26,periods_per_year=52),IF(periods_per_year=26,IF(A95=1,fpdate,B94+14),IF(periods_per_year=52,IF(A95=1,fpdate,B94+7),"n/a")),IF(periods_per_year=24,DATE(YEAR(fpdate),MONTH(fpdate)+(A95-1)/2+IF(AND(DAY(fpdate)&gt;=15,MOD(A95,2)=0),1,0),IF(MOD(A95,2)=0,IF(DAY(fpdate)&gt;=15,DAY(fpdate)-14,DAY(fpdate)+14),DAY(fpdate))),IF(DAY(DATE(YEAR(fpdate),MONTH(fpdate)+A95-1,DAY(fpdate)))&lt;&gt;DAY(fpdate),DATE(YEAR(fpdate),MONTH(fpdate)+A95,0),DATE(YEAR(fpdate),MONTH(fpdate)+A95-1,DAY(fpdate))))))</f>
        <v>#NAME?</v>
      </c>
      <c r="C95" s="76" t="str">
        <f t="shared" si="2"/>
        <v>#NAME?</v>
      </c>
      <c r="D95" s="77" t="str">
        <f>IF(A95="","",IF(A95=1,start_rate,IF(variable,IF(OR(A95=1,A95&lt;$J$23*periods_per_year),D94,MIN($J$24,IF(MOD(A95-1,$J$26)=0,MAX($J$25,D94+$J$27),D94))),D94)))</f>
        <v>#NAME?</v>
      </c>
      <c r="E95" s="78" t="str">
        <f t="shared" si="3"/>
        <v>#NAME?</v>
      </c>
      <c r="F95" s="78" t="str">
        <f t="shared" si="4"/>
        <v>#NAME?</v>
      </c>
      <c r="G95" s="78" t="str">
        <f>IF(OR(A95="",A95&lt;$E$23),"",IF(J94&lt;=F95,0,IF(IF(AND(A95&gt;=$E$23,MOD(A95-$E$23,int)=0),$E$24,0)+F95&gt;=J94+E95,J94+E95-F95,IF(AND(A95&gt;=$E$23,MOD(A95-$E$23,int)=0),$E$24,0)+IF(IF(AND(A95&gt;=$E$23,MOD(A95-$E$23,int)=0),$E$24,0)+IF(MOD(A95-$E$27,periods_per_year)=0,$E$26,0)+F95&lt;J94+E95,IF(MOD(A95-$E$27,periods_per_year)=0,$E$26,0),J94+E95-IF(AND(A95&gt;=$E$23,MOD(A95-$E$23,int)=0),$E$24,0)-F95))))</f>
        <v>#NAME?</v>
      </c>
      <c r="H95" s="79"/>
      <c r="I95" s="78" t="str">
        <f t="shared" si="5"/>
        <v>#NAME?</v>
      </c>
      <c r="J95" s="78" t="str">
        <f t="shared" si="6"/>
        <v>#NAME?</v>
      </c>
      <c r="K95" s="78" t="str">
        <f t="shared" si="7"/>
        <v>#NAME?</v>
      </c>
      <c r="L95" s="78" t="str">
        <f t="shared" si="8"/>
        <v>#NAME?</v>
      </c>
      <c r="M95" s="4"/>
      <c r="N95" s="4"/>
      <c r="O95" s="74" t="str">
        <f t="shared" si="9"/>
        <v>#NAME?</v>
      </c>
      <c r="P95" s="75" t="str">
        <f>IF(O95="","",IF(OR(periods_per_year=26,periods_per_year=52),IF(periods_per_year=26,IF(O95=1,fpdate,P94+14),IF(periods_per_year=52,IF(O95=1,fpdate,P94+7),"n/a")),IF(periods_per_year=24,DATE(YEAR(fpdate),MONTH(fpdate)+(O95-1)/2+IF(AND(DAY(fpdate)&gt;=15,MOD(O95,2)=0),1,0),IF(MOD(O95,2)=0,IF(DAY(fpdate)&gt;=15,DAY(fpdate)-14,DAY(fpdate)+14),DAY(fpdate))),IF(DAY(DATE(YEAR(fpdate),MONTH(fpdate)+O95-1,DAY(fpdate)))&lt;&gt;DAY(fpdate),DATE(YEAR(fpdate),MONTH(fpdate)+O95,0),DATE(YEAR(fpdate),MONTH(fpdate)+O95-1,DAY(fpdate))))))</f>
        <v>#NAME?</v>
      </c>
      <c r="Q95" s="80" t="str">
        <f>IF(O95="","",IF(D95&lt;&gt;"",D95,IF(O95=1,start_rate,IF(variable,IF(OR(O95=1,O95&lt;$J$23*periods_per_year),Q94,MIN($J$24,IF(MOD(O95-1,$J$26)=0,MAX($J$25,Q94+$J$27),Q94))),Q94))))</f>
        <v>#NAME?</v>
      </c>
      <c r="R95" s="78" t="str">
        <f t="shared" si="10"/>
        <v>#NAME?</v>
      </c>
      <c r="S95" s="78" t="str">
        <f t="shared" si="11"/>
        <v>#NAME?</v>
      </c>
      <c r="T95" s="78" t="str">
        <f t="shared" si="12"/>
        <v>#NAME?</v>
      </c>
      <c r="U95" s="78" t="str">
        <f t="shared" si="13"/>
        <v>#NAME?</v>
      </c>
    </row>
    <row r="96" ht="12.75" customHeight="1">
      <c r="A96" s="74" t="str">
        <f t="shared" si="1"/>
        <v>#NAME?</v>
      </c>
      <c r="B96" s="75" t="str">
        <f>IF(A96="","",IF(OR(periods_per_year=26,periods_per_year=52),IF(periods_per_year=26,IF(A96=1,fpdate,B95+14),IF(periods_per_year=52,IF(A96=1,fpdate,B95+7),"n/a")),IF(periods_per_year=24,DATE(YEAR(fpdate),MONTH(fpdate)+(A96-1)/2+IF(AND(DAY(fpdate)&gt;=15,MOD(A96,2)=0),1,0),IF(MOD(A96,2)=0,IF(DAY(fpdate)&gt;=15,DAY(fpdate)-14,DAY(fpdate)+14),DAY(fpdate))),IF(DAY(DATE(YEAR(fpdate),MONTH(fpdate)+A96-1,DAY(fpdate)))&lt;&gt;DAY(fpdate),DATE(YEAR(fpdate),MONTH(fpdate)+A96,0),DATE(YEAR(fpdate),MONTH(fpdate)+A96-1,DAY(fpdate))))))</f>
        <v>#NAME?</v>
      </c>
      <c r="C96" s="76" t="str">
        <f t="shared" si="2"/>
        <v>#NAME?</v>
      </c>
      <c r="D96" s="77" t="str">
        <f>IF(A96="","",IF(A96=1,start_rate,IF(variable,IF(OR(A96=1,A96&lt;$J$23*periods_per_year),D95,MIN($J$24,IF(MOD(A96-1,$J$26)=0,MAX($J$25,D95+$J$27),D95))),D95)))</f>
        <v>#NAME?</v>
      </c>
      <c r="E96" s="78" t="str">
        <f t="shared" si="3"/>
        <v>#NAME?</v>
      </c>
      <c r="F96" s="78" t="str">
        <f t="shared" si="4"/>
        <v>#NAME?</v>
      </c>
      <c r="G96" s="78" t="str">
        <f>IF(OR(A96="",A96&lt;$E$23),"",IF(J95&lt;=F96,0,IF(IF(AND(A96&gt;=$E$23,MOD(A96-$E$23,int)=0),$E$24,0)+F96&gt;=J95+E96,J95+E96-F96,IF(AND(A96&gt;=$E$23,MOD(A96-$E$23,int)=0),$E$24,0)+IF(IF(AND(A96&gt;=$E$23,MOD(A96-$E$23,int)=0),$E$24,0)+IF(MOD(A96-$E$27,periods_per_year)=0,$E$26,0)+F96&lt;J95+E96,IF(MOD(A96-$E$27,periods_per_year)=0,$E$26,0),J95+E96-IF(AND(A96&gt;=$E$23,MOD(A96-$E$23,int)=0),$E$24,0)-F96))))</f>
        <v>#NAME?</v>
      </c>
      <c r="H96" s="79"/>
      <c r="I96" s="78" t="str">
        <f t="shared" si="5"/>
        <v>#NAME?</v>
      </c>
      <c r="J96" s="78" t="str">
        <f t="shared" si="6"/>
        <v>#NAME?</v>
      </c>
      <c r="K96" s="78" t="str">
        <f t="shared" si="7"/>
        <v>#NAME?</v>
      </c>
      <c r="L96" s="78" t="str">
        <f t="shared" si="8"/>
        <v>#NAME?</v>
      </c>
      <c r="M96" s="4"/>
      <c r="N96" s="4"/>
      <c r="O96" s="74" t="str">
        <f t="shared" si="9"/>
        <v>#NAME?</v>
      </c>
      <c r="P96" s="75" t="str">
        <f>IF(O96="","",IF(OR(periods_per_year=26,periods_per_year=52),IF(periods_per_year=26,IF(O96=1,fpdate,P95+14),IF(periods_per_year=52,IF(O96=1,fpdate,P95+7),"n/a")),IF(periods_per_year=24,DATE(YEAR(fpdate),MONTH(fpdate)+(O96-1)/2+IF(AND(DAY(fpdate)&gt;=15,MOD(O96,2)=0),1,0),IF(MOD(O96,2)=0,IF(DAY(fpdate)&gt;=15,DAY(fpdate)-14,DAY(fpdate)+14),DAY(fpdate))),IF(DAY(DATE(YEAR(fpdate),MONTH(fpdate)+O96-1,DAY(fpdate)))&lt;&gt;DAY(fpdate),DATE(YEAR(fpdate),MONTH(fpdate)+O96,0),DATE(YEAR(fpdate),MONTH(fpdate)+O96-1,DAY(fpdate))))))</f>
        <v>#NAME?</v>
      </c>
      <c r="Q96" s="80" t="str">
        <f>IF(O96="","",IF(D96&lt;&gt;"",D96,IF(O96=1,start_rate,IF(variable,IF(OR(O96=1,O96&lt;$J$23*periods_per_year),Q95,MIN($J$24,IF(MOD(O96-1,$J$26)=0,MAX($J$25,Q95+$J$27),Q95))),Q95))))</f>
        <v>#NAME?</v>
      </c>
      <c r="R96" s="78" t="str">
        <f t="shared" si="10"/>
        <v>#NAME?</v>
      </c>
      <c r="S96" s="78" t="str">
        <f t="shared" si="11"/>
        <v>#NAME?</v>
      </c>
      <c r="T96" s="78" t="str">
        <f t="shared" si="12"/>
        <v>#NAME?</v>
      </c>
      <c r="U96" s="78" t="str">
        <f t="shared" si="13"/>
        <v>#NAME?</v>
      </c>
    </row>
    <row r="97" ht="12.75" customHeight="1">
      <c r="A97" s="74" t="str">
        <f t="shared" si="1"/>
        <v>#NAME?</v>
      </c>
      <c r="B97" s="75" t="str">
        <f>IF(A97="","",IF(OR(periods_per_year=26,periods_per_year=52),IF(periods_per_year=26,IF(A97=1,fpdate,B96+14),IF(periods_per_year=52,IF(A97=1,fpdate,B96+7),"n/a")),IF(periods_per_year=24,DATE(YEAR(fpdate),MONTH(fpdate)+(A97-1)/2+IF(AND(DAY(fpdate)&gt;=15,MOD(A97,2)=0),1,0),IF(MOD(A97,2)=0,IF(DAY(fpdate)&gt;=15,DAY(fpdate)-14,DAY(fpdate)+14),DAY(fpdate))),IF(DAY(DATE(YEAR(fpdate),MONTH(fpdate)+A97-1,DAY(fpdate)))&lt;&gt;DAY(fpdate),DATE(YEAR(fpdate),MONTH(fpdate)+A97,0),DATE(YEAR(fpdate),MONTH(fpdate)+A97-1,DAY(fpdate))))))</f>
        <v>#NAME?</v>
      </c>
      <c r="C97" s="76" t="str">
        <f t="shared" si="2"/>
        <v>#NAME?</v>
      </c>
      <c r="D97" s="77" t="str">
        <f>IF(A97="","",IF(A97=1,start_rate,IF(variable,IF(OR(A97=1,A97&lt;$J$23*periods_per_year),D96,MIN($J$24,IF(MOD(A97-1,$J$26)=0,MAX($J$25,D96+$J$27),D96))),D96)))</f>
        <v>#NAME?</v>
      </c>
      <c r="E97" s="78" t="str">
        <f t="shared" si="3"/>
        <v>#NAME?</v>
      </c>
      <c r="F97" s="78" t="str">
        <f t="shared" si="4"/>
        <v>#NAME?</v>
      </c>
      <c r="G97" s="78" t="str">
        <f>IF(OR(A97="",A97&lt;$E$23),"",IF(J96&lt;=F97,0,IF(IF(AND(A97&gt;=$E$23,MOD(A97-$E$23,int)=0),$E$24,0)+F97&gt;=J96+E97,J96+E97-F97,IF(AND(A97&gt;=$E$23,MOD(A97-$E$23,int)=0),$E$24,0)+IF(IF(AND(A97&gt;=$E$23,MOD(A97-$E$23,int)=0),$E$24,0)+IF(MOD(A97-$E$27,periods_per_year)=0,$E$26,0)+F97&lt;J96+E97,IF(MOD(A97-$E$27,periods_per_year)=0,$E$26,0),J96+E97-IF(AND(A97&gt;=$E$23,MOD(A97-$E$23,int)=0),$E$24,0)-F97))))</f>
        <v>#NAME?</v>
      </c>
      <c r="H97" s="79"/>
      <c r="I97" s="78" t="str">
        <f t="shared" si="5"/>
        <v>#NAME?</v>
      </c>
      <c r="J97" s="78" t="str">
        <f t="shared" si="6"/>
        <v>#NAME?</v>
      </c>
      <c r="K97" s="78" t="str">
        <f t="shared" si="7"/>
        <v>#NAME?</v>
      </c>
      <c r="L97" s="78" t="str">
        <f t="shared" si="8"/>
        <v>#NAME?</v>
      </c>
      <c r="M97" s="4"/>
      <c r="N97" s="4"/>
      <c r="O97" s="74" t="str">
        <f t="shared" si="9"/>
        <v>#NAME?</v>
      </c>
      <c r="P97" s="75" t="str">
        <f>IF(O97="","",IF(OR(periods_per_year=26,periods_per_year=52),IF(periods_per_year=26,IF(O97=1,fpdate,P96+14),IF(periods_per_year=52,IF(O97=1,fpdate,P96+7),"n/a")),IF(periods_per_year=24,DATE(YEAR(fpdate),MONTH(fpdate)+(O97-1)/2+IF(AND(DAY(fpdate)&gt;=15,MOD(O97,2)=0),1,0),IF(MOD(O97,2)=0,IF(DAY(fpdate)&gt;=15,DAY(fpdate)-14,DAY(fpdate)+14),DAY(fpdate))),IF(DAY(DATE(YEAR(fpdate),MONTH(fpdate)+O97-1,DAY(fpdate)))&lt;&gt;DAY(fpdate),DATE(YEAR(fpdate),MONTH(fpdate)+O97,0),DATE(YEAR(fpdate),MONTH(fpdate)+O97-1,DAY(fpdate))))))</f>
        <v>#NAME?</v>
      </c>
      <c r="Q97" s="80" t="str">
        <f>IF(O97="","",IF(D97&lt;&gt;"",D97,IF(O97=1,start_rate,IF(variable,IF(OR(O97=1,O97&lt;$J$23*periods_per_year),Q96,MIN($J$24,IF(MOD(O97-1,$J$26)=0,MAX($J$25,Q96+$J$27),Q96))),Q96))))</f>
        <v>#NAME?</v>
      </c>
      <c r="R97" s="78" t="str">
        <f t="shared" si="10"/>
        <v>#NAME?</v>
      </c>
      <c r="S97" s="78" t="str">
        <f t="shared" si="11"/>
        <v>#NAME?</v>
      </c>
      <c r="T97" s="78" t="str">
        <f t="shared" si="12"/>
        <v>#NAME?</v>
      </c>
      <c r="U97" s="78" t="str">
        <f t="shared" si="13"/>
        <v>#NAME?</v>
      </c>
    </row>
    <row r="98" ht="12.75" customHeight="1">
      <c r="A98" s="74" t="str">
        <f t="shared" si="1"/>
        <v>#NAME?</v>
      </c>
      <c r="B98" s="75" t="str">
        <f>IF(A98="","",IF(OR(periods_per_year=26,periods_per_year=52),IF(periods_per_year=26,IF(A98=1,fpdate,B97+14),IF(periods_per_year=52,IF(A98=1,fpdate,B97+7),"n/a")),IF(periods_per_year=24,DATE(YEAR(fpdate),MONTH(fpdate)+(A98-1)/2+IF(AND(DAY(fpdate)&gt;=15,MOD(A98,2)=0),1,0),IF(MOD(A98,2)=0,IF(DAY(fpdate)&gt;=15,DAY(fpdate)-14,DAY(fpdate)+14),DAY(fpdate))),IF(DAY(DATE(YEAR(fpdate),MONTH(fpdate)+A98-1,DAY(fpdate)))&lt;&gt;DAY(fpdate),DATE(YEAR(fpdate),MONTH(fpdate)+A98,0),DATE(YEAR(fpdate),MONTH(fpdate)+A98-1,DAY(fpdate))))))</f>
        <v>#NAME?</v>
      </c>
      <c r="C98" s="76" t="str">
        <f t="shared" si="2"/>
        <v>#NAME?</v>
      </c>
      <c r="D98" s="77" t="str">
        <f>IF(A98="","",IF(A98=1,start_rate,IF(variable,IF(OR(A98=1,A98&lt;$J$23*periods_per_year),D97,MIN($J$24,IF(MOD(A98-1,$J$26)=0,MAX($J$25,D97+$J$27),D97))),D97)))</f>
        <v>#NAME?</v>
      </c>
      <c r="E98" s="78" t="str">
        <f t="shared" si="3"/>
        <v>#NAME?</v>
      </c>
      <c r="F98" s="78" t="str">
        <f t="shared" si="4"/>
        <v>#NAME?</v>
      </c>
      <c r="G98" s="78" t="str">
        <f>IF(OR(A98="",A98&lt;$E$23),"",IF(J97&lt;=F98,0,IF(IF(AND(A98&gt;=$E$23,MOD(A98-$E$23,int)=0),$E$24,0)+F98&gt;=J97+E98,J97+E98-F98,IF(AND(A98&gt;=$E$23,MOD(A98-$E$23,int)=0),$E$24,0)+IF(IF(AND(A98&gt;=$E$23,MOD(A98-$E$23,int)=0),$E$24,0)+IF(MOD(A98-$E$27,periods_per_year)=0,$E$26,0)+F98&lt;J97+E98,IF(MOD(A98-$E$27,periods_per_year)=0,$E$26,0),J97+E98-IF(AND(A98&gt;=$E$23,MOD(A98-$E$23,int)=0),$E$24,0)-F98))))</f>
        <v>#NAME?</v>
      </c>
      <c r="H98" s="79"/>
      <c r="I98" s="78" t="str">
        <f t="shared" si="5"/>
        <v>#NAME?</v>
      </c>
      <c r="J98" s="78" t="str">
        <f t="shared" si="6"/>
        <v>#NAME?</v>
      </c>
      <c r="K98" s="78" t="str">
        <f t="shared" si="7"/>
        <v>#NAME?</v>
      </c>
      <c r="L98" s="78" t="str">
        <f t="shared" si="8"/>
        <v>#NAME?</v>
      </c>
      <c r="M98" s="4"/>
      <c r="N98" s="4"/>
      <c r="O98" s="74" t="str">
        <f t="shared" si="9"/>
        <v>#NAME?</v>
      </c>
      <c r="P98" s="75" t="str">
        <f>IF(O98="","",IF(OR(periods_per_year=26,periods_per_year=52),IF(periods_per_year=26,IF(O98=1,fpdate,P97+14),IF(periods_per_year=52,IF(O98=1,fpdate,P97+7),"n/a")),IF(periods_per_year=24,DATE(YEAR(fpdate),MONTH(fpdate)+(O98-1)/2+IF(AND(DAY(fpdate)&gt;=15,MOD(O98,2)=0),1,0),IF(MOD(O98,2)=0,IF(DAY(fpdate)&gt;=15,DAY(fpdate)-14,DAY(fpdate)+14),DAY(fpdate))),IF(DAY(DATE(YEAR(fpdate),MONTH(fpdate)+O98-1,DAY(fpdate)))&lt;&gt;DAY(fpdate),DATE(YEAR(fpdate),MONTH(fpdate)+O98,0),DATE(YEAR(fpdate),MONTH(fpdate)+O98-1,DAY(fpdate))))))</f>
        <v>#NAME?</v>
      </c>
      <c r="Q98" s="80" t="str">
        <f>IF(O98="","",IF(D98&lt;&gt;"",D98,IF(O98=1,start_rate,IF(variable,IF(OR(O98=1,O98&lt;$J$23*periods_per_year),Q97,MIN($J$24,IF(MOD(O98-1,$J$26)=0,MAX($J$25,Q97+$J$27),Q97))),Q97))))</f>
        <v>#NAME?</v>
      </c>
      <c r="R98" s="78" t="str">
        <f t="shared" si="10"/>
        <v>#NAME?</v>
      </c>
      <c r="S98" s="78" t="str">
        <f t="shared" si="11"/>
        <v>#NAME?</v>
      </c>
      <c r="T98" s="78" t="str">
        <f t="shared" si="12"/>
        <v>#NAME?</v>
      </c>
      <c r="U98" s="78" t="str">
        <f t="shared" si="13"/>
        <v>#NAME?</v>
      </c>
    </row>
    <row r="99" ht="12.75" customHeight="1">
      <c r="A99" s="74" t="str">
        <f t="shared" si="1"/>
        <v>#NAME?</v>
      </c>
      <c r="B99" s="75" t="str">
        <f>IF(A99="","",IF(OR(periods_per_year=26,periods_per_year=52),IF(periods_per_year=26,IF(A99=1,fpdate,B98+14),IF(periods_per_year=52,IF(A99=1,fpdate,B98+7),"n/a")),IF(periods_per_year=24,DATE(YEAR(fpdate),MONTH(fpdate)+(A99-1)/2+IF(AND(DAY(fpdate)&gt;=15,MOD(A99,2)=0),1,0),IF(MOD(A99,2)=0,IF(DAY(fpdate)&gt;=15,DAY(fpdate)-14,DAY(fpdate)+14),DAY(fpdate))),IF(DAY(DATE(YEAR(fpdate),MONTH(fpdate)+A99-1,DAY(fpdate)))&lt;&gt;DAY(fpdate),DATE(YEAR(fpdate),MONTH(fpdate)+A99,0),DATE(YEAR(fpdate),MONTH(fpdate)+A99-1,DAY(fpdate))))))</f>
        <v>#NAME?</v>
      </c>
      <c r="C99" s="76" t="str">
        <f t="shared" si="2"/>
        <v>#NAME?</v>
      </c>
      <c r="D99" s="77" t="str">
        <f>IF(A99="","",IF(A99=1,start_rate,IF(variable,IF(OR(A99=1,A99&lt;$J$23*periods_per_year),D98,MIN($J$24,IF(MOD(A99-1,$J$26)=0,MAX($J$25,D98+$J$27),D98))),D98)))</f>
        <v>#NAME?</v>
      </c>
      <c r="E99" s="78" t="str">
        <f t="shared" si="3"/>
        <v>#NAME?</v>
      </c>
      <c r="F99" s="78" t="str">
        <f t="shared" si="4"/>
        <v>#NAME?</v>
      </c>
      <c r="G99" s="78" t="str">
        <f>IF(OR(A99="",A99&lt;$E$23),"",IF(J98&lt;=F99,0,IF(IF(AND(A99&gt;=$E$23,MOD(A99-$E$23,int)=0),$E$24,0)+F99&gt;=J98+E99,J98+E99-F99,IF(AND(A99&gt;=$E$23,MOD(A99-$E$23,int)=0),$E$24,0)+IF(IF(AND(A99&gt;=$E$23,MOD(A99-$E$23,int)=0),$E$24,0)+IF(MOD(A99-$E$27,periods_per_year)=0,$E$26,0)+F99&lt;J98+E99,IF(MOD(A99-$E$27,periods_per_year)=0,$E$26,0),J98+E99-IF(AND(A99&gt;=$E$23,MOD(A99-$E$23,int)=0),$E$24,0)-F99))))</f>
        <v>#NAME?</v>
      </c>
      <c r="H99" s="79"/>
      <c r="I99" s="78" t="str">
        <f t="shared" si="5"/>
        <v>#NAME?</v>
      </c>
      <c r="J99" s="78" t="str">
        <f t="shared" si="6"/>
        <v>#NAME?</v>
      </c>
      <c r="K99" s="78" t="str">
        <f t="shared" si="7"/>
        <v>#NAME?</v>
      </c>
      <c r="L99" s="78" t="str">
        <f t="shared" si="8"/>
        <v>#NAME?</v>
      </c>
      <c r="M99" s="4"/>
      <c r="N99" s="4"/>
      <c r="O99" s="74" t="str">
        <f t="shared" si="9"/>
        <v>#NAME?</v>
      </c>
      <c r="P99" s="75" t="str">
        <f>IF(O99="","",IF(OR(periods_per_year=26,periods_per_year=52),IF(periods_per_year=26,IF(O99=1,fpdate,P98+14),IF(periods_per_year=52,IF(O99=1,fpdate,P98+7),"n/a")),IF(periods_per_year=24,DATE(YEAR(fpdate),MONTH(fpdate)+(O99-1)/2+IF(AND(DAY(fpdate)&gt;=15,MOD(O99,2)=0),1,0),IF(MOD(O99,2)=0,IF(DAY(fpdate)&gt;=15,DAY(fpdate)-14,DAY(fpdate)+14),DAY(fpdate))),IF(DAY(DATE(YEAR(fpdate),MONTH(fpdate)+O99-1,DAY(fpdate)))&lt;&gt;DAY(fpdate),DATE(YEAR(fpdate),MONTH(fpdate)+O99,0),DATE(YEAR(fpdate),MONTH(fpdate)+O99-1,DAY(fpdate))))))</f>
        <v>#NAME?</v>
      </c>
      <c r="Q99" s="80" t="str">
        <f>IF(O99="","",IF(D99&lt;&gt;"",D99,IF(O99=1,start_rate,IF(variable,IF(OR(O99=1,O99&lt;$J$23*periods_per_year),Q98,MIN($J$24,IF(MOD(O99-1,$J$26)=0,MAX($J$25,Q98+$J$27),Q98))),Q98))))</f>
        <v>#NAME?</v>
      </c>
      <c r="R99" s="78" t="str">
        <f t="shared" si="10"/>
        <v>#NAME?</v>
      </c>
      <c r="S99" s="78" t="str">
        <f t="shared" si="11"/>
        <v>#NAME?</v>
      </c>
      <c r="T99" s="78" t="str">
        <f t="shared" si="12"/>
        <v>#NAME?</v>
      </c>
      <c r="U99" s="78" t="str">
        <f t="shared" si="13"/>
        <v>#NAME?</v>
      </c>
    </row>
    <row r="100" ht="12.75" customHeight="1">
      <c r="A100" s="74" t="str">
        <f t="shared" si="1"/>
        <v>#NAME?</v>
      </c>
      <c r="B100" s="75" t="str">
        <f>IF(A100="","",IF(OR(periods_per_year=26,periods_per_year=52),IF(periods_per_year=26,IF(A100=1,fpdate,B99+14),IF(periods_per_year=52,IF(A100=1,fpdate,B99+7),"n/a")),IF(periods_per_year=24,DATE(YEAR(fpdate),MONTH(fpdate)+(A100-1)/2+IF(AND(DAY(fpdate)&gt;=15,MOD(A100,2)=0),1,0),IF(MOD(A100,2)=0,IF(DAY(fpdate)&gt;=15,DAY(fpdate)-14,DAY(fpdate)+14),DAY(fpdate))),IF(DAY(DATE(YEAR(fpdate),MONTH(fpdate)+A100-1,DAY(fpdate)))&lt;&gt;DAY(fpdate),DATE(YEAR(fpdate),MONTH(fpdate)+A100,0),DATE(YEAR(fpdate),MONTH(fpdate)+A100-1,DAY(fpdate))))))</f>
        <v>#NAME?</v>
      </c>
      <c r="C100" s="76" t="str">
        <f t="shared" si="2"/>
        <v>#NAME?</v>
      </c>
      <c r="D100" s="77" t="str">
        <f>IF(A100="","",IF(A100=1,start_rate,IF(variable,IF(OR(A100=1,A100&lt;$J$23*periods_per_year),D99,MIN($J$24,IF(MOD(A100-1,$J$26)=0,MAX($J$25,D99+$J$27),D99))),D99)))</f>
        <v>#NAME?</v>
      </c>
      <c r="E100" s="78" t="str">
        <f t="shared" si="3"/>
        <v>#NAME?</v>
      </c>
      <c r="F100" s="78" t="str">
        <f t="shared" si="4"/>
        <v>#NAME?</v>
      </c>
      <c r="G100" s="78" t="str">
        <f>IF(OR(A100="",A100&lt;$E$23),"",IF(J99&lt;=F100,0,IF(IF(AND(A100&gt;=$E$23,MOD(A100-$E$23,int)=0),$E$24,0)+F100&gt;=J99+E100,J99+E100-F100,IF(AND(A100&gt;=$E$23,MOD(A100-$E$23,int)=0),$E$24,0)+IF(IF(AND(A100&gt;=$E$23,MOD(A100-$E$23,int)=0),$E$24,0)+IF(MOD(A100-$E$27,periods_per_year)=0,$E$26,0)+F100&lt;J99+E100,IF(MOD(A100-$E$27,periods_per_year)=0,$E$26,0),J99+E100-IF(AND(A100&gt;=$E$23,MOD(A100-$E$23,int)=0),$E$24,0)-F100))))</f>
        <v>#NAME?</v>
      </c>
      <c r="H100" s="79"/>
      <c r="I100" s="78" t="str">
        <f t="shared" si="5"/>
        <v>#NAME?</v>
      </c>
      <c r="J100" s="78" t="str">
        <f t="shared" si="6"/>
        <v>#NAME?</v>
      </c>
      <c r="K100" s="78" t="str">
        <f t="shared" si="7"/>
        <v>#NAME?</v>
      </c>
      <c r="L100" s="78" t="str">
        <f t="shared" si="8"/>
        <v>#NAME?</v>
      </c>
      <c r="M100" s="4"/>
      <c r="N100" s="4"/>
      <c r="O100" s="74" t="str">
        <f t="shared" si="9"/>
        <v>#NAME?</v>
      </c>
      <c r="P100" s="75" t="str">
        <f>IF(O100="","",IF(OR(periods_per_year=26,periods_per_year=52),IF(periods_per_year=26,IF(O100=1,fpdate,P99+14),IF(periods_per_year=52,IF(O100=1,fpdate,P99+7),"n/a")),IF(periods_per_year=24,DATE(YEAR(fpdate),MONTH(fpdate)+(O100-1)/2+IF(AND(DAY(fpdate)&gt;=15,MOD(O100,2)=0),1,0),IF(MOD(O100,2)=0,IF(DAY(fpdate)&gt;=15,DAY(fpdate)-14,DAY(fpdate)+14),DAY(fpdate))),IF(DAY(DATE(YEAR(fpdate),MONTH(fpdate)+O100-1,DAY(fpdate)))&lt;&gt;DAY(fpdate),DATE(YEAR(fpdate),MONTH(fpdate)+O100,0),DATE(YEAR(fpdate),MONTH(fpdate)+O100-1,DAY(fpdate))))))</f>
        <v>#NAME?</v>
      </c>
      <c r="Q100" s="80" t="str">
        <f>IF(O100="","",IF(D100&lt;&gt;"",D100,IF(O100=1,start_rate,IF(variable,IF(OR(O100=1,O100&lt;$J$23*periods_per_year),Q99,MIN($J$24,IF(MOD(O100-1,$J$26)=0,MAX($J$25,Q99+$J$27),Q99))),Q99))))</f>
        <v>#NAME?</v>
      </c>
      <c r="R100" s="78" t="str">
        <f t="shared" si="10"/>
        <v>#NAME?</v>
      </c>
      <c r="S100" s="78" t="str">
        <f t="shared" si="11"/>
        <v>#NAME?</v>
      </c>
      <c r="T100" s="78" t="str">
        <f t="shared" si="12"/>
        <v>#NAME?</v>
      </c>
      <c r="U100" s="78" t="str">
        <f t="shared" si="13"/>
        <v>#NAME?</v>
      </c>
    </row>
    <row r="101" ht="12.75" customHeight="1">
      <c r="A101" s="74" t="str">
        <f t="shared" si="1"/>
        <v>#NAME?</v>
      </c>
      <c r="B101" s="75" t="str">
        <f>IF(A101="","",IF(OR(periods_per_year=26,periods_per_year=52),IF(periods_per_year=26,IF(A101=1,fpdate,B100+14),IF(periods_per_year=52,IF(A101=1,fpdate,B100+7),"n/a")),IF(periods_per_year=24,DATE(YEAR(fpdate),MONTH(fpdate)+(A101-1)/2+IF(AND(DAY(fpdate)&gt;=15,MOD(A101,2)=0),1,0),IF(MOD(A101,2)=0,IF(DAY(fpdate)&gt;=15,DAY(fpdate)-14,DAY(fpdate)+14),DAY(fpdate))),IF(DAY(DATE(YEAR(fpdate),MONTH(fpdate)+A101-1,DAY(fpdate)))&lt;&gt;DAY(fpdate),DATE(YEAR(fpdate),MONTH(fpdate)+A101,0),DATE(YEAR(fpdate),MONTH(fpdate)+A101-1,DAY(fpdate))))))</f>
        <v>#NAME?</v>
      </c>
      <c r="C101" s="76" t="str">
        <f t="shared" si="2"/>
        <v>#NAME?</v>
      </c>
      <c r="D101" s="77" t="str">
        <f>IF(A101="","",IF(A101=1,start_rate,IF(variable,IF(OR(A101=1,A101&lt;$J$23*periods_per_year),D100,MIN($J$24,IF(MOD(A101-1,$J$26)=0,MAX($J$25,D100+$J$27),D100))),D100)))</f>
        <v>#NAME?</v>
      </c>
      <c r="E101" s="78" t="str">
        <f t="shared" si="3"/>
        <v>#NAME?</v>
      </c>
      <c r="F101" s="78" t="str">
        <f t="shared" si="4"/>
        <v>#NAME?</v>
      </c>
      <c r="G101" s="78" t="str">
        <f>IF(OR(A101="",A101&lt;$E$23),"",IF(J100&lt;=F101,0,IF(IF(AND(A101&gt;=$E$23,MOD(A101-$E$23,int)=0),$E$24,0)+F101&gt;=J100+E101,J100+E101-F101,IF(AND(A101&gt;=$E$23,MOD(A101-$E$23,int)=0),$E$24,0)+IF(IF(AND(A101&gt;=$E$23,MOD(A101-$E$23,int)=0),$E$24,0)+IF(MOD(A101-$E$27,periods_per_year)=0,$E$26,0)+F101&lt;J100+E101,IF(MOD(A101-$E$27,periods_per_year)=0,$E$26,0),J100+E101-IF(AND(A101&gt;=$E$23,MOD(A101-$E$23,int)=0),$E$24,0)-F101))))</f>
        <v>#NAME?</v>
      </c>
      <c r="H101" s="79"/>
      <c r="I101" s="78" t="str">
        <f t="shared" si="5"/>
        <v>#NAME?</v>
      </c>
      <c r="J101" s="78" t="str">
        <f t="shared" si="6"/>
        <v>#NAME?</v>
      </c>
      <c r="K101" s="78" t="str">
        <f t="shared" si="7"/>
        <v>#NAME?</v>
      </c>
      <c r="L101" s="78" t="str">
        <f t="shared" si="8"/>
        <v>#NAME?</v>
      </c>
      <c r="M101" s="4"/>
      <c r="N101" s="4"/>
      <c r="O101" s="74" t="str">
        <f t="shared" si="9"/>
        <v>#NAME?</v>
      </c>
      <c r="P101" s="75" t="str">
        <f>IF(O101="","",IF(OR(periods_per_year=26,periods_per_year=52),IF(periods_per_year=26,IF(O101=1,fpdate,P100+14),IF(periods_per_year=52,IF(O101=1,fpdate,P100+7),"n/a")),IF(periods_per_year=24,DATE(YEAR(fpdate),MONTH(fpdate)+(O101-1)/2+IF(AND(DAY(fpdate)&gt;=15,MOD(O101,2)=0),1,0),IF(MOD(O101,2)=0,IF(DAY(fpdate)&gt;=15,DAY(fpdate)-14,DAY(fpdate)+14),DAY(fpdate))),IF(DAY(DATE(YEAR(fpdate),MONTH(fpdate)+O101-1,DAY(fpdate)))&lt;&gt;DAY(fpdate),DATE(YEAR(fpdate),MONTH(fpdate)+O101,0),DATE(YEAR(fpdate),MONTH(fpdate)+O101-1,DAY(fpdate))))))</f>
        <v>#NAME?</v>
      </c>
      <c r="Q101" s="80" t="str">
        <f>IF(O101="","",IF(D101&lt;&gt;"",D101,IF(O101=1,start_rate,IF(variable,IF(OR(O101=1,O101&lt;$J$23*periods_per_year),Q100,MIN($J$24,IF(MOD(O101-1,$J$26)=0,MAX($J$25,Q100+$J$27),Q100))),Q100))))</f>
        <v>#NAME?</v>
      </c>
      <c r="R101" s="78" t="str">
        <f t="shared" si="10"/>
        <v>#NAME?</v>
      </c>
      <c r="S101" s="78" t="str">
        <f t="shared" si="11"/>
        <v>#NAME?</v>
      </c>
      <c r="T101" s="78" t="str">
        <f t="shared" si="12"/>
        <v>#NAME?</v>
      </c>
      <c r="U101" s="78" t="str">
        <f t="shared" si="13"/>
        <v>#NAME?</v>
      </c>
    </row>
    <row r="102" ht="12.75" customHeight="1">
      <c r="A102" s="74" t="str">
        <f t="shared" si="1"/>
        <v>#NAME?</v>
      </c>
      <c r="B102" s="75" t="str">
        <f>IF(A102="","",IF(OR(periods_per_year=26,periods_per_year=52),IF(periods_per_year=26,IF(A102=1,fpdate,B101+14),IF(periods_per_year=52,IF(A102=1,fpdate,B101+7),"n/a")),IF(periods_per_year=24,DATE(YEAR(fpdate),MONTH(fpdate)+(A102-1)/2+IF(AND(DAY(fpdate)&gt;=15,MOD(A102,2)=0),1,0),IF(MOD(A102,2)=0,IF(DAY(fpdate)&gt;=15,DAY(fpdate)-14,DAY(fpdate)+14),DAY(fpdate))),IF(DAY(DATE(YEAR(fpdate),MONTH(fpdate)+A102-1,DAY(fpdate)))&lt;&gt;DAY(fpdate),DATE(YEAR(fpdate),MONTH(fpdate)+A102,0),DATE(YEAR(fpdate),MONTH(fpdate)+A102-1,DAY(fpdate))))))</f>
        <v>#NAME?</v>
      </c>
      <c r="C102" s="76" t="str">
        <f t="shared" si="2"/>
        <v>#NAME?</v>
      </c>
      <c r="D102" s="77" t="str">
        <f>IF(A102="","",IF(A102=1,start_rate,IF(variable,IF(OR(A102=1,A102&lt;$J$23*periods_per_year),D101,MIN($J$24,IF(MOD(A102-1,$J$26)=0,MAX($J$25,D101+$J$27),D101))),D101)))</f>
        <v>#NAME?</v>
      </c>
      <c r="E102" s="78" t="str">
        <f t="shared" si="3"/>
        <v>#NAME?</v>
      </c>
      <c r="F102" s="78" t="str">
        <f t="shared" si="4"/>
        <v>#NAME?</v>
      </c>
      <c r="G102" s="78" t="str">
        <f>IF(OR(A102="",A102&lt;$E$23),"",IF(J101&lt;=F102,0,IF(IF(AND(A102&gt;=$E$23,MOD(A102-$E$23,int)=0),$E$24,0)+F102&gt;=J101+E102,J101+E102-F102,IF(AND(A102&gt;=$E$23,MOD(A102-$E$23,int)=0),$E$24,0)+IF(IF(AND(A102&gt;=$E$23,MOD(A102-$E$23,int)=0),$E$24,0)+IF(MOD(A102-$E$27,periods_per_year)=0,$E$26,0)+F102&lt;J101+E102,IF(MOD(A102-$E$27,periods_per_year)=0,$E$26,0),J101+E102-IF(AND(A102&gt;=$E$23,MOD(A102-$E$23,int)=0),$E$24,0)-F102))))</f>
        <v>#NAME?</v>
      </c>
      <c r="H102" s="79"/>
      <c r="I102" s="78" t="str">
        <f t="shared" si="5"/>
        <v>#NAME?</v>
      </c>
      <c r="J102" s="78" t="str">
        <f t="shared" si="6"/>
        <v>#NAME?</v>
      </c>
      <c r="K102" s="78" t="str">
        <f t="shared" si="7"/>
        <v>#NAME?</v>
      </c>
      <c r="L102" s="78" t="str">
        <f t="shared" si="8"/>
        <v>#NAME?</v>
      </c>
      <c r="M102" s="4"/>
      <c r="N102" s="4"/>
      <c r="O102" s="74" t="str">
        <f t="shared" si="9"/>
        <v>#NAME?</v>
      </c>
      <c r="P102" s="75" t="str">
        <f>IF(O102="","",IF(OR(periods_per_year=26,periods_per_year=52),IF(periods_per_year=26,IF(O102=1,fpdate,P101+14),IF(periods_per_year=52,IF(O102=1,fpdate,P101+7),"n/a")),IF(periods_per_year=24,DATE(YEAR(fpdate),MONTH(fpdate)+(O102-1)/2+IF(AND(DAY(fpdate)&gt;=15,MOD(O102,2)=0),1,0),IF(MOD(O102,2)=0,IF(DAY(fpdate)&gt;=15,DAY(fpdate)-14,DAY(fpdate)+14),DAY(fpdate))),IF(DAY(DATE(YEAR(fpdate),MONTH(fpdate)+O102-1,DAY(fpdate)))&lt;&gt;DAY(fpdate),DATE(YEAR(fpdate),MONTH(fpdate)+O102,0),DATE(YEAR(fpdate),MONTH(fpdate)+O102-1,DAY(fpdate))))))</f>
        <v>#NAME?</v>
      </c>
      <c r="Q102" s="80" t="str">
        <f>IF(O102="","",IF(D102&lt;&gt;"",D102,IF(O102=1,start_rate,IF(variable,IF(OR(O102=1,O102&lt;$J$23*periods_per_year),Q101,MIN($J$24,IF(MOD(O102-1,$J$26)=0,MAX($J$25,Q101+$J$27),Q101))),Q101))))</f>
        <v>#NAME?</v>
      </c>
      <c r="R102" s="78" t="str">
        <f t="shared" si="10"/>
        <v>#NAME?</v>
      </c>
      <c r="S102" s="78" t="str">
        <f t="shared" si="11"/>
        <v>#NAME?</v>
      </c>
      <c r="T102" s="78" t="str">
        <f t="shared" si="12"/>
        <v>#NAME?</v>
      </c>
      <c r="U102" s="78" t="str">
        <f t="shared" si="13"/>
        <v>#NAME?</v>
      </c>
    </row>
    <row r="103" ht="12.75" customHeight="1">
      <c r="A103" s="74" t="str">
        <f t="shared" si="1"/>
        <v>#NAME?</v>
      </c>
      <c r="B103" s="75" t="str">
        <f>IF(A103="","",IF(OR(periods_per_year=26,periods_per_year=52),IF(periods_per_year=26,IF(A103=1,fpdate,B102+14),IF(periods_per_year=52,IF(A103=1,fpdate,B102+7),"n/a")),IF(periods_per_year=24,DATE(YEAR(fpdate),MONTH(fpdate)+(A103-1)/2+IF(AND(DAY(fpdate)&gt;=15,MOD(A103,2)=0),1,0),IF(MOD(A103,2)=0,IF(DAY(fpdate)&gt;=15,DAY(fpdate)-14,DAY(fpdate)+14),DAY(fpdate))),IF(DAY(DATE(YEAR(fpdate),MONTH(fpdate)+A103-1,DAY(fpdate)))&lt;&gt;DAY(fpdate),DATE(YEAR(fpdate),MONTH(fpdate)+A103,0),DATE(YEAR(fpdate),MONTH(fpdate)+A103-1,DAY(fpdate))))))</f>
        <v>#NAME?</v>
      </c>
      <c r="C103" s="76" t="str">
        <f t="shared" si="2"/>
        <v>#NAME?</v>
      </c>
      <c r="D103" s="77" t="str">
        <f>IF(A103="","",IF(A103=1,start_rate,IF(variable,IF(OR(A103=1,A103&lt;$J$23*periods_per_year),D102,MIN($J$24,IF(MOD(A103-1,$J$26)=0,MAX($J$25,D102+$J$27),D102))),D102)))</f>
        <v>#NAME?</v>
      </c>
      <c r="E103" s="78" t="str">
        <f t="shared" si="3"/>
        <v>#NAME?</v>
      </c>
      <c r="F103" s="78" t="str">
        <f t="shared" si="4"/>
        <v>#NAME?</v>
      </c>
      <c r="G103" s="78" t="str">
        <f>IF(OR(A103="",A103&lt;$E$23),"",IF(J102&lt;=F103,0,IF(IF(AND(A103&gt;=$E$23,MOD(A103-$E$23,int)=0),$E$24,0)+F103&gt;=J102+E103,J102+E103-F103,IF(AND(A103&gt;=$E$23,MOD(A103-$E$23,int)=0),$E$24,0)+IF(IF(AND(A103&gt;=$E$23,MOD(A103-$E$23,int)=0),$E$24,0)+IF(MOD(A103-$E$27,periods_per_year)=0,$E$26,0)+F103&lt;J102+E103,IF(MOD(A103-$E$27,periods_per_year)=0,$E$26,0),J102+E103-IF(AND(A103&gt;=$E$23,MOD(A103-$E$23,int)=0),$E$24,0)-F103))))</f>
        <v>#NAME?</v>
      </c>
      <c r="H103" s="79"/>
      <c r="I103" s="78" t="str">
        <f t="shared" si="5"/>
        <v>#NAME?</v>
      </c>
      <c r="J103" s="78" t="str">
        <f t="shared" si="6"/>
        <v>#NAME?</v>
      </c>
      <c r="K103" s="78" t="str">
        <f t="shared" si="7"/>
        <v>#NAME?</v>
      </c>
      <c r="L103" s="78" t="str">
        <f t="shared" si="8"/>
        <v>#NAME?</v>
      </c>
      <c r="M103" s="4"/>
      <c r="N103" s="4"/>
      <c r="O103" s="74" t="str">
        <f t="shared" si="9"/>
        <v>#NAME?</v>
      </c>
      <c r="P103" s="75" t="str">
        <f>IF(O103="","",IF(OR(periods_per_year=26,periods_per_year=52),IF(periods_per_year=26,IF(O103=1,fpdate,P102+14),IF(periods_per_year=52,IF(O103=1,fpdate,P102+7),"n/a")),IF(periods_per_year=24,DATE(YEAR(fpdate),MONTH(fpdate)+(O103-1)/2+IF(AND(DAY(fpdate)&gt;=15,MOD(O103,2)=0),1,0),IF(MOD(O103,2)=0,IF(DAY(fpdate)&gt;=15,DAY(fpdate)-14,DAY(fpdate)+14),DAY(fpdate))),IF(DAY(DATE(YEAR(fpdate),MONTH(fpdate)+O103-1,DAY(fpdate)))&lt;&gt;DAY(fpdate),DATE(YEAR(fpdate),MONTH(fpdate)+O103,0),DATE(YEAR(fpdate),MONTH(fpdate)+O103-1,DAY(fpdate))))))</f>
        <v>#NAME?</v>
      </c>
      <c r="Q103" s="80" t="str">
        <f>IF(O103="","",IF(D103&lt;&gt;"",D103,IF(O103=1,start_rate,IF(variable,IF(OR(O103=1,O103&lt;$J$23*periods_per_year),Q102,MIN($J$24,IF(MOD(O103-1,$J$26)=0,MAX($J$25,Q102+$J$27),Q102))),Q102))))</f>
        <v>#NAME?</v>
      </c>
      <c r="R103" s="78" t="str">
        <f t="shared" si="10"/>
        <v>#NAME?</v>
      </c>
      <c r="S103" s="78" t="str">
        <f t="shared" si="11"/>
        <v>#NAME?</v>
      </c>
      <c r="T103" s="78" t="str">
        <f t="shared" si="12"/>
        <v>#NAME?</v>
      </c>
      <c r="U103" s="78" t="str">
        <f t="shared" si="13"/>
        <v>#NAME?</v>
      </c>
    </row>
    <row r="104" ht="12.75" customHeight="1">
      <c r="A104" s="74" t="str">
        <f t="shared" si="1"/>
        <v>#NAME?</v>
      </c>
      <c r="B104" s="75" t="str">
        <f>IF(A104="","",IF(OR(periods_per_year=26,periods_per_year=52),IF(periods_per_year=26,IF(A104=1,fpdate,B103+14),IF(periods_per_year=52,IF(A104=1,fpdate,B103+7),"n/a")),IF(periods_per_year=24,DATE(YEAR(fpdate),MONTH(fpdate)+(A104-1)/2+IF(AND(DAY(fpdate)&gt;=15,MOD(A104,2)=0),1,0),IF(MOD(A104,2)=0,IF(DAY(fpdate)&gt;=15,DAY(fpdate)-14,DAY(fpdate)+14),DAY(fpdate))),IF(DAY(DATE(YEAR(fpdate),MONTH(fpdate)+A104-1,DAY(fpdate)))&lt;&gt;DAY(fpdate),DATE(YEAR(fpdate),MONTH(fpdate)+A104,0),DATE(YEAR(fpdate),MONTH(fpdate)+A104-1,DAY(fpdate))))))</f>
        <v>#NAME?</v>
      </c>
      <c r="C104" s="76" t="str">
        <f t="shared" si="2"/>
        <v>#NAME?</v>
      </c>
      <c r="D104" s="77" t="str">
        <f>IF(A104="","",IF(A104=1,start_rate,IF(variable,IF(OR(A104=1,A104&lt;$J$23*periods_per_year),D103,MIN($J$24,IF(MOD(A104-1,$J$26)=0,MAX($J$25,D103+$J$27),D103))),D103)))</f>
        <v>#NAME?</v>
      </c>
      <c r="E104" s="78" t="str">
        <f t="shared" si="3"/>
        <v>#NAME?</v>
      </c>
      <c r="F104" s="78" t="str">
        <f t="shared" si="4"/>
        <v>#NAME?</v>
      </c>
      <c r="G104" s="78" t="str">
        <f>IF(OR(A104="",A104&lt;$E$23),"",IF(J103&lt;=F104,0,IF(IF(AND(A104&gt;=$E$23,MOD(A104-$E$23,int)=0),$E$24,0)+F104&gt;=J103+E104,J103+E104-F104,IF(AND(A104&gt;=$E$23,MOD(A104-$E$23,int)=0),$E$24,0)+IF(IF(AND(A104&gt;=$E$23,MOD(A104-$E$23,int)=0),$E$24,0)+IF(MOD(A104-$E$27,periods_per_year)=0,$E$26,0)+F104&lt;J103+E104,IF(MOD(A104-$E$27,periods_per_year)=0,$E$26,0),J103+E104-IF(AND(A104&gt;=$E$23,MOD(A104-$E$23,int)=0),$E$24,0)-F104))))</f>
        <v>#NAME?</v>
      </c>
      <c r="H104" s="79"/>
      <c r="I104" s="78" t="str">
        <f t="shared" si="5"/>
        <v>#NAME?</v>
      </c>
      <c r="J104" s="78" t="str">
        <f t="shared" si="6"/>
        <v>#NAME?</v>
      </c>
      <c r="K104" s="78" t="str">
        <f t="shared" si="7"/>
        <v>#NAME?</v>
      </c>
      <c r="L104" s="78" t="str">
        <f t="shared" si="8"/>
        <v>#NAME?</v>
      </c>
      <c r="M104" s="4"/>
      <c r="N104" s="4"/>
      <c r="O104" s="74" t="str">
        <f t="shared" si="9"/>
        <v>#NAME?</v>
      </c>
      <c r="P104" s="75" t="str">
        <f>IF(O104="","",IF(OR(periods_per_year=26,periods_per_year=52),IF(periods_per_year=26,IF(O104=1,fpdate,P103+14),IF(periods_per_year=52,IF(O104=1,fpdate,P103+7),"n/a")),IF(periods_per_year=24,DATE(YEAR(fpdate),MONTH(fpdate)+(O104-1)/2+IF(AND(DAY(fpdate)&gt;=15,MOD(O104,2)=0),1,0),IF(MOD(O104,2)=0,IF(DAY(fpdate)&gt;=15,DAY(fpdate)-14,DAY(fpdate)+14),DAY(fpdate))),IF(DAY(DATE(YEAR(fpdate),MONTH(fpdate)+O104-1,DAY(fpdate)))&lt;&gt;DAY(fpdate),DATE(YEAR(fpdate),MONTH(fpdate)+O104,0),DATE(YEAR(fpdate),MONTH(fpdate)+O104-1,DAY(fpdate))))))</f>
        <v>#NAME?</v>
      </c>
      <c r="Q104" s="80" t="str">
        <f>IF(O104="","",IF(D104&lt;&gt;"",D104,IF(O104=1,start_rate,IF(variable,IF(OR(O104=1,O104&lt;$J$23*periods_per_year),Q103,MIN($J$24,IF(MOD(O104-1,$J$26)=0,MAX($J$25,Q103+$J$27),Q103))),Q103))))</f>
        <v>#NAME?</v>
      </c>
      <c r="R104" s="78" t="str">
        <f t="shared" si="10"/>
        <v>#NAME?</v>
      </c>
      <c r="S104" s="78" t="str">
        <f t="shared" si="11"/>
        <v>#NAME?</v>
      </c>
      <c r="T104" s="78" t="str">
        <f t="shared" si="12"/>
        <v>#NAME?</v>
      </c>
      <c r="U104" s="78" t="str">
        <f t="shared" si="13"/>
        <v>#NAME?</v>
      </c>
    </row>
    <row r="105" ht="12.75" customHeight="1">
      <c r="A105" s="74" t="str">
        <f t="shared" si="1"/>
        <v>#NAME?</v>
      </c>
      <c r="B105" s="75" t="str">
        <f>IF(A105="","",IF(OR(periods_per_year=26,periods_per_year=52),IF(periods_per_year=26,IF(A105=1,fpdate,B104+14),IF(periods_per_year=52,IF(A105=1,fpdate,B104+7),"n/a")),IF(periods_per_year=24,DATE(YEAR(fpdate),MONTH(fpdate)+(A105-1)/2+IF(AND(DAY(fpdate)&gt;=15,MOD(A105,2)=0),1,0),IF(MOD(A105,2)=0,IF(DAY(fpdate)&gt;=15,DAY(fpdate)-14,DAY(fpdate)+14),DAY(fpdate))),IF(DAY(DATE(YEAR(fpdate),MONTH(fpdate)+A105-1,DAY(fpdate)))&lt;&gt;DAY(fpdate),DATE(YEAR(fpdate),MONTH(fpdate)+A105,0),DATE(YEAR(fpdate),MONTH(fpdate)+A105-1,DAY(fpdate))))))</f>
        <v>#NAME?</v>
      </c>
      <c r="C105" s="76" t="str">
        <f t="shared" si="2"/>
        <v>#NAME?</v>
      </c>
      <c r="D105" s="77" t="str">
        <f>IF(A105="","",IF(A105=1,start_rate,IF(variable,IF(OR(A105=1,A105&lt;$J$23*periods_per_year),D104,MIN($J$24,IF(MOD(A105-1,$J$26)=0,MAX($J$25,D104+$J$27),D104))),D104)))</f>
        <v>#NAME?</v>
      </c>
      <c r="E105" s="78" t="str">
        <f t="shared" si="3"/>
        <v>#NAME?</v>
      </c>
      <c r="F105" s="78" t="str">
        <f t="shared" si="4"/>
        <v>#NAME?</v>
      </c>
      <c r="G105" s="78" t="str">
        <f>IF(OR(A105="",A105&lt;$E$23),"",IF(J104&lt;=F105,0,IF(IF(AND(A105&gt;=$E$23,MOD(A105-$E$23,int)=0),$E$24,0)+F105&gt;=J104+E105,J104+E105-F105,IF(AND(A105&gt;=$E$23,MOD(A105-$E$23,int)=0),$E$24,0)+IF(IF(AND(A105&gt;=$E$23,MOD(A105-$E$23,int)=0),$E$24,0)+IF(MOD(A105-$E$27,periods_per_year)=0,$E$26,0)+F105&lt;J104+E105,IF(MOD(A105-$E$27,periods_per_year)=0,$E$26,0),J104+E105-IF(AND(A105&gt;=$E$23,MOD(A105-$E$23,int)=0),$E$24,0)-F105))))</f>
        <v>#NAME?</v>
      </c>
      <c r="H105" s="79"/>
      <c r="I105" s="78" t="str">
        <f t="shared" si="5"/>
        <v>#NAME?</v>
      </c>
      <c r="J105" s="78" t="str">
        <f t="shared" si="6"/>
        <v>#NAME?</v>
      </c>
      <c r="K105" s="78" t="str">
        <f t="shared" si="7"/>
        <v>#NAME?</v>
      </c>
      <c r="L105" s="78" t="str">
        <f t="shared" si="8"/>
        <v>#NAME?</v>
      </c>
      <c r="M105" s="4"/>
      <c r="N105" s="4"/>
      <c r="O105" s="74" t="str">
        <f t="shared" si="9"/>
        <v>#NAME?</v>
      </c>
      <c r="P105" s="75" t="str">
        <f>IF(O105="","",IF(OR(periods_per_year=26,periods_per_year=52),IF(periods_per_year=26,IF(O105=1,fpdate,P104+14),IF(periods_per_year=52,IF(O105=1,fpdate,P104+7),"n/a")),IF(periods_per_year=24,DATE(YEAR(fpdate),MONTH(fpdate)+(O105-1)/2+IF(AND(DAY(fpdate)&gt;=15,MOD(O105,2)=0),1,0),IF(MOD(O105,2)=0,IF(DAY(fpdate)&gt;=15,DAY(fpdate)-14,DAY(fpdate)+14),DAY(fpdate))),IF(DAY(DATE(YEAR(fpdate),MONTH(fpdate)+O105-1,DAY(fpdate)))&lt;&gt;DAY(fpdate),DATE(YEAR(fpdate),MONTH(fpdate)+O105,0),DATE(YEAR(fpdate),MONTH(fpdate)+O105-1,DAY(fpdate))))))</f>
        <v>#NAME?</v>
      </c>
      <c r="Q105" s="80" t="str">
        <f>IF(O105="","",IF(D105&lt;&gt;"",D105,IF(O105=1,start_rate,IF(variable,IF(OR(O105=1,O105&lt;$J$23*periods_per_year),Q104,MIN($J$24,IF(MOD(O105-1,$J$26)=0,MAX($J$25,Q104+$J$27),Q104))),Q104))))</f>
        <v>#NAME?</v>
      </c>
      <c r="R105" s="78" t="str">
        <f t="shared" si="10"/>
        <v>#NAME?</v>
      </c>
      <c r="S105" s="78" t="str">
        <f t="shared" si="11"/>
        <v>#NAME?</v>
      </c>
      <c r="T105" s="78" t="str">
        <f t="shared" si="12"/>
        <v>#NAME?</v>
      </c>
      <c r="U105" s="78" t="str">
        <f t="shared" si="13"/>
        <v>#NAME?</v>
      </c>
    </row>
    <row r="106" ht="12.75" customHeight="1">
      <c r="A106" s="74" t="str">
        <f t="shared" si="1"/>
        <v>#NAME?</v>
      </c>
      <c r="B106" s="75" t="str">
        <f>IF(A106="","",IF(OR(periods_per_year=26,periods_per_year=52),IF(periods_per_year=26,IF(A106=1,fpdate,B105+14),IF(periods_per_year=52,IF(A106=1,fpdate,B105+7),"n/a")),IF(periods_per_year=24,DATE(YEAR(fpdate),MONTH(fpdate)+(A106-1)/2+IF(AND(DAY(fpdate)&gt;=15,MOD(A106,2)=0),1,0),IF(MOD(A106,2)=0,IF(DAY(fpdate)&gt;=15,DAY(fpdate)-14,DAY(fpdate)+14),DAY(fpdate))),IF(DAY(DATE(YEAR(fpdate),MONTH(fpdate)+A106-1,DAY(fpdate)))&lt;&gt;DAY(fpdate),DATE(YEAR(fpdate),MONTH(fpdate)+A106,0),DATE(YEAR(fpdate),MONTH(fpdate)+A106-1,DAY(fpdate))))))</f>
        <v>#NAME?</v>
      </c>
      <c r="C106" s="76" t="str">
        <f t="shared" si="2"/>
        <v>#NAME?</v>
      </c>
      <c r="D106" s="77" t="str">
        <f>IF(A106="","",IF(A106=1,start_rate,IF(variable,IF(OR(A106=1,A106&lt;$J$23*periods_per_year),D105,MIN($J$24,IF(MOD(A106-1,$J$26)=0,MAX($J$25,D105+$J$27),D105))),D105)))</f>
        <v>#NAME?</v>
      </c>
      <c r="E106" s="78" t="str">
        <f t="shared" si="3"/>
        <v>#NAME?</v>
      </c>
      <c r="F106" s="78" t="str">
        <f t="shared" si="4"/>
        <v>#NAME?</v>
      </c>
      <c r="G106" s="78" t="str">
        <f>IF(OR(A106="",A106&lt;$E$23),"",IF(J105&lt;=F106,0,IF(IF(AND(A106&gt;=$E$23,MOD(A106-$E$23,int)=0),$E$24,0)+F106&gt;=J105+E106,J105+E106-F106,IF(AND(A106&gt;=$E$23,MOD(A106-$E$23,int)=0),$E$24,0)+IF(IF(AND(A106&gt;=$E$23,MOD(A106-$E$23,int)=0),$E$24,0)+IF(MOD(A106-$E$27,periods_per_year)=0,$E$26,0)+F106&lt;J105+E106,IF(MOD(A106-$E$27,periods_per_year)=0,$E$26,0),J105+E106-IF(AND(A106&gt;=$E$23,MOD(A106-$E$23,int)=0),$E$24,0)-F106))))</f>
        <v>#NAME?</v>
      </c>
      <c r="H106" s="79"/>
      <c r="I106" s="78" t="str">
        <f t="shared" si="5"/>
        <v>#NAME?</v>
      </c>
      <c r="J106" s="78" t="str">
        <f t="shared" si="6"/>
        <v>#NAME?</v>
      </c>
      <c r="K106" s="78" t="str">
        <f t="shared" si="7"/>
        <v>#NAME?</v>
      </c>
      <c r="L106" s="78" t="str">
        <f t="shared" si="8"/>
        <v>#NAME?</v>
      </c>
      <c r="M106" s="4"/>
      <c r="N106" s="4"/>
      <c r="O106" s="74" t="str">
        <f t="shared" si="9"/>
        <v>#NAME?</v>
      </c>
      <c r="P106" s="75" t="str">
        <f>IF(O106="","",IF(OR(periods_per_year=26,periods_per_year=52),IF(periods_per_year=26,IF(O106=1,fpdate,P105+14),IF(periods_per_year=52,IF(O106=1,fpdate,P105+7),"n/a")),IF(periods_per_year=24,DATE(YEAR(fpdate),MONTH(fpdate)+(O106-1)/2+IF(AND(DAY(fpdate)&gt;=15,MOD(O106,2)=0),1,0),IF(MOD(O106,2)=0,IF(DAY(fpdate)&gt;=15,DAY(fpdate)-14,DAY(fpdate)+14),DAY(fpdate))),IF(DAY(DATE(YEAR(fpdate),MONTH(fpdate)+O106-1,DAY(fpdate)))&lt;&gt;DAY(fpdate),DATE(YEAR(fpdate),MONTH(fpdate)+O106,0),DATE(YEAR(fpdate),MONTH(fpdate)+O106-1,DAY(fpdate))))))</f>
        <v>#NAME?</v>
      </c>
      <c r="Q106" s="80" t="str">
        <f>IF(O106="","",IF(D106&lt;&gt;"",D106,IF(O106=1,start_rate,IF(variable,IF(OR(O106=1,O106&lt;$J$23*periods_per_year),Q105,MIN($J$24,IF(MOD(O106-1,$J$26)=0,MAX($J$25,Q105+$J$27),Q105))),Q105))))</f>
        <v>#NAME?</v>
      </c>
      <c r="R106" s="78" t="str">
        <f t="shared" si="10"/>
        <v>#NAME?</v>
      </c>
      <c r="S106" s="78" t="str">
        <f t="shared" si="11"/>
        <v>#NAME?</v>
      </c>
      <c r="T106" s="78" t="str">
        <f t="shared" si="12"/>
        <v>#NAME?</v>
      </c>
      <c r="U106" s="78" t="str">
        <f t="shared" si="13"/>
        <v>#NAME?</v>
      </c>
    </row>
    <row r="107" ht="12.75" customHeight="1">
      <c r="A107" s="74" t="str">
        <f t="shared" si="1"/>
        <v>#NAME?</v>
      </c>
      <c r="B107" s="75" t="str">
        <f>IF(A107="","",IF(OR(periods_per_year=26,periods_per_year=52),IF(periods_per_year=26,IF(A107=1,fpdate,B106+14),IF(periods_per_year=52,IF(A107=1,fpdate,B106+7),"n/a")),IF(periods_per_year=24,DATE(YEAR(fpdate),MONTH(fpdate)+(A107-1)/2+IF(AND(DAY(fpdate)&gt;=15,MOD(A107,2)=0),1,0),IF(MOD(A107,2)=0,IF(DAY(fpdate)&gt;=15,DAY(fpdate)-14,DAY(fpdate)+14),DAY(fpdate))),IF(DAY(DATE(YEAR(fpdate),MONTH(fpdate)+A107-1,DAY(fpdate)))&lt;&gt;DAY(fpdate),DATE(YEAR(fpdate),MONTH(fpdate)+A107,0),DATE(YEAR(fpdate),MONTH(fpdate)+A107-1,DAY(fpdate))))))</f>
        <v>#NAME?</v>
      </c>
      <c r="C107" s="76" t="str">
        <f t="shared" si="2"/>
        <v>#NAME?</v>
      </c>
      <c r="D107" s="77" t="str">
        <f>IF(A107="","",IF(A107=1,start_rate,IF(variable,IF(OR(A107=1,A107&lt;$J$23*periods_per_year),D106,MIN($J$24,IF(MOD(A107-1,$J$26)=0,MAX($J$25,D106+$J$27),D106))),D106)))</f>
        <v>#NAME?</v>
      </c>
      <c r="E107" s="78" t="str">
        <f t="shared" si="3"/>
        <v>#NAME?</v>
      </c>
      <c r="F107" s="78" t="str">
        <f t="shared" si="4"/>
        <v>#NAME?</v>
      </c>
      <c r="G107" s="78" t="str">
        <f>IF(OR(A107="",A107&lt;$E$23),"",IF(J106&lt;=F107,0,IF(IF(AND(A107&gt;=$E$23,MOD(A107-$E$23,int)=0),$E$24,0)+F107&gt;=J106+E107,J106+E107-F107,IF(AND(A107&gt;=$E$23,MOD(A107-$E$23,int)=0),$E$24,0)+IF(IF(AND(A107&gt;=$E$23,MOD(A107-$E$23,int)=0),$E$24,0)+IF(MOD(A107-$E$27,periods_per_year)=0,$E$26,0)+F107&lt;J106+E107,IF(MOD(A107-$E$27,periods_per_year)=0,$E$26,0),J106+E107-IF(AND(A107&gt;=$E$23,MOD(A107-$E$23,int)=0),$E$24,0)-F107))))</f>
        <v>#NAME?</v>
      </c>
      <c r="H107" s="79"/>
      <c r="I107" s="78" t="str">
        <f t="shared" si="5"/>
        <v>#NAME?</v>
      </c>
      <c r="J107" s="78" t="str">
        <f t="shared" si="6"/>
        <v>#NAME?</v>
      </c>
      <c r="K107" s="78" t="str">
        <f t="shared" si="7"/>
        <v>#NAME?</v>
      </c>
      <c r="L107" s="78" t="str">
        <f t="shared" si="8"/>
        <v>#NAME?</v>
      </c>
      <c r="M107" s="4"/>
      <c r="N107" s="4"/>
      <c r="O107" s="74" t="str">
        <f t="shared" si="9"/>
        <v>#NAME?</v>
      </c>
      <c r="P107" s="75" t="str">
        <f>IF(O107="","",IF(OR(periods_per_year=26,periods_per_year=52),IF(periods_per_year=26,IF(O107=1,fpdate,P106+14),IF(periods_per_year=52,IF(O107=1,fpdate,P106+7),"n/a")),IF(periods_per_year=24,DATE(YEAR(fpdate),MONTH(fpdate)+(O107-1)/2+IF(AND(DAY(fpdate)&gt;=15,MOD(O107,2)=0),1,0),IF(MOD(O107,2)=0,IF(DAY(fpdate)&gt;=15,DAY(fpdate)-14,DAY(fpdate)+14),DAY(fpdate))),IF(DAY(DATE(YEAR(fpdate),MONTH(fpdate)+O107-1,DAY(fpdate)))&lt;&gt;DAY(fpdate),DATE(YEAR(fpdate),MONTH(fpdate)+O107,0),DATE(YEAR(fpdate),MONTH(fpdate)+O107-1,DAY(fpdate))))))</f>
        <v>#NAME?</v>
      </c>
      <c r="Q107" s="80" t="str">
        <f>IF(O107="","",IF(D107&lt;&gt;"",D107,IF(O107=1,start_rate,IF(variable,IF(OR(O107=1,O107&lt;$J$23*periods_per_year),Q106,MIN($J$24,IF(MOD(O107-1,$J$26)=0,MAX($J$25,Q106+$J$27),Q106))),Q106))))</f>
        <v>#NAME?</v>
      </c>
      <c r="R107" s="78" t="str">
        <f t="shared" si="10"/>
        <v>#NAME?</v>
      </c>
      <c r="S107" s="78" t="str">
        <f t="shared" si="11"/>
        <v>#NAME?</v>
      </c>
      <c r="T107" s="78" t="str">
        <f t="shared" si="12"/>
        <v>#NAME?</v>
      </c>
      <c r="U107" s="78" t="str">
        <f t="shared" si="13"/>
        <v>#NAME?</v>
      </c>
    </row>
    <row r="108" ht="12.75" customHeight="1">
      <c r="A108" s="74" t="str">
        <f t="shared" si="1"/>
        <v>#NAME?</v>
      </c>
      <c r="B108" s="75" t="str">
        <f>IF(A108="","",IF(OR(periods_per_year=26,periods_per_year=52),IF(periods_per_year=26,IF(A108=1,fpdate,B107+14),IF(periods_per_year=52,IF(A108=1,fpdate,B107+7),"n/a")),IF(periods_per_year=24,DATE(YEAR(fpdate),MONTH(fpdate)+(A108-1)/2+IF(AND(DAY(fpdate)&gt;=15,MOD(A108,2)=0),1,0),IF(MOD(A108,2)=0,IF(DAY(fpdate)&gt;=15,DAY(fpdate)-14,DAY(fpdate)+14),DAY(fpdate))),IF(DAY(DATE(YEAR(fpdate),MONTH(fpdate)+A108-1,DAY(fpdate)))&lt;&gt;DAY(fpdate),DATE(YEAR(fpdate),MONTH(fpdate)+A108,0),DATE(YEAR(fpdate),MONTH(fpdate)+A108-1,DAY(fpdate))))))</f>
        <v>#NAME?</v>
      </c>
      <c r="C108" s="76" t="str">
        <f t="shared" si="2"/>
        <v>#NAME?</v>
      </c>
      <c r="D108" s="77" t="str">
        <f>IF(A108="","",IF(A108=1,start_rate,IF(variable,IF(OR(A108=1,A108&lt;$J$23*periods_per_year),D107,MIN($J$24,IF(MOD(A108-1,$J$26)=0,MAX($J$25,D107+$J$27),D107))),D107)))</f>
        <v>#NAME?</v>
      </c>
      <c r="E108" s="78" t="str">
        <f t="shared" si="3"/>
        <v>#NAME?</v>
      </c>
      <c r="F108" s="78" t="str">
        <f t="shared" si="4"/>
        <v>#NAME?</v>
      </c>
      <c r="G108" s="78" t="str">
        <f>IF(OR(A108="",A108&lt;$E$23),"",IF(J107&lt;=F108,0,IF(IF(AND(A108&gt;=$E$23,MOD(A108-$E$23,int)=0),$E$24,0)+F108&gt;=J107+E108,J107+E108-F108,IF(AND(A108&gt;=$E$23,MOD(A108-$E$23,int)=0),$E$24,0)+IF(IF(AND(A108&gt;=$E$23,MOD(A108-$E$23,int)=0),$E$24,0)+IF(MOD(A108-$E$27,periods_per_year)=0,$E$26,0)+F108&lt;J107+E108,IF(MOD(A108-$E$27,periods_per_year)=0,$E$26,0),J107+E108-IF(AND(A108&gt;=$E$23,MOD(A108-$E$23,int)=0),$E$24,0)-F108))))</f>
        <v>#NAME?</v>
      </c>
      <c r="H108" s="79"/>
      <c r="I108" s="78" t="str">
        <f t="shared" si="5"/>
        <v>#NAME?</v>
      </c>
      <c r="J108" s="78" t="str">
        <f t="shared" si="6"/>
        <v>#NAME?</v>
      </c>
      <c r="K108" s="78" t="str">
        <f t="shared" si="7"/>
        <v>#NAME?</v>
      </c>
      <c r="L108" s="78" t="str">
        <f t="shared" si="8"/>
        <v>#NAME?</v>
      </c>
      <c r="M108" s="4"/>
      <c r="N108" s="4"/>
      <c r="O108" s="74" t="str">
        <f t="shared" si="9"/>
        <v>#NAME?</v>
      </c>
      <c r="P108" s="75" t="str">
        <f>IF(O108="","",IF(OR(periods_per_year=26,periods_per_year=52),IF(periods_per_year=26,IF(O108=1,fpdate,P107+14),IF(periods_per_year=52,IF(O108=1,fpdate,P107+7),"n/a")),IF(periods_per_year=24,DATE(YEAR(fpdate),MONTH(fpdate)+(O108-1)/2+IF(AND(DAY(fpdate)&gt;=15,MOD(O108,2)=0),1,0),IF(MOD(O108,2)=0,IF(DAY(fpdate)&gt;=15,DAY(fpdate)-14,DAY(fpdate)+14),DAY(fpdate))),IF(DAY(DATE(YEAR(fpdate),MONTH(fpdate)+O108-1,DAY(fpdate)))&lt;&gt;DAY(fpdate),DATE(YEAR(fpdate),MONTH(fpdate)+O108,0),DATE(YEAR(fpdate),MONTH(fpdate)+O108-1,DAY(fpdate))))))</f>
        <v>#NAME?</v>
      </c>
      <c r="Q108" s="80" t="str">
        <f>IF(O108="","",IF(D108&lt;&gt;"",D108,IF(O108=1,start_rate,IF(variable,IF(OR(O108=1,O108&lt;$J$23*periods_per_year),Q107,MIN($J$24,IF(MOD(O108-1,$J$26)=0,MAX($J$25,Q107+$J$27),Q107))),Q107))))</f>
        <v>#NAME?</v>
      </c>
      <c r="R108" s="78" t="str">
        <f t="shared" si="10"/>
        <v>#NAME?</v>
      </c>
      <c r="S108" s="78" t="str">
        <f t="shared" si="11"/>
        <v>#NAME?</v>
      </c>
      <c r="T108" s="78" t="str">
        <f t="shared" si="12"/>
        <v>#NAME?</v>
      </c>
      <c r="U108" s="78" t="str">
        <f t="shared" si="13"/>
        <v>#NAME?</v>
      </c>
    </row>
    <row r="109" ht="12.75" customHeight="1">
      <c r="A109" s="74" t="str">
        <f t="shared" si="1"/>
        <v>#NAME?</v>
      </c>
      <c r="B109" s="75" t="str">
        <f>IF(A109="","",IF(OR(periods_per_year=26,periods_per_year=52),IF(periods_per_year=26,IF(A109=1,fpdate,B108+14),IF(periods_per_year=52,IF(A109=1,fpdate,B108+7),"n/a")),IF(periods_per_year=24,DATE(YEAR(fpdate),MONTH(fpdate)+(A109-1)/2+IF(AND(DAY(fpdate)&gt;=15,MOD(A109,2)=0),1,0),IF(MOD(A109,2)=0,IF(DAY(fpdate)&gt;=15,DAY(fpdate)-14,DAY(fpdate)+14),DAY(fpdate))),IF(DAY(DATE(YEAR(fpdate),MONTH(fpdate)+A109-1,DAY(fpdate)))&lt;&gt;DAY(fpdate),DATE(YEAR(fpdate),MONTH(fpdate)+A109,0),DATE(YEAR(fpdate),MONTH(fpdate)+A109-1,DAY(fpdate))))))</f>
        <v>#NAME?</v>
      </c>
      <c r="C109" s="76" t="str">
        <f t="shared" si="2"/>
        <v>#NAME?</v>
      </c>
      <c r="D109" s="77" t="str">
        <f>IF(A109="","",IF(A109=1,start_rate,IF(variable,IF(OR(A109=1,A109&lt;$J$23*periods_per_year),D108,MIN($J$24,IF(MOD(A109-1,$J$26)=0,MAX($J$25,D108+$J$27),D108))),D108)))</f>
        <v>#NAME?</v>
      </c>
      <c r="E109" s="78" t="str">
        <f t="shared" si="3"/>
        <v>#NAME?</v>
      </c>
      <c r="F109" s="78" t="str">
        <f t="shared" si="4"/>
        <v>#NAME?</v>
      </c>
      <c r="G109" s="78" t="str">
        <f>IF(OR(A109="",A109&lt;$E$23),"",IF(J108&lt;=F109,0,IF(IF(AND(A109&gt;=$E$23,MOD(A109-$E$23,int)=0),$E$24,0)+F109&gt;=J108+E109,J108+E109-F109,IF(AND(A109&gt;=$E$23,MOD(A109-$E$23,int)=0),$E$24,0)+IF(IF(AND(A109&gt;=$E$23,MOD(A109-$E$23,int)=0),$E$24,0)+IF(MOD(A109-$E$27,periods_per_year)=0,$E$26,0)+F109&lt;J108+E109,IF(MOD(A109-$E$27,periods_per_year)=0,$E$26,0),J108+E109-IF(AND(A109&gt;=$E$23,MOD(A109-$E$23,int)=0),$E$24,0)-F109))))</f>
        <v>#NAME?</v>
      </c>
      <c r="H109" s="79"/>
      <c r="I109" s="78" t="str">
        <f t="shared" si="5"/>
        <v>#NAME?</v>
      </c>
      <c r="J109" s="78" t="str">
        <f t="shared" si="6"/>
        <v>#NAME?</v>
      </c>
      <c r="K109" s="78" t="str">
        <f t="shared" si="7"/>
        <v>#NAME?</v>
      </c>
      <c r="L109" s="78" t="str">
        <f t="shared" si="8"/>
        <v>#NAME?</v>
      </c>
      <c r="M109" s="4"/>
      <c r="N109" s="4"/>
      <c r="O109" s="74" t="str">
        <f t="shared" si="9"/>
        <v>#NAME?</v>
      </c>
      <c r="P109" s="75" t="str">
        <f>IF(O109="","",IF(OR(periods_per_year=26,periods_per_year=52),IF(periods_per_year=26,IF(O109=1,fpdate,P108+14),IF(periods_per_year=52,IF(O109=1,fpdate,P108+7),"n/a")),IF(periods_per_year=24,DATE(YEAR(fpdate),MONTH(fpdate)+(O109-1)/2+IF(AND(DAY(fpdate)&gt;=15,MOD(O109,2)=0),1,0),IF(MOD(O109,2)=0,IF(DAY(fpdate)&gt;=15,DAY(fpdate)-14,DAY(fpdate)+14),DAY(fpdate))),IF(DAY(DATE(YEAR(fpdate),MONTH(fpdate)+O109-1,DAY(fpdate)))&lt;&gt;DAY(fpdate),DATE(YEAR(fpdate),MONTH(fpdate)+O109,0),DATE(YEAR(fpdate),MONTH(fpdate)+O109-1,DAY(fpdate))))))</f>
        <v>#NAME?</v>
      </c>
      <c r="Q109" s="80" t="str">
        <f>IF(O109="","",IF(D109&lt;&gt;"",D109,IF(O109=1,start_rate,IF(variable,IF(OR(O109=1,O109&lt;$J$23*periods_per_year),Q108,MIN($J$24,IF(MOD(O109-1,$J$26)=0,MAX($J$25,Q108+$J$27),Q108))),Q108))))</f>
        <v>#NAME?</v>
      </c>
      <c r="R109" s="78" t="str">
        <f t="shared" si="10"/>
        <v>#NAME?</v>
      </c>
      <c r="S109" s="78" t="str">
        <f t="shared" si="11"/>
        <v>#NAME?</v>
      </c>
      <c r="T109" s="78" t="str">
        <f t="shared" si="12"/>
        <v>#NAME?</v>
      </c>
      <c r="U109" s="78" t="str">
        <f t="shared" si="13"/>
        <v>#NAME?</v>
      </c>
    </row>
    <row r="110" ht="12.75" customHeight="1">
      <c r="A110" s="74" t="str">
        <f t="shared" si="1"/>
        <v>#NAME?</v>
      </c>
      <c r="B110" s="75" t="str">
        <f>IF(A110="","",IF(OR(periods_per_year=26,periods_per_year=52),IF(periods_per_year=26,IF(A110=1,fpdate,B109+14),IF(periods_per_year=52,IF(A110=1,fpdate,B109+7),"n/a")),IF(periods_per_year=24,DATE(YEAR(fpdate),MONTH(fpdate)+(A110-1)/2+IF(AND(DAY(fpdate)&gt;=15,MOD(A110,2)=0),1,0),IF(MOD(A110,2)=0,IF(DAY(fpdate)&gt;=15,DAY(fpdate)-14,DAY(fpdate)+14),DAY(fpdate))),IF(DAY(DATE(YEAR(fpdate),MONTH(fpdate)+A110-1,DAY(fpdate)))&lt;&gt;DAY(fpdate),DATE(YEAR(fpdate),MONTH(fpdate)+A110,0),DATE(YEAR(fpdate),MONTH(fpdate)+A110-1,DAY(fpdate))))))</f>
        <v>#NAME?</v>
      </c>
      <c r="C110" s="76" t="str">
        <f t="shared" si="2"/>
        <v>#NAME?</v>
      </c>
      <c r="D110" s="77" t="str">
        <f>IF(A110="","",IF(A110=1,start_rate,IF(variable,IF(OR(A110=1,A110&lt;$J$23*periods_per_year),D109,MIN($J$24,IF(MOD(A110-1,$J$26)=0,MAX($J$25,D109+$J$27),D109))),D109)))</f>
        <v>#NAME?</v>
      </c>
      <c r="E110" s="78" t="str">
        <f t="shared" si="3"/>
        <v>#NAME?</v>
      </c>
      <c r="F110" s="78" t="str">
        <f t="shared" si="4"/>
        <v>#NAME?</v>
      </c>
      <c r="G110" s="78" t="str">
        <f>IF(OR(A110="",A110&lt;$E$23),"",IF(J109&lt;=F110,0,IF(IF(AND(A110&gt;=$E$23,MOD(A110-$E$23,int)=0),$E$24,0)+F110&gt;=J109+E110,J109+E110-F110,IF(AND(A110&gt;=$E$23,MOD(A110-$E$23,int)=0),$E$24,0)+IF(IF(AND(A110&gt;=$E$23,MOD(A110-$E$23,int)=0),$E$24,0)+IF(MOD(A110-$E$27,periods_per_year)=0,$E$26,0)+F110&lt;J109+E110,IF(MOD(A110-$E$27,periods_per_year)=0,$E$26,0),J109+E110-IF(AND(A110&gt;=$E$23,MOD(A110-$E$23,int)=0),$E$24,0)-F110))))</f>
        <v>#NAME?</v>
      </c>
      <c r="H110" s="79"/>
      <c r="I110" s="78" t="str">
        <f t="shared" si="5"/>
        <v>#NAME?</v>
      </c>
      <c r="J110" s="78" t="str">
        <f t="shared" si="6"/>
        <v>#NAME?</v>
      </c>
      <c r="K110" s="78" t="str">
        <f t="shared" si="7"/>
        <v>#NAME?</v>
      </c>
      <c r="L110" s="78" t="str">
        <f t="shared" si="8"/>
        <v>#NAME?</v>
      </c>
      <c r="M110" s="4"/>
      <c r="N110" s="4"/>
      <c r="O110" s="74" t="str">
        <f t="shared" si="9"/>
        <v>#NAME?</v>
      </c>
      <c r="P110" s="75" t="str">
        <f>IF(O110="","",IF(OR(periods_per_year=26,periods_per_year=52),IF(periods_per_year=26,IF(O110=1,fpdate,P109+14),IF(periods_per_year=52,IF(O110=1,fpdate,P109+7),"n/a")),IF(periods_per_year=24,DATE(YEAR(fpdate),MONTH(fpdate)+(O110-1)/2+IF(AND(DAY(fpdate)&gt;=15,MOD(O110,2)=0),1,0),IF(MOD(O110,2)=0,IF(DAY(fpdate)&gt;=15,DAY(fpdate)-14,DAY(fpdate)+14),DAY(fpdate))),IF(DAY(DATE(YEAR(fpdate),MONTH(fpdate)+O110-1,DAY(fpdate)))&lt;&gt;DAY(fpdate),DATE(YEAR(fpdate),MONTH(fpdate)+O110,0),DATE(YEAR(fpdate),MONTH(fpdate)+O110-1,DAY(fpdate))))))</f>
        <v>#NAME?</v>
      </c>
      <c r="Q110" s="80" t="str">
        <f>IF(O110="","",IF(D110&lt;&gt;"",D110,IF(O110=1,start_rate,IF(variable,IF(OR(O110=1,O110&lt;$J$23*periods_per_year),Q109,MIN($J$24,IF(MOD(O110-1,$J$26)=0,MAX($J$25,Q109+$J$27),Q109))),Q109))))</f>
        <v>#NAME?</v>
      </c>
      <c r="R110" s="78" t="str">
        <f t="shared" si="10"/>
        <v>#NAME?</v>
      </c>
      <c r="S110" s="78" t="str">
        <f t="shared" si="11"/>
        <v>#NAME?</v>
      </c>
      <c r="T110" s="78" t="str">
        <f t="shared" si="12"/>
        <v>#NAME?</v>
      </c>
      <c r="U110" s="78" t="str">
        <f t="shared" si="13"/>
        <v>#NAME?</v>
      </c>
    </row>
    <row r="111" ht="12.75" customHeight="1">
      <c r="A111" s="74" t="str">
        <f t="shared" si="1"/>
        <v>#NAME?</v>
      </c>
      <c r="B111" s="75" t="str">
        <f>IF(A111="","",IF(OR(periods_per_year=26,periods_per_year=52),IF(periods_per_year=26,IF(A111=1,fpdate,B110+14),IF(periods_per_year=52,IF(A111=1,fpdate,B110+7),"n/a")),IF(periods_per_year=24,DATE(YEAR(fpdate),MONTH(fpdate)+(A111-1)/2+IF(AND(DAY(fpdate)&gt;=15,MOD(A111,2)=0),1,0),IF(MOD(A111,2)=0,IF(DAY(fpdate)&gt;=15,DAY(fpdate)-14,DAY(fpdate)+14),DAY(fpdate))),IF(DAY(DATE(YEAR(fpdate),MONTH(fpdate)+A111-1,DAY(fpdate)))&lt;&gt;DAY(fpdate),DATE(YEAR(fpdate),MONTH(fpdate)+A111,0),DATE(YEAR(fpdate),MONTH(fpdate)+A111-1,DAY(fpdate))))))</f>
        <v>#NAME?</v>
      </c>
      <c r="C111" s="76" t="str">
        <f t="shared" si="2"/>
        <v>#NAME?</v>
      </c>
      <c r="D111" s="77" t="str">
        <f>IF(A111="","",IF(A111=1,start_rate,IF(variable,IF(OR(A111=1,A111&lt;$J$23*periods_per_year),D110,MIN($J$24,IF(MOD(A111-1,$J$26)=0,MAX($J$25,D110+$J$27),D110))),D110)))</f>
        <v>#NAME?</v>
      </c>
      <c r="E111" s="78" t="str">
        <f t="shared" si="3"/>
        <v>#NAME?</v>
      </c>
      <c r="F111" s="78" t="str">
        <f t="shared" si="4"/>
        <v>#NAME?</v>
      </c>
      <c r="G111" s="78" t="str">
        <f>IF(OR(A111="",A111&lt;$E$23),"",IF(J110&lt;=F111,0,IF(IF(AND(A111&gt;=$E$23,MOD(A111-$E$23,int)=0),$E$24,0)+F111&gt;=J110+E111,J110+E111-F111,IF(AND(A111&gt;=$E$23,MOD(A111-$E$23,int)=0),$E$24,0)+IF(IF(AND(A111&gt;=$E$23,MOD(A111-$E$23,int)=0),$E$24,0)+IF(MOD(A111-$E$27,periods_per_year)=0,$E$26,0)+F111&lt;J110+E111,IF(MOD(A111-$E$27,periods_per_year)=0,$E$26,0),J110+E111-IF(AND(A111&gt;=$E$23,MOD(A111-$E$23,int)=0),$E$24,0)-F111))))</f>
        <v>#NAME?</v>
      </c>
      <c r="H111" s="79"/>
      <c r="I111" s="78" t="str">
        <f t="shared" si="5"/>
        <v>#NAME?</v>
      </c>
      <c r="J111" s="78" t="str">
        <f t="shared" si="6"/>
        <v>#NAME?</v>
      </c>
      <c r="K111" s="78" t="str">
        <f t="shared" si="7"/>
        <v>#NAME?</v>
      </c>
      <c r="L111" s="78" t="str">
        <f t="shared" si="8"/>
        <v>#NAME?</v>
      </c>
      <c r="M111" s="4"/>
      <c r="N111" s="4"/>
      <c r="O111" s="74" t="str">
        <f t="shared" si="9"/>
        <v>#NAME?</v>
      </c>
      <c r="P111" s="75" t="str">
        <f>IF(O111="","",IF(OR(periods_per_year=26,periods_per_year=52),IF(periods_per_year=26,IF(O111=1,fpdate,P110+14),IF(periods_per_year=52,IF(O111=1,fpdate,P110+7),"n/a")),IF(periods_per_year=24,DATE(YEAR(fpdate),MONTH(fpdate)+(O111-1)/2+IF(AND(DAY(fpdate)&gt;=15,MOD(O111,2)=0),1,0),IF(MOD(O111,2)=0,IF(DAY(fpdate)&gt;=15,DAY(fpdate)-14,DAY(fpdate)+14),DAY(fpdate))),IF(DAY(DATE(YEAR(fpdate),MONTH(fpdate)+O111-1,DAY(fpdate)))&lt;&gt;DAY(fpdate),DATE(YEAR(fpdate),MONTH(fpdate)+O111,0),DATE(YEAR(fpdate),MONTH(fpdate)+O111-1,DAY(fpdate))))))</f>
        <v>#NAME?</v>
      </c>
      <c r="Q111" s="80" t="str">
        <f>IF(O111="","",IF(D111&lt;&gt;"",D111,IF(O111=1,start_rate,IF(variable,IF(OR(O111=1,O111&lt;$J$23*periods_per_year),Q110,MIN($J$24,IF(MOD(O111-1,$J$26)=0,MAX($J$25,Q110+$J$27),Q110))),Q110))))</f>
        <v>#NAME?</v>
      </c>
      <c r="R111" s="78" t="str">
        <f t="shared" si="10"/>
        <v>#NAME?</v>
      </c>
      <c r="S111" s="78" t="str">
        <f t="shared" si="11"/>
        <v>#NAME?</v>
      </c>
      <c r="T111" s="78" t="str">
        <f t="shared" si="12"/>
        <v>#NAME?</v>
      </c>
      <c r="U111" s="78" t="str">
        <f t="shared" si="13"/>
        <v>#NAME?</v>
      </c>
    </row>
    <row r="112" ht="12.75" customHeight="1">
      <c r="A112" s="74" t="str">
        <f t="shared" si="1"/>
        <v>#NAME?</v>
      </c>
      <c r="B112" s="75" t="str">
        <f>IF(A112="","",IF(OR(periods_per_year=26,periods_per_year=52),IF(periods_per_year=26,IF(A112=1,fpdate,B111+14),IF(periods_per_year=52,IF(A112=1,fpdate,B111+7),"n/a")),IF(periods_per_year=24,DATE(YEAR(fpdate),MONTH(fpdate)+(A112-1)/2+IF(AND(DAY(fpdate)&gt;=15,MOD(A112,2)=0),1,0),IF(MOD(A112,2)=0,IF(DAY(fpdate)&gt;=15,DAY(fpdate)-14,DAY(fpdate)+14),DAY(fpdate))),IF(DAY(DATE(YEAR(fpdate),MONTH(fpdate)+A112-1,DAY(fpdate)))&lt;&gt;DAY(fpdate),DATE(YEAR(fpdate),MONTH(fpdate)+A112,0),DATE(YEAR(fpdate),MONTH(fpdate)+A112-1,DAY(fpdate))))))</f>
        <v>#NAME?</v>
      </c>
      <c r="C112" s="76" t="str">
        <f t="shared" si="2"/>
        <v>#NAME?</v>
      </c>
      <c r="D112" s="77" t="str">
        <f>IF(A112="","",IF(A112=1,start_rate,IF(variable,IF(OR(A112=1,A112&lt;$J$23*periods_per_year),D111,MIN($J$24,IF(MOD(A112-1,$J$26)=0,MAX($J$25,D111+$J$27),D111))),D111)))</f>
        <v>#NAME?</v>
      </c>
      <c r="E112" s="78" t="str">
        <f t="shared" si="3"/>
        <v>#NAME?</v>
      </c>
      <c r="F112" s="78" t="str">
        <f t="shared" si="4"/>
        <v>#NAME?</v>
      </c>
      <c r="G112" s="78" t="str">
        <f>IF(OR(A112="",A112&lt;$E$23),"",IF(J111&lt;=F112,0,IF(IF(AND(A112&gt;=$E$23,MOD(A112-$E$23,int)=0),$E$24,0)+F112&gt;=J111+E112,J111+E112-F112,IF(AND(A112&gt;=$E$23,MOD(A112-$E$23,int)=0),$E$24,0)+IF(IF(AND(A112&gt;=$E$23,MOD(A112-$E$23,int)=0),$E$24,0)+IF(MOD(A112-$E$27,periods_per_year)=0,$E$26,0)+F112&lt;J111+E112,IF(MOD(A112-$E$27,periods_per_year)=0,$E$26,0),J111+E112-IF(AND(A112&gt;=$E$23,MOD(A112-$E$23,int)=0),$E$24,0)-F112))))</f>
        <v>#NAME?</v>
      </c>
      <c r="H112" s="79"/>
      <c r="I112" s="78" t="str">
        <f t="shared" si="5"/>
        <v>#NAME?</v>
      </c>
      <c r="J112" s="78" t="str">
        <f t="shared" si="6"/>
        <v>#NAME?</v>
      </c>
      <c r="K112" s="78" t="str">
        <f t="shared" si="7"/>
        <v>#NAME?</v>
      </c>
      <c r="L112" s="78" t="str">
        <f t="shared" si="8"/>
        <v>#NAME?</v>
      </c>
      <c r="M112" s="4"/>
      <c r="N112" s="4"/>
      <c r="O112" s="74" t="str">
        <f t="shared" si="9"/>
        <v>#NAME?</v>
      </c>
      <c r="P112" s="75" t="str">
        <f>IF(O112="","",IF(OR(periods_per_year=26,periods_per_year=52),IF(periods_per_year=26,IF(O112=1,fpdate,P111+14),IF(periods_per_year=52,IF(O112=1,fpdate,P111+7),"n/a")),IF(periods_per_year=24,DATE(YEAR(fpdate),MONTH(fpdate)+(O112-1)/2+IF(AND(DAY(fpdate)&gt;=15,MOD(O112,2)=0),1,0),IF(MOD(O112,2)=0,IF(DAY(fpdate)&gt;=15,DAY(fpdate)-14,DAY(fpdate)+14),DAY(fpdate))),IF(DAY(DATE(YEAR(fpdate),MONTH(fpdate)+O112-1,DAY(fpdate)))&lt;&gt;DAY(fpdate),DATE(YEAR(fpdate),MONTH(fpdate)+O112,0),DATE(YEAR(fpdate),MONTH(fpdate)+O112-1,DAY(fpdate))))))</f>
        <v>#NAME?</v>
      </c>
      <c r="Q112" s="80" t="str">
        <f>IF(O112="","",IF(D112&lt;&gt;"",D112,IF(O112=1,start_rate,IF(variable,IF(OR(O112=1,O112&lt;$J$23*periods_per_year),Q111,MIN($J$24,IF(MOD(O112-1,$J$26)=0,MAX($J$25,Q111+$J$27),Q111))),Q111))))</f>
        <v>#NAME?</v>
      </c>
      <c r="R112" s="78" t="str">
        <f t="shared" si="10"/>
        <v>#NAME?</v>
      </c>
      <c r="S112" s="78" t="str">
        <f t="shared" si="11"/>
        <v>#NAME?</v>
      </c>
      <c r="T112" s="78" t="str">
        <f t="shared" si="12"/>
        <v>#NAME?</v>
      </c>
      <c r="U112" s="78" t="str">
        <f t="shared" si="13"/>
        <v>#NAME?</v>
      </c>
    </row>
    <row r="113" ht="12.75" customHeight="1">
      <c r="A113" s="74" t="str">
        <f t="shared" si="1"/>
        <v>#NAME?</v>
      </c>
      <c r="B113" s="75" t="str">
        <f>IF(A113="","",IF(OR(periods_per_year=26,periods_per_year=52),IF(periods_per_year=26,IF(A113=1,fpdate,B112+14),IF(periods_per_year=52,IF(A113=1,fpdate,B112+7),"n/a")),IF(periods_per_year=24,DATE(YEAR(fpdate),MONTH(fpdate)+(A113-1)/2+IF(AND(DAY(fpdate)&gt;=15,MOD(A113,2)=0),1,0),IF(MOD(A113,2)=0,IF(DAY(fpdate)&gt;=15,DAY(fpdate)-14,DAY(fpdate)+14),DAY(fpdate))),IF(DAY(DATE(YEAR(fpdate),MONTH(fpdate)+A113-1,DAY(fpdate)))&lt;&gt;DAY(fpdate),DATE(YEAR(fpdate),MONTH(fpdate)+A113,0),DATE(YEAR(fpdate),MONTH(fpdate)+A113-1,DAY(fpdate))))))</f>
        <v>#NAME?</v>
      </c>
      <c r="C113" s="76" t="str">
        <f t="shared" si="2"/>
        <v>#NAME?</v>
      </c>
      <c r="D113" s="77" t="str">
        <f>IF(A113="","",IF(A113=1,start_rate,IF(variable,IF(OR(A113=1,A113&lt;$J$23*periods_per_year),D112,MIN($J$24,IF(MOD(A113-1,$J$26)=0,MAX($J$25,D112+$J$27),D112))),D112)))</f>
        <v>#NAME?</v>
      </c>
      <c r="E113" s="78" t="str">
        <f t="shared" si="3"/>
        <v>#NAME?</v>
      </c>
      <c r="F113" s="78" t="str">
        <f t="shared" si="4"/>
        <v>#NAME?</v>
      </c>
      <c r="G113" s="78" t="str">
        <f>IF(OR(A113="",A113&lt;$E$23),"",IF(J112&lt;=F113,0,IF(IF(AND(A113&gt;=$E$23,MOD(A113-$E$23,int)=0),$E$24,0)+F113&gt;=J112+E113,J112+E113-F113,IF(AND(A113&gt;=$E$23,MOD(A113-$E$23,int)=0),$E$24,0)+IF(IF(AND(A113&gt;=$E$23,MOD(A113-$E$23,int)=0),$E$24,0)+IF(MOD(A113-$E$27,periods_per_year)=0,$E$26,0)+F113&lt;J112+E113,IF(MOD(A113-$E$27,periods_per_year)=0,$E$26,0),J112+E113-IF(AND(A113&gt;=$E$23,MOD(A113-$E$23,int)=0),$E$24,0)-F113))))</f>
        <v>#NAME?</v>
      </c>
      <c r="H113" s="79"/>
      <c r="I113" s="78" t="str">
        <f t="shared" si="5"/>
        <v>#NAME?</v>
      </c>
      <c r="J113" s="78" t="str">
        <f t="shared" si="6"/>
        <v>#NAME?</v>
      </c>
      <c r="K113" s="78" t="str">
        <f t="shared" si="7"/>
        <v>#NAME?</v>
      </c>
      <c r="L113" s="78" t="str">
        <f t="shared" si="8"/>
        <v>#NAME?</v>
      </c>
      <c r="M113" s="4"/>
      <c r="N113" s="4"/>
      <c r="O113" s="74" t="str">
        <f t="shared" si="9"/>
        <v>#NAME?</v>
      </c>
      <c r="P113" s="75" t="str">
        <f>IF(O113="","",IF(OR(periods_per_year=26,periods_per_year=52),IF(periods_per_year=26,IF(O113=1,fpdate,P112+14),IF(periods_per_year=52,IF(O113=1,fpdate,P112+7),"n/a")),IF(periods_per_year=24,DATE(YEAR(fpdate),MONTH(fpdate)+(O113-1)/2+IF(AND(DAY(fpdate)&gt;=15,MOD(O113,2)=0),1,0),IF(MOD(O113,2)=0,IF(DAY(fpdate)&gt;=15,DAY(fpdate)-14,DAY(fpdate)+14),DAY(fpdate))),IF(DAY(DATE(YEAR(fpdate),MONTH(fpdate)+O113-1,DAY(fpdate)))&lt;&gt;DAY(fpdate),DATE(YEAR(fpdate),MONTH(fpdate)+O113,0),DATE(YEAR(fpdate),MONTH(fpdate)+O113-1,DAY(fpdate))))))</f>
        <v>#NAME?</v>
      </c>
      <c r="Q113" s="80" t="str">
        <f>IF(O113="","",IF(D113&lt;&gt;"",D113,IF(O113=1,start_rate,IF(variable,IF(OR(O113=1,O113&lt;$J$23*periods_per_year),Q112,MIN($J$24,IF(MOD(O113-1,$J$26)=0,MAX($J$25,Q112+$J$27),Q112))),Q112))))</f>
        <v>#NAME?</v>
      </c>
      <c r="R113" s="78" t="str">
        <f t="shared" si="10"/>
        <v>#NAME?</v>
      </c>
      <c r="S113" s="78" t="str">
        <f t="shared" si="11"/>
        <v>#NAME?</v>
      </c>
      <c r="T113" s="78" t="str">
        <f t="shared" si="12"/>
        <v>#NAME?</v>
      </c>
      <c r="U113" s="78" t="str">
        <f t="shared" si="13"/>
        <v>#NAME?</v>
      </c>
    </row>
    <row r="114" ht="12.75" customHeight="1">
      <c r="A114" s="74" t="str">
        <f t="shared" si="1"/>
        <v>#NAME?</v>
      </c>
      <c r="B114" s="75" t="str">
        <f>IF(A114="","",IF(OR(periods_per_year=26,periods_per_year=52),IF(periods_per_year=26,IF(A114=1,fpdate,B113+14),IF(periods_per_year=52,IF(A114=1,fpdate,B113+7),"n/a")),IF(periods_per_year=24,DATE(YEAR(fpdate),MONTH(fpdate)+(A114-1)/2+IF(AND(DAY(fpdate)&gt;=15,MOD(A114,2)=0),1,0),IF(MOD(A114,2)=0,IF(DAY(fpdate)&gt;=15,DAY(fpdate)-14,DAY(fpdate)+14),DAY(fpdate))),IF(DAY(DATE(YEAR(fpdate),MONTH(fpdate)+A114-1,DAY(fpdate)))&lt;&gt;DAY(fpdate),DATE(YEAR(fpdate),MONTH(fpdate)+A114,0),DATE(YEAR(fpdate),MONTH(fpdate)+A114-1,DAY(fpdate))))))</f>
        <v>#NAME?</v>
      </c>
      <c r="C114" s="76" t="str">
        <f t="shared" si="2"/>
        <v>#NAME?</v>
      </c>
      <c r="D114" s="77" t="str">
        <f>IF(A114="","",IF(A114=1,start_rate,IF(variable,IF(OR(A114=1,A114&lt;$J$23*periods_per_year),D113,MIN($J$24,IF(MOD(A114-1,$J$26)=0,MAX($J$25,D113+$J$27),D113))),D113)))</f>
        <v>#NAME?</v>
      </c>
      <c r="E114" s="78" t="str">
        <f t="shared" si="3"/>
        <v>#NAME?</v>
      </c>
      <c r="F114" s="78" t="str">
        <f t="shared" si="4"/>
        <v>#NAME?</v>
      </c>
      <c r="G114" s="78" t="str">
        <f>IF(OR(A114="",A114&lt;$E$23),"",IF(J113&lt;=F114,0,IF(IF(AND(A114&gt;=$E$23,MOD(A114-$E$23,int)=0),$E$24,0)+F114&gt;=J113+E114,J113+E114-F114,IF(AND(A114&gt;=$E$23,MOD(A114-$E$23,int)=0),$E$24,0)+IF(IF(AND(A114&gt;=$E$23,MOD(A114-$E$23,int)=0),$E$24,0)+IF(MOD(A114-$E$27,periods_per_year)=0,$E$26,0)+F114&lt;J113+E114,IF(MOD(A114-$E$27,periods_per_year)=0,$E$26,0),J113+E114-IF(AND(A114&gt;=$E$23,MOD(A114-$E$23,int)=0),$E$24,0)-F114))))</f>
        <v>#NAME?</v>
      </c>
      <c r="H114" s="79"/>
      <c r="I114" s="78" t="str">
        <f t="shared" si="5"/>
        <v>#NAME?</v>
      </c>
      <c r="J114" s="78" t="str">
        <f t="shared" si="6"/>
        <v>#NAME?</v>
      </c>
      <c r="K114" s="78" t="str">
        <f t="shared" si="7"/>
        <v>#NAME?</v>
      </c>
      <c r="L114" s="78" t="str">
        <f t="shared" si="8"/>
        <v>#NAME?</v>
      </c>
      <c r="M114" s="4"/>
      <c r="N114" s="4"/>
      <c r="O114" s="74" t="str">
        <f t="shared" si="9"/>
        <v>#NAME?</v>
      </c>
      <c r="P114" s="75" t="str">
        <f>IF(O114="","",IF(OR(periods_per_year=26,periods_per_year=52),IF(periods_per_year=26,IF(O114=1,fpdate,P113+14),IF(periods_per_year=52,IF(O114=1,fpdate,P113+7),"n/a")),IF(periods_per_year=24,DATE(YEAR(fpdate),MONTH(fpdate)+(O114-1)/2+IF(AND(DAY(fpdate)&gt;=15,MOD(O114,2)=0),1,0),IF(MOD(O114,2)=0,IF(DAY(fpdate)&gt;=15,DAY(fpdate)-14,DAY(fpdate)+14),DAY(fpdate))),IF(DAY(DATE(YEAR(fpdate),MONTH(fpdate)+O114-1,DAY(fpdate)))&lt;&gt;DAY(fpdate),DATE(YEAR(fpdate),MONTH(fpdate)+O114,0),DATE(YEAR(fpdate),MONTH(fpdate)+O114-1,DAY(fpdate))))))</f>
        <v>#NAME?</v>
      </c>
      <c r="Q114" s="80" t="str">
        <f>IF(O114="","",IF(D114&lt;&gt;"",D114,IF(O114=1,start_rate,IF(variable,IF(OR(O114=1,O114&lt;$J$23*periods_per_year),Q113,MIN($J$24,IF(MOD(O114-1,$J$26)=0,MAX($J$25,Q113+$J$27),Q113))),Q113))))</f>
        <v>#NAME?</v>
      </c>
      <c r="R114" s="78" t="str">
        <f t="shared" si="10"/>
        <v>#NAME?</v>
      </c>
      <c r="S114" s="78" t="str">
        <f t="shared" si="11"/>
        <v>#NAME?</v>
      </c>
      <c r="T114" s="78" t="str">
        <f t="shared" si="12"/>
        <v>#NAME?</v>
      </c>
      <c r="U114" s="78" t="str">
        <f t="shared" si="13"/>
        <v>#NAME?</v>
      </c>
    </row>
    <row r="115" ht="12.75" customHeight="1">
      <c r="A115" s="74" t="str">
        <f t="shared" si="1"/>
        <v>#NAME?</v>
      </c>
      <c r="B115" s="75" t="str">
        <f>IF(A115="","",IF(OR(periods_per_year=26,periods_per_year=52),IF(periods_per_year=26,IF(A115=1,fpdate,B114+14),IF(periods_per_year=52,IF(A115=1,fpdate,B114+7),"n/a")),IF(periods_per_year=24,DATE(YEAR(fpdate),MONTH(fpdate)+(A115-1)/2+IF(AND(DAY(fpdate)&gt;=15,MOD(A115,2)=0),1,0),IF(MOD(A115,2)=0,IF(DAY(fpdate)&gt;=15,DAY(fpdate)-14,DAY(fpdate)+14),DAY(fpdate))),IF(DAY(DATE(YEAR(fpdate),MONTH(fpdate)+A115-1,DAY(fpdate)))&lt;&gt;DAY(fpdate),DATE(YEAR(fpdate),MONTH(fpdate)+A115,0),DATE(YEAR(fpdate),MONTH(fpdate)+A115-1,DAY(fpdate))))))</f>
        <v>#NAME?</v>
      </c>
      <c r="C115" s="76" t="str">
        <f t="shared" si="2"/>
        <v>#NAME?</v>
      </c>
      <c r="D115" s="77" t="str">
        <f>IF(A115="","",IF(A115=1,start_rate,IF(variable,IF(OR(A115=1,A115&lt;$J$23*periods_per_year),D114,MIN($J$24,IF(MOD(A115-1,$J$26)=0,MAX($J$25,D114+$J$27),D114))),D114)))</f>
        <v>#NAME?</v>
      </c>
      <c r="E115" s="78" t="str">
        <f t="shared" si="3"/>
        <v>#NAME?</v>
      </c>
      <c r="F115" s="78" t="str">
        <f t="shared" si="4"/>
        <v>#NAME?</v>
      </c>
      <c r="G115" s="78" t="str">
        <f>IF(OR(A115="",A115&lt;$E$23),"",IF(J114&lt;=F115,0,IF(IF(AND(A115&gt;=$E$23,MOD(A115-$E$23,int)=0),$E$24,0)+F115&gt;=J114+E115,J114+E115-F115,IF(AND(A115&gt;=$E$23,MOD(A115-$E$23,int)=0),$E$24,0)+IF(IF(AND(A115&gt;=$E$23,MOD(A115-$E$23,int)=0),$E$24,0)+IF(MOD(A115-$E$27,periods_per_year)=0,$E$26,0)+F115&lt;J114+E115,IF(MOD(A115-$E$27,periods_per_year)=0,$E$26,0),J114+E115-IF(AND(A115&gt;=$E$23,MOD(A115-$E$23,int)=0),$E$24,0)-F115))))</f>
        <v>#NAME?</v>
      </c>
      <c r="H115" s="79"/>
      <c r="I115" s="78" t="str">
        <f t="shared" si="5"/>
        <v>#NAME?</v>
      </c>
      <c r="J115" s="78" t="str">
        <f t="shared" si="6"/>
        <v>#NAME?</v>
      </c>
      <c r="K115" s="78" t="str">
        <f t="shared" si="7"/>
        <v>#NAME?</v>
      </c>
      <c r="L115" s="78" t="str">
        <f t="shared" si="8"/>
        <v>#NAME?</v>
      </c>
      <c r="M115" s="4"/>
      <c r="N115" s="4"/>
      <c r="O115" s="74" t="str">
        <f t="shared" si="9"/>
        <v>#NAME?</v>
      </c>
      <c r="P115" s="75" t="str">
        <f>IF(O115="","",IF(OR(periods_per_year=26,periods_per_year=52),IF(periods_per_year=26,IF(O115=1,fpdate,P114+14),IF(periods_per_year=52,IF(O115=1,fpdate,P114+7),"n/a")),IF(periods_per_year=24,DATE(YEAR(fpdate),MONTH(fpdate)+(O115-1)/2+IF(AND(DAY(fpdate)&gt;=15,MOD(O115,2)=0),1,0),IF(MOD(O115,2)=0,IF(DAY(fpdate)&gt;=15,DAY(fpdate)-14,DAY(fpdate)+14),DAY(fpdate))),IF(DAY(DATE(YEAR(fpdate),MONTH(fpdate)+O115-1,DAY(fpdate)))&lt;&gt;DAY(fpdate),DATE(YEAR(fpdate),MONTH(fpdate)+O115,0),DATE(YEAR(fpdate),MONTH(fpdate)+O115-1,DAY(fpdate))))))</f>
        <v>#NAME?</v>
      </c>
      <c r="Q115" s="80" t="str">
        <f>IF(O115="","",IF(D115&lt;&gt;"",D115,IF(O115=1,start_rate,IF(variable,IF(OR(O115=1,O115&lt;$J$23*periods_per_year),Q114,MIN($J$24,IF(MOD(O115-1,$J$26)=0,MAX($J$25,Q114+$J$27),Q114))),Q114))))</f>
        <v>#NAME?</v>
      </c>
      <c r="R115" s="78" t="str">
        <f t="shared" si="10"/>
        <v>#NAME?</v>
      </c>
      <c r="S115" s="78" t="str">
        <f t="shared" si="11"/>
        <v>#NAME?</v>
      </c>
      <c r="T115" s="78" t="str">
        <f t="shared" si="12"/>
        <v>#NAME?</v>
      </c>
      <c r="U115" s="78" t="str">
        <f t="shared" si="13"/>
        <v>#NAME?</v>
      </c>
    </row>
    <row r="116" ht="12.75" customHeight="1">
      <c r="A116" s="74" t="str">
        <f t="shared" si="1"/>
        <v>#NAME?</v>
      </c>
      <c r="B116" s="75" t="str">
        <f>IF(A116="","",IF(OR(periods_per_year=26,periods_per_year=52),IF(periods_per_year=26,IF(A116=1,fpdate,B115+14),IF(periods_per_year=52,IF(A116=1,fpdate,B115+7),"n/a")),IF(periods_per_year=24,DATE(YEAR(fpdate),MONTH(fpdate)+(A116-1)/2+IF(AND(DAY(fpdate)&gt;=15,MOD(A116,2)=0),1,0),IF(MOD(A116,2)=0,IF(DAY(fpdate)&gt;=15,DAY(fpdate)-14,DAY(fpdate)+14),DAY(fpdate))),IF(DAY(DATE(YEAR(fpdate),MONTH(fpdate)+A116-1,DAY(fpdate)))&lt;&gt;DAY(fpdate),DATE(YEAR(fpdate),MONTH(fpdate)+A116,0),DATE(YEAR(fpdate),MONTH(fpdate)+A116-1,DAY(fpdate))))))</f>
        <v>#NAME?</v>
      </c>
      <c r="C116" s="76" t="str">
        <f t="shared" si="2"/>
        <v>#NAME?</v>
      </c>
      <c r="D116" s="77" t="str">
        <f>IF(A116="","",IF(A116=1,start_rate,IF(variable,IF(OR(A116=1,A116&lt;$J$23*periods_per_year),D115,MIN($J$24,IF(MOD(A116-1,$J$26)=0,MAX($J$25,D115+$J$27),D115))),D115)))</f>
        <v>#NAME?</v>
      </c>
      <c r="E116" s="78" t="str">
        <f t="shared" si="3"/>
        <v>#NAME?</v>
      </c>
      <c r="F116" s="78" t="str">
        <f t="shared" si="4"/>
        <v>#NAME?</v>
      </c>
      <c r="G116" s="78" t="str">
        <f>IF(OR(A116="",A116&lt;$E$23),"",IF(J115&lt;=F116,0,IF(IF(AND(A116&gt;=$E$23,MOD(A116-$E$23,int)=0),$E$24,0)+F116&gt;=J115+E116,J115+E116-F116,IF(AND(A116&gt;=$E$23,MOD(A116-$E$23,int)=0),$E$24,0)+IF(IF(AND(A116&gt;=$E$23,MOD(A116-$E$23,int)=0),$E$24,0)+IF(MOD(A116-$E$27,periods_per_year)=0,$E$26,0)+F116&lt;J115+E116,IF(MOD(A116-$E$27,periods_per_year)=0,$E$26,0),J115+E116-IF(AND(A116&gt;=$E$23,MOD(A116-$E$23,int)=0),$E$24,0)-F116))))</f>
        <v>#NAME?</v>
      </c>
      <c r="H116" s="79"/>
      <c r="I116" s="78" t="str">
        <f t="shared" si="5"/>
        <v>#NAME?</v>
      </c>
      <c r="J116" s="78" t="str">
        <f t="shared" si="6"/>
        <v>#NAME?</v>
      </c>
      <c r="K116" s="78" t="str">
        <f t="shared" si="7"/>
        <v>#NAME?</v>
      </c>
      <c r="L116" s="78" t="str">
        <f t="shared" si="8"/>
        <v>#NAME?</v>
      </c>
      <c r="M116" s="4"/>
      <c r="N116" s="4"/>
      <c r="O116" s="74" t="str">
        <f t="shared" si="9"/>
        <v>#NAME?</v>
      </c>
      <c r="P116" s="75" t="str">
        <f>IF(O116="","",IF(OR(periods_per_year=26,periods_per_year=52),IF(periods_per_year=26,IF(O116=1,fpdate,P115+14),IF(periods_per_year=52,IF(O116=1,fpdate,P115+7),"n/a")),IF(periods_per_year=24,DATE(YEAR(fpdate),MONTH(fpdate)+(O116-1)/2+IF(AND(DAY(fpdate)&gt;=15,MOD(O116,2)=0),1,0),IF(MOD(O116,2)=0,IF(DAY(fpdate)&gt;=15,DAY(fpdate)-14,DAY(fpdate)+14),DAY(fpdate))),IF(DAY(DATE(YEAR(fpdate),MONTH(fpdate)+O116-1,DAY(fpdate)))&lt;&gt;DAY(fpdate),DATE(YEAR(fpdate),MONTH(fpdate)+O116,0),DATE(YEAR(fpdate),MONTH(fpdate)+O116-1,DAY(fpdate))))))</f>
        <v>#NAME?</v>
      </c>
      <c r="Q116" s="80" t="str">
        <f>IF(O116="","",IF(D116&lt;&gt;"",D116,IF(O116=1,start_rate,IF(variable,IF(OR(O116=1,O116&lt;$J$23*periods_per_year),Q115,MIN($J$24,IF(MOD(O116-1,$J$26)=0,MAX($J$25,Q115+$J$27),Q115))),Q115))))</f>
        <v>#NAME?</v>
      </c>
      <c r="R116" s="78" t="str">
        <f t="shared" si="10"/>
        <v>#NAME?</v>
      </c>
      <c r="S116" s="78" t="str">
        <f t="shared" si="11"/>
        <v>#NAME?</v>
      </c>
      <c r="T116" s="78" t="str">
        <f t="shared" si="12"/>
        <v>#NAME?</v>
      </c>
      <c r="U116" s="78" t="str">
        <f t="shared" si="13"/>
        <v>#NAME?</v>
      </c>
    </row>
    <row r="117" ht="12.75" customHeight="1">
      <c r="A117" s="74" t="str">
        <f t="shared" si="1"/>
        <v>#NAME?</v>
      </c>
      <c r="B117" s="75" t="str">
        <f>IF(A117="","",IF(OR(periods_per_year=26,periods_per_year=52),IF(periods_per_year=26,IF(A117=1,fpdate,B116+14),IF(periods_per_year=52,IF(A117=1,fpdate,B116+7),"n/a")),IF(periods_per_year=24,DATE(YEAR(fpdate),MONTH(fpdate)+(A117-1)/2+IF(AND(DAY(fpdate)&gt;=15,MOD(A117,2)=0),1,0),IF(MOD(A117,2)=0,IF(DAY(fpdate)&gt;=15,DAY(fpdate)-14,DAY(fpdate)+14),DAY(fpdate))),IF(DAY(DATE(YEAR(fpdate),MONTH(fpdate)+A117-1,DAY(fpdate)))&lt;&gt;DAY(fpdate),DATE(YEAR(fpdate),MONTH(fpdate)+A117,0),DATE(YEAR(fpdate),MONTH(fpdate)+A117-1,DAY(fpdate))))))</f>
        <v>#NAME?</v>
      </c>
      <c r="C117" s="76" t="str">
        <f t="shared" si="2"/>
        <v>#NAME?</v>
      </c>
      <c r="D117" s="77" t="str">
        <f>IF(A117="","",IF(A117=1,start_rate,IF(variable,IF(OR(A117=1,A117&lt;$J$23*periods_per_year),D116,MIN($J$24,IF(MOD(A117-1,$J$26)=0,MAX($J$25,D116+$J$27),D116))),D116)))</f>
        <v>#NAME?</v>
      </c>
      <c r="E117" s="78" t="str">
        <f t="shared" si="3"/>
        <v>#NAME?</v>
      </c>
      <c r="F117" s="78" t="str">
        <f t="shared" si="4"/>
        <v>#NAME?</v>
      </c>
      <c r="G117" s="78" t="str">
        <f>IF(OR(A117="",A117&lt;$E$23),"",IF(J116&lt;=F117,0,IF(IF(AND(A117&gt;=$E$23,MOD(A117-$E$23,int)=0),$E$24,0)+F117&gt;=J116+E117,J116+E117-F117,IF(AND(A117&gt;=$E$23,MOD(A117-$E$23,int)=0),$E$24,0)+IF(IF(AND(A117&gt;=$E$23,MOD(A117-$E$23,int)=0),$E$24,0)+IF(MOD(A117-$E$27,periods_per_year)=0,$E$26,0)+F117&lt;J116+E117,IF(MOD(A117-$E$27,periods_per_year)=0,$E$26,0),J116+E117-IF(AND(A117&gt;=$E$23,MOD(A117-$E$23,int)=0),$E$24,0)-F117))))</f>
        <v>#NAME?</v>
      </c>
      <c r="H117" s="79"/>
      <c r="I117" s="78" t="str">
        <f t="shared" si="5"/>
        <v>#NAME?</v>
      </c>
      <c r="J117" s="78" t="str">
        <f t="shared" si="6"/>
        <v>#NAME?</v>
      </c>
      <c r="K117" s="78" t="str">
        <f t="shared" si="7"/>
        <v>#NAME?</v>
      </c>
      <c r="L117" s="78" t="str">
        <f t="shared" si="8"/>
        <v>#NAME?</v>
      </c>
      <c r="M117" s="4"/>
      <c r="N117" s="4"/>
      <c r="O117" s="74" t="str">
        <f t="shared" si="9"/>
        <v>#NAME?</v>
      </c>
      <c r="P117" s="75" t="str">
        <f>IF(O117="","",IF(OR(periods_per_year=26,periods_per_year=52),IF(periods_per_year=26,IF(O117=1,fpdate,P116+14),IF(periods_per_year=52,IF(O117=1,fpdate,P116+7),"n/a")),IF(periods_per_year=24,DATE(YEAR(fpdate),MONTH(fpdate)+(O117-1)/2+IF(AND(DAY(fpdate)&gt;=15,MOD(O117,2)=0),1,0),IF(MOD(O117,2)=0,IF(DAY(fpdate)&gt;=15,DAY(fpdate)-14,DAY(fpdate)+14),DAY(fpdate))),IF(DAY(DATE(YEAR(fpdate),MONTH(fpdate)+O117-1,DAY(fpdate)))&lt;&gt;DAY(fpdate),DATE(YEAR(fpdate),MONTH(fpdate)+O117,0),DATE(YEAR(fpdate),MONTH(fpdate)+O117-1,DAY(fpdate))))))</f>
        <v>#NAME?</v>
      </c>
      <c r="Q117" s="80" t="str">
        <f>IF(O117="","",IF(D117&lt;&gt;"",D117,IF(O117=1,start_rate,IF(variable,IF(OR(O117=1,O117&lt;$J$23*periods_per_year),Q116,MIN($J$24,IF(MOD(O117-1,$J$26)=0,MAX($J$25,Q116+$J$27),Q116))),Q116))))</f>
        <v>#NAME?</v>
      </c>
      <c r="R117" s="78" t="str">
        <f t="shared" si="10"/>
        <v>#NAME?</v>
      </c>
      <c r="S117" s="78" t="str">
        <f t="shared" si="11"/>
        <v>#NAME?</v>
      </c>
      <c r="T117" s="78" t="str">
        <f t="shared" si="12"/>
        <v>#NAME?</v>
      </c>
      <c r="U117" s="78" t="str">
        <f t="shared" si="13"/>
        <v>#NAME?</v>
      </c>
    </row>
    <row r="118" ht="12.75" customHeight="1">
      <c r="A118" s="74" t="str">
        <f t="shared" si="1"/>
        <v>#NAME?</v>
      </c>
      <c r="B118" s="75" t="str">
        <f>IF(A118="","",IF(OR(periods_per_year=26,periods_per_year=52),IF(periods_per_year=26,IF(A118=1,fpdate,B117+14),IF(periods_per_year=52,IF(A118=1,fpdate,B117+7),"n/a")),IF(periods_per_year=24,DATE(YEAR(fpdate),MONTH(fpdate)+(A118-1)/2+IF(AND(DAY(fpdate)&gt;=15,MOD(A118,2)=0),1,0),IF(MOD(A118,2)=0,IF(DAY(fpdate)&gt;=15,DAY(fpdate)-14,DAY(fpdate)+14),DAY(fpdate))),IF(DAY(DATE(YEAR(fpdate),MONTH(fpdate)+A118-1,DAY(fpdate)))&lt;&gt;DAY(fpdate),DATE(YEAR(fpdate),MONTH(fpdate)+A118,0),DATE(YEAR(fpdate),MONTH(fpdate)+A118-1,DAY(fpdate))))))</f>
        <v>#NAME?</v>
      </c>
      <c r="C118" s="76" t="str">
        <f t="shared" si="2"/>
        <v>#NAME?</v>
      </c>
      <c r="D118" s="77" t="str">
        <f>IF(A118="","",IF(A118=1,start_rate,IF(variable,IF(OR(A118=1,A118&lt;$J$23*periods_per_year),D117,MIN($J$24,IF(MOD(A118-1,$J$26)=0,MAX($J$25,D117+$J$27),D117))),D117)))</f>
        <v>#NAME?</v>
      </c>
      <c r="E118" s="78" t="str">
        <f t="shared" si="3"/>
        <v>#NAME?</v>
      </c>
      <c r="F118" s="78" t="str">
        <f t="shared" si="4"/>
        <v>#NAME?</v>
      </c>
      <c r="G118" s="78" t="str">
        <f>IF(OR(A118="",A118&lt;$E$23),"",IF(J117&lt;=F118,0,IF(IF(AND(A118&gt;=$E$23,MOD(A118-$E$23,int)=0),$E$24,0)+F118&gt;=J117+E118,J117+E118-F118,IF(AND(A118&gt;=$E$23,MOD(A118-$E$23,int)=0),$E$24,0)+IF(IF(AND(A118&gt;=$E$23,MOD(A118-$E$23,int)=0),$E$24,0)+IF(MOD(A118-$E$27,periods_per_year)=0,$E$26,0)+F118&lt;J117+E118,IF(MOD(A118-$E$27,periods_per_year)=0,$E$26,0),J117+E118-IF(AND(A118&gt;=$E$23,MOD(A118-$E$23,int)=0),$E$24,0)-F118))))</f>
        <v>#NAME?</v>
      </c>
      <c r="H118" s="79"/>
      <c r="I118" s="78" t="str">
        <f t="shared" si="5"/>
        <v>#NAME?</v>
      </c>
      <c r="J118" s="78" t="str">
        <f t="shared" si="6"/>
        <v>#NAME?</v>
      </c>
      <c r="K118" s="78" t="str">
        <f t="shared" si="7"/>
        <v>#NAME?</v>
      </c>
      <c r="L118" s="78" t="str">
        <f t="shared" si="8"/>
        <v>#NAME?</v>
      </c>
      <c r="M118" s="4"/>
      <c r="N118" s="4"/>
      <c r="O118" s="74" t="str">
        <f t="shared" si="9"/>
        <v>#NAME?</v>
      </c>
      <c r="P118" s="75" t="str">
        <f>IF(O118="","",IF(OR(periods_per_year=26,periods_per_year=52),IF(periods_per_year=26,IF(O118=1,fpdate,P117+14),IF(periods_per_year=52,IF(O118=1,fpdate,P117+7),"n/a")),IF(periods_per_year=24,DATE(YEAR(fpdate),MONTH(fpdate)+(O118-1)/2+IF(AND(DAY(fpdate)&gt;=15,MOD(O118,2)=0),1,0),IF(MOD(O118,2)=0,IF(DAY(fpdate)&gt;=15,DAY(fpdate)-14,DAY(fpdate)+14),DAY(fpdate))),IF(DAY(DATE(YEAR(fpdate),MONTH(fpdate)+O118-1,DAY(fpdate)))&lt;&gt;DAY(fpdate),DATE(YEAR(fpdate),MONTH(fpdate)+O118,0),DATE(YEAR(fpdate),MONTH(fpdate)+O118-1,DAY(fpdate))))))</f>
        <v>#NAME?</v>
      </c>
      <c r="Q118" s="80" t="str">
        <f>IF(O118="","",IF(D118&lt;&gt;"",D118,IF(O118=1,start_rate,IF(variable,IF(OR(O118=1,O118&lt;$J$23*periods_per_year),Q117,MIN($J$24,IF(MOD(O118-1,$J$26)=0,MAX($J$25,Q117+$J$27),Q117))),Q117))))</f>
        <v>#NAME?</v>
      </c>
      <c r="R118" s="78" t="str">
        <f t="shared" si="10"/>
        <v>#NAME?</v>
      </c>
      <c r="S118" s="78" t="str">
        <f t="shared" si="11"/>
        <v>#NAME?</v>
      </c>
      <c r="T118" s="78" t="str">
        <f t="shared" si="12"/>
        <v>#NAME?</v>
      </c>
      <c r="U118" s="78" t="str">
        <f t="shared" si="13"/>
        <v>#NAME?</v>
      </c>
    </row>
    <row r="119" ht="12.75" customHeight="1">
      <c r="A119" s="74" t="str">
        <f t="shared" si="1"/>
        <v>#NAME?</v>
      </c>
      <c r="B119" s="75" t="str">
        <f>IF(A119="","",IF(OR(periods_per_year=26,periods_per_year=52),IF(periods_per_year=26,IF(A119=1,fpdate,B118+14),IF(periods_per_year=52,IF(A119=1,fpdate,B118+7),"n/a")),IF(periods_per_year=24,DATE(YEAR(fpdate),MONTH(fpdate)+(A119-1)/2+IF(AND(DAY(fpdate)&gt;=15,MOD(A119,2)=0),1,0),IF(MOD(A119,2)=0,IF(DAY(fpdate)&gt;=15,DAY(fpdate)-14,DAY(fpdate)+14),DAY(fpdate))),IF(DAY(DATE(YEAR(fpdate),MONTH(fpdate)+A119-1,DAY(fpdate)))&lt;&gt;DAY(fpdate),DATE(YEAR(fpdate),MONTH(fpdate)+A119,0),DATE(YEAR(fpdate),MONTH(fpdate)+A119-1,DAY(fpdate))))))</f>
        <v>#NAME?</v>
      </c>
      <c r="C119" s="76" t="str">
        <f t="shared" si="2"/>
        <v>#NAME?</v>
      </c>
      <c r="D119" s="77" t="str">
        <f>IF(A119="","",IF(A119=1,start_rate,IF(variable,IF(OR(A119=1,A119&lt;$J$23*periods_per_year),D118,MIN($J$24,IF(MOD(A119-1,$J$26)=0,MAX($J$25,D118+$J$27),D118))),D118)))</f>
        <v>#NAME?</v>
      </c>
      <c r="E119" s="78" t="str">
        <f t="shared" si="3"/>
        <v>#NAME?</v>
      </c>
      <c r="F119" s="78" t="str">
        <f t="shared" si="4"/>
        <v>#NAME?</v>
      </c>
      <c r="G119" s="78" t="str">
        <f>IF(OR(A119="",A119&lt;$E$23),"",IF(J118&lt;=F119,0,IF(IF(AND(A119&gt;=$E$23,MOD(A119-$E$23,int)=0),$E$24,0)+F119&gt;=J118+E119,J118+E119-F119,IF(AND(A119&gt;=$E$23,MOD(A119-$E$23,int)=0),$E$24,0)+IF(IF(AND(A119&gt;=$E$23,MOD(A119-$E$23,int)=0),$E$24,0)+IF(MOD(A119-$E$27,periods_per_year)=0,$E$26,0)+F119&lt;J118+E119,IF(MOD(A119-$E$27,periods_per_year)=0,$E$26,0),J118+E119-IF(AND(A119&gt;=$E$23,MOD(A119-$E$23,int)=0),$E$24,0)-F119))))</f>
        <v>#NAME?</v>
      </c>
      <c r="H119" s="79"/>
      <c r="I119" s="78" t="str">
        <f t="shared" si="5"/>
        <v>#NAME?</v>
      </c>
      <c r="J119" s="78" t="str">
        <f t="shared" si="6"/>
        <v>#NAME?</v>
      </c>
      <c r="K119" s="78" t="str">
        <f t="shared" si="7"/>
        <v>#NAME?</v>
      </c>
      <c r="L119" s="78" t="str">
        <f t="shared" si="8"/>
        <v>#NAME?</v>
      </c>
      <c r="M119" s="4"/>
      <c r="N119" s="4"/>
      <c r="O119" s="74" t="str">
        <f t="shared" si="9"/>
        <v>#NAME?</v>
      </c>
      <c r="P119" s="75" t="str">
        <f>IF(O119="","",IF(OR(periods_per_year=26,periods_per_year=52),IF(periods_per_year=26,IF(O119=1,fpdate,P118+14),IF(periods_per_year=52,IF(O119=1,fpdate,P118+7),"n/a")),IF(periods_per_year=24,DATE(YEAR(fpdate),MONTH(fpdate)+(O119-1)/2+IF(AND(DAY(fpdate)&gt;=15,MOD(O119,2)=0),1,0),IF(MOD(O119,2)=0,IF(DAY(fpdate)&gt;=15,DAY(fpdate)-14,DAY(fpdate)+14),DAY(fpdate))),IF(DAY(DATE(YEAR(fpdate),MONTH(fpdate)+O119-1,DAY(fpdate)))&lt;&gt;DAY(fpdate),DATE(YEAR(fpdate),MONTH(fpdate)+O119,0),DATE(YEAR(fpdate),MONTH(fpdate)+O119-1,DAY(fpdate))))))</f>
        <v>#NAME?</v>
      </c>
      <c r="Q119" s="80" t="str">
        <f>IF(O119="","",IF(D119&lt;&gt;"",D119,IF(O119=1,start_rate,IF(variable,IF(OR(O119=1,O119&lt;$J$23*periods_per_year),Q118,MIN($J$24,IF(MOD(O119-1,$J$26)=0,MAX($J$25,Q118+$J$27),Q118))),Q118))))</f>
        <v>#NAME?</v>
      </c>
      <c r="R119" s="78" t="str">
        <f t="shared" si="10"/>
        <v>#NAME?</v>
      </c>
      <c r="S119" s="78" t="str">
        <f t="shared" si="11"/>
        <v>#NAME?</v>
      </c>
      <c r="T119" s="78" t="str">
        <f t="shared" si="12"/>
        <v>#NAME?</v>
      </c>
      <c r="U119" s="78" t="str">
        <f t="shared" si="13"/>
        <v>#NAME?</v>
      </c>
    </row>
    <row r="120" ht="12.75" customHeight="1">
      <c r="A120" s="74" t="str">
        <f t="shared" si="1"/>
        <v>#NAME?</v>
      </c>
      <c r="B120" s="75" t="str">
        <f>IF(A120="","",IF(OR(periods_per_year=26,periods_per_year=52),IF(periods_per_year=26,IF(A120=1,fpdate,B119+14),IF(periods_per_year=52,IF(A120=1,fpdate,B119+7),"n/a")),IF(periods_per_year=24,DATE(YEAR(fpdate),MONTH(fpdate)+(A120-1)/2+IF(AND(DAY(fpdate)&gt;=15,MOD(A120,2)=0),1,0),IF(MOD(A120,2)=0,IF(DAY(fpdate)&gt;=15,DAY(fpdate)-14,DAY(fpdate)+14),DAY(fpdate))),IF(DAY(DATE(YEAR(fpdate),MONTH(fpdate)+A120-1,DAY(fpdate)))&lt;&gt;DAY(fpdate),DATE(YEAR(fpdate),MONTH(fpdate)+A120,0),DATE(YEAR(fpdate),MONTH(fpdate)+A120-1,DAY(fpdate))))))</f>
        <v>#NAME?</v>
      </c>
      <c r="C120" s="76" t="str">
        <f t="shared" si="2"/>
        <v>#NAME?</v>
      </c>
      <c r="D120" s="77" t="str">
        <f>IF(A120="","",IF(A120=1,start_rate,IF(variable,IF(OR(A120=1,A120&lt;$J$23*periods_per_year),D119,MIN($J$24,IF(MOD(A120-1,$J$26)=0,MAX($J$25,D119+$J$27),D119))),D119)))</f>
        <v>#NAME?</v>
      </c>
      <c r="E120" s="78" t="str">
        <f t="shared" si="3"/>
        <v>#NAME?</v>
      </c>
      <c r="F120" s="78" t="str">
        <f t="shared" si="4"/>
        <v>#NAME?</v>
      </c>
      <c r="G120" s="78" t="str">
        <f>IF(OR(A120="",A120&lt;$E$23),"",IF(J119&lt;=F120,0,IF(IF(AND(A120&gt;=$E$23,MOD(A120-$E$23,int)=0),$E$24,0)+F120&gt;=J119+E120,J119+E120-F120,IF(AND(A120&gt;=$E$23,MOD(A120-$E$23,int)=0),$E$24,0)+IF(IF(AND(A120&gt;=$E$23,MOD(A120-$E$23,int)=0),$E$24,0)+IF(MOD(A120-$E$27,periods_per_year)=0,$E$26,0)+F120&lt;J119+E120,IF(MOD(A120-$E$27,periods_per_year)=0,$E$26,0),J119+E120-IF(AND(A120&gt;=$E$23,MOD(A120-$E$23,int)=0),$E$24,0)-F120))))</f>
        <v>#NAME?</v>
      </c>
      <c r="H120" s="79"/>
      <c r="I120" s="78" t="str">
        <f t="shared" si="5"/>
        <v>#NAME?</v>
      </c>
      <c r="J120" s="78" t="str">
        <f t="shared" si="6"/>
        <v>#NAME?</v>
      </c>
      <c r="K120" s="78" t="str">
        <f t="shared" si="7"/>
        <v>#NAME?</v>
      </c>
      <c r="L120" s="78" t="str">
        <f t="shared" si="8"/>
        <v>#NAME?</v>
      </c>
      <c r="M120" s="4"/>
      <c r="N120" s="4"/>
      <c r="O120" s="74" t="str">
        <f t="shared" si="9"/>
        <v>#NAME?</v>
      </c>
      <c r="P120" s="75" t="str">
        <f>IF(O120="","",IF(OR(periods_per_year=26,periods_per_year=52),IF(periods_per_year=26,IF(O120=1,fpdate,P119+14),IF(periods_per_year=52,IF(O120=1,fpdate,P119+7),"n/a")),IF(periods_per_year=24,DATE(YEAR(fpdate),MONTH(fpdate)+(O120-1)/2+IF(AND(DAY(fpdate)&gt;=15,MOD(O120,2)=0),1,0),IF(MOD(O120,2)=0,IF(DAY(fpdate)&gt;=15,DAY(fpdate)-14,DAY(fpdate)+14),DAY(fpdate))),IF(DAY(DATE(YEAR(fpdate),MONTH(fpdate)+O120-1,DAY(fpdate)))&lt;&gt;DAY(fpdate),DATE(YEAR(fpdate),MONTH(fpdate)+O120,0),DATE(YEAR(fpdate),MONTH(fpdate)+O120-1,DAY(fpdate))))))</f>
        <v>#NAME?</v>
      </c>
      <c r="Q120" s="80" t="str">
        <f>IF(O120="","",IF(D120&lt;&gt;"",D120,IF(O120=1,start_rate,IF(variable,IF(OR(O120=1,O120&lt;$J$23*periods_per_year),Q119,MIN($J$24,IF(MOD(O120-1,$J$26)=0,MAX($J$25,Q119+$J$27),Q119))),Q119))))</f>
        <v>#NAME?</v>
      </c>
      <c r="R120" s="78" t="str">
        <f t="shared" si="10"/>
        <v>#NAME?</v>
      </c>
      <c r="S120" s="78" t="str">
        <f t="shared" si="11"/>
        <v>#NAME?</v>
      </c>
      <c r="T120" s="78" t="str">
        <f t="shared" si="12"/>
        <v>#NAME?</v>
      </c>
      <c r="U120" s="78" t="str">
        <f t="shared" si="13"/>
        <v>#NAME?</v>
      </c>
    </row>
    <row r="121" ht="12.75" customHeight="1">
      <c r="A121" s="74" t="str">
        <f t="shared" si="1"/>
        <v>#NAME?</v>
      </c>
      <c r="B121" s="75" t="str">
        <f>IF(A121="","",IF(OR(periods_per_year=26,periods_per_year=52),IF(periods_per_year=26,IF(A121=1,fpdate,B120+14),IF(periods_per_year=52,IF(A121=1,fpdate,B120+7),"n/a")),IF(periods_per_year=24,DATE(YEAR(fpdate),MONTH(fpdate)+(A121-1)/2+IF(AND(DAY(fpdate)&gt;=15,MOD(A121,2)=0),1,0),IF(MOD(A121,2)=0,IF(DAY(fpdate)&gt;=15,DAY(fpdate)-14,DAY(fpdate)+14),DAY(fpdate))),IF(DAY(DATE(YEAR(fpdate),MONTH(fpdate)+A121-1,DAY(fpdate)))&lt;&gt;DAY(fpdate),DATE(YEAR(fpdate),MONTH(fpdate)+A121,0),DATE(YEAR(fpdate),MONTH(fpdate)+A121-1,DAY(fpdate))))))</f>
        <v>#NAME?</v>
      </c>
      <c r="C121" s="76" t="str">
        <f t="shared" si="2"/>
        <v>#NAME?</v>
      </c>
      <c r="D121" s="77" t="str">
        <f>IF(A121="","",IF(A121=1,start_rate,IF(variable,IF(OR(A121=1,A121&lt;$J$23*periods_per_year),D120,MIN($J$24,IF(MOD(A121-1,$J$26)=0,MAX($J$25,D120+$J$27),D120))),D120)))</f>
        <v>#NAME?</v>
      </c>
      <c r="E121" s="78" t="str">
        <f t="shared" si="3"/>
        <v>#NAME?</v>
      </c>
      <c r="F121" s="78" t="str">
        <f t="shared" si="4"/>
        <v>#NAME?</v>
      </c>
      <c r="G121" s="78" t="str">
        <f>IF(OR(A121="",A121&lt;$E$23),"",IF(J120&lt;=F121,0,IF(IF(AND(A121&gt;=$E$23,MOD(A121-$E$23,int)=0),$E$24,0)+F121&gt;=J120+E121,J120+E121-F121,IF(AND(A121&gt;=$E$23,MOD(A121-$E$23,int)=0),$E$24,0)+IF(IF(AND(A121&gt;=$E$23,MOD(A121-$E$23,int)=0),$E$24,0)+IF(MOD(A121-$E$27,periods_per_year)=0,$E$26,0)+F121&lt;J120+E121,IF(MOD(A121-$E$27,periods_per_year)=0,$E$26,0),J120+E121-IF(AND(A121&gt;=$E$23,MOD(A121-$E$23,int)=0),$E$24,0)-F121))))</f>
        <v>#NAME?</v>
      </c>
      <c r="H121" s="79"/>
      <c r="I121" s="78" t="str">
        <f t="shared" si="5"/>
        <v>#NAME?</v>
      </c>
      <c r="J121" s="78" t="str">
        <f t="shared" si="6"/>
        <v>#NAME?</v>
      </c>
      <c r="K121" s="78" t="str">
        <f t="shared" si="7"/>
        <v>#NAME?</v>
      </c>
      <c r="L121" s="78" t="str">
        <f t="shared" si="8"/>
        <v>#NAME?</v>
      </c>
      <c r="M121" s="4"/>
      <c r="N121" s="4"/>
      <c r="O121" s="74" t="str">
        <f t="shared" si="9"/>
        <v>#NAME?</v>
      </c>
      <c r="P121" s="75" t="str">
        <f>IF(O121="","",IF(OR(periods_per_year=26,periods_per_year=52),IF(periods_per_year=26,IF(O121=1,fpdate,P120+14),IF(periods_per_year=52,IF(O121=1,fpdate,P120+7),"n/a")),IF(periods_per_year=24,DATE(YEAR(fpdate),MONTH(fpdate)+(O121-1)/2+IF(AND(DAY(fpdate)&gt;=15,MOD(O121,2)=0),1,0),IF(MOD(O121,2)=0,IF(DAY(fpdate)&gt;=15,DAY(fpdate)-14,DAY(fpdate)+14),DAY(fpdate))),IF(DAY(DATE(YEAR(fpdate),MONTH(fpdate)+O121-1,DAY(fpdate)))&lt;&gt;DAY(fpdate),DATE(YEAR(fpdate),MONTH(fpdate)+O121,0),DATE(YEAR(fpdate),MONTH(fpdate)+O121-1,DAY(fpdate))))))</f>
        <v>#NAME?</v>
      </c>
      <c r="Q121" s="80" t="str">
        <f>IF(O121="","",IF(D121&lt;&gt;"",D121,IF(O121=1,start_rate,IF(variable,IF(OR(O121=1,O121&lt;$J$23*periods_per_year),Q120,MIN($J$24,IF(MOD(O121-1,$J$26)=0,MAX($J$25,Q120+$J$27),Q120))),Q120))))</f>
        <v>#NAME?</v>
      </c>
      <c r="R121" s="78" t="str">
        <f t="shared" si="10"/>
        <v>#NAME?</v>
      </c>
      <c r="S121" s="78" t="str">
        <f t="shared" si="11"/>
        <v>#NAME?</v>
      </c>
      <c r="T121" s="78" t="str">
        <f t="shared" si="12"/>
        <v>#NAME?</v>
      </c>
      <c r="U121" s="78" t="str">
        <f t="shared" si="13"/>
        <v>#NAME?</v>
      </c>
    </row>
    <row r="122" ht="12.75" customHeight="1">
      <c r="A122" s="74" t="str">
        <f t="shared" si="1"/>
        <v>#NAME?</v>
      </c>
      <c r="B122" s="75" t="str">
        <f>IF(A122="","",IF(OR(periods_per_year=26,periods_per_year=52),IF(periods_per_year=26,IF(A122=1,fpdate,B121+14),IF(periods_per_year=52,IF(A122=1,fpdate,B121+7),"n/a")),IF(periods_per_year=24,DATE(YEAR(fpdate),MONTH(fpdate)+(A122-1)/2+IF(AND(DAY(fpdate)&gt;=15,MOD(A122,2)=0),1,0),IF(MOD(A122,2)=0,IF(DAY(fpdate)&gt;=15,DAY(fpdate)-14,DAY(fpdate)+14),DAY(fpdate))),IF(DAY(DATE(YEAR(fpdate),MONTH(fpdate)+A122-1,DAY(fpdate)))&lt;&gt;DAY(fpdate),DATE(YEAR(fpdate),MONTH(fpdate)+A122,0),DATE(YEAR(fpdate),MONTH(fpdate)+A122-1,DAY(fpdate))))))</f>
        <v>#NAME?</v>
      </c>
      <c r="C122" s="76" t="str">
        <f t="shared" si="2"/>
        <v>#NAME?</v>
      </c>
      <c r="D122" s="77" t="str">
        <f>IF(A122="","",IF(A122=1,start_rate,IF(variable,IF(OR(A122=1,A122&lt;$J$23*periods_per_year),D121,MIN($J$24,IF(MOD(A122-1,$J$26)=0,MAX($J$25,D121+$J$27),D121))),D121)))</f>
        <v>#NAME?</v>
      </c>
      <c r="E122" s="78" t="str">
        <f t="shared" si="3"/>
        <v>#NAME?</v>
      </c>
      <c r="F122" s="78" t="str">
        <f t="shared" si="4"/>
        <v>#NAME?</v>
      </c>
      <c r="G122" s="78" t="str">
        <f>IF(OR(A122="",A122&lt;$E$23),"",IF(J121&lt;=F122,0,IF(IF(AND(A122&gt;=$E$23,MOD(A122-$E$23,int)=0),$E$24,0)+F122&gt;=J121+E122,J121+E122-F122,IF(AND(A122&gt;=$E$23,MOD(A122-$E$23,int)=0),$E$24,0)+IF(IF(AND(A122&gt;=$E$23,MOD(A122-$E$23,int)=0),$E$24,0)+IF(MOD(A122-$E$27,periods_per_year)=0,$E$26,0)+F122&lt;J121+E122,IF(MOD(A122-$E$27,periods_per_year)=0,$E$26,0),J121+E122-IF(AND(A122&gt;=$E$23,MOD(A122-$E$23,int)=0),$E$24,0)-F122))))</f>
        <v>#NAME?</v>
      </c>
      <c r="H122" s="79"/>
      <c r="I122" s="78" t="str">
        <f t="shared" si="5"/>
        <v>#NAME?</v>
      </c>
      <c r="J122" s="78" t="str">
        <f t="shared" si="6"/>
        <v>#NAME?</v>
      </c>
      <c r="K122" s="78" t="str">
        <f t="shared" si="7"/>
        <v>#NAME?</v>
      </c>
      <c r="L122" s="78" t="str">
        <f t="shared" si="8"/>
        <v>#NAME?</v>
      </c>
      <c r="M122" s="4"/>
      <c r="N122" s="4"/>
      <c r="O122" s="74" t="str">
        <f t="shared" si="9"/>
        <v>#NAME?</v>
      </c>
      <c r="P122" s="75" t="str">
        <f>IF(O122="","",IF(OR(periods_per_year=26,periods_per_year=52),IF(periods_per_year=26,IF(O122=1,fpdate,P121+14),IF(periods_per_year=52,IF(O122=1,fpdate,P121+7),"n/a")),IF(periods_per_year=24,DATE(YEAR(fpdate),MONTH(fpdate)+(O122-1)/2+IF(AND(DAY(fpdate)&gt;=15,MOD(O122,2)=0),1,0),IF(MOD(O122,2)=0,IF(DAY(fpdate)&gt;=15,DAY(fpdate)-14,DAY(fpdate)+14),DAY(fpdate))),IF(DAY(DATE(YEAR(fpdate),MONTH(fpdate)+O122-1,DAY(fpdate)))&lt;&gt;DAY(fpdate),DATE(YEAR(fpdate),MONTH(fpdate)+O122,0),DATE(YEAR(fpdate),MONTH(fpdate)+O122-1,DAY(fpdate))))))</f>
        <v>#NAME?</v>
      </c>
      <c r="Q122" s="80" t="str">
        <f>IF(O122="","",IF(D122&lt;&gt;"",D122,IF(O122=1,start_rate,IF(variable,IF(OR(O122=1,O122&lt;$J$23*periods_per_year),Q121,MIN($J$24,IF(MOD(O122-1,$J$26)=0,MAX($J$25,Q121+$J$27),Q121))),Q121))))</f>
        <v>#NAME?</v>
      </c>
      <c r="R122" s="78" t="str">
        <f t="shared" si="10"/>
        <v>#NAME?</v>
      </c>
      <c r="S122" s="78" t="str">
        <f t="shared" si="11"/>
        <v>#NAME?</v>
      </c>
      <c r="T122" s="78" t="str">
        <f t="shared" si="12"/>
        <v>#NAME?</v>
      </c>
      <c r="U122" s="78" t="str">
        <f t="shared" si="13"/>
        <v>#NAME?</v>
      </c>
    </row>
    <row r="123" ht="12.75" customHeight="1">
      <c r="A123" s="74" t="str">
        <f t="shared" si="1"/>
        <v>#NAME?</v>
      </c>
      <c r="B123" s="75" t="str">
        <f>IF(A123="","",IF(OR(periods_per_year=26,periods_per_year=52),IF(periods_per_year=26,IF(A123=1,fpdate,B122+14),IF(periods_per_year=52,IF(A123=1,fpdate,B122+7),"n/a")),IF(periods_per_year=24,DATE(YEAR(fpdate),MONTH(fpdate)+(A123-1)/2+IF(AND(DAY(fpdate)&gt;=15,MOD(A123,2)=0),1,0),IF(MOD(A123,2)=0,IF(DAY(fpdate)&gt;=15,DAY(fpdate)-14,DAY(fpdate)+14),DAY(fpdate))),IF(DAY(DATE(YEAR(fpdate),MONTH(fpdate)+A123-1,DAY(fpdate)))&lt;&gt;DAY(fpdate),DATE(YEAR(fpdate),MONTH(fpdate)+A123,0),DATE(YEAR(fpdate),MONTH(fpdate)+A123-1,DAY(fpdate))))))</f>
        <v>#NAME?</v>
      </c>
      <c r="C123" s="76" t="str">
        <f t="shared" si="2"/>
        <v>#NAME?</v>
      </c>
      <c r="D123" s="77" t="str">
        <f>IF(A123="","",IF(A123=1,start_rate,IF(variable,IF(OR(A123=1,A123&lt;$J$23*periods_per_year),D122,MIN($J$24,IF(MOD(A123-1,$J$26)=0,MAX($J$25,D122+$J$27),D122))),D122)))</f>
        <v>#NAME?</v>
      </c>
      <c r="E123" s="78" t="str">
        <f t="shared" si="3"/>
        <v>#NAME?</v>
      </c>
      <c r="F123" s="78" t="str">
        <f t="shared" si="4"/>
        <v>#NAME?</v>
      </c>
      <c r="G123" s="78" t="str">
        <f>IF(OR(A123="",A123&lt;$E$23),"",IF(J122&lt;=F123,0,IF(IF(AND(A123&gt;=$E$23,MOD(A123-$E$23,int)=0),$E$24,0)+F123&gt;=J122+E123,J122+E123-F123,IF(AND(A123&gt;=$E$23,MOD(A123-$E$23,int)=0),$E$24,0)+IF(IF(AND(A123&gt;=$E$23,MOD(A123-$E$23,int)=0),$E$24,0)+IF(MOD(A123-$E$27,periods_per_year)=0,$E$26,0)+F123&lt;J122+E123,IF(MOD(A123-$E$27,periods_per_year)=0,$E$26,0),J122+E123-IF(AND(A123&gt;=$E$23,MOD(A123-$E$23,int)=0),$E$24,0)-F123))))</f>
        <v>#NAME?</v>
      </c>
      <c r="H123" s="79"/>
      <c r="I123" s="78" t="str">
        <f t="shared" si="5"/>
        <v>#NAME?</v>
      </c>
      <c r="J123" s="78" t="str">
        <f t="shared" si="6"/>
        <v>#NAME?</v>
      </c>
      <c r="K123" s="78" t="str">
        <f t="shared" si="7"/>
        <v>#NAME?</v>
      </c>
      <c r="L123" s="78" t="str">
        <f t="shared" si="8"/>
        <v>#NAME?</v>
      </c>
      <c r="M123" s="4"/>
      <c r="N123" s="4"/>
      <c r="O123" s="74" t="str">
        <f t="shared" si="9"/>
        <v>#NAME?</v>
      </c>
      <c r="P123" s="75" t="str">
        <f>IF(O123="","",IF(OR(periods_per_year=26,periods_per_year=52),IF(periods_per_year=26,IF(O123=1,fpdate,P122+14),IF(periods_per_year=52,IF(O123=1,fpdate,P122+7),"n/a")),IF(periods_per_year=24,DATE(YEAR(fpdate),MONTH(fpdate)+(O123-1)/2+IF(AND(DAY(fpdate)&gt;=15,MOD(O123,2)=0),1,0),IF(MOD(O123,2)=0,IF(DAY(fpdate)&gt;=15,DAY(fpdate)-14,DAY(fpdate)+14),DAY(fpdate))),IF(DAY(DATE(YEAR(fpdate),MONTH(fpdate)+O123-1,DAY(fpdate)))&lt;&gt;DAY(fpdate),DATE(YEAR(fpdate),MONTH(fpdate)+O123,0),DATE(YEAR(fpdate),MONTH(fpdate)+O123-1,DAY(fpdate))))))</f>
        <v>#NAME?</v>
      </c>
      <c r="Q123" s="80" t="str">
        <f>IF(O123="","",IF(D123&lt;&gt;"",D123,IF(O123=1,start_rate,IF(variable,IF(OR(O123=1,O123&lt;$J$23*periods_per_year),Q122,MIN($J$24,IF(MOD(O123-1,$J$26)=0,MAX($J$25,Q122+$J$27),Q122))),Q122))))</f>
        <v>#NAME?</v>
      </c>
      <c r="R123" s="78" t="str">
        <f t="shared" si="10"/>
        <v>#NAME?</v>
      </c>
      <c r="S123" s="78" t="str">
        <f t="shared" si="11"/>
        <v>#NAME?</v>
      </c>
      <c r="T123" s="78" t="str">
        <f t="shared" si="12"/>
        <v>#NAME?</v>
      </c>
      <c r="U123" s="78" t="str">
        <f t="shared" si="13"/>
        <v>#NAME?</v>
      </c>
    </row>
    <row r="124" ht="12.75" customHeight="1">
      <c r="A124" s="74" t="str">
        <f t="shared" si="1"/>
        <v>#NAME?</v>
      </c>
      <c r="B124" s="75" t="str">
        <f>IF(A124="","",IF(OR(periods_per_year=26,periods_per_year=52),IF(periods_per_year=26,IF(A124=1,fpdate,B123+14),IF(periods_per_year=52,IF(A124=1,fpdate,B123+7),"n/a")),IF(periods_per_year=24,DATE(YEAR(fpdate),MONTH(fpdate)+(A124-1)/2+IF(AND(DAY(fpdate)&gt;=15,MOD(A124,2)=0),1,0),IF(MOD(A124,2)=0,IF(DAY(fpdate)&gt;=15,DAY(fpdate)-14,DAY(fpdate)+14),DAY(fpdate))),IF(DAY(DATE(YEAR(fpdate),MONTH(fpdate)+A124-1,DAY(fpdate)))&lt;&gt;DAY(fpdate),DATE(YEAR(fpdate),MONTH(fpdate)+A124,0),DATE(YEAR(fpdate),MONTH(fpdate)+A124-1,DAY(fpdate))))))</f>
        <v>#NAME?</v>
      </c>
      <c r="C124" s="76" t="str">
        <f t="shared" si="2"/>
        <v>#NAME?</v>
      </c>
      <c r="D124" s="77" t="str">
        <f>IF(A124="","",IF(A124=1,start_rate,IF(variable,IF(OR(A124=1,A124&lt;$J$23*periods_per_year),D123,MIN($J$24,IF(MOD(A124-1,$J$26)=0,MAX($J$25,D123+$J$27),D123))),D123)))</f>
        <v>#NAME?</v>
      </c>
      <c r="E124" s="78" t="str">
        <f t="shared" si="3"/>
        <v>#NAME?</v>
      </c>
      <c r="F124" s="78" t="str">
        <f t="shared" si="4"/>
        <v>#NAME?</v>
      </c>
      <c r="G124" s="78" t="str">
        <f>IF(OR(A124="",A124&lt;$E$23),"",IF(J123&lt;=F124,0,IF(IF(AND(A124&gt;=$E$23,MOD(A124-$E$23,int)=0),$E$24,0)+F124&gt;=J123+E124,J123+E124-F124,IF(AND(A124&gt;=$E$23,MOD(A124-$E$23,int)=0),$E$24,0)+IF(IF(AND(A124&gt;=$E$23,MOD(A124-$E$23,int)=0),$E$24,0)+IF(MOD(A124-$E$27,periods_per_year)=0,$E$26,0)+F124&lt;J123+E124,IF(MOD(A124-$E$27,periods_per_year)=0,$E$26,0),J123+E124-IF(AND(A124&gt;=$E$23,MOD(A124-$E$23,int)=0),$E$24,0)-F124))))</f>
        <v>#NAME?</v>
      </c>
      <c r="H124" s="79"/>
      <c r="I124" s="78" t="str">
        <f t="shared" si="5"/>
        <v>#NAME?</v>
      </c>
      <c r="J124" s="78" t="str">
        <f t="shared" si="6"/>
        <v>#NAME?</v>
      </c>
      <c r="K124" s="78" t="str">
        <f t="shared" si="7"/>
        <v>#NAME?</v>
      </c>
      <c r="L124" s="78" t="str">
        <f t="shared" si="8"/>
        <v>#NAME?</v>
      </c>
      <c r="M124" s="4"/>
      <c r="N124" s="4"/>
      <c r="O124" s="74" t="str">
        <f t="shared" si="9"/>
        <v>#NAME?</v>
      </c>
      <c r="P124" s="75" t="str">
        <f>IF(O124="","",IF(OR(periods_per_year=26,periods_per_year=52),IF(periods_per_year=26,IF(O124=1,fpdate,P123+14),IF(periods_per_year=52,IF(O124=1,fpdate,P123+7),"n/a")),IF(periods_per_year=24,DATE(YEAR(fpdate),MONTH(fpdate)+(O124-1)/2+IF(AND(DAY(fpdate)&gt;=15,MOD(O124,2)=0),1,0),IF(MOD(O124,2)=0,IF(DAY(fpdate)&gt;=15,DAY(fpdate)-14,DAY(fpdate)+14),DAY(fpdate))),IF(DAY(DATE(YEAR(fpdate),MONTH(fpdate)+O124-1,DAY(fpdate)))&lt;&gt;DAY(fpdate),DATE(YEAR(fpdate),MONTH(fpdate)+O124,0),DATE(YEAR(fpdate),MONTH(fpdate)+O124-1,DAY(fpdate))))))</f>
        <v>#NAME?</v>
      </c>
      <c r="Q124" s="80" t="str">
        <f>IF(O124="","",IF(D124&lt;&gt;"",D124,IF(O124=1,start_rate,IF(variable,IF(OR(O124=1,O124&lt;$J$23*periods_per_year),Q123,MIN($J$24,IF(MOD(O124-1,$J$26)=0,MAX($J$25,Q123+$J$27),Q123))),Q123))))</f>
        <v>#NAME?</v>
      </c>
      <c r="R124" s="78" t="str">
        <f t="shared" si="10"/>
        <v>#NAME?</v>
      </c>
      <c r="S124" s="78" t="str">
        <f t="shared" si="11"/>
        <v>#NAME?</v>
      </c>
      <c r="T124" s="78" t="str">
        <f t="shared" si="12"/>
        <v>#NAME?</v>
      </c>
      <c r="U124" s="78" t="str">
        <f t="shared" si="13"/>
        <v>#NAME?</v>
      </c>
    </row>
    <row r="125" ht="12.75" customHeight="1">
      <c r="A125" s="74" t="str">
        <f t="shared" si="1"/>
        <v>#NAME?</v>
      </c>
      <c r="B125" s="75" t="str">
        <f>IF(A125="","",IF(OR(periods_per_year=26,periods_per_year=52),IF(periods_per_year=26,IF(A125=1,fpdate,B124+14),IF(periods_per_year=52,IF(A125=1,fpdate,B124+7),"n/a")),IF(periods_per_year=24,DATE(YEAR(fpdate),MONTH(fpdate)+(A125-1)/2+IF(AND(DAY(fpdate)&gt;=15,MOD(A125,2)=0),1,0),IF(MOD(A125,2)=0,IF(DAY(fpdate)&gt;=15,DAY(fpdate)-14,DAY(fpdate)+14),DAY(fpdate))),IF(DAY(DATE(YEAR(fpdate),MONTH(fpdate)+A125-1,DAY(fpdate)))&lt;&gt;DAY(fpdate),DATE(YEAR(fpdate),MONTH(fpdate)+A125,0),DATE(YEAR(fpdate),MONTH(fpdate)+A125-1,DAY(fpdate))))))</f>
        <v>#NAME?</v>
      </c>
      <c r="C125" s="76" t="str">
        <f t="shared" si="2"/>
        <v>#NAME?</v>
      </c>
      <c r="D125" s="77" t="str">
        <f>IF(A125="","",IF(A125=1,start_rate,IF(variable,IF(OR(A125=1,A125&lt;$J$23*periods_per_year),D124,MIN($J$24,IF(MOD(A125-1,$J$26)=0,MAX($J$25,D124+$J$27),D124))),D124)))</f>
        <v>#NAME?</v>
      </c>
      <c r="E125" s="78" t="str">
        <f t="shared" si="3"/>
        <v>#NAME?</v>
      </c>
      <c r="F125" s="78" t="str">
        <f t="shared" si="4"/>
        <v>#NAME?</v>
      </c>
      <c r="G125" s="78" t="str">
        <f>IF(OR(A125="",A125&lt;$E$23),"",IF(J124&lt;=F125,0,IF(IF(AND(A125&gt;=$E$23,MOD(A125-$E$23,int)=0),$E$24,0)+F125&gt;=J124+E125,J124+E125-F125,IF(AND(A125&gt;=$E$23,MOD(A125-$E$23,int)=0),$E$24,0)+IF(IF(AND(A125&gt;=$E$23,MOD(A125-$E$23,int)=0),$E$24,0)+IF(MOD(A125-$E$27,periods_per_year)=0,$E$26,0)+F125&lt;J124+E125,IF(MOD(A125-$E$27,periods_per_year)=0,$E$26,0),J124+E125-IF(AND(A125&gt;=$E$23,MOD(A125-$E$23,int)=0),$E$24,0)-F125))))</f>
        <v>#NAME?</v>
      </c>
      <c r="H125" s="79"/>
      <c r="I125" s="78" t="str">
        <f t="shared" si="5"/>
        <v>#NAME?</v>
      </c>
      <c r="J125" s="78" t="str">
        <f t="shared" si="6"/>
        <v>#NAME?</v>
      </c>
      <c r="K125" s="78" t="str">
        <f t="shared" si="7"/>
        <v>#NAME?</v>
      </c>
      <c r="L125" s="78" t="str">
        <f t="shared" si="8"/>
        <v>#NAME?</v>
      </c>
      <c r="M125" s="4"/>
      <c r="N125" s="4"/>
      <c r="O125" s="74" t="str">
        <f t="shared" si="9"/>
        <v>#NAME?</v>
      </c>
      <c r="P125" s="75" t="str">
        <f>IF(O125="","",IF(OR(periods_per_year=26,periods_per_year=52),IF(periods_per_year=26,IF(O125=1,fpdate,P124+14),IF(periods_per_year=52,IF(O125=1,fpdate,P124+7),"n/a")),IF(periods_per_year=24,DATE(YEAR(fpdate),MONTH(fpdate)+(O125-1)/2+IF(AND(DAY(fpdate)&gt;=15,MOD(O125,2)=0),1,0),IF(MOD(O125,2)=0,IF(DAY(fpdate)&gt;=15,DAY(fpdate)-14,DAY(fpdate)+14),DAY(fpdate))),IF(DAY(DATE(YEAR(fpdate),MONTH(fpdate)+O125-1,DAY(fpdate)))&lt;&gt;DAY(fpdate),DATE(YEAR(fpdate),MONTH(fpdate)+O125,0),DATE(YEAR(fpdate),MONTH(fpdate)+O125-1,DAY(fpdate))))))</f>
        <v>#NAME?</v>
      </c>
      <c r="Q125" s="80" t="str">
        <f>IF(O125="","",IF(D125&lt;&gt;"",D125,IF(O125=1,start_rate,IF(variable,IF(OR(O125=1,O125&lt;$J$23*periods_per_year),Q124,MIN($J$24,IF(MOD(O125-1,$J$26)=0,MAX($J$25,Q124+$J$27),Q124))),Q124))))</f>
        <v>#NAME?</v>
      </c>
      <c r="R125" s="78" t="str">
        <f t="shared" si="10"/>
        <v>#NAME?</v>
      </c>
      <c r="S125" s="78" t="str">
        <f t="shared" si="11"/>
        <v>#NAME?</v>
      </c>
      <c r="T125" s="78" t="str">
        <f t="shared" si="12"/>
        <v>#NAME?</v>
      </c>
      <c r="U125" s="78" t="str">
        <f t="shared" si="13"/>
        <v>#NAME?</v>
      </c>
    </row>
    <row r="126" ht="12.75" customHeight="1">
      <c r="A126" s="74" t="str">
        <f t="shared" si="1"/>
        <v>#NAME?</v>
      </c>
      <c r="B126" s="75" t="str">
        <f>IF(A126="","",IF(OR(periods_per_year=26,periods_per_year=52),IF(periods_per_year=26,IF(A126=1,fpdate,B125+14),IF(periods_per_year=52,IF(A126=1,fpdate,B125+7),"n/a")),IF(periods_per_year=24,DATE(YEAR(fpdate),MONTH(fpdate)+(A126-1)/2+IF(AND(DAY(fpdate)&gt;=15,MOD(A126,2)=0),1,0),IF(MOD(A126,2)=0,IF(DAY(fpdate)&gt;=15,DAY(fpdate)-14,DAY(fpdate)+14),DAY(fpdate))),IF(DAY(DATE(YEAR(fpdate),MONTH(fpdate)+A126-1,DAY(fpdate)))&lt;&gt;DAY(fpdate),DATE(YEAR(fpdate),MONTH(fpdate)+A126,0),DATE(YEAR(fpdate),MONTH(fpdate)+A126-1,DAY(fpdate))))))</f>
        <v>#NAME?</v>
      </c>
      <c r="C126" s="76" t="str">
        <f t="shared" si="2"/>
        <v>#NAME?</v>
      </c>
      <c r="D126" s="77" t="str">
        <f>IF(A126="","",IF(A126=1,start_rate,IF(variable,IF(OR(A126=1,A126&lt;$J$23*periods_per_year),D125,MIN($J$24,IF(MOD(A126-1,$J$26)=0,MAX($J$25,D125+$J$27),D125))),D125)))</f>
        <v>#NAME?</v>
      </c>
      <c r="E126" s="78" t="str">
        <f t="shared" si="3"/>
        <v>#NAME?</v>
      </c>
      <c r="F126" s="78" t="str">
        <f t="shared" si="4"/>
        <v>#NAME?</v>
      </c>
      <c r="G126" s="78" t="str">
        <f>IF(OR(A126="",A126&lt;$E$23),"",IF(J125&lt;=F126,0,IF(IF(AND(A126&gt;=$E$23,MOD(A126-$E$23,int)=0),$E$24,0)+F126&gt;=J125+E126,J125+E126-F126,IF(AND(A126&gt;=$E$23,MOD(A126-$E$23,int)=0),$E$24,0)+IF(IF(AND(A126&gt;=$E$23,MOD(A126-$E$23,int)=0),$E$24,0)+IF(MOD(A126-$E$27,periods_per_year)=0,$E$26,0)+F126&lt;J125+E126,IF(MOD(A126-$E$27,periods_per_year)=0,$E$26,0),J125+E126-IF(AND(A126&gt;=$E$23,MOD(A126-$E$23,int)=0),$E$24,0)-F126))))</f>
        <v>#NAME?</v>
      </c>
      <c r="H126" s="79"/>
      <c r="I126" s="78" t="str">
        <f t="shared" si="5"/>
        <v>#NAME?</v>
      </c>
      <c r="J126" s="78" t="str">
        <f t="shared" si="6"/>
        <v>#NAME?</v>
      </c>
      <c r="K126" s="78" t="str">
        <f t="shared" si="7"/>
        <v>#NAME?</v>
      </c>
      <c r="L126" s="78" t="str">
        <f t="shared" si="8"/>
        <v>#NAME?</v>
      </c>
      <c r="M126" s="4"/>
      <c r="N126" s="4"/>
      <c r="O126" s="74" t="str">
        <f t="shared" si="9"/>
        <v>#NAME?</v>
      </c>
      <c r="P126" s="75" t="str">
        <f>IF(O126="","",IF(OR(periods_per_year=26,periods_per_year=52),IF(periods_per_year=26,IF(O126=1,fpdate,P125+14),IF(periods_per_year=52,IF(O126=1,fpdate,P125+7),"n/a")),IF(periods_per_year=24,DATE(YEAR(fpdate),MONTH(fpdate)+(O126-1)/2+IF(AND(DAY(fpdate)&gt;=15,MOD(O126,2)=0),1,0),IF(MOD(O126,2)=0,IF(DAY(fpdate)&gt;=15,DAY(fpdate)-14,DAY(fpdate)+14),DAY(fpdate))),IF(DAY(DATE(YEAR(fpdate),MONTH(fpdate)+O126-1,DAY(fpdate)))&lt;&gt;DAY(fpdate),DATE(YEAR(fpdate),MONTH(fpdate)+O126,0),DATE(YEAR(fpdate),MONTH(fpdate)+O126-1,DAY(fpdate))))))</f>
        <v>#NAME?</v>
      </c>
      <c r="Q126" s="80" t="str">
        <f>IF(O126="","",IF(D126&lt;&gt;"",D126,IF(O126=1,start_rate,IF(variable,IF(OR(O126=1,O126&lt;$J$23*periods_per_year),Q125,MIN($J$24,IF(MOD(O126-1,$J$26)=0,MAX($J$25,Q125+$J$27),Q125))),Q125))))</f>
        <v>#NAME?</v>
      </c>
      <c r="R126" s="78" t="str">
        <f t="shared" si="10"/>
        <v>#NAME?</v>
      </c>
      <c r="S126" s="78" t="str">
        <f t="shared" si="11"/>
        <v>#NAME?</v>
      </c>
      <c r="T126" s="78" t="str">
        <f t="shared" si="12"/>
        <v>#NAME?</v>
      </c>
      <c r="U126" s="78" t="str">
        <f t="shared" si="13"/>
        <v>#NAME?</v>
      </c>
    </row>
    <row r="127" ht="12.75" customHeight="1">
      <c r="A127" s="74" t="str">
        <f t="shared" si="1"/>
        <v>#NAME?</v>
      </c>
      <c r="B127" s="75" t="str">
        <f>IF(A127="","",IF(OR(periods_per_year=26,periods_per_year=52),IF(periods_per_year=26,IF(A127=1,fpdate,B126+14),IF(periods_per_year=52,IF(A127=1,fpdate,B126+7),"n/a")),IF(periods_per_year=24,DATE(YEAR(fpdate),MONTH(fpdate)+(A127-1)/2+IF(AND(DAY(fpdate)&gt;=15,MOD(A127,2)=0),1,0),IF(MOD(A127,2)=0,IF(DAY(fpdate)&gt;=15,DAY(fpdate)-14,DAY(fpdate)+14),DAY(fpdate))),IF(DAY(DATE(YEAR(fpdate),MONTH(fpdate)+A127-1,DAY(fpdate)))&lt;&gt;DAY(fpdate),DATE(YEAR(fpdate),MONTH(fpdate)+A127,0),DATE(YEAR(fpdate),MONTH(fpdate)+A127-1,DAY(fpdate))))))</f>
        <v>#NAME?</v>
      </c>
      <c r="C127" s="76" t="str">
        <f t="shared" si="2"/>
        <v>#NAME?</v>
      </c>
      <c r="D127" s="77" t="str">
        <f>IF(A127="","",IF(A127=1,start_rate,IF(variable,IF(OR(A127=1,A127&lt;$J$23*periods_per_year),D126,MIN($J$24,IF(MOD(A127-1,$J$26)=0,MAX($J$25,D126+$J$27),D126))),D126)))</f>
        <v>#NAME?</v>
      </c>
      <c r="E127" s="78" t="str">
        <f t="shared" si="3"/>
        <v>#NAME?</v>
      </c>
      <c r="F127" s="78" t="str">
        <f t="shared" si="4"/>
        <v>#NAME?</v>
      </c>
      <c r="G127" s="78" t="str">
        <f>IF(OR(A127="",A127&lt;$E$23),"",IF(J126&lt;=F127,0,IF(IF(AND(A127&gt;=$E$23,MOD(A127-$E$23,int)=0),$E$24,0)+F127&gt;=J126+E127,J126+E127-F127,IF(AND(A127&gt;=$E$23,MOD(A127-$E$23,int)=0),$E$24,0)+IF(IF(AND(A127&gt;=$E$23,MOD(A127-$E$23,int)=0),$E$24,0)+IF(MOD(A127-$E$27,periods_per_year)=0,$E$26,0)+F127&lt;J126+E127,IF(MOD(A127-$E$27,periods_per_year)=0,$E$26,0),J126+E127-IF(AND(A127&gt;=$E$23,MOD(A127-$E$23,int)=0),$E$24,0)-F127))))</f>
        <v>#NAME?</v>
      </c>
      <c r="H127" s="79"/>
      <c r="I127" s="78" t="str">
        <f t="shared" si="5"/>
        <v>#NAME?</v>
      </c>
      <c r="J127" s="78" t="str">
        <f t="shared" si="6"/>
        <v>#NAME?</v>
      </c>
      <c r="K127" s="78" t="str">
        <f t="shared" si="7"/>
        <v>#NAME?</v>
      </c>
      <c r="L127" s="78" t="str">
        <f t="shared" si="8"/>
        <v>#NAME?</v>
      </c>
      <c r="M127" s="4"/>
      <c r="N127" s="4"/>
      <c r="O127" s="74" t="str">
        <f t="shared" si="9"/>
        <v>#NAME?</v>
      </c>
      <c r="P127" s="75" t="str">
        <f>IF(O127="","",IF(OR(periods_per_year=26,periods_per_year=52),IF(periods_per_year=26,IF(O127=1,fpdate,P126+14),IF(periods_per_year=52,IF(O127=1,fpdate,P126+7),"n/a")),IF(periods_per_year=24,DATE(YEAR(fpdate),MONTH(fpdate)+(O127-1)/2+IF(AND(DAY(fpdate)&gt;=15,MOD(O127,2)=0),1,0),IF(MOD(O127,2)=0,IF(DAY(fpdate)&gt;=15,DAY(fpdate)-14,DAY(fpdate)+14),DAY(fpdate))),IF(DAY(DATE(YEAR(fpdate),MONTH(fpdate)+O127-1,DAY(fpdate)))&lt;&gt;DAY(fpdate),DATE(YEAR(fpdate),MONTH(fpdate)+O127,0),DATE(YEAR(fpdate),MONTH(fpdate)+O127-1,DAY(fpdate))))))</f>
        <v>#NAME?</v>
      </c>
      <c r="Q127" s="80" t="str">
        <f>IF(O127="","",IF(D127&lt;&gt;"",D127,IF(O127=1,start_rate,IF(variable,IF(OR(O127=1,O127&lt;$J$23*periods_per_year),Q126,MIN($J$24,IF(MOD(O127-1,$J$26)=0,MAX($J$25,Q126+$J$27),Q126))),Q126))))</f>
        <v>#NAME?</v>
      </c>
      <c r="R127" s="78" t="str">
        <f t="shared" si="10"/>
        <v>#NAME?</v>
      </c>
      <c r="S127" s="78" t="str">
        <f t="shared" si="11"/>
        <v>#NAME?</v>
      </c>
      <c r="T127" s="78" t="str">
        <f t="shared" si="12"/>
        <v>#NAME?</v>
      </c>
      <c r="U127" s="78" t="str">
        <f t="shared" si="13"/>
        <v>#NAME?</v>
      </c>
    </row>
    <row r="128" ht="12.75" customHeight="1">
      <c r="A128" s="74" t="str">
        <f t="shared" si="1"/>
        <v>#NAME?</v>
      </c>
      <c r="B128" s="75" t="str">
        <f>IF(A128="","",IF(OR(periods_per_year=26,periods_per_year=52),IF(periods_per_year=26,IF(A128=1,fpdate,B127+14),IF(periods_per_year=52,IF(A128=1,fpdate,B127+7),"n/a")),IF(periods_per_year=24,DATE(YEAR(fpdate),MONTH(fpdate)+(A128-1)/2+IF(AND(DAY(fpdate)&gt;=15,MOD(A128,2)=0),1,0),IF(MOD(A128,2)=0,IF(DAY(fpdate)&gt;=15,DAY(fpdate)-14,DAY(fpdate)+14),DAY(fpdate))),IF(DAY(DATE(YEAR(fpdate),MONTH(fpdate)+A128-1,DAY(fpdate)))&lt;&gt;DAY(fpdate),DATE(YEAR(fpdate),MONTH(fpdate)+A128,0),DATE(YEAR(fpdate),MONTH(fpdate)+A128-1,DAY(fpdate))))))</f>
        <v>#NAME?</v>
      </c>
      <c r="C128" s="76" t="str">
        <f t="shared" si="2"/>
        <v>#NAME?</v>
      </c>
      <c r="D128" s="77" t="str">
        <f>IF(A128="","",IF(A128=1,start_rate,IF(variable,IF(OR(A128=1,A128&lt;$J$23*periods_per_year),D127,MIN($J$24,IF(MOD(A128-1,$J$26)=0,MAX($J$25,D127+$J$27),D127))),D127)))</f>
        <v>#NAME?</v>
      </c>
      <c r="E128" s="78" t="str">
        <f t="shared" si="3"/>
        <v>#NAME?</v>
      </c>
      <c r="F128" s="78" t="str">
        <f t="shared" si="4"/>
        <v>#NAME?</v>
      </c>
      <c r="G128" s="78" t="str">
        <f>IF(OR(A128="",A128&lt;$E$23),"",IF(J127&lt;=F128,0,IF(IF(AND(A128&gt;=$E$23,MOD(A128-$E$23,int)=0),$E$24,0)+F128&gt;=J127+E128,J127+E128-F128,IF(AND(A128&gt;=$E$23,MOD(A128-$E$23,int)=0),$E$24,0)+IF(IF(AND(A128&gt;=$E$23,MOD(A128-$E$23,int)=0),$E$24,0)+IF(MOD(A128-$E$27,periods_per_year)=0,$E$26,0)+F128&lt;J127+E128,IF(MOD(A128-$E$27,periods_per_year)=0,$E$26,0),J127+E128-IF(AND(A128&gt;=$E$23,MOD(A128-$E$23,int)=0),$E$24,0)-F128))))</f>
        <v>#NAME?</v>
      </c>
      <c r="H128" s="79"/>
      <c r="I128" s="78" t="str">
        <f t="shared" si="5"/>
        <v>#NAME?</v>
      </c>
      <c r="J128" s="78" t="str">
        <f t="shared" si="6"/>
        <v>#NAME?</v>
      </c>
      <c r="K128" s="78" t="str">
        <f t="shared" si="7"/>
        <v>#NAME?</v>
      </c>
      <c r="L128" s="78" t="str">
        <f t="shared" si="8"/>
        <v>#NAME?</v>
      </c>
      <c r="M128" s="4"/>
      <c r="N128" s="4"/>
      <c r="O128" s="74" t="str">
        <f t="shared" si="9"/>
        <v>#NAME?</v>
      </c>
      <c r="P128" s="75" t="str">
        <f>IF(O128="","",IF(OR(periods_per_year=26,periods_per_year=52),IF(periods_per_year=26,IF(O128=1,fpdate,P127+14),IF(periods_per_year=52,IF(O128=1,fpdate,P127+7),"n/a")),IF(periods_per_year=24,DATE(YEAR(fpdate),MONTH(fpdate)+(O128-1)/2+IF(AND(DAY(fpdate)&gt;=15,MOD(O128,2)=0),1,0),IF(MOD(O128,2)=0,IF(DAY(fpdate)&gt;=15,DAY(fpdate)-14,DAY(fpdate)+14),DAY(fpdate))),IF(DAY(DATE(YEAR(fpdate),MONTH(fpdate)+O128-1,DAY(fpdate)))&lt;&gt;DAY(fpdate),DATE(YEAR(fpdate),MONTH(fpdate)+O128,0),DATE(YEAR(fpdate),MONTH(fpdate)+O128-1,DAY(fpdate))))))</f>
        <v>#NAME?</v>
      </c>
      <c r="Q128" s="80" t="str">
        <f>IF(O128="","",IF(D128&lt;&gt;"",D128,IF(O128=1,start_rate,IF(variable,IF(OR(O128=1,O128&lt;$J$23*periods_per_year),Q127,MIN($J$24,IF(MOD(O128-1,$J$26)=0,MAX($J$25,Q127+$J$27),Q127))),Q127))))</f>
        <v>#NAME?</v>
      </c>
      <c r="R128" s="78" t="str">
        <f t="shared" si="10"/>
        <v>#NAME?</v>
      </c>
      <c r="S128" s="78" t="str">
        <f t="shared" si="11"/>
        <v>#NAME?</v>
      </c>
      <c r="T128" s="78" t="str">
        <f t="shared" si="12"/>
        <v>#NAME?</v>
      </c>
      <c r="U128" s="78" t="str">
        <f t="shared" si="13"/>
        <v>#NAME?</v>
      </c>
    </row>
    <row r="129" ht="12.75" customHeight="1">
      <c r="A129" s="74" t="str">
        <f t="shared" si="1"/>
        <v>#NAME?</v>
      </c>
      <c r="B129" s="75" t="str">
        <f>IF(A129="","",IF(OR(periods_per_year=26,periods_per_year=52),IF(periods_per_year=26,IF(A129=1,fpdate,B128+14),IF(periods_per_year=52,IF(A129=1,fpdate,B128+7),"n/a")),IF(periods_per_year=24,DATE(YEAR(fpdate),MONTH(fpdate)+(A129-1)/2+IF(AND(DAY(fpdate)&gt;=15,MOD(A129,2)=0),1,0),IF(MOD(A129,2)=0,IF(DAY(fpdate)&gt;=15,DAY(fpdate)-14,DAY(fpdate)+14),DAY(fpdate))),IF(DAY(DATE(YEAR(fpdate),MONTH(fpdate)+A129-1,DAY(fpdate)))&lt;&gt;DAY(fpdate),DATE(YEAR(fpdate),MONTH(fpdate)+A129,0),DATE(YEAR(fpdate),MONTH(fpdate)+A129-1,DAY(fpdate))))))</f>
        <v>#NAME?</v>
      </c>
      <c r="C129" s="76" t="str">
        <f t="shared" si="2"/>
        <v>#NAME?</v>
      </c>
      <c r="D129" s="77" t="str">
        <f>IF(A129="","",IF(A129=1,start_rate,IF(variable,IF(OR(A129=1,A129&lt;$J$23*periods_per_year),D128,MIN($J$24,IF(MOD(A129-1,$J$26)=0,MAX($J$25,D128+$J$27),D128))),D128)))</f>
        <v>#NAME?</v>
      </c>
      <c r="E129" s="78" t="str">
        <f t="shared" si="3"/>
        <v>#NAME?</v>
      </c>
      <c r="F129" s="78" t="str">
        <f t="shared" si="4"/>
        <v>#NAME?</v>
      </c>
      <c r="G129" s="78" t="str">
        <f>IF(OR(A129="",A129&lt;$E$23),"",IF(J128&lt;=F129,0,IF(IF(AND(A129&gt;=$E$23,MOD(A129-$E$23,int)=0),$E$24,0)+F129&gt;=J128+E129,J128+E129-F129,IF(AND(A129&gt;=$E$23,MOD(A129-$E$23,int)=0),$E$24,0)+IF(IF(AND(A129&gt;=$E$23,MOD(A129-$E$23,int)=0),$E$24,0)+IF(MOD(A129-$E$27,periods_per_year)=0,$E$26,0)+F129&lt;J128+E129,IF(MOD(A129-$E$27,periods_per_year)=0,$E$26,0),J128+E129-IF(AND(A129&gt;=$E$23,MOD(A129-$E$23,int)=0),$E$24,0)-F129))))</f>
        <v>#NAME?</v>
      </c>
      <c r="H129" s="79"/>
      <c r="I129" s="78" t="str">
        <f t="shared" si="5"/>
        <v>#NAME?</v>
      </c>
      <c r="J129" s="78" t="str">
        <f t="shared" si="6"/>
        <v>#NAME?</v>
      </c>
      <c r="K129" s="78" t="str">
        <f t="shared" si="7"/>
        <v>#NAME?</v>
      </c>
      <c r="L129" s="78" t="str">
        <f t="shared" si="8"/>
        <v>#NAME?</v>
      </c>
      <c r="M129" s="4"/>
      <c r="N129" s="4"/>
      <c r="O129" s="74" t="str">
        <f t="shared" si="9"/>
        <v>#NAME?</v>
      </c>
      <c r="P129" s="75" t="str">
        <f>IF(O129="","",IF(OR(periods_per_year=26,periods_per_year=52),IF(periods_per_year=26,IF(O129=1,fpdate,P128+14),IF(periods_per_year=52,IF(O129=1,fpdate,P128+7),"n/a")),IF(periods_per_year=24,DATE(YEAR(fpdate),MONTH(fpdate)+(O129-1)/2+IF(AND(DAY(fpdate)&gt;=15,MOD(O129,2)=0),1,0),IF(MOD(O129,2)=0,IF(DAY(fpdate)&gt;=15,DAY(fpdate)-14,DAY(fpdate)+14),DAY(fpdate))),IF(DAY(DATE(YEAR(fpdate),MONTH(fpdate)+O129-1,DAY(fpdate)))&lt;&gt;DAY(fpdate),DATE(YEAR(fpdate),MONTH(fpdate)+O129,0),DATE(YEAR(fpdate),MONTH(fpdate)+O129-1,DAY(fpdate))))))</f>
        <v>#NAME?</v>
      </c>
      <c r="Q129" s="80" t="str">
        <f>IF(O129="","",IF(D129&lt;&gt;"",D129,IF(O129=1,start_rate,IF(variable,IF(OR(O129=1,O129&lt;$J$23*periods_per_year),Q128,MIN($J$24,IF(MOD(O129-1,$J$26)=0,MAX($J$25,Q128+$J$27),Q128))),Q128))))</f>
        <v>#NAME?</v>
      </c>
      <c r="R129" s="78" t="str">
        <f t="shared" si="10"/>
        <v>#NAME?</v>
      </c>
      <c r="S129" s="78" t="str">
        <f t="shared" si="11"/>
        <v>#NAME?</v>
      </c>
      <c r="T129" s="78" t="str">
        <f t="shared" si="12"/>
        <v>#NAME?</v>
      </c>
      <c r="U129" s="78" t="str">
        <f t="shared" si="13"/>
        <v>#NAME?</v>
      </c>
    </row>
    <row r="130" ht="12.75" customHeight="1">
      <c r="A130" s="74" t="str">
        <f t="shared" si="1"/>
        <v>#NAME?</v>
      </c>
      <c r="B130" s="75" t="str">
        <f>IF(A130="","",IF(OR(periods_per_year=26,periods_per_year=52),IF(periods_per_year=26,IF(A130=1,fpdate,B129+14),IF(periods_per_year=52,IF(A130=1,fpdate,B129+7),"n/a")),IF(periods_per_year=24,DATE(YEAR(fpdate),MONTH(fpdate)+(A130-1)/2+IF(AND(DAY(fpdate)&gt;=15,MOD(A130,2)=0),1,0),IF(MOD(A130,2)=0,IF(DAY(fpdate)&gt;=15,DAY(fpdate)-14,DAY(fpdate)+14),DAY(fpdate))),IF(DAY(DATE(YEAR(fpdate),MONTH(fpdate)+A130-1,DAY(fpdate)))&lt;&gt;DAY(fpdate),DATE(YEAR(fpdate),MONTH(fpdate)+A130,0),DATE(YEAR(fpdate),MONTH(fpdate)+A130-1,DAY(fpdate))))))</f>
        <v>#NAME?</v>
      </c>
      <c r="C130" s="76" t="str">
        <f t="shared" si="2"/>
        <v>#NAME?</v>
      </c>
      <c r="D130" s="77" t="str">
        <f>IF(A130="","",IF(A130=1,start_rate,IF(variable,IF(OR(A130=1,A130&lt;$J$23*periods_per_year),D129,MIN($J$24,IF(MOD(A130-1,$J$26)=0,MAX($J$25,D129+$J$27),D129))),D129)))</f>
        <v>#NAME?</v>
      </c>
      <c r="E130" s="78" t="str">
        <f t="shared" si="3"/>
        <v>#NAME?</v>
      </c>
      <c r="F130" s="78" t="str">
        <f t="shared" si="4"/>
        <v>#NAME?</v>
      </c>
      <c r="G130" s="78" t="str">
        <f>IF(OR(A130="",A130&lt;$E$23),"",IF(J129&lt;=F130,0,IF(IF(AND(A130&gt;=$E$23,MOD(A130-$E$23,int)=0),$E$24,0)+F130&gt;=J129+E130,J129+E130-F130,IF(AND(A130&gt;=$E$23,MOD(A130-$E$23,int)=0),$E$24,0)+IF(IF(AND(A130&gt;=$E$23,MOD(A130-$E$23,int)=0),$E$24,0)+IF(MOD(A130-$E$27,periods_per_year)=0,$E$26,0)+F130&lt;J129+E130,IF(MOD(A130-$E$27,periods_per_year)=0,$E$26,0),J129+E130-IF(AND(A130&gt;=$E$23,MOD(A130-$E$23,int)=0),$E$24,0)-F130))))</f>
        <v>#NAME?</v>
      </c>
      <c r="H130" s="79"/>
      <c r="I130" s="78" t="str">
        <f t="shared" si="5"/>
        <v>#NAME?</v>
      </c>
      <c r="J130" s="78" t="str">
        <f t="shared" si="6"/>
        <v>#NAME?</v>
      </c>
      <c r="K130" s="78" t="str">
        <f t="shared" si="7"/>
        <v>#NAME?</v>
      </c>
      <c r="L130" s="78" t="str">
        <f t="shared" si="8"/>
        <v>#NAME?</v>
      </c>
      <c r="M130" s="4"/>
      <c r="N130" s="4"/>
      <c r="O130" s="74" t="str">
        <f t="shared" si="9"/>
        <v>#NAME?</v>
      </c>
      <c r="P130" s="75" t="str">
        <f>IF(O130="","",IF(OR(periods_per_year=26,periods_per_year=52),IF(periods_per_year=26,IF(O130=1,fpdate,P129+14),IF(periods_per_year=52,IF(O130=1,fpdate,P129+7),"n/a")),IF(periods_per_year=24,DATE(YEAR(fpdate),MONTH(fpdate)+(O130-1)/2+IF(AND(DAY(fpdate)&gt;=15,MOD(O130,2)=0),1,0),IF(MOD(O130,2)=0,IF(DAY(fpdate)&gt;=15,DAY(fpdate)-14,DAY(fpdate)+14),DAY(fpdate))),IF(DAY(DATE(YEAR(fpdate),MONTH(fpdate)+O130-1,DAY(fpdate)))&lt;&gt;DAY(fpdate),DATE(YEAR(fpdate),MONTH(fpdate)+O130,0),DATE(YEAR(fpdate),MONTH(fpdate)+O130-1,DAY(fpdate))))))</f>
        <v>#NAME?</v>
      </c>
      <c r="Q130" s="80" t="str">
        <f>IF(O130="","",IF(D130&lt;&gt;"",D130,IF(O130=1,start_rate,IF(variable,IF(OR(O130=1,O130&lt;$J$23*periods_per_year),Q129,MIN($J$24,IF(MOD(O130-1,$J$26)=0,MAX($J$25,Q129+$J$27),Q129))),Q129))))</f>
        <v>#NAME?</v>
      </c>
      <c r="R130" s="78" t="str">
        <f t="shared" si="10"/>
        <v>#NAME?</v>
      </c>
      <c r="S130" s="78" t="str">
        <f t="shared" si="11"/>
        <v>#NAME?</v>
      </c>
      <c r="T130" s="78" t="str">
        <f t="shared" si="12"/>
        <v>#NAME?</v>
      </c>
      <c r="U130" s="78" t="str">
        <f t="shared" si="13"/>
        <v>#NAME?</v>
      </c>
    </row>
    <row r="131" ht="12.75" customHeight="1">
      <c r="A131" s="74" t="str">
        <f t="shared" si="1"/>
        <v>#NAME?</v>
      </c>
      <c r="B131" s="75" t="str">
        <f>IF(A131="","",IF(OR(periods_per_year=26,periods_per_year=52),IF(periods_per_year=26,IF(A131=1,fpdate,B130+14),IF(periods_per_year=52,IF(A131=1,fpdate,B130+7),"n/a")),IF(periods_per_year=24,DATE(YEAR(fpdate),MONTH(fpdate)+(A131-1)/2+IF(AND(DAY(fpdate)&gt;=15,MOD(A131,2)=0),1,0),IF(MOD(A131,2)=0,IF(DAY(fpdate)&gt;=15,DAY(fpdate)-14,DAY(fpdate)+14),DAY(fpdate))),IF(DAY(DATE(YEAR(fpdate),MONTH(fpdate)+A131-1,DAY(fpdate)))&lt;&gt;DAY(fpdate),DATE(YEAR(fpdate),MONTH(fpdate)+A131,0),DATE(YEAR(fpdate),MONTH(fpdate)+A131-1,DAY(fpdate))))))</f>
        <v>#NAME?</v>
      </c>
      <c r="C131" s="76" t="str">
        <f t="shared" si="2"/>
        <v>#NAME?</v>
      </c>
      <c r="D131" s="77" t="str">
        <f>IF(A131="","",IF(A131=1,start_rate,IF(variable,IF(OR(A131=1,A131&lt;$J$23*periods_per_year),D130,MIN($J$24,IF(MOD(A131-1,$J$26)=0,MAX($J$25,D130+$J$27),D130))),D130)))</f>
        <v>#NAME?</v>
      </c>
      <c r="E131" s="78" t="str">
        <f t="shared" si="3"/>
        <v>#NAME?</v>
      </c>
      <c r="F131" s="78" t="str">
        <f t="shared" si="4"/>
        <v>#NAME?</v>
      </c>
      <c r="G131" s="78" t="str">
        <f>IF(OR(A131="",A131&lt;$E$23),"",IF(J130&lt;=F131,0,IF(IF(AND(A131&gt;=$E$23,MOD(A131-$E$23,int)=0),$E$24,0)+F131&gt;=J130+E131,J130+E131-F131,IF(AND(A131&gt;=$E$23,MOD(A131-$E$23,int)=0),$E$24,0)+IF(IF(AND(A131&gt;=$E$23,MOD(A131-$E$23,int)=0),$E$24,0)+IF(MOD(A131-$E$27,periods_per_year)=0,$E$26,0)+F131&lt;J130+E131,IF(MOD(A131-$E$27,periods_per_year)=0,$E$26,0),J130+E131-IF(AND(A131&gt;=$E$23,MOD(A131-$E$23,int)=0),$E$24,0)-F131))))</f>
        <v>#NAME?</v>
      </c>
      <c r="H131" s="79"/>
      <c r="I131" s="78" t="str">
        <f t="shared" si="5"/>
        <v>#NAME?</v>
      </c>
      <c r="J131" s="78" t="str">
        <f t="shared" si="6"/>
        <v>#NAME?</v>
      </c>
      <c r="K131" s="78" t="str">
        <f t="shared" si="7"/>
        <v>#NAME?</v>
      </c>
      <c r="L131" s="78" t="str">
        <f t="shared" si="8"/>
        <v>#NAME?</v>
      </c>
      <c r="M131" s="4"/>
      <c r="N131" s="4"/>
      <c r="O131" s="74" t="str">
        <f t="shared" si="9"/>
        <v>#NAME?</v>
      </c>
      <c r="P131" s="75" t="str">
        <f>IF(O131="","",IF(OR(periods_per_year=26,periods_per_year=52),IF(periods_per_year=26,IF(O131=1,fpdate,P130+14),IF(periods_per_year=52,IF(O131=1,fpdate,P130+7),"n/a")),IF(periods_per_year=24,DATE(YEAR(fpdate),MONTH(fpdate)+(O131-1)/2+IF(AND(DAY(fpdate)&gt;=15,MOD(O131,2)=0),1,0),IF(MOD(O131,2)=0,IF(DAY(fpdate)&gt;=15,DAY(fpdate)-14,DAY(fpdate)+14),DAY(fpdate))),IF(DAY(DATE(YEAR(fpdate),MONTH(fpdate)+O131-1,DAY(fpdate)))&lt;&gt;DAY(fpdate),DATE(YEAR(fpdate),MONTH(fpdate)+O131,0),DATE(YEAR(fpdate),MONTH(fpdate)+O131-1,DAY(fpdate))))))</f>
        <v>#NAME?</v>
      </c>
      <c r="Q131" s="80" t="str">
        <f>IF(O131="","",IF(D131&lt;&gt;"",D131,IF(O131=1,start_rate,IF(variable,IF(OR(O131=1,O131&lt;$J$23*periods_per_year),Q130,MIN($J$24,IF(MOD(O131-1,$J$26)=0,MAX($J$25,Q130+$J$27),Q130))),Q130))))</f>
        <v>#NAME?</v>
      </c>
      <c r="R131" s="78" t="str">
        <f t="shared" si="10"/>
        <v>#NAME?</v>
      </c>
      <c r="S131" s="78" t="str">
        <f t="shared" si="11"/>
        <v>#NAME?</v>
      </c>
      <c r="T131" s="78" t="str">
        <f t="shared" si="12"/>
        <v>#NAME?</v>
      </c>
      <c r="U131" s="78" t="str">
        <f t="shared" si="13"/>
        <v>#NAME?</v>
      </c>
    </row>
    <row r="132" ht="12.75" customHeight="1">
      <c r="A132" s="74" t="str">
        <f t="shared" si="1"/>
        <v>#NAME?</v>
      </c>
      <c r="B132" s="75" t="str">
        <f>IF(A132="","",IF(OR(periods_per_year=26,periods_per_year=52),IF(periods_per_year=26,IF(A132=1,fpdate,B131+14),IF(periods_per_year=52,IF(A132=1,fpdate,B131+7),"n/a")),IF(periods_per_year=24,DATE(YEAR(fpdate),MONTH(fpdate)+(A132-1)/2+IF(AND(DAY(fpdate)&gt;=15,MOD(A132,2)=0),1,0),IF(MOD(A132,2)=0,IF(DAY(fpdate)&gt;=15,DAY(fpdate)-14,DAY(fpdate)+14),DAY(fpdate))),IF(DAY(DATE(YEAR(fpdate),MONTH(fpdate)+A132-1,DAY(fpdate)))&lt;&gt;DAY(fpdate),DATE(YEAR(fpdate),MONTH(fpdate)+A132,0),DATE(YEAR(fpdate),MONTH(fpdate)+A132-1,DAY(fpdate))))))</f>
        <v>#NAME?</v>
      </c>
      <c r="C132" s="76" t="str">
        <f t="shared" si="2"/>
        <v>#NAME?</v>
      </c>
      <c r="D132" s="77" t="str">
        <f>IF(A132="","",IF(A132=1,start_rate,IF(variable,IF(OR(A132=1,A132&lt;$J$23*periods_per_year),D131,MIN($J$24,IF(MOD(A132-1,$J$26)=0,MAX($J$25,D131+$J$27),D131))),D131)))</f>
        <v>#NAME?</v>
      </c>
      <c r="E132" s="78" t="str">
        <f t="shared" si="3"/>
        <v>#NAME?</v>
      </c>
      <c r="F132" s="78" t="str">
        <f t="shared" si="4"/>
        <v>#NAME?</v>
      </c>
      <c r="G132" s="78" t="str">
        <f>IF(OR(A132="",A132&lt;$E$23),"",IF(J131&lt;=F132,0,IF(IF(AND(A132&gt;=$E$23,MOD(A132-$E$23,int)=0),$E$24,0)+F132&gt;=J131+E132,J131+E132-F132,IF(AND(A132&gt;=$E$23,MOD(A132-$E$23,int)=0),$E$24,0)+IF(IF(AND(A132&gt;=$E$23,MOD(A132-$E$23,int)=0),$E$24,0)+IF(MOD(A132-$E$27,periods_per_year)=0,$E$26,0)+F132&lt;J131+E132,IF(MOD(A132-$E$27,periods_per_year)=0,$E$26,0),J131+E132-IF(AND(A132&gt;=$E$23,MOD(A132-$E$23,int)=0),$E$24,0)-F132))))</f>
        <v>#NAME?</v>
      </c>
      <c r="H132" s="79"/>
      <c r="I132" s="78" t="str">
        <f t="shared" si="5"/>
        <v>#NAME?</v>
      </c>
      <c r="J132" s="78" t="str">
        <f t="shared" si="6"/>
        <v>#NAME?</v>
      </c>
      <c r="K132" s="78" t="str">
        <f t="shared" si="7"/>
        <v>#NAME?</v>
      </c>
      <c r="L132" s="78" t="str">
        <f t="shared" si="8"/>
        <v>#NAME?</v>
      </c>
      <c r="M132" s="4"/>
      <c r="N132" s="4"/>
      <c r="O132" s="74" t="str">
        <f t="shared" si="9"/>
        <v>#NAME?</v>
      </c>
      <c r="P132" s="75" t="str">
        <f>IF(O132="","",IF(OR(periods_per_year=26,periods_per_year=52),IF(periods_per_year=26,IF(O132=1,fpdate,P131+14),IF(periods_per_year=52,IF(O132=1,fpdate,P131+7),"n/a")),IF(periods_per_year=24,DATE(YEAR(fpdate),MONTH(fpdate)+(O132-1)/2+IF(AND(DAY(fpdate)&gt;=15,MOD(O132,2)=0),1,0),IF(MOD(O132,2)=0,IF(DAY(fpdate)&gt;=15,DAY(fpdate)-14,DAY(fpdate)+14),DAY(fpdate))),IF(DAY(DATE(YEAR(fpdate),MONTH(fpdate)+O132-1,DAY(fpdate)))&lt;&gt;DAY(fpdate),DATE(YEAR(fpdate),MONTH(fpdate)+O132,0),DATE(YEAR(fpdate),MONTH(fpdate)+O132-1,DAY(fpdate))))))</f>
        <v>#NAME?</v>
      </c>
      <c r="Q132" s="80" t="str">
        <f>IF(O132="","",IF(D132&lt;&gt;"",D132,IF(O132=1,start_rate,IF(variable,IF(OR(O132=1,O132&lt;$J$23*periods_per_year),Q131,MIN($J$24,IF(MOD(O132-1,$J$26)=0,MAX($J$25,Q131+$J$27),Q131))),Q131))))</f>
        <v>#NAME?</v>
      </c>
      <c r="R132" s="78" t="str">
        <f t="shared" si="10"/>
        <v>#NAME?</v>
      </c>
      <c r="S132" s="78" t="str">
        <f t="shared" si="11"/>
        <v>#NAME?</v>
      </c>
      <c r="T132" s="78" t="str">
        <f t="shared" si="12"/>
        <v>#NAME?</v>
      </c>
      <c r="U132" s="78" t="str">
        <f t="shared" si="13"/>
        <v>#NAME?</v>
      </c>
    </row>
    <row r="133" ht="12.75" customHeight="1">
      <c r="A133" s="74" t="str">
        <f t="shared" si="1"/>
        <v>#NAME?</v>
      </c>
      <c r="B133" s="75" t="str">
        <f>IF(A133="","",IF(OR(periods_per_year=26,periods_per_year=52),IF(periods_per_year=26,IF(A133=1,fpdate,B132+14),IF(periods_per_year=52,IF(A133=1,fpdate,B132+7),"n/a")),IF(periods_per_year=24,DATE(YEAR(fpdate),MONTH(fpdate)+(A133-1)/2+IF(AND(DAY(fpdate)&gt;=15,MOD(A133,2)=0),1,0),IF(MOD(A133,2)=0,IF(DAY(fpdate)&gt;=15,DAY(fpdate)-14,DAY(fpdate)+14),DAY(fpdate))),IF(DAY(DATE(YEAR(fpdate),MONTH(fpdate)+A133-1,DAY(fpdate)))&lt;&gt;DAY(fpdate),DATE(YEAR(fpdate),MONTH(fpdate)+A133,0),DATE(YEAR(fpdate),MONTH(fpdate)+A133-1,DAY(fpdate))))))</f>
        <v>#NAME?</v>
      </c>
      <c r="C133" s="76" t="str">
        <f t="shared" si="2"/>
        <v>#NAME?</v>
      </c>
      <c r="D133" s="77" t="str">
        <f>IF(A133="","",IF(A133=1,start_rate,IF(variable,IF(OR(A133=1,A133&lt;$J$23*periods_per_year),D132,MIN($J$24,IF(MOD(A133-1,$J$26)=0,MAX($J$25,D132+$J$27),D132))),D132)))</f>
        <v>#NAME?</v>
      </c>
      <c r="E133" s="78" t="str">
        <f t="shared" si="3"/>
        <v>#NAME?</v>
      </c>
      <c r="F133" s="78" t="str">
        <f t="shared" si="4"/>
        <v>#NAME?</v>
      </c>
      <c r="G133" s="78" t="str">
        <f>IF(OR(A133="",A133&lt;$E$23),"",IF(J132&lt;=F133,0,IF(IF(AND(A133&gt;=$E$23,MOD(A133-$E$23,int)=0),$E$24,0)+F133&gt;=J132+E133,J132+E133-F133,IF(AND(A133&gt;=$E$23,MOD(A133-$E$23,int)=0),$E$24,0)+IF(IF(AND(A133&gt;=$E$23,MOD(A133-$E$23,int)=0),$E$24,0)+IF(MOD(A133-$E$27,periods_per_year)=0,$E$26,0)+F133&lt;J132+E133,IF(MOD(A133-$E$27,periods_per_year)=0,$E$26,0),J132+E133-IF(AND(A133&gt;=$E$23,MOD(A133-$E$23,int)=0),$E$24,0)-F133))))</f>
        <v>#NAME?</v>
      </c>
      <c r="H133" s="79"/>
      <c r="I133" s="78" t="str">
        <f t="shared" si="5"/>
        <v>#NAME?</v>
      </c>
      <c r="J133" s="78" t="str">
        <f t="shared" si="6"/>
        <v>#NAME?</v>
      </c>
      <c r="K133" s="78" t="str">
        <f t="shared" si="7"/>
        <v>#NAME?</v>
      </c>
      <c r="L133" s="78" t="str">
        <f t="shared" si="8"/>
        <v>#NAME?</v>
      </c>
      <c r="M133" s="4"/>
      <c r="N133" s="4"/>
      <c r="O133" s="74" t="str">
        <f t="shared" si="9"/>
        <v>#NAME?</v>
      </c>
      <c r="P133" s="75" t="str">
        <f>IF(O133="","",IF(OR(periods_per_year=26,periods_per_year=52),IF(periods_per_year=26,IF(O133=1,fpdate,P132+14),IF(periods_per_year=52,IF(O133=1,fpdate,P132+7),"n/a")),IF(periods_per_year=24,DATE(YEAR(fpdate),MONTH(fpdate)+(O133-1)/2+IF(AND(DAY(fpdate)&gt;=15,MOD(O133,2)=0),1,0),IF(MOD(O133,2)=0,IF(DAY(fpdate)&gt;=15,DAY(fpdate)-14,DAY(fpdate)+14),DAY(fpdate))),IF(DAY(DATE(YEAR(fpdate),MONTH(fpdate)+O133-1,DAY(fpdate)))&lt;&gt;DAY(fpdate),DATE(YEAR(fpdate),MONTH(fpdate)+O133,0),DATE(YEAR(fpdate),MONTH(fpdate)+O133-1,DAY(fpdate))))))</f>
        <v>#NAME?</v>
      </c>
      <c r="Q133" s="80" t="str">
        <f>IF(O133="","",IF(D133&lt;&gt;"",D133,IF(O133=1,start_rate,IF(variable,IF(OR(O133=1,O133&lt;$J$23*periods_per_year),Q132,MIN($J$24,IF(MOD(O133-1,$J$26)=0,MAX($J$25,Q132+$J$27),Q132))),Q132))))</f>
        <v>#NAME?</v>
      </c>
      <c r="R133" s="78" t="str">
        <f t="shared" si="10"/>
        <v>#NAME?</v>
      </c>
      <c r="S133" s="78" t="str">
        <f t="shared" si="11"/>
        <v>#NAME?</v>
      </c>
      <c r="T133" s="78" t="str">
        <f t="shared" si="12"/>
        <v>#NAME?</v>
      </c>
      <c r="U133" s="78" t="str">
        <f t="shared" si="13"/>
        <v>#NAME?</v>
      </c>
    </row>
    <row r="134" ht="12.75" customHeight="1">
      <c r="A134" s="74" t="str">
        <f t="shared" si="1"/>
        <v>#NAME?</v>
      </c>
      <c r="B134" s="75" t="str">
        <f>IF(A134="","",IF(OR(periods_per_year=26,periods_per_year=52),IF(periods_per_year=26,IF(A134=1,fpdate,B133+14),IF(periods_per_year=52,IF(A134=1,fpdate,B133+7),"n/a")),IF(periods_per_year=24,DATE(YEAR(fpdate),MONTH(fpdate)+(A134-1)/2+IF(AND(DAY(fpdate)&gt;=15,MOD(A134,2)=0),1,0),IF(MOD(A134,2)=0,IF(DAY(fpdate)&gt;=15,DAY(fpdate)-14,DAY(fpdate)+14),DAY(fpdate))),IF(DAY(DATE(YEAR(fpdate),MONTH(fpdate)+A134-1,DAY(fpdate)))&lt;&gt;DAY(fpdate),DATE(YEAR(fpdate),MONTH(fpdate)+A134,0),DATE(YEAR(fpdate),MONTH(fpdate)+A134-1,DAY(fpdate))))))</f>
        <v>#NAME?</v>
      </c>
      <c r="C134" s="76" t="str">
        <f t="shared" si="2"/>
        <v>#NAME?</v>
      </c>
      <c r="D134" s="77" t="str">
        <f>IF(A134="","",IF(A134=1,start_rate,IF(variable,IF(OR(A134=1,A134&lt;$J$23*periods_per_year),D133,MIN($J$24,IF(MOD(A134-1,$J$26)=0,MAX($J$25,D133+$J$27),D133))),D133)))</f>
        <v>#NAME?</v>
      </c>
      <c r="E134" s="78" t="str">
        <f t="shared" si="3"/>
        <v>#NAME?</v>
      </c>
      <c r="F134" s="78" t="str">
        <f t="shared" si="4"/>
        <v>#NAME?</v>
      </c>
      <c r="G134" s="78" t="str">
        <f>IF(OR(A134="",A134&lt;$E$23),"",IF(J133&lt;=F134,0,IF(IF(AND(A134&gt;=$E$23,MOD(A134-$E$23,int)=0),$E$24,0)+F134&gt;=J133+E134,J133+E134-F134,IF(AND(A134&gt;=$E$23,MOD(A134-$E$23,int)=0),$E$24,0)+IF(IF(AND(A134&gt;=$E$23,MOD(A134-$E$23,int)=0),$E$24,0)+IF(MOD(A134-$E$27,periods_per_year)=0,$E$26,0)+F134&lt;J133+E134,IF(MOD(A134-$E$27,periods_per_year)=0,$E$26,0),J133+E134-IF(AND(A134&gt;=$E$23,MOD(A134-$E$23,int)=0),$E$24,0)-F134))))</f>
        <v>#NAME?</v>
      </c>
      <c r="H134" s="79"/>
      <c r="I134" s="78" t="str">
        <f t="shared" si="5"/>
        <v>#NAME?</v>
      </c>
      <c r="J134" s="78" t="str">
        <f t="shared" si="6"/>
        <v>#NAME?</v>
      </c>
      <c r="K134" s="78" t="str">
        <f t="shared" si="7"/>
        <v>#NAME?</v>
      </c>
      <c r="L134" s="78" t="str">
        <f t="shared" si="8"/>
        <v>#NAME?</v>
      </c>
      <c r="M134" s="4"/>
      <c r="N134" s="4"/>
      <c r="O134" s="74" t="str">
        <f t="shared" si="9"/>
        <v>#NAME?</v>
      </c>
      <c r="P134" s="75" t="str">
        <f>IF(O134="","",IF(OR(periods_per_year=26,periods_per_year=52),IF(periods_per_year=26,IF(O134=1,fpdate,P133+14),IF(periods_per_year=52,IF(O134=1,fpdate,P133+7),"n/a")),IF(periods_per_year=24,DATE(YEAR(fpdate),MONTH(fpdate)+(O134-1)/2+IF(AND(DAY(fpdate)&gt;=15,MOD(O134,2)=0),1,0),IF(MOD(O134,2)=0,IF(DAY(fpdate)&gt;=15,DAY(fpdate)-14,DAY(fpdate)+14),DAY(fpdate))),IF(DAY(DATE(YEAR(fpdate),MONTH(fpdate)+O134-1,DAY(fpdate)))&lt;&gt;DAY(fpdate),DATE(YEAR(fpdate),MONTH(fpdate)+O134,0),DATE(YEAR(fpdate),MONTH(fpdate)+O134-1,DAY(fpdate))))))</f>
        <v>#NAME?</v>
      </c>
      <c r="Q134" s="80" t="str">
        <f>IF(O134="","",IF(D134&lt;&gt;"",D134,IF(O134=1,start_rate,IF(variable,IF(OR(O134=1,O134&lt;$J$23*periods_per_year),Q133,MIN($J$24,IF(MOD(O134-1,$J$26)=0,MAX($J$25,Q133+$J$27),Q133))),Q133))))</f>
        <v>#NAME?</v>
      </c>
      <c r="R134" s="78" t="str">
        <f t="shared" si="10"/>
        <v>#NAME?</v>
      </c>
      <c r="S134" s="78" t="str">
        <f t="shared" si="11"/>
        <v>#NAME?</v>
      </c>
      <c r="T134" s="78" t="str">
        <f t="shared" si="12"/>
        <v>#NAME?</v>
      </c>
      <c r="U134" s="78" t="str">
        <f t="shared" si="13"/>
        <v>#NAME?</v>
      </c>
    </row>
    <row r="135" ht="12.75" customHeight="1">
      <c r="A135" s="74" t="str">
        <f t="shared" si="1"/>
        <v>#NAME?</v>
      </c>
      <c r="B135" s="75" t="str">
        <f>IF(A135="","",IF(OR(periods_per_year=26,periods_per_year=52),IF(periods_per_year=26,IF(A135=1,fpdate,B134+14),IF(periods_per_year=52,IF(A135=1,fpdate,B134+7),"n/a")),IF(periods_per_year=24,DATE(YEAR(fpdate),MONTH(fpdate)+(A135-1)/2+IF(AND(DAY(fpdate)&gt;=15,MOD(A135,2)=0),1,0),IF(MOD(A135,2)=0,IF(DAY(fpdate)&gt;=15,DAY(fpdate)-14,DAY(fpdate)+14),DAY(fpdate))),IF(DAY(DATE(YEAR(fpdate),MONTH(fpdate)+A135-1,DAY(fpdate)))&lt;&gt;DAY(fpdate),DATE(YEAR(fpdate),MONTH(fpdate)+A135,0),DATE(YEAR(fpdate),MONTH(fpdate)+A135-1,DAY(fpdate))))))</f>
        <v>#NAME?</v>
      </c>
      <c r="C135" s="76" t="str">
        <f t="shared" si="2"/>
        <v>#NAME?</v>
      </c>
      <c r="D135" s="77" t="str">
        <f>IF(A135="","",IF(A135=1,start_rate,IF(variable,IF(OR(A135=1,A135&lt;$J$23*periods_per_year),D134,MIN($J$24,IF(MOD(A135-1,$J$26)=0,MAX($J$25,D134+$J$27),D134))),D134)))</f>
        <v>#NAME?</v>
      </c>
      <c r="E135" s="78" t="str">
        <f t="shared" si="3"/>
        <v>#NAME?</v>
      </c>
      <c r="F135" s="78" t="str">
        <f t="shared" si="4"/>
        <v>#NAME?</v>
      </c>
      <c r="G135" s="78" t="str">
        <f>IF(OR(A135="",A135&lt;$E$23),"",IF(J134&lt;=F135,0,IF(IF(AND(A135&gt;=$E$23,MOD(A135-$E$23,int)=0),$E$24,0)+F135&gt;=J134+E135,J134+E135-F135,IF(AND(A135&gt;=$E$23,MOD(A135-$E$23,int)=0),$E$24,0)+IF(IF(AND(A135&gt;=$E$23,MOD(A135-$E$23,int)=0),$E$24,0)+IF(MOD(A135-$E$27,periods_per_year)=0,$E$26,0)+F135&lt;J134+E135,IF(MOD(A135-$E$27,periods_per_year)=0,$E$26,0),J134+E135-IF(AND(A135&gt;=$E$23,MOD(A135-$E$23,int)=0),$E$24,0)-F135))))</f>
        <v>#NAME?</v>
      </c>
      <c r="H135" s="79"/>
      <c r="I135" s="78" t="str">
        <f t="shared" si="5"/>
        <v>#NAME?</v>
      </c>
      <c r="J135" s="78" t="str">
        <f t="shared" si="6"/>
        <v>#NAME?</v>
      </c>
      <c r="K135" s="78" t="str">
        <f t="shared" si="7"/>
        <v>#NAME?</v>
      </c>
      <c r="L135" s="78" t="str">
        <f t="shared" si="8"/>
        <v>#NAME?</v>
      </c>
      <c r="M135" s="4"/>
      <c r="N135" s="4"/>
      <c r="O135" s="74" t="str">
        <f t="shared" si="9"/>
        <v>#NAME?</v>
      </c>
      <c r="P135" s="75" t="str">
        <f>IF(O135="","",IF(OR(periods_per_year=26,periods_per_year=52),IF(periods_per_year=26,IF(O135=1,fpdate,P134+14),IF(periods_per_year=52,IF(O135=1,fpdate,P134+7),"n/a")),IF(periods_per_year=24,DATE(YEAR(fpdate),MONTH(fpdate)+(O135-1)/2+IF(AND(DAY(fpdate)&gt;=15,MOD(O135,2)=0),1,0),IF(MOD(O135,2)=0,IF(DAY(fpdate)&gt;=15,DAY(fpdate)-14,DAY(fpdate)+14),DAY(fpdate))),IF(DAY(DATE(YEAR(fpdate),MONTH(fpdate)+O135-1,DAY(fpdate)))&lt;&gt;DAY(fpdate),DATE(YEAR(fpdate),MONTH(fpdate)+O135,0),DATE(YEAR(fpdate),MONTH(fpdate)+O135-1,DAY(fpdate))))))</f>
        <v>#NAME?</v>
      </c>
      <c r="Q135" s="80" t="str">
        <f>IF(O135="","",IF(D135&lt;&gt;"",D135,IF(O135=1,start_rate,IF(variable,IF(OR(O135=1,O135&lt;$J$23*periods_per_year),Q134,MIN($J$24,IF(MOD(O135-1,$J$26)=0,MAX($J$25,Q134+$J$27),Q134))),Q134))))</f>
        <v>#NAME?</v>
      </c>
      <c r="R135" s="78" t="str">
        <f t="shared" si="10"/>
        <v>#NAME?</v>
      </c>
      <c r="S135" s="78" t="str">
        <f t="shared" si="11"/>
        <v>#NAME?</v>
      </c>
      <c r="T135" s="78" t="str">
        <f t="shared" si="12"/>
        <v>#NAME?</v>
      </c>
      <c r="U135" s="78" t="str">
        <f t="shared" si="13"/>
        <v>#NAME?</v>
      </c>
    </row>
    <row r="136" ht="12.75" customHeight="1">
      <c r="A136" s="74" t="str">
        <f t="shared" si="1"/>
        <v>#NAME?</v>
      </c>
      <c r="B136" s="75" t="str">
        <f>IF(A136="","",IF(OR(periods_per_year=26,periods_per_year=52),IF(periods_per_year=26,IF(A136=1,fpdate,B135+14),IF(periods_per_year=52,IF(A136=1,fpdate,B135+7),"n/a")),IF(periods_per_year=24,DATE(YEAR(fpdate),MONTH(fpdate)+(A136-1)/2+IF(AND(DAY(fpdate)&gt;=15,MOD(A136,2)=0),1,0),IF(MOD(A136,2)=0,IF(DAY(fpdate)&gt;=15,DAY(fpdate)-14,DAY(fpdate)+14),DAY(fpdate))),IF(DAY(DATE(YEAR(fpdate),MONTH(fpdate)+A136-1,DAY(fpdate)))&lt;&gt;DAY(fpdate),DATE(YEAR(fpdate),MONTH(fpdate)+A136,0),DATE(YEAR(fpdate),MONTH(fpdate)+A136-1,DAY(fpdate))))))</f>
        <v>#NAME?</v>
      </c>
      <c r="C136" s="76" t="str">
        <f t="shared" si="2"/>
        <v>#NAME?</v>
      </c>
      <c r="D136" s="77" t="str">
        <f>IF(A136="","",IF(A136=1,start_rate,IF(variable,IF(OR(A136=1,A136&lt;$J$23*periods_per_year),D135,MIN($J$24,IF(MOD(A136-1,$J$26)=0,MAX($J$25,D135+$J$27),D135))),D135)))</f>
        <v>#NAME?</v>
      </c>
      <c r="E136" s="78" t="str">
        <f t="shared" si="3"/>
        <v>#NAME?</v>
      </c>
      <c r="F136" s="78" t="str">
        <f t="shared" si="4"/>
        <v>#NAME?</v>
      </c>
      <c r="G136" s="78" t="str">
        <f>IF(OR(A136="",A136&lt;$E$23),"",IF(J135&lt;=F136,0,IF(IF(AND(A136&gt;=$E$23,MOD(A136-$E$23,int)=0),$E$24,0)+F136&gt;=J135+E136,J135+E136-F136,IF(AND(A136&gt;=$E$23,MOD(A136-$E$23,int)=0),$E$24,0)+IF(IF(AND(A136&gt;=$E$23,MOD(A136-$E$23,int)=0),$E$24,0)+IF(MOD(A136-$E$27,periods_per_year)=0,$E$26,0)+F136&lt;J135+E136,IF(MOD(A136-$E$27,periods_per_year)=0,$E$26,0),J135+E136-IF(AND(A136&gt;=$E$23,MOD(A136-$E$23,int)=0),$E$24,0)-F136))))</f>
        <v>#NAME?</v>
      </c>
      <c r="H136" s="79"/>
      <c r="I136" s="78" t="str">
        <f t="shared" si="5"/>
        <v>#NAME?</v>
      </c>
      <c r="J136" s="78" t="str">
        <f t="shared" si="6"/>
        <v>#NAME?</v>
      </c>
      <c r="K136" s="78" t="str">
        <f t="shared" si="7"/>
        <v>#NAME?</v>
      </c>
      <c r="L136" s="78" t="str">
        <f t="shared" si="8"/>
        <v>#NAME?</v>
      </c>
      <c r="M136" s="4"/>
      <c r="N136" s="4"/>
      <c r="O136" s="74" t="str">
        <f t="shared" si="9"/>
        <v>#NAME?</v>
      </c>
      <c r="P136" s="75" t="str">
        <f>IF(O136="","",IF(OR(periods_per_year=26,periods_per_year=52),IF(periods_per_year=26,IF(O136=1,fpdate,P135+14),IF(periods_per_year=52,IF(O136=1,fpdate,P135+7),"n/a")),IF(periods_per_year=24,DATE(YEAR(fpdate),MONTH(fpdate)+(O136-1)/2+IF(AND(DAY(fpdate)&gt;=15,MOD(O136,2)=0),1,0),IF(MOD(O136,2)=0,IF(DAY(fpdate)&gt;=15,DAY(fpdate)-14,DAY(fpdate)+14),DAY(fpdate))),IF(DAY(DATE(YEAR(fpdate),MONTH(fpdate)+O136-1,DAY(fpdate)))&lt;&gt;DAY(fpdate),DATE(YEAR(fpdate),MONTH(fpdate)+O136,0),DATE(YEAR(fpdate),MONTH(fpdate)+O136-1,DAY(fpdate))))))</f>
        <v>#NAME?</v>
      </c>
      <c r="Q136" s="80" t="str">
        <f>IF(O136="","",IF(D136&lt;&gt;"",D136,IF(O136=1,start_rate,IF(variable,IF(OR(O136=1,O136&lt;$J$23*periods_per_year),Q135,MIN($J$24,IF(MOD(O136-1,$J$26)=0,MAX($J$25,Q135+$J$27),Q135))),Q135))))</f>
        <v>#NAME?</v>
      </c>
      <c r="R136" s="78" t="str">
        <f t="shared" si="10"/>
        <v>#NAME?</v>
      </c>
      <c r="S136" s="78" t="str">
        <f t="shared" si="11"/>
        <v>#NAME?</v>
      </c>
      <c r="T136" s="78" t="str">
        <f t="shared" si="12"/>
        <v>#NAME?</v>
      </c>
      <c r="U136" s="78" t="str">
        <f t="shared" si="13"/>
        <v>#NAME?</v>
      </c>
    </row>
    <row r="137" ht="12.75" customHeight="1">
      <c r="A137" s="74" t="str">
        <f t="shared" si="1"/>
        <v>#NAME?</v>
      </c>
      <c r="B137" s="75" t="str">
        <f>IF(A137="","",IF(OR(periods_per_year=26,periods_per_year=52),IF(periods_per_year=26,IF(A137=1,fpdate,B136+14),IF(periods_per_year=52,IF(A137=1,fpdate,B136+7),"n/a")),IF(periods_per_year=24,DATE(YEAR(fpdate),MONTH(fpdate)+(A137-1)/2+IF(AND(DAY(fpdate)&gt;=15,MOD(A137,2)=0),1,0),IF(MOD(A137,2)=0,IF(DAY(fpdate)&gt;=15,DAY(fpdate)-14,DAY(fpdate)+14),DAY(fpdate))),IF(DAY(DATE(YEAR(fpdate),MONTH(fpdate)+A137-1,DAY(fpdate)))&lt;&gt;DAY(fpdate),DATE(YEAR(fpdate),MONTH(fpdate)+A137,0),DATE(YEAR(fpdate),MONTH(fpdate)+A137-1,DAY(fpdate))))))</f>
        <v>#NAME?</v>
      </c>
      <c r="C137" s="76" t="str">
        <f t="shared" si="2"/>
        <v>#NAME?</v>
      </c>
      <c r="D137" s="77" t="str">
        <f>IF(A137="","",IF(A137=1,start_rate,IF(variable,IF(OR(A137=1,A137&lt;$J$23*periods_per_year),D136,MIN($J$24,IF(MOD(A137-1,$J$26)=0,MAX($J$25,D136+$J$27),D136))),D136)))</f>
        <v>#NAME?</v>
      </c>
      <c r="E137" s="78" t="str">
        <f t="shared" si="3"/>
        <v>#NAME?</v>
      </c>
      <c r="F137" s="78" t="str">
        <f t="shared" si="4"/>
        <v>#NAME?</v>
      </c>
      <c r="G137" s="78" t="str">
        <f>IF(OR(A137="",A137&lt;$E$23),"",IF(J136&lt;=F137,0,IF(IF(AND(A137&gt;=$E$23,MOD(A137-$E$23,int)=0),$E$24,0)+F137&gt;=J136+E137,J136+E137-F137,IF(AND(A137&gt;=$E$23,MOD(A137-$E$23,int)=0),$E$24,0)+IF(IF(AND(A137&gt;=$E$23,MOD(A137-$E$23,int)=0),$E$24,0)+IF(MOD(A137-$E$27,periods_per_year)=0,$E$26,0)+F137&lt;J136+E137,IF(MOD(A137-$E$27,periods_per_year)=0,$E$26,0),J136+E137-IF(AND(A137&gt;=$E$23,MOD(A137-$E$23,int)=0),$E$24,0)-F137))))</f>
        <v>#NAME?</v>
      </c>
      <c r="H137" s="79"/>
      <c r="I137" s="78" t="str">
        <f t="shared" si="5"/>
        <v>#NAME?</v>
      </c>
      <c r="J137" s="78" t="str">
        <f t="shared" si="6"/>
        <v>#NAME?</v>
      </c>
      <c r="K137" s="78" t="str">
        <f t="shared" si="7"/>
        <v>#NAME?</v>
      </c>
      <c r="L137" s="78" t="str">
        <f t="shared" si="8"/>
        <v>#NAME?</v>
      </c>
      <c r="M137" s="4"/>
      <c r="N137" s="4"/>
      <c r="O137" s="74" t="str">
        <f t="shared" si="9"/>
        <v>#NAME?</v>
      </c>
      <c r="P137" s="75" t="str">
        <f>IF(O137="","",IF(OR(periods_per_year=26,periods_per_year=52),IF(periods_per_year=26,IF(O137=1,fpdate,P136+14),IF(periods_per_year=52,IF(O137=1,fpdate,P136+7),"n/a")),IF(periods_per_year=24,DATE(YEAR(fpdate),MONTH(fpdate)+(O137-1)/2+IF(AND(DAY(fpdate)&gt;=15,MOD(O137,2)=0),1,0),IF(MOD(O137,2)=0,IF(DAY(fpdate)&gt;=15,DAY(fpdate)-14,DAY(fpdate)+14),DAY(fpdate))),IF(DAY(DATE(YEAR(fpdate),MONTH(fpdate)+O137-1,DAY(fpdate)))&lt;&gt;DAY(fpdate),DATE(YEAR(fpdate),MONTH(fpdate)+O137,0),DATE(YEAR(fpdate),MONTH(fpdate)+O137-1,DAY(fpdate))))))</f>
        <v>#NAME?</v>
      </c>
      <c r="Q137" s="80" t="str">
        <f>IF(O137="","",IF(D137&lt;&gt;"",D137,IF(O137=1,start_rate,IF(variable,IF(OR(O137=1,O137&lt;$J$23*periods_per_year),Q136,MIN($J$24,IF(MOD(O137-1,$J$26)=0,MAX($J$25,Q136+$J$27),Q136))),Q136))))</f>
        <v>#NAME?</v>
      </c>
      <c r="R137" s="78" t="str">
        <f t="shared" si="10"/>
        <v>#NAME?</v>
      </c>
      <c r="S137" s="78" t="str">
        <f t="shared" si="11"/>
        <v>#NAME?</v>
      </c>
      <c r="T137" s="78" t="str">
        <f t="shared" si="12"/>
        <v>#NAME?</v>
      </c>
      <c r="U137" s="78" t="str">
        <f t="shared" si="13"/>
        <v>#NAME?</v>
      </c>
    </row>
    <row r="138" ht="12.75" customHeight="1">
      <c r="A138" s="74" t="str">
        <f t="shared" si="1"/>
        <v>#NAME?</v>
      </c>
      <c r="B138" s="75" t="str">
        <f>IF(A138="","",IF(OR(periods_per_year=26,periods_per_year=52),IF(periods_per_year=26,IF(A138=1,fpdate,B137+14),IF(periods_per_year=52,IF(A138=1,fpdate,B137+7),"n/a")),IF(periods_per_year=24,DATE(YEAR(fpdate),MONTH(fpdate)+(A138-1)/2+IF(AND(DAY(fpdate)&gt;=15,MOD(A138,2)=0),1,0),IF(MOD(A138,2)=0,IF(DAY(fpdate)&gt;=15,DAY(fpdate)-14,DAY(fpdate)+14),DAY(fpdate))),IF(DAY(DATE(YEAR(fpdate),MONTH(fpdate)+A138-1,DAY(fpdate)))&lt;&gt;DAY(fpdate),DATE(YEAR(fpdate),MONTH(fpdate)+A138,0),DATE(YEAR(fpdate),MONTH(fpdate)+A138-1,DAY(fpdate))))))</f>
        <v>#NAME?</v>
      </c>
      <c r="C138" s="76" t="str">
        <f t="shared" si="2"/>
        <v>#NAME?</v>
      </c>
      <c r="D138" s="77" t="str">
        <f>IF(A138="","",IF(A138=1,start_rate,IF(variable,IF(OR(A138=1,A138&lt;$J$23*periods_per_year),D137,MIN($J$24,IF(MOD(A138-1,$J$26)=0,MAX($J$25,D137+$J$27),D137))),D137)))</f>
        <v>#NAME?</v>
      </c>
      <c r="E138" s="78" t="str">
        <f t="shared" si="3"/>
        <v>#NAME?</v>
      </c>
      <c r="F138" s="78" t="str">
        <f t="shared" si="4"/>
        <v>#NAME?</v>
      </c>
      <c r="G138" s="78" t="str">
        <f>IF(OR(A138="",A138&lt;$E$23),"",IF(J137&lt;=F138,0,IF(IF(AND(A138&gt;=$E$23,MOD(A138-$E$23,int)=0),$E$24,0)+F138&gt;=J137+E138,J137+E138-F138,IF(AND(A138&gt;=$E$23,MOD(A138-$E$23,int)=0),$E$24,0)+IF(IF(AND(A138&gt;=$E$23,MOD(A138-$E$23,int)=0),$E$24,0)+IF(MOD(A138-$E$27,periods_per_year)=0,$E$26,0)+F138&lt;J137+E138,IF(MOD(A138-$E$27,periods_per_year)=0,$E$26,0),J137+E138-IF(AND(A138&gt;=$E$23,MOD(A138-$E$23,int)=0),$E$24,0)-F138))))</f>
        <v>#NAME?</v>
      </c>
      <c r="H138" s="79"/>
      <c r="I138" s="78" t="str">
        <f t="shared" si="5"/>
        <v>#NAME?</v>
      </c>
      <c r="J138" s="78" t="str">
        <f t="shared" si="6"/>
        <v>#NAME?</v>
      </c>
      <c r="K138" s="78" t="str">
        <f t="shared" si="7"/>
        <v>#NAME?</v>
      </c>
      <c r="L138" s="78" t="str">
        <f t="shared" si="8"/>
        <v>#NAME?</v>
      </c>
      <c r="M138" s="4"/>
      <c r="N138" s="4"/>
      <c r="O138" s="74" t="str">
        <f t="shared" si="9"/>
        <v>#NAME?</v>
      </c>
      <c r="P138" s="75" t="str">
        <f>IF(O138="","",IF(OR(periods_per_year=26,periods_per_year=52),IF(periods_per_year=26,IF(O138=1,fpdate,P137+14),IF(periods_per_year=52,IF(O138=1,fpdate,P137+7),"n/a")),IF(periods_per_year=24,DATE(YEAR(fpdate),MONTH(fpdate)+(O138-1)/2+IF(AND(DAY(fpdate)&gt;=15,MOD(O138,2)=0),1,0),IF(MOD(O138,2)=0,IF(DAY(fpdate)&gt;=15,DAY(fpdate)-14,DAY(fpdate)+14),DAY(fpdate))),IF(DAY(DATE(YEAR(fpdate),MONTH(fpdate)+O138-1,DAY(fpdate)))&lt;&gt;DAY(fpdate),DATE(YEAR(fpdate),MONTH(fpdate)+O138,0),DATE(YEAR(fpdate),MONTH(fpdate)+O138-1,DAY(fpdate))))))</f>
        <v>#NAME?</v>
      </c>
      <c r="Q138" s="80" t="str">
        <f>IF(O138="","",IF(D138&lt;&gt;"",D138,IF(O138=1,start_rate,IF(variable,IF(OR(O138=1,O138&lt;$J$23*periods_per_year),Q137,MIN($J$24,IF(MOD(O138-1,$J$26)=0,MAX($J$25,Q137+$J$27),Q137))),Q137))))</f>
        <v>#NAME?</v>
      </c>
      <c r="R138" s="78" t="str">
        <f t="shared" si="10"/>
        <v>#NAME?</v>
      </c>
      <c r="S138" s="78" t="str">
        <f t="shared" si="11"/>
        <v>#NAME?</v>
      </c>
      <c r="T138" s="78" t="str">
        <f t="shared" si="12"/>
        <v>#NAME?</v>
      </c>
      <c r="U138" s="78" t="str">
        <f t="shared" si="13"/>
        <v>#NAME?</v>
      </c>
    </row>
    <row r="139" ht="12.75" customHeight="1">
      <c r="A139" s="74" t="str">
        <f t="shared" si="1"/>
        <v>#NAME?</v>
      </c>
      <c r="B139" s="75" t="str">
        <f>IF(A139="","",IF(OR(periods_per_year=26,periods_per_year=52),IF(periods_per_year=26,IF(A139=1,fpdate,B138+14),IF(periods_per_year=52,IF(A139=1,fpdate,B138+7),"n/a")),IF(periods_per_year=24,DATE(YEAR(fpdate),MONTH(fpdate)+(A139-1)/2+IF(AND(DAY(fpdate)&gt;=15,MOD(A139,2)=0),1,0),IF(MOD(A139,2)=0,IF(DAY(fpdate)&gt;=15,DAY(fpdate)-14,DAY(fpdate)+14),DAY(fpdate))),IF(DAY(DATE(YEAR(fpdate),MONTH(fpdate)+A139-1,DAY(fpdate)))&lt;&gt;DAY(fpdate),DATE(YEAR(fpdate),MONTH(fpdate)+A139,0),DATE(YEAR(fpdate),MONTH(fpdate)+A139-1,DAY(fpdate))))))</f>
        <v>#NAME?</v>
      </c>
      <c r="C139" s="76" t="str">
        <f t="shared" si="2"/>
        <v>#NAME?</v>
      </c>
      <c r="D139" s="77" t="str">
        <f>IF(A139="","",IF(A139=1,start_rate,IF(variable,IF(OR(A139=1,A139&lt;$J$23*periods_per_year),D138,MIN($J$24,IF(MOD(A139-1,$J$26)=0,MAX($J$25,D138+$J$27),D138))),D138)))</f>
        <v>#NAME?</v>
      </c>
      <c r="E139" s="78" t="str">
        <f t="shared" si="3"/>
        <v>#NAME?</v>
      </c>
      <c r="F139" s="78" t="str">
        <f t="shared" si="4"/>
        <v>#NAME?</v>
      </c>
      <c r="G139" s="78" t="str">
        <f>IF(OR(A139="",A139&lt;$E$23),"",IF(J138&lt;=F139,0,IF(IF(AND(A139&gt;=$E$23,MOD(A139-$E$23,int)=0),$E$24,0)+F139&gt;=J138+E139,J138+E139-F139,IF(AND(A139&gt;=$E$23,MOD(A139-$E$23,int)=0),$E$24,0)+IF(IF(AND(A139&gt;=$E$23,MOD(A139-$E$23,int)=0),$E$24,0)+IF(MOD(A139-$E$27,periods_per_year)=0,$E$26,0)+F139&lt;J138+E139,IF(MOD(A139-$E$27,periods_per_year)=0,$E$26,0),J138+E139-IF(AND(A139&gt;=$E$23,MOD(A139-$E$23,int)=0),$E$24,0)-F139))))</f>
        <v>#NAME?</v>
      </c>
      <c r="H139" s="79"/>
      <c r="I139" s="78" t="str">
        <f t="shared" si="5"/>
        <v>#NAME?</v>
      </c>
      <c r="J139" s="78" t="str">
        <f t="shared" si="6"/>
        <v>#NAME?</v>
      </c>
      <c r="K139" s="78" t="str">
        <f t="shared" si="7"/>
        <v>#NAME?</v>
      </c>
      <c r="L139" s="78" t="str">
        <f t="shared" si="8"/>
        <v>#NAME?</v>
      </c>
      <c r="M139" s="4"/>
      <c r="N139" s="4"/>
      <c r="O139" s="74" t="str">
        <f t="shared" si="9"/>
        <v>#NAME?</v>
      </c>
      <c r="P139" s="75" t="str">
        <f>IF(O139="","",IF(OR(periods_per_year=26,periods_per_year=52),IF(periods_per_year=26,IF(O139=1,fpdate,P138+14),IF(periods_per_year=52,IF(O139=1,fpdate,P138+7),"n/a")),IF(periods_per_year=24,DATE(YEAR(fpdate),MONTH(fpdate)+(O139-1)/2+IF(AND(DAY(fpdate)&gt;=15,MOD(O139,2)=0),1,0),IF(MOD(O139,2)=0,IF(DAY(fpdate)&gt;=15,DAY(fpdate)-14,DAY(fpdate)+14),DAY(fpdate))),IF(DAY(DATE(YEAR(fpdate),MONTH(fpdate)+O139-1,DAY(fpdate)))&lt;&gt;DAY(fpdate),DATE(YEAR(fpdate),MONTH(fpdate)+O139,0),DATE(YEAR(fpdate),MONTH(fpdate)+O139-1,DAY(fpdate))))))</f>
        <v>#NAME?</v>
      </c>
      <c r="Q139" s="80" t="str">
        <f>IF(O139="","",IF(D139&lt;&gt;"",D139,IF(O139=1,start_rate,IF(variable,IF(OR(O139=1,O139&lt;$J$23*periods_per_year),Q138,MIN($J$24,IF(MOD(O139-1,$J$26)=0,MAX($J$25,Q138+$J$27),Q138))),Q138))))</f>
        <v>#NAME?</v>
      </c>
      <c r="R139" s="78" t="str">
        <f t="shared" si="10"/>
        <v>#NAME?</v>
      </c>
      <c r="S139" s="78" t="str">
        <f t="shared" si="11"/>
        <v>#NAME?</v>
      </c>
      <c r="T139" s="78" t="str">
        <f t="shared" si="12"/>
        <v>#NAME?</v>
      </c>
      <c r="U139" s="78" t="str">
        <f t="shared" si="13"/>
        <v>#NAME?</v>
      </c>
    </row>
    <row r="140" ht="12.75" customHeight="1">
      <c r="A140" s="74" t="str">
        <f t="shared" si="1"/>
        <v>#NAME?</v>
      </c>
      <c r="B140" s="75" t="str">
        <f>IF(A140="","",IF(OR(periods_per_year=26,periods_per_year=52),IF(periods_per_year=26,IF(A140=1,fpdate,B139+14),IF(periods_per_year=52,IF(A140=1,fpdate,B139+7),"n/a")),IF(periods_per_year=24,DATE(YEAR(fpdate),MONTH(fpdate)+(A140-1)/2+IF(AND(DAY(fpdate)&gt;=15,MOD(A140,2)=0),1,0),IF(MOD(A140,2)=0,IF(DAY(fpdate)&gt;=15,DAY(fpdate)-14,DAY(fpdate)+14),DAY(fpdate))),IF(DAY(DATE(YEAR(fpdate),MONTH(fpdate)+A140-1,DAY(fpdate)))&lt;&gt;DAY(fpdate),DATE(YEAR(fpdate),MONTH(fpdate)+A140,0),DATE(YEAR(fpdate),MONTH(fpdate)+A140-1,DAY(fpdate))))))</f>
        <v>#NAME?</v>
      </c>
      <c r="C140" s="76" t="str">
        <f t="shared" si="2"/>
        <v>#NAME?</v>
      </c>
      <c r="D140" s="77" t="str">
        <f>IF(A140="","",IF(A140=1,start_rate,IF(variable,IF(OR(A140=1,A140&lt;$J$23*periods_per_year),D139,MIN($J$24,IF(MOD(A140-1,$J$26)=0,MAX($J$25,D139+$J$27),D139))),D139)))</f>
        <v>#NAME?</v>
      </c>
      <c r="E140" s="78" t="str">
        <f t="shared" si="3"/>
        <v>#NAME?</v>
      </c>
      <c r="F140" s="78" t="str">
        <f t="shared" si="4"/>
        <v>#NAME?</v>
      </c>
      <c r="G140" s="78" t="str">
        <f>IF(OR(A140="",A140&lt;$E$23),"",IF(J139&lt;=F140,0,IF(IF(AND(A140&gt;=$E$23,MOD(A140-$E$23,int)=0),$E$24,0)+F140&gt;=J139+E140,J139+E140-F140,IF(AND(A140&gt;=$E$23,MOD(A140-$E$23,int)=0),$E$24,0)+IF(IF(AND(A140&gt;=$E$23,MOD(A140-$E$23,int)=0),$E$24,0)+IF(MOD(A140-$E$27,periods_per_year)=0,$E$26,0)+F140&lt;J139+E140,IF(MOD(A140-$E$27,periods_per_year)=0,$E$26,0),J139+E140-IF(AND(A140&gt;=$E$23,MOD(A140-$E$23,int)=0),$E$24,0)-F140))))</f>
        <v>#NAME?</v>
      </c>
      <c r="H140" s="79"/>
      <c r="I140" s="78" t="str">
        <f t="shared" si="5"/>
        <v>#NAME?</v>
      </c>
      <c r="J140" s="78" t="str">
        <f t="shared" si="6"/>
        <v>#NAME?</v>
      </c>
      <c r="K140" s="78" t="str">
        <f t="shared" si="7"/>
        <v>#NAME?</v>
      </c>
      <c r="L140" s="78" t="str">
        <f t="shared" si="8"/>
        <v>#NAME?</v>
      </c>
      <c r="M140" s="4"/>
      <c r="N140" s="4"/>
      <c r="O140" s="74" t="str">
        <f t="shared" si="9"/>
        <v>#NAME?</v>
      </c>
      <c r="P140" s="75" t="str">
        <f>IF(O140="","",IF(OR(periods_per_year=26,periods_per_year=52),IF(periods_per_year=26,IF(O140=1,fpdate,P139+14),IF(periods_per_year=52,IF(O140=1,fpdate,P139+7),"n/a")),IF(periods_per_year=24,DATE(YEAR(fpdate),MONTH(fpdate)+(O140-1)/2+IF(AND(DAY(fpdate)&gt;=15,MOD(O140,2)=0),1,0),IF(MOD(O140,2)=0,IF(DAY(fpdate)&gt;=15,DAY(fpdate)-14,DAY(fpdate)+14),DAY(fpdate))),IF(DAY(DATE(YEAR(fpdate),MONTH(fpdate)+O140-1,DAY(fpdate)))&lt;&gt;DAY(fpdate),DATE(YEAR(fpdate),MONTH(fpdate)+O140,0),DATE(YEAR(fpdate),MONTH(fpdate)+O140-1,DAY(fpdate))))))</f>
        <v>#NAME?</v>
      </c>
      <c r="Q140" s="80" t="str">
        <f>IF(O140="","",IF(D140&lt;&gt;"",D140,IF(O140=1,start_rate,IF(variable,IF(OR(O140=1,O140&lt;$J$23*periods_per_year),Q139,MIN($J$24,IF(MOD(O140-1,$J$26)=0,MAX($J$25,Q139+$J$27),Q139))),Q139))))</f>
        <v>#NAME?</v>
      </c>
      <c r="R140" s="78" t="str">
        <f t="shared" si="10"/>
        <v>#NAME?</v>
      </c>
      <c r="S140" s="78" t="str">
        <f t="shared" si="11"/>
        <v>#NAME?</v>
      </c>
      <c r="T140" s="78" t="str">
        <f t="shared" si="12"/>
        <v>#NAME?</v>
      </c>
      <c r="U140" s="78" t="str">
        <f t="shared" si="13"/>
        <v>#NAME?</v>
      </c>
    </row>
    <row r="141" ht="12.75" customHeight="1">
      <c r="A141" s="74" t="str">
        <f t="shared" si="1"/>
        <v>#NAME?</v>
      </c>
      <c r="B141" s="75" t="str">
        <f>IF(A141="","",IF(OR(periods_per_year=26,periods_per_year=52),IF(periods_per_year=26,IF(A141=1,fpdate,B140+14),IF(periods_per_year=52,IF(A141=1,fpdate,B140+7),"n/a")),IF(periods_per_year=24,DATE(YEAR(fpdate),MONTH(fpdate)+(A141-1)/2+IF(AND(DAY(fpdate)&gt;=15,MOD(A141,2)=0),1,0),IF(MOD(A141,2)=0,IF(DAY(fpdate)&gt;=15,DAY(fpdate)-14,DAY(fpdate)+14),DAY(fpdate))),IF(DAY(DATE(YEAR(fpdate),MONTH(fpdate)+A141-1,DAY(fpdate)))&lt;&gt;DAY(fpdate),DATE(YEAR(fpdate),MONTH(fpdate)+A141,0),DATE(YEAR(fpdate),MONTH(fpdate)+A141-1,DAY(fpdate))))))</f>
        <v>#NAME?</v>
      </c>
      <c r="C141" s="76" t="str">
        <f t="shared" si="2"/>
        <v>#NAME?</v>
      </c>
      <c r="D141" s="77" t="str">
        <f>IF(A141="","",IF(A141=1,start_rate,IF(variable,IF(OR(A141=1,A141&lt;$J$23*periods_per_year),D140,MIN($J$24,IF(MOD(A141-1,$J$26)=0,MAX($J$25,D140+$J$27),D140))),D140)))</f>
        <v>#NAME?</v>
      </c>
      <c r="E141" s="78" t="str">
        <f t="shared" si="3"/>
        <v>#NAME?</v>
      </c>
      <c r="F141" s="78" t="str">
        <f t="shared" si="4"/>
        <v>#NAME?</v>
      </c>
      <c r="G141" s="78" t="str">
        <f>IF(OR(A141="",A141&lt;$E$23),"",IF(J140&lt;=F141,0,IF(IF(AND(A141&gt;=$E$23,MOD(A141-$E$23,int)=0),$E$24,0)+F141&gt;=J140+E141,J140+E141-F141,IF(AND(A141&gt;=$E$23,MOD(A141-$E$23,int)=0),$E$24,0)+IF(IF(AND(A141&gt;=$E$23,MOD(A141-$E$23,int)=0),$E$24,0)+IF(MOD(A141-$E$27,periods_per_year)=0,$E$26,0)+F141&lt;J140+E141,IF(MOD(A141-$E$27,periods_per_year)=0,$E$26,0),J140+E141-IF(AND(A141&gt;=$E$23,MOD(A141-$E$23,int)=0),$E$24,0)-F141))))</f>
        <v>#NAME?</v>
      </c>
      <c r="H141" s="79"/>
      <c r="I141" s="78" t="str">
        <f t="shared" si="5"/>
        <v>#NAME?</v>
      </c>
      <c r="J141" s="78" t="str">
        <f t="shared" si="6"/>
        <v>#NAME?</v>
      </c>
      <c r="K141" s="78" t="str">
        <f t="shared" si="7"/>
        <v>#NAME?</v>
      </c>
      <c r="L141" s="78" t="str">
        <f t="shared" si="8"/>
        <v>#NAME?</v>
      </c>
      <c r="M141" s="4"/>
      <c r="N141" s="4"/>
      <c r="O141" s="74" t="str">
        <f t="shared" si="9"/>
        <v>#NAME?</v>
      </c>
      <c r="P141" s="75" t="str">
        <f>IF(O141="","",IF(OR(periods_per_year=26,periods_per_year=52),IF(periods_per_year=26,IF(O141=1,fpdate,P140+14),IF(periods_per_year=52,IF(O141=1,fpdate,P140+7),"n/a")),IF(periods_per_year=24,DATE(YEAR(fpdate),MONTH(fpdate)+(O141-1)/2+IF(AND(DAY(fpdate)&gt;=15,MOD(O141,2)=0),1,0),IF(MOD(O141,2)=0,IF(DAY(fpdate)&gt;=15,DAY(fpdate)-14,DAY(fpdate)+14),DAY(fpdate))),IF(DAY(DATE(YEAR(fpdate),MONTH(fpdate)+O141-1,DAY(fpdate)))&lt;&gt;DAY(fpdate),DATE(YEAR(fpdate),MONTH(fpdate)+O141,0),DATE(YEAR(fpdate),MONTH(fpdate)+O141-1,DAY(fpdate))))))</f>
        <v>#NAME?</v>
      </c>
      <c r="Q141" s="80" t="str">
        <f>IF(O141="","",IF(D141&lt;&gt;"",D141,IF(O141=1,start_rate,IF(variable,IF(OR(O141=1,O141&lt;$J$23*periods_per_year),Q140,MIN($J$24,IF(MOD(O141-1,$J$26)=0,MAX($J$25,Q140+$J$27),Q140))),Q140))))</f>
        <v>#NAME?</v>
      </c>
      <c r="R141" s="78" t="str">
        <f t="shared" si="10"/>
        <v>#NAME?</v>
      </c>
      <c r="S141" s="78" t="str">
        <f t="shared" si="11"/>
        <v>#NAME?</v>
      </c>
      <c r="T141" s="78" t="str">
        <f t="shared" si="12"/>
        <v>#NAME?</v>
      </c>
      <c r="U141" s="78" t="str">
        <f t="shared" si="13"/>
        <v>#NAME?</v>
      </c>
    </row>
    <row r="142" ht="12.75" customHeight="1">
      <c r="A142" s="74" t="str">
        <f t="shared" si="1"/>
        <v>#NAME?</v>
      </c>
      <c r="B142" s="75" t="str">
        <f>IF(A142="","",IF(OR(periods_per_year=26,periods_per_year=52),IF(periods_per_year=26,IF(A142=1,fpdate,B141+14),IF(periods_per_year=52,IF(A142=1,fpdate,B141+7),"n/a")),IF(periods_per_year=24,DATE(YEAR(fpdate),MONTH(fpdate)+(A142-1)/2+IF(AND(DAY(fpdate)&gt;=15,MOD(A142,2)=0),1,0),IF(MOD(A142,2)=0,IF(DAY(fpdate)&gt;=15,DAY(fpdate)-14,DAY(fpdate)+14),DAY(fpdate))),IF(DAY(DATE(YEAR(fpdate),MONTH(fpdate)+A142-1,DAY(fpdate)))&lt;&gt;DAY(fpdate),DATE(YEAR(fpdate),MONTH(fpdate)+A142,0),DATE(YEAR(fpdate),MONTH(fpdate)+A142-1,DAY(fpdate))))))</f>
        <v>#NAME?</v>
      </c>
      <c r="C142" s="76" t="str">
        <f t="shared" si="2"/>
        <v>#NAME?</v>
      </c>
      <c r="D142" s="77" t="str">
        <f>IF(A142="","",IF(A142=1,start_rate,IF(variable,IF(OR(A142=1,A142&lt;$J$23*periods_per_year),D141,MIN($J$24,IF(MOD(A142-1,$J$26)=0,MAX($J$25,D141+$J$27),D141))),D141)))</f>
        <v>#NAME?</v>
      </c>
      <c r="E142" s="78" t="str">
        <f t="shared" si="3"/>
        <v>#NAME?</v>
      </c>
      <c r="F142" s="78" t="str">
        <f t="shared" si="4"/>
        <v>#NAME?</v>
      </c>
      <c r="G142" s="78" t="str">
        <f>IF(OR(A142="",A142&lt;$E$23),"",IF(J141&lt;=F142,0,IF(IF(AND(A142&gt;=$E$23,MOD(A142-$E$23,int)=0),$E$24,0)+F142&gt;=J141+E142,J141+E142-F142,IF(AND(A142&gt;=$E$23,MOD(A142-$E$23,int)=0),$E$24,0)+IF(IF(AND(A142&gt;=$E$23,MOD(A142-$E$23,int)=0),$E$24,0)+IF(MOD(A142-$E$27,periods_per_year)=0,$E$26,0)+F142&lt;J141+E142,IF(MOD(A142-$E$27,periods_per_year)=0,$E$26,0),J141+E142-IF(AND(A142&gt;=$E$23,MOD(A142-$E$23,int)=0),$E$24,0)-F142))))</f>
        <v>#NAME?</v>
      </c>
      <c r="H142" s="79"/>
      <c r="I142" s="78" t="str">
        <f t="shared" si="5"/>
        <v>#NAME?</v>
      </c>
      <c r="J142" s="78" t="str">
        <f t="shared" si="6"/>
        <v>#NAME?</v>
      </c>
      <c r="K142" s="78" t="str">
        <f t="shared" si="7"/>
        <v>#NAME?</v>
      </c>
      <c r="L142" s="78" t="str">
        <f t="shared" si="8"/>
        <v>#NAME?</v>
      </c>
      <c r="M142" s="4"/>
      <c r="N142" s="4"/>
      <c r="O142" s="74" t="str">
        <f t="shared" si="9"/>
        <v>#NAME?</v>
      </c>
      <c r="P142" s="75" t="str">
        <f>IF(O142="","",IF(OR(periods_per_year=26,periods_per_year=52),IF(periods_per_year=26,IF(O142=1,fpdate,P141+14),IF(periods_per_year=52,IF(O142=1,fpdate,P141+7),"n/a")),IF(periods_per_year=24,DATE(YEAR(fpdate),MONTH(fpdate)+(O142-1)/2+IF(AND(DAY(fpdate)&gt;=15,MOD(O142,2)=0),1,0),IF(MOD(O142,2)=0,IF(DAY(fpdate)&gt;=15,DAY(fpdate)-14,DAY(fpdate)+14),DAY(fpdate))),IF(DAY(DATE(YEAR(fpdate),MONTH(fpdate)+O142-1,DAY(fpdate)))&lt;&gt;DAY(fpdate),DATE(YEAR(fpdate),MONTH(fpdate)+O142,0),DATE(YEAR(fpdate),MONTH(fpdate)+O142-1,DAY(fpdate))))))</f>
        <v>#NAME?</v>
      </c>
      <c r="Q142" s="80" t="str">
        <f>IF(O142="","",IF(D142&lt;&gt;"",D142,IF(O142=1,start_rate,IF(variable,IF(OR(O142=1,O142&lt;$J$23*periods_per_year),Q141,MIN($J$24,IF(MOD(O142-1,$J$26)=0,MAX($J$25,Q141+$J$27),Q141))),Q141))))</f>
        <v>#NAME?</v>
      </c>
      <c r="R142" s="78" t="str">
        <f t="shared" si="10"/>
        <v>#NAME?</v>
      </c>
      <c r="S142" s="78" t="str">
        <f t="shared" si="11"/>
        <v>#NAME?</v>
      </c>
      <c r="T142" s="78" t="str">
        <f t="shared" si="12"/>
        <v>#NAME?</v>
      </c>
      <c r="U142" s="78" t="str">
        <f t="shared" si="13"/>
        <v>#NAME?</v>
      </c>
    </row>
    <row r="143" ht="12.75" customHeight="1">
      <c r="A143" s="74" t="str">
        <f t="shared" si="1"/>
        <v>#NAME?</v>
      </c>
      <c r="B143" s="75" t="str">
        <f>IF(A143="","",IF(OR(periods_per_year=26,periods_per_year=52),IF(periods_per_year=26,IF(A143=1,fpdate,B142+14),IF(periods_per_year=52,IF(A143=1,fpdate,B142+7),"n/a")),IF(periods_per_year=24,DATE(YEAR(fpdate),MONTH(fpdate)+(A143-1)/2+IF(AND(DAY(fpdate)&gt;=15,MOD(A143,2)=0),1,0),IF(MOD(A143,2)=0,IF(DAY(fpdate)&gt;=15,DAY(fpdate)-14,DAY(fpdate)+14),DAY(fpdate))),IF(DAY(DATE(YEAR(fpdate),MONTH(fpdate)+A143-1,DAY(fpdate)))&lt;&gt;DAY(fpdate),DATE(YEAR(fpdate),MONTH(fpdate)+A143,0),DATE(YEAR(fpdate),MONTH(fpdate)+A143-1,DAY(fpdate))))))</f>
        <v>#NAME?</v>
      </c>
      <c r="C143" s="76" t="str">
        <f t="shared" si="2"/>
        <v>#NAME?</v>
      </c>
      <c r="D143" s="77" t="str">
        <f>IF(A143="","",IF(A143=1,start_rate,IF(variable,IF(OR(A143=1,A143&lt;$J$23*periods_per_year),D142,MIN($J$24,IF(MOD(A143-1,$J$26)=0,MAX($J$25,D142+$J$27),D142))),D142)))</f>
        <v>#NAME?</v>
      </c>
      <c r="E143" s="78" t="str">
        <f t="shared" si="3"/>
        <v>#NAME?</v>
      </c>
      <c r="F143" s="78" t="str">
        <f t="shared" si="4"/>
        <v>#NAME?</v>
      </c>
      <c r="G143" s="78" t="str">
        <f>IF(OR(A143="",A143&lt;$E$23),"",IF(J142&lt;=F143,0,IF(IF(AND(A143&gt;=$E$23,MOD(A143-$E$23,int)=0),$E$24,0)+F143&gt;=J142+E143,J142+E143-F143,IF(AND(A143&gt;=$E$23,MOD(A143-$E$23,int)=0),$E$24,0)+IF(IF(AND(A143&gt;=$E$23,MOD(A143-$E$23,int)=0),$E$24,0)+IF(MOD(A143-$E$27,periods_per_year)=0,$E$26,0)+F143&lt;J142+E143,IF(MOD(A143-$E$27,periods_per_year)=0,$E$26,0),J142+E143-IF(AND(A143&gt;=$E$23,MOD(A143-$E$23,int)=0),$E$24,0)-F143))))</f>
        <v>#NAME?</v>
      </c>
      <c r="H143" s="79"/>
      <c r="I143" s="78" t="str">
        <f t="shared" si="5"/>
        <v>#NAME?</v>
      </c>
      <c r="J143" s="78" t="str">
        <f t="shared" si="6"/>
        <v>#NAME?</v>
      </c>
      <c r="K143" s="78" t="str">
        <f t="shared" si="7"/>
        <v>#NAME?</v>
      </c>
      <c r="L143" s="78" t="str">
        <f t="shared" si="8"/>
        <v>#NAME?</v>
      </c>
      <c r="M143" s="4"/>
      <c r="N143" s="4"/>
      <c r="O143" s="74" t="str">
        <f t="shared" si="9"/>
        <v>#NAME?</v>
      </c>
      <c r="P143" s="75" t="str">
        <f>IF(O143="","",IF(OR(periods_per_year=26,periods_per_year=52),IF(periods_per_year=26,IF(O143=1,fpdate,P142+14),IF(periods_per_year=52,IF(O143=1,fpdate,P142+7),"n/a")),IF(periods_per_year=24,DATE(YEAR(fpdate),MONTH(fpdate)+(O143-1)/2+IF(AND(DAY(fpdate)&gt;=15,MOD(O143,2)=0),1,0),IF(MOD(O143,2)=0,IF(DAY(fpdate)&gt;=15,DAY(fpdate)-14,DAY(fpdate)+14),DAY(fpdate))),IF(DAY(DATE(YEAR(fpdate),MONTH(fpdate)+O143-1,DAY(fpdate)))&lt;&gt;DAY(fpdate),DATE(YEAR(fpdate),MONTH(fpdate)+O143,0),DATE(YEAR(fpdate),MONTH(fpdate)+O143-1,DAY(fpdate))))))</f>
        <v>#NAME?</v>
      </c>
      <c r="Q143" s="80" t="str">
        <f>IF(O143="","",IF(D143&lt;&gt;"",D143,IF(O143=1,start_rate,IF(variable,IF(OR(O143=1,O143&lt;$J$23*periods_per_year),Q142,MIN($J$24,IF(MOD(O143-1,$J$26)=0,MAX($J$25,Q142+$J$27),Q142))),Q142))))</f>
        <v>#NAME?</v>
      </c>
      <c r="R143" s="78" t="str">
        <f t="shared" si="10"/>
        <v>#NAME?</v>
      </c>
      <c r="S143" s="78" t="str">
        <f t="shared" si="11"/>
        <v>#NAME?</v>
      </c>
      <c r="T143" s="78" t="str">
        <f t="shared" si="12"/>
        <v>#NAME?</v>
      </c>
      <c r="U143" s="78" t="str">
        <f t="shared" si="13"/>
        <v>#NAME?</v>
      </c>
    </row>
    <row r="144" ht="12.75" customHeight="1">
      <c r="A144" s="74" t="str">
        <f t="shared" si="1"/>
        <v>#NAME?</v>
      </c>
      <c r="B144" s="75" t="str">
        <f>IF(A144="","",IF(OR(periods_per_year=26,periods_per_year=52),IF(periods_per_year=26,IF(A144=1,fpdate,B143+14),IF(periods_per_year=52,IF(A144=1,fpdate,B143+7),"n/a")),IF(periods_per_year=24,DATE(YEAR(fpdate),MONTH(fpdate)+(A144-1)/2+IF(AND(DAY(fpdate)&gt;=15,MOD(A144,2)=0),1,0),IF(MOD(A144,2)=0,IF(DAY(fpdate)&gt;=15,DAY(fpdate)-14,DAY(fpdate)+14),DAY(fpdate))),IF(DAY(DATE(YEAR(fpdate),MONTH(fpdate)+A144-1,DAY(fpdate)))&lt;&gt;DAY(fpdate),DATE(YEAR(fpdate),MONTH(fpdate)+A144,0),DATE(YEAR(fpdate),MONTH(fpdate)+A144-1,DAY(fpdate))))))</f>
        <v>#NAME?</v>
      </c>
      <c r="C144" s="76" t="str">
        <f t="shared" si="2"/>
        <v>#NAME?</v>
      </c>
      <c r="D144" s="77" t="str">
        <f>IF(A144="","",IF(A144=1,start_rate,IF(variable,IF(OR(A144=1,A144&lt;$J$23*periods_per_year),D143,MIN($J$24,IF(MOD(A144-1,$J$26)=0,MAX($J$25,D143+$J$27),D143))),D143)))</f>
        <v>#NAME?</v>
      </c>
      <c r="E144" s="78" t="str">
        <f t="shared" si="3"/>
        <v>#NAME?</v>
      </c>
      <c r="F144" s="78" t="str">
        <f t="shared" si="4"/>
        <v>#NAME?</v>
      </c>
      <c r="G144" s="78" t="str">
        <f>IF(OR(A144="",A144&lt;$E$23),"",IF(J143&lt;=F144,0,IF(IF(AND(A144&gt;=$E$23,MOD(A144-$E$23,int)=0),$E$24,0)+F144&gt;=J143+E144,J143+E144-F144,IF(AND(A144&gt;=$E$23,MOD(A144-$E$23,int)=0),$E$24,0)+IF(IF(AND(A144&gt;=$E$23,MOD(A144-$E$23,int)=0),$E$24,0)+IF(MOD(A144-$E$27,periods_per_year)=0,$E$26,0)+F144&lt;J143+E144,IF(MOD(A144-$E$27,periods_per_year)=0,$E$26,0),J143+E144-IF(AND(A144&gt;=$E$23,MOD(A144-$E$23,int)=0),$E$24,0)-F144))))</f>
        <v>#NAME?</v>
      </c>
      <c r="H144" s="79"/>
      <c r="I144" s="78" t="str">
        <f t="shared" si="5"/>
        <v>#NAME?</v>
      </c>
      <c r="J144" s="78" t="str">
        <f t="shared" si="6"/>
        <v>#NAME?</v>
      </c>
      <c r="K144" s="78" t="str">
        <f t="shared" si="7"/>
        <v>#NAME?</v>
      </c>
      <c r="L144" s="78" t="str">
        <f t="shared" si="8"/>
        <v>#NAME?</v>
      </c>
      <c r="M144" s="4"/>
      <c r="N144" s="4"/>
      <c r="O144" s="74" t="str">
        <f t="shared" si="9"/>
        <v>#NAME?</v>
      </c>
      <c r="P144" s="75" t="str">
        <f>IF(O144="","",IF(OR(periods_per_year=26,periods_per_year=52),IF(periods_per_year=26,IF(O144=1,fpdate,P143+14),IF(periods_per_year=52,IF(O144=1,fpdate,P143+7),"n/a")),IF(periods_per_year=24,DATE(YEAR(fpdate),MONTH(fpdate)+(O144-1)/2+IF(AND(DAY(fpdate)&gt;=15,MOD(O144,2)=0),1,0),IF(MOD(O144,2)=0,IF(DAY(fpdate)&gt;=15,DAY(fpdate)-14,DAY(fpdate)+14),DAY(fpdate))),IF(DAY(DATE(YEAR(fpdate),MONTH(fpdate)+O144-1,DAY(fpdate)))&lt;&gt;DAY(fpdate),DATE(YEAR(fpdate),MONTH(fpdate)+O144,0),DATE(YEAR(fpdate),MONTH(fpdate)+O144-1,DAY(fpdate))))))</f>
        <v>#NAME?</v>
      </c>
      <c r="Q144" s="80" t="str">
        <f>IF(O144="","",IF(D144&lt;&gt;"",D144,IF(O144=1,start_rate,IF(variable,IF(OR(O144=1,O144&lt;$J$23*periods_per_year),Q143,MIN($J$24,IF(MOD(O144-1,$J$26)=0,MAX($J$25,Q143+$J$27),Q143))),Q143))))</f>
        <v>#NAME?</v>
      </c>
      <c r="R144" s="78" t="str">
        <f t="shared" si="10"/>
        <v>#NAME?</v>
      </c>
      <c r="S144" s="78" t="str">
        <f t="shared" si="11"/>
        <v>#NAME?</v>
      </c>
      <c r="T144" s="78" t="str">
        <f t="shared" si="12"/>
        <v>#NAME?</v>
      </c>
      <c r="U144" s="78" t="str">
        <f t="shared" si="13"/>
        <v>#NAME?</v>
      </c>
    </row>
    <row r="145" ht="12.75" customHeight="1">
      <c r="A145" s="74" t="str">
        <f t="shared" si="1"/>
        <v>#NAME?</v>
      </c>
      <c r="B145" s="75" t="str">
        <f>IF(A145="","",IF(OR(periods_per_year=26,periods_per_year=52),IF(periods_per_year=26,IF(A145=1,fpdate,B144+14),IF(periods_per_year=52,IF(A145=1,fpdate,B144+7),"n/a")),IF(periods_per_year=24,DATE(YEAR(fpdate),MONTH(fpdate)+(A145-1)/2+IF(AND(DAY(fpdate)&gt;=15,MOD(A145,2)=0),1,0),IF(MOD(A145,2)=0,IF(DAY(fpdate)&gt;=15,DAY(fpdate)-14,DAY(fpdate)+14),DAY(fpdate))),IF(DAY(DATE(YEAR(fpdate),MONTH(fpdate)+A145-1,DAY(fpdate)))&lt;&gt;DAY(fpdate),DATE(YEAR(fpdate),MONTH(fpdate)+A145,0),DATE(YEAR(fpdate),MONTH(fpdate)+A145-1,DAY(fpdate))))))</f>
        <v>#NAME?</v>
      </c>
      <c r="C145" s="76" t="str">
        <f t="shared" si="2"/>
        <v>#NAME?</v>
      </c>
      <c r="D145" s="77" t="str">
        <f>IF(A145="","",IF(A145=1,start_rate,IF(variable,IF(OR(A145=1,A145&lt;$J$23*periods_per_year),D144,MIN($J$24,IF(MOD(A145-1,$J$26)=0,MAX($J$25,D144+$J$27),D144))),D144)))</f>
        <v>#NAME?</v>
      </c>
      <c r="E145" s="78" t="str">
        <f t="shared" si="3"/>
        <v>#NAME?</v>
      </c>
      <c r="F145" s="78" t="str">
        <f t="shared" si="4"/>
        <v>#NAME?</v>
      </c>
      <c r="G145" s="78" t="str">
        <f>IF(OR(A145="",A145&lt;$E$23),"",IF(J144&lt;=F145,0,IF(IF(AND(A145&gt;=$E$23,MOD(A145-$E$23,int)=0),$E$24,0)+F145&gt;=J144+E145,J144+E145-F145,IF(AND(A145&gt;=$E$23,MOD(A145-$E$23,int)=0),$E$24,0)+IF(IF(AND(A145&gt;=$E$23,MOD(A145-$E$23,int)=0),$E$24,0)+IF(MOD(A145-$E$27,periods_per_year)=0,$E$26,0)+F145&lt;J144+E145,IF(MOD(A145-$E$27,periods_per_year)=0,$E$26,0),J144+E145-IF(AND(A145&gt;=$E$23,MOD(A145-$E$23,int)=0),$E$24,0)-F145))))</f>
        <v>#NAME?</v>
      </c>
      <c r="H145" s="79"/>
      <c r="I145" s="78" t="str">
        <f t="shared" si="5"/>
        <v>#NAME?</v>
      </c>
      <c r="J145" s="78" t="str">
        <f t="shared" si="6"/>
        <v>#NAME?</v>
      </c>
      <c r="K145" s="78" t="str">
        <f t="shared" si="7"/>
        <v>#NAME?</v>
      </c>
      <c r="L145" s="78" t="str">
        <f t="shared" si="8"/>
        <v>#NAME?</v>
      </c>
      <c r="M145" s="4"/>
      <c r="N145" s="4"/>
      <c r="O145" s="74" t="str">
        <f t="shared" si="9"/>
        <v>#NAME?</v>
      </c>
      <c r="P145" s="75" t="str">
        <f>IF(O145="","",IF(OR(periods_per_year=26,periods_per_year=52),IF(periods_per_year=26,IF(O145=1,fpdate,P144+14),IF(periods_per_year=52,IF(O145=1,fpdate,P144+7),"n/a")),IF(periods_per_year=24,DATE(YEAR(fpdate),MONTH(fpdate)+(O145-1)/2+IF(AND(DAY(fpdate)&gt;=15,MOD(O145,2)=0),1,0),IF(MOD(O145,2)=0,IF(DAY(fpdate)&gt;=15,DAY(fpdate)-14,DAY(fpdate)+14),DAY(fpdate))),IF(DAY(DATE(YEAR(fpdate),MONTH(fpdate)+O145-1,DAY(fpdate)))&lt;&gt;DAY(fpdate),DATE(YEAR(fpdate),MONTH(fpdate)+O145,0),DATE(YEAR(fpdate),MONTH(fpdate)+O145-1,DAY(fpdate))))))</f>
        <v>#NAME?</v>
      </c>
      <c r="Q145" s="80" t="str">
        <f>IF(O145="","",IF(D145&lt;&gt;"",D145,IF(O145=1,start_rate,IF(variable,IF(OR(O145=1,O145&lt;$J$23*periods_per_year),Q144,MIN($J$24,IF(MOD(O145-1,$J$26)=0,MAX($J$25,Q144+$J$27),Q144))),Q144))))</f>
        <v>#NAME?</v>
      </c>
      <c r="R145" s="78" t="str">
        <f t="shared" si="10"/>
        <v>#NAME?</v>
      </c>
      <c r="S145" s="78" t="str">
        <f t="shared" si="11"/>
        <v>#NAME?</v>
      </c>
      <c r="T145" s="78" t="str">
        <f t="shared" si="12"/>
        <v>#NAME?</v>
      </c>
      <c r="U145" s="78" t="str">
        <f t="shared" si="13"/>
        <v>#NAME?</v>
      </c>
    </row>
    <row r="146" ht="12.75" customHeight="1">
      <c r="A146" s="74" t="str">
        <f t="shared" si="1"/>
        <v>#NAME?</v>
      </c>
      <c r="B146" s="75" t="str">
        <f>IF(A146="","",IF(OR(periods_per_year=26,periods_per_year=52),IF(periods_per_year=26,IF(A146=1,fpdate,B145+14),IF(periods_per_year=52,IF(A146=1,fpdate,B145+7),"n/a")),IF(periods_per_year=24,DATE(YEAR(fpdate),MONTH(fpdate)+(A146-1)/2+IF(AND(DAY(fpdate)&gt;=15,MOD(A146,2)=0),1,0),IF(MOD(A146,2)=0,IF(DAY(fpdate)&gt;=15,DAY(fpdate)-14,DAY(fpdate)+14),DAY(fpdate))),IF(DAY(DATE(YEAR(fpdate),MONTH(fpdate)+A146-1,DAY(fpdate)))&lt;&gt;DAY(fpdate),DATE(YEAR(fpdate),MONTH(fpdate)+A146,0),DATE(YEAR(fpdate),MONTH(fpdate)+A146-1,DAY(fpdate))))))</f>
        <v>#NAME?</v>
      </c>
      <c r="C146" s="76" t="str">
        <f t="shared" si="2"/>
        <v>#NAME?</v>
      </c>
      <c r="D146" s="77" t="str">
        <f>IF(A146="","",IF(A146=1,start_rate,IF(variable,IF(OR(A146=1,A146&lt;$J$23*periods_per_year),D145,MIN($J$24,IF(MOD(A146-1,$J$26)=0,MAX($J$25,D145+$J$27),D145))),D145)))</f>
        <v>#NAME?</v>
      </c>
      <c r="E146" s="78" t="str">
        <f t="shared" si="3"/>
        <v>#NAME?</v>
      </c>
      <c r="F146" s="78" t="str">
        <f t="shared" si="4"/>
        <v>#NAME?</v>
      </c>
      <c r="G146" s="78" t="str">
        <f>IF(OR(A146="",A146&lt;$E$23),"",IF(J145&lt;=F146,0,IF(IF(AND(A146&gt;=$E$23,MOD(A146-$E$23,int)=0),$E$24,0)+F146&gt;=J145+E146,J145+E146-F146,IF(AND(A146&gt;=$E$23,MOD(A146-$E$23,int)=0),$E$24,0)+IF(IF(AND(A146&gt;=$E$23,MOD(A146-$E$23,int)=0),$E$24,0)+IF(MOD(A146-$E$27,periods_per_year)=0,$E$26,0)+F146&lt;J145+E146,IF(MOD(A146-$E$27,periods_per_year)=0,$E$26,0),J145+E146-IF(AND(A146&gt;=$E$23,MOD(A146-$E$23,int)=0),$E$24,0)-F146))))</f>
        <v>#NAME?</v>
      </c>
      <c r="H146" s="79"/>
      <c r="I146" s="78" t="str">
        <f t="shared" si="5"/>
        <v>#NAME?</v>
      </c>
      <c r="J146" s="78" t="str">
        <f t="shared" si="6"/>
        <v>#NAME?</v>
      </c>
      <c r="K146" s="78" t="str">
        <f t="shared" si="7"/>
        <v>#NAME?</v>
      </c>
      <c r="L146" s="78" t="str">
        <f t="shared" si="8"/>
        <v>#NAME?</v>
      </c>
      <c r="M146" s="4"/>
      <c r="N146" s="4"/>
      <c r="O146" s="74" t="str">
        <f t="shared" si="9"/>
        <v>#NAME?</v>
      </c>
      <c r="P146" s="75" t="str">
        <f>IF(O146="","",IF(OR(periods_per_year=26,periods_per_year=52),IF(periods_per_year=26,IF(O146=1,fpdate,P145+14),IF(periods_per_year=52,IF(O146=1,fpdate,P145+7),"n/a")),IF(periods_per_year=24,DATE(YEAR(fpdate),MONTH(fpdate)+(O146-1)/2+IF(AND(DAY(fpdate)&gt;=15,MOD(O146,2)=0),1,0),IF(MOD(O146,2)=0,IF(DAY(fpdate)&gt;=15,DAY(fpdate)-14,DAY(fpdate)+14),DAY(fpdate))),IF(DAY(DATE(YEAR(fpdate),MONTH(fpdate)+O146-1,DAY(fpdate)))&lt;&gt;DAY(fpdate),DATE(YEAR(fpdate),MONTH(fpdate)+O146,0),DATE(YEAR(fpdate),MONTH(fpdate)+O146-1,DAY(fpdate))))))</f>
        <v>#NAME?</v>
      </c>
      <c r="Q146" s="80" t="str">
        <f>IF(O146="","",IF(D146&lt;&gt;"",D146,IF(O146=1,start_rate,IF(variable,IF(OR(O146=1,O146&lt;$J$23*periods_per_year),Q145,MIN($J$24,IF(MOD(O146-1,$J$26)=0,MAX($J$25,Q145+$J$27),Q145))),Q145))))</f>
        <v>#NAME?</v>
      </c>
      <c r="R146" s="78" t="str">
        <f t="shared" si="10"/>
        <v>#NAME?</v>
      </c>
      <c r="S146" s="78" t="str">
        <f t="shared" si="11"/>
        <v>#NAME?</v>
      </c>
      <c r="T146" s="78" t="str">
        <f t="shared" si="12"/>
        <v>#NAME?</v>
      </c>
      <c r="U146" s="78" t="str">
        <f t="shared" si="13"/>
        <v>#NAME?</v>
      </c>
    </row>
    <row r="147" ht="12.75" customHeight="1">
      <c r="A147" s="74" t="str">
        <f t="shared" si="1"/>
        <v>#NAME?</v>
      </c>
      <c r="B147" s="75" t="str">
        <f>IF(A147="","",IF(OR(periods_per_year=26,periods_per_year=52),IF(periods_per_year=26,IF(A147=1,fpdate,B146+14),IF(periods_per_year=52,IF(A147=1,fpdate,B146+7),"n/a")),IF(periods_per_year=24,DATE(YEAR(fpdate),MONTH(fpdate)+(A147-1)/2+IF(AND(DAY(fpdate)&gt;=15,MOD(A147,2)=0),1,0),IF(MOD(A147,2)=0,IF(DAY(fpdate)&gt;=15,DAY(fpdate)-14,DAY(fpdate)+14),DAY(fpdate))),IF(DAY(DATE(YEAR(fpdate),MONTH(fpdate)+A147-1,DAY(fpdate)))&lt;&gt;DAY(fpdate),DATE(YEAR(fpdate),MONTH(fpdate)+A147,0),DATE(YEAR(fpdate),MONTH(fpdate)+A147-1,DAY(fpdate))))))</f>
        <v>#NAME?</v>
      </c>
      <c r="C147" s="76" t="str">
        <f t="shared" si="2"/>
        <v>#NAME?</v>
      </c>
      <c r="D147" s="77" t="str">
        <f>IF(A147="","",IF(A147=1,start_rate,IF(variable,IF(OR(A147=1,A147&lt;$J$23*periods_per_year),D146,MIN($J$24,IF(MOD(A147-1,$J$26)=0,MAX($J$25,D146+$J$27),D146))),D146)))</f>
        <v>#NAME?</v>
      </c>
      <c r="E147" s="78" t="str">
        <f t="shared" si="3"/>
        <v>#NAME?</v>
      </c>
      <c r="F147" s="78" t="str">
        <f t="shared" si="4"/>
        <v>#NAME?</v>
      </c>
      <c r="G147" s="78" t="str">
        <f>IF(OR(A147="",A147&lt;$E$23),"",IF(J146&lt;=F147,0,IF(IF(AND(A147&gt;=$E$23,MOD(A147-$E$23,int)=0),$E$24,0)+F147&gt;=J146+E147,J146+E147-F147,IF(AND(A147&gt;=$E$23,MOD(A147-$E$23,int)=0),$E$24,0)+IF(IF(AND(A147&gt;=$E$23,MOD(A147-$E$23,int)=0),$E$24,0)+IF(MOD(A147-$E$27,periods_per_year)=0,$E$26,0)+F147&lt;J146+E147,IF(MOD(A147-$E$27,periods_per_year)=0,$E$26,0),J146+E147-IF(AND(A147&gt;=$E$23,MOD(A147-$E$23,int)=0),$E$24,0)-F147))))</f>
        <v>#NAME?</v>
      </c>
      <c r="H147" s="79"/>
      <c r="I147" s="78" t="str">
        <f t="shared" si="5"/>
        <v>#NAME?</v>
      </c>
      <c r="J147" s="78" t="str">
        <f t="shared" si="6"/>
        <v>#NAME?</v>
      </c>
      <c r="K147" s="78" t="str">
        <f t="shared" si="7"/>
        <v>#NAME?</v>
      </c>
      <c r="L147" s="78" t="str">
        <f t="shared" si="8"/>
        <v>#NAME?</v>
      </c>
      <c r="M147" s="4"/>
      <c r="N147" s="4"/>
      <c r="O147" s="74" t="str">
        <f t="shared" si="9"/>
        <v>#NAME?</v>
      </c>
      <c r="P147" s="75" t="str">
        <f>IF(O147="","",IF(OR(periods_per_year=26,periods_per_year=52),IF(periods_per_year=26,IF(O147=1,fpdate,P146+14),IF(periods_per_year=52,IF(O147=1,fpdate,P146+7),"n/a")),IF(periods_per_year=24,DATE(YEAR(fpdate),MONTH(fpdate)+(O147-1)/2+IF(AND(DAY(fpdate)&gt;=15,MOD(O147,2)=0),1,0),IF(MOD(O147,2)=0,IF(DAY(fpdate)&gt;=15,DAY(fpdate)-14,DAY(fpdate)+14),DAY(fpdate))),IF(DAY(DATE(YEAR(fpdate),MONTH(fpdate)+O147-1,DAY(fpdate)))&lt;&gt;DAY(fpdate),DATE(YEAR(fpdate),MONTH(fpdate)+O147,0),DATE(YEAR(fpdate),MONTH(fpdate)+O147-1,DAY(fpdate))))))</f>
        <v>#NAME?</v>
      </c>
      <c r="Q147" s="80" t="str">
        <f>IF(O147="","",IF(D147&lt;&gt;"",D147,IF(O147=1,start_rate,IF(variable,IF(OR(O147=1,O147&lt;$J$23*periods_per_year),Q146,MIN($J$24,IF(MOD(O147-1,$J$26)=0,MAX($J$25,Q146+$J$27),Q146))),Q146))))</f>
        <v>#NAME?</v>
      </c>
      <c r="R147" s="78" t="str">
        <f t="shared" si="10"/>
        <v>#NAME?</v>
      </c>
      <c r="S147" s="78" t="str">
        <f t="shared" si="11"/>
        <v>#NAME?</v>
      </c>
      <c r="T147" s="78" t="str">
        <f t="shared" si="12"/>
        <v>#NAME?</v>
      </c>
      <c r="U147" s="78" t="str">
        <f t="shared" si="13"/>
        <v>#NAME?</v>
      </c>
    </row>
    <row r="148" ht="12.75" customHeight="1">
      <c r="A148" s="74" t="str">
        <f t="shared" si="1"/>
        <v>#NAME?</v>
      </c>
      <c r="B148" s="75" t="str">
        <f>IF(A148="","",IF(OR(periods_per_year=26,periods_per_year=52),IF(periods_per_year=26,IF(A148=1,fpdate,B147+14),IF(periods_per_year=52,IF(A148=1,fpdate,B147+7),"n/a")),IF(periods_per_year=24,DATE(YEAR(fpdate),MONTH(fpdate)+(A148-1)/2+IF(AND(DAY(fpdate)&gt;=15,MOD(A148,2)=0),1,0),IF(MOD(A148,2)=0,IF(DAY(fpdate)&gt;=15,DAY(fpdate)-14,DAY(fpdate)+14),DAY(fpdate))),IF(DAY(DATE(YEAR(fpdate),MONTH(fpdate)+A148-1,DAY(fpdate)))&lt;&gt;DAY(fpdate),DATE(YEAR(fpdate),MONTH(fpdate)+A148,0),DATE(YEAR(fpdate),MONTH(fpdate)+A148-1,DAY(fpdate))))))</f>
        <v>#NAME?</v>
      </c>
      <c r="C148" s="76" t="str">
        <f t="shared" si="2"/>
        <v>#NAME?</v>
      </c>
      <c r="D148" s="77" t="str">
        <f>IF(A148="","",IF(A148=1,start_rate,IF(variable,IF(OR(A148=1,A148&lt;$J$23*periods_per_year),D147,MIN($J$24,IF(MOD(A148-1,$J$26)=0,MAX($J$25,D147+$J$27),D147))),D147)))</f>
        <v>#NAME?</v>
      </c>
      <c r="E148" s="78" t="str">
        <f t="shared" si="3"/>
        <v>#NAME?</v>
      </c>
      <c r="F148" s="78" t="str">
        <f t="shared" si="4"/>
        <v>#NAME?</v>
      </c>
      <c r="G148" s="78" t="str">
        <f>IF(OR(A148="",A148&lt;$E$23),"",IF(J147&lt;=F148,0,IF(IF(AND(A148&gt;=$E$23,MOD(A148-$E$23,int)=0),$E$24,0)+F148&gt;=J147+E148,J147+E148-F148,IF(AND(A148&gt;=$E$23,MOD(A148-$E$23,int)=0),$E$24,0)+IF(IF(AND(A148&gt;=$E$23,MOD(A148-$E$23,int)=0),$E$24,0)+IF(MOD(A148-$E$27,periods_per_year)=0,$E$26,0)+F148&lt;J147+E148,IF(MOD(A148-$E$27,periods_per_year)=0,$E$26,0),J147+E148-IF(AND(A148&gt;=$E$23,MOD(A148-$E$23,int)=0),$E$24,0)-F148))))</f>
        <v>#NAME?</v>
      </c>
      <c r="H148" s="79"/>
      <c r="I148" s="78" t="str">
        <f t="shared" si="5"/>
        <v>#NAME?</v>
      </c>
      <c r="J148" s="78" t="str">
        <f t="shared" si="6"/>
        <v>#NAME?</v>
      </c>
      <c r="K148" s="78" t="str">
        <f t="shared" si="7"/>
        <v>#NAME?</v>
      </c>
      <c r="L148" s="78" t="str">
        <f t="shared" si="8"/>
        <v>#NAME?</v>
      </c>
      <c r="M148" s="4"/>
      <c r="N148" s="4"/>
      <c r="O148" s="74" t="str">
        <f t="shared" si="9"/>
        <v>#NAME?</v>
      </c>
      <c r="P148" s="75" t="str">
        <f>IF(O148="","",IF(OR(periods_per_year=26,periods_per_year=52),IF(periods_per_year=26,IF(O148=1,fpdate,P147+14),IF(periods_per_year=52,IF(O148=1,fpdate,P147+7),"n/a")),IF(periods_per_year=24,DATE(YEAR(fpdate),MONTH(fpdate)+(O148-1)/2+IF(AND(DAY(fpdate)&gt;=15,MOD(O148,2)=0),1,0),IF(MOD(O148,2)=0,IF(DAY(fpdate)&gt;=15,DAY(fpdate)-14,DAY(fpdate)+14),DAY(fpdate))),IF(DAY(DATE(YEAR(fpdate),MONTH(fpdate)+O148-1,DAY(fpdate)))&lt;&gt;DAY(fpdate),DATE(YEAR(fpdate),MONTH(fpdate)+O148,0),DATE(YEAR(fpdate),MONTH(fpdate)+O148-1,DAY(fpdate))))))</f>
        <v>#NAME?</v>
      </c>
      <c r="Q148" s="80" t="str">
        <f>IF(O148="","",IF(D148&lt;&gt;"",D148,IF(O148=1,start_rate,IF(variable,IF(OR(O148=1,O148&lt;$J$23*periods_per_year),Q147,MIN($J$24,IF(MOD(O148-1,$J$26)=0,MAX($J$25,Q147+$J$27),Q147))),Q147))))</f>
        <v>#NAME?</v>
      </c>
      <c r="R148" s="78" t="str">
        <f t="shared" si="10"/>
        <v>#NAME?</v>
      </c>
      <c r="S148" s="78" t="str">
        <f t="shared" si="11"/>
        <v>#NAME?</v>
      </c>
      <c r="T148" s="78" t="str">
        <f t="shared" si="12"/>
        <v>#NAME?</v>
      </c>
      <c r="U148" s="78" t="str">
        <f t="shared" si="13"/>
        <v>#NAME?</v>
      </c>
    </row>
    <row r="149" ht="12.75" customHeight="1">
      <c r="A149" s="74" t="str">
        <f t="shared" si="1"/>
        <v>#NAME?</v>
      </c>
      <c r="B149" s="75" t="str">
        <f>IF(A149="","",IF(OR(periods_per_year=26,periods_per_year=52),IF(periods_per_year=26,IF(A149=1,fpdate,B148+14),IF(periods_per_year=52,IF(A149=1,fpdate,B148+7),"n/a")),IF(periods_per_year=24,DATE(YEAR(fpdate),MONTH(fpdate)+(A149-1)/2+IF(AND(DAY(fpdate)&gt;=15,MOD(A149,2)=0),1,0),IF(MOD(A149,2)=0,IF(DAY(fpdate)&gt;=15,DAY(fpdate)-14,DAY(fpdate)+14),DAY(fpdate))),IF(DAY(DATE(YEAR(fpdate),MONTH(fpdate)+A149-1,DAY(fpdate)))&lt;&gt;DAY(fpdate),DATE(YEAR(fpdate),MONTH(fpdate)+A149,0),DATE(YEAR(fpdate),MONTH(fpdate)+A149-1,DAY(fpdate))))))</f>
        <v>#NAME?</v>
      </c>
      <c r="C149" s="76" t="str">
        <f t="shared" si="2"/>
        <v>#NAME?</v>
      </c>
      <c r="D149" s="77" t="str">
        <f>IF(A149="","",IF(A149=1,start_rate,IF(variable,IF(OR(A149=1,A149&lt;$J$23*periods_per_year),D148,MIN($J$24,IF(MOD(A149-1,$J$26)=0,MAX($J$25,D148+$J$27),D148))),D148)))</f>
        <v>#NAME?</v>
      </c>
      <c r="E149" s="78" t="str">
        <f t="shared" si="3"/>
        <v>#NAME?</v>
      </c>
      <c r="F149" s="78" t="str">
        <f t="shared" si="4"/>
        <v>#NAME?</v>
      </c>
      <c r="G149" s="78" t="str">
        <f>IF(OR(A149="",A149&lt;$E$23),"",IF(J148&lt;=F149,0,IF(IF(AND(A149&gt;=$E$23,MOD(A149-$E$23,int)=0),$E$24,0)+F149&gt;=J148+E149,J148+E149-F149,IF(AND(A149&gt;=$E$23,MOD(A149-$E$23,int)=0),$E$24,0)+IF(IF(AND(A149&gt;=$E$23,MOD(A149-$E$23,int)=0),$E$24,0)+IF(MOD(A149-$E$27,periods_per_year)=0,$E$26,0)+F149&lt;J148+E149,IF(MOD(A149-$E$27,periods_per_year)=0,$E$26,0),J148+E149-IF(AND(A149&gt;=$E$23,MOD(A149-$E$23,int)=0),$E$24,0)-F149))))</f>
        <v>#NAME?</v>
      </c>
      <c r="H149" s="79"/>
      <c r="I149" s="78" t="str">
        <f t="shared" si="5"/>
        <v>#NAME?</v>
      </c>
      <c r="J149" s="78" t="str">
        <f t="shared" si="6"/>
        <v>#NAME?</v>
      </c>
      <c r="K149" s="78" t="str">
        <f t="shared" si="7"/>
        <v>#NAME?</v>
      </c>
      <c r="L149" s="78" t="str">
        <f t="shared" si="8"/>
        <v>#NAME?</v>
      </c>
      <c r="M149" s="4"/>
      <c r="N149" s="4"/>
      <c r="O149" s="74" t="str">
        <f t="shared" si="9"/>
        <v>#NAME?</v>
      </c>
      <c r="P149" s="75" t="str">
        <f>IF(O149="","",IF(OR(periods_per_year=26,periods_per_year=52),IF(periods_per_year=26,IF(O149=1,fpdate,P148+14),IF(periods_per_year=52,IF(O149=1,fpdate,P148+7),"n/a")),IF(periods_per_year=24,DATE(YEAR(fpdate),MONTH(fpdate)+(O149-1)/2+IF(AND(DAY(fpdate)&gt;=15,MOD(O149,2)=0),1,0),IF(MOD(O149,2)=0,IF(DAY(fpdate)&gt;=15,DAY(fpdate)-14,DAY(fpdate)+14),DAY(fpdate))),IF(DAY(DATE(YEAR(fpdate),MONTH(fpdate)+O149-1,DAY(fpdate)))&lt;&gt;DAY(fpdate),DATE(YEAR(fpdate),MONTH(fpdate)+O149,0),DATE(YEAR(fpdate),MONTH(fpdate)+O149-1,DAY(fpdate))))))</f>
        <v>#NAME?</v>
      </c>
      <c r="Q149" s="80" t="str">
        <f>IF(O149="","",IF(D149&lt;&gt;"",D149,IF(O149=1,start_rate,IF(variable,IF(OR(O149=1,O149&lt;$J$23*periods_per_year),Q148,MIN($J$24,IF(MOD(O149-1,$J$26)=0,MAX($J$25,Q148+$J$27),Q148))),Q148))))</f>
        <v>#NAME?</v>
      </c>
      <c r="R149" s="78" t="str">
        <f t="shared" si="10"/>
        <v>#NAME?</v>
      </c>
      <c r="S149" s="78" t="str">
        <f t="shared" si="11"/>
        <v>#NAME?</v>
      </c>
      <c r="T149" s="78" t="str">
        <f t="shared" si="12"/>
        <v>#NAME?</v>
      </c>
      <c r="U149" s="78" t="str">
        <f t="shared" si="13"/>
        <v>#NAME?</v>
      </c>
    </row>
    <row r="150" ht="12.75" customHeight="1">
      <c r="A150" s="74" t="str">
        <f t="shared" si="1"/>
        <v>#NAME?</v>
      </c>
      <c r="B150" s="75" t="str">
        <f>IF(A150="","",IF(OR(periods_per_year=26,periods_per_year=52),IF(periods_per_year=26,IF(A150=1,fpdate,B149+14),IF(periods_per_year=52,IF(A150=1,fpdate,B149+7),"n/a")),IF(periods_per_year=24,DATE(YEAR(fpdate),MONTH(fpdate)+(A150-1)/2+IF(AND(DAY(fpdate)&gt;=15,MOD(A150,2)=0),1,0),IF(MOD(A150,2)=0,IF(DAY(fpdate)&gt;=15,DAY(fpdate)-14,DAY(fpdate)+14),DAY(fpdate))),IF(DAY(DATE(YEAR(fpdate),MONTH(fpdate)+A150-1,DAY(fpdate)))&lt;&gt;DAY(fpdate),DATE(YEAR(fpdate),MONTH(fpdate)+A150,0),DATE(YEAR(fpdate),MONTH(fpdate)+A150-1,DAY(fpdate))))))</f>
        <v>#NAME?</v>
      </c>
      <c r="C150" s="76" t="str">
        <f t="shared" si="2"/>
        <v>#NAME?</v>
      </c>
      <c r="D150" s="77" t="str">
        <f>IF(A150="","",IF(A150=1,start_rate,IF(variable,IF(OR(A150=1,A150&lt;$J$23*periods_per_year),D149,MIN($J$24,IF(MOD(A150-1,$J$26)=0,MAX($J$25,D149+$J$27),D149))),D149)))</f>
        <v>#NAME?</v>
      </c>
      <c r="E150" s="78" t="str">
        <f t="shared" si="3"/>
        <v>#NAME?</v>
      </c>
      <c r="F150" s="78" t="str">
        <f t="shared" si="4"/>
        <v>#NAME?</v>
      </c>
      <c r="G150" s="78" t="str">
        <f>IF(OR(A150="",A150&lt;$E$23),"",IF(J149&lt;=F150,0,IF(IF(AND(A150&gt;=$E$23,MOD(A150-$E$23,int)=0),$E$24,0)+F150&gt;=J149+E150,J149+E150-F150,IF(AND(A150&gt;=$E$23,MOD(A150-$E$23,int)=0),$E$24,0)+IF(IF(AND(A150&gt;=$E$23,MOD(A150-$E$23,int)=0),$E$24,0)+IF(MOD(A150-$E$27,periods_per_year)=0,$E$26,0)+F150&lt;J149+E150,IF(MOD(A150-$E$27,periods_per_year)=0,$E$26,0),J149+E150-IF(AND(A150&gt;=$E$23,MOD(A150-$E$23,int)=0),$E$24,0)-F150))))</f>
        <v>#NAME?</v>
      </c>
      <c r="H150" s="79"/>
      <c r="I150" s="78" t="str">
        <f t="shared" si="5"/>
        <v>#NAME?</v>
      </c>
      <c r="J150" s="78" t="str">
        <f t="shared" si="6"/>
        <v>#NAME?</v>
      </c>
      <c r="K150" s="78" t="str">
        <f t="shared" si="7"/>
        <v>#NAME?</v>
      </c>
      <c r="L150" s="78" t="str">
        <f t="shared" si="8"/>
        <v>#NAME?</v>
      </c>
      <c r="M150" s="4"/>
      <c r="N150" s="4"/>
      <c r="O150" s="74" t="str">
        <f t="shared" si="9"/>
        <v>#NAME?</v>
      </c>
      <c r="P150" s="75" t="str">
        <f>IF(O150="","",IF(OR(periods_per_year=26,periods_per_year=52),IF(periods_per_year=26,IF(O150=1,fpdate,P149+14),IF(periods_per_year=52,IF(O150=1,fpdate,P149+7),"n/a")),IF(periods_per_year=24,DATE(YEAR(fpdate),MONTH(fpdate)+(O150-1)/2+IF(AND(DAY(fpdate)&gt;=15,MOD(O150,2)=0),1,0),IF(MOD(O150,2)=0,IF(DAY(fpdate)&gt;=15,DAY(fpdate)-14,DAY(fpdate)+14),DAY(fpdate))),IF(DAY(DATE(YEAR(fpdate),MONTH(fpdate)+O150-1,DAY(fpdate)))&lt;&gt;DAY(fpdate),DATE(YEAR(fpdate),MONTH(fpdate)+O150,0),DATE(YEAR(fpdate),MONTH(fpdate)+O150-1,DAY(fpdate))))))</f>
        <v>#NAME?</v>
      </c>
      <c r="Q150" s="80" t="str">
        <f>IF(O150="","",IF(D150&lt;&gt;"",D150,IF(O150=1,start_rate,IF(variable,IF(OR(O150=1,O150&lt;$J$23*periods_per_year),Q149,MIN($J$24,IF(MOD(O150-1,$J$26)=0,MAX($J$25,Q149+$J$27),Q149))),Q149))))</f>
        <v>#NAME?</v>
      </c>
      <c r="R150" s="78" t="str">
        <f t="shared" si="10"/>
        <v>#NAME?</v>
      </c>
      <c r="S150" s="78" t="str">
        <f t="shared" si="11"/>
        <v>#NAME?</v>
      </c>
      <c r="T150" s="78" t="str">
        <f t="shared" si="12"/>
        <v>#NAME?</v>
      </c>
      <c r="U150" s="78" t="str">
        <f t="shared" si="13"/>
        <v>#NAME?</v>
      </c>
    </row>
    <row r="151" ht="12.75" customHeight="1">
      <c r="A151" s="74" t="str">
        <f t="shared" si="1"/>
        <v>#NAME?</v>
      </c>
      <c r="B151" s="75" t="str">
        <f>IF(A151="","",IF(OR(periods_per_year=26,periods_per_year=52),IF(periods_per_year=26,IF(A151=1,fpdate,B150+14),IF(periods_per_year=52,IF(A151=1,fpdate,B150+7),"n/a")),IF(periods_per_year=24,DATE(YEAR(fpdate),MONTH(fpdate)+(A151-1)/2+IF(AND(DAY(fpdate)&gt;=15,MOD(A151,2)=0),1,0),IF(MOD(A151,2)=0,IF(DAY(fpdate)&gt;=15,DAY(fpdate)-14,DAY(fpdate)+14),DAY(fpdate))),IF(DAY(DATE(YEAR(fpdate),MONTH(fpdate)+A151-1,DAY(fpdate)))&lt;&gt;DAY(fpdate),DATE(YEAR(fpdate),MONTH(fpdate)+A151,0),DATE(YEAR(fpdate),MONTH(fpdate)+A151-1,DAY(fpdate))))))</f>
        <v>#NAME?</v>
      </c>
      <c r="C151" s="76" t="str">
        <f t="shared" si="2"/>
        <v>#NAME?</v>
      </c>
      <c r="D151" s="77" t="str">
        <f>IF(A151="","",IF(A151=1,start_rate,IF(variable,IF(OR(A151=1,A151&lt;$J$23*periods_per_year),D150,MIN($J$24,IF(MOD(A151-1,$J$26)=0,MAX($J$25,D150+$J$27),D150))),D150)))</f>
        <v>#NAME?</v>
      </c>
      <c r="E151" s="78" t="str">
        <f t="shared" si="3"/>
        <v>#NAME?</v>
      </c>
      <c r="F151" s="78" t="str">
        <f t="shared" si="4"/>
        <v>#NAME?</v>
      </c>
      <c r="G151" s="78" t="str">
        <f>IF(OR(A151="",A151&lt;$E$23),"",IF(J150&lt;=F151,0,IF(IF(AND(A151&gt;=$E$23,MOD(A151-$E$23,int)=0),$E$24,0)+F151&gt;=J150+E151,J150+E151-F151,IF(AND(A151&gt;=$E$23,MOD(A151-$E$23,int)=0),$E$24,0)+IF(IF(AND(A151&gt;=$E$23,MOD(A151-$E$23,int)=0),$E$24,0)+IF(MOD(A151-$E$27,periods_per_year)=0,$E$26,0)+F151&lt;J150+E151,IF(MOD(A151-$E$27,periods_per_year)=0,$E$26,0),J150+E151-IF(AND(A151&gt;=$E$23,MOD(A151-$E$23,int)=0),$E$24,0)-F151))))</f>
        <v>#NAME?</v>
      </c>
      <c r="H151" s="79"/>
      <c r="I151" s="78" t="str">
        <f t="shared" si="5"/>
        <v>#NAME?</v>
      </c>
      <c r="J151" s="78" t="str">
        <f t="shared" si="6"/>
        <v>#NAME?</v>
      </c>
      <c r="K151" s="78" t="str">
        <f t="shared" si="7"/>
        <v>#NAME?</v>
      </c>
      <c r="L151" s="78" t="str">
        <f t="shared" si="8"/>
        <v>#NAME?</v>
      </c>
      <c r="M151" s="4"/>
      <c r="N151" s="4"/>
      <c r="O151" s="74" t="str">
        <f t="shared" si="9"/>
        <v>#NAME?</v>
      </c>
      <c r="P151" s="75" t="str">
        <f>IF(O151="","",IF(OR(periods_per_year=26,periods_per_year=52),IF(periods_per_year=26,IF(O151=1,fpdate,P150+14),IF(periods_per_year=52,IF(O151=1,fpdate,P150+7),"n/a")),IF(periods_per_year=24,DATE(YEAR(fpdate),MONTH(fpdate)+(O151-1)/2+IF(AND(DAY(fpdate)&gt;=15,MOD(O151,2)=0),1,0),IF(MOD(O151,2)=0,IF(DAY(fpdate)&gt;=15,DAY(fpdate)-14,DAY(fpdate)+14),DAY(fpdate))),IF(DAY(DATE(YEAR(fpdate),MONTH(fpdate)+O151-1,DAY(fpdate)))&lt;&gt;DAY(fpdate),DATE(YEAR(fpdate),MONTH(fpdate)+O151,0),DATE(YEAR(fpdate),MONTH(fpdate)+O151-1,DAY(fpdate))))))</f>
        <v>#NAME?</v>
      </c>
      <c r="Q151" s="80" t="str">
        <f>IF(O151="","",IF(D151&lt;&gt;"",D151,IF(O151=1,start_rate,IF(variable,IF(OR(O151=1,O151&lt;$J$23*periods_per_year),Q150,MIN($J$24,IF(MOD(O151-1,$J$26)=0,MAX($J$25,Q150+$J$27),Q150))),Q150))))</f>
        <v>#NAME?</v>
      </c>
      <c r="R151" s="78" t="str">
        <f t="shared" si="10"/>
        <v>#NAME?</v>
      </c>
      <c r="S151" s="78" t="str">
        <f t="shared" si="11"/>
        <v>#NAME?</v>
      </c>
      <c r="T151" s="78" t="str">
        <f t="shared" si="12"/>
        <v>#NAME?</v>
      </c>
      <c r="U151" s="78" t="str">
        <f t="shared" si="13"/>
        <v>#NAME?</v>
      </c>
    </row>
    <row r="152" ht="12.75" customHeight="1">
      <c r="A152" s="74" t="str">
        <f t="shared" si="1"/>
        <v>#NAME?</v>
      </c>
      <c r="B152" s="75" t="str">
        <f>IF(A152="","",IF(OR(periods_per_year=26,periods_per_year=52),IF(periods_per_year=26,IF(A152=1,fpdate,B151+14),IF(periods_per_year=52,IF(A152=1,fpdate,B151+7),"n/a")),IF(periods_per_year=24,DATE(YEAR(fpdate),MONTH(fpdate)+(A152-1)/2+IF(AND(DAY(fpdate)&gt;=15,MOD(A152,2)=0),1,0),IF(MOD(A152,2)=0,IF(DAY(fpdate)&gt;=15,DAY(fpdate)-14,DAY(fpdate)+14),DAY(fpdate))),IF(DAY(DATE(YEAR(fpdate),MONTH(fpdate)+A152-1,DAY(fpdate)))&lt;&gt;DAY(fpdate),DATE(YEAR(fpdate),MONTH(fpdate)+A152,0),DATE(YEAR(fpdate),MONTH(fpdate)+A152-1,DAY(fpdate))))))</f>
        <v>#NAME?</v>
      </c>
      <c r="C152" s="76" t="str">
        <f t="shared" si="2"/>
        <v>#NAME?</v>
      </c>
      <c r="D152" s="77" t="str">
        <f>IF(A152="","",IF(A152=1,start_rate,IF(variable,IF(OR(A152=1,A152&lt;$J$23*periods_per_year),D151,MIN($J$24,IF(MOD(A152-1,$J$26)=0,MAX($J$25,D151+$J$27),D151))),D151)))</f>
        <v>#NAME?</v>
      </c>
      <c r="E152" s="78" t="str">
        <f t="shared" si="3"/>
        <v>#NAME?</v>
      </c>
      <c r="F152" s="78" t="str">
        <f t="shared" si="4"/>
        <v>#NAME?</v>
      </c>
      <c r="G152" s="78" t="str">
        <f>IF(OR(A152="",A152&lt;$E$23),"",IF(J151&lt;=F152,0,IF(IF(AND(A152&gt;=$E$23,MOD(A152-$E$23,int)=0),$E$24,0)+F152&gt;=J151+E152,J151+E152-F152,IF(AND(A152&gt;=$E$23,MOD(A152-$E$23,int)=0),$E$24,0)+IF(IF(AND(A152&gt;=$E$23,MOD(A152-$E$23,int)=0),$E$24,0)+IF(MOD(A152-$E$27,periods_per_year)=0,$E$26,0)+F152&lt;J151+E152,IF(MOD(A152-$E$27,periods_per_year)=0,$E$26,0),J151+E152-IF(AND(A152&gt;=$E$23,MOD(A152-$E$23,int)=0),$E$24,0)-F152))))</f>
        <v>#NAME?</v>
      </c>
      <c r="H152" s="79"/>
      <c r="I152" s="78" t="str">
        <f t="shared" si="5"/>
        <v>#NAME?</v>
      </c>
      <c r="J152" s="78" t="str">
        <f t="shared" si="6"/>
        <v>#NAME?</v>
      </c>
      <c r="K152" s="78" t="str">
        <f t="shared" si="7"/>
        <v>#NAME?</v>
      </c>
      <c r="L152" s="78" t="str">
        <f t="shared" si="8"/>
        <v>#NAME?</v>
      </c>
      <c r="M152" s="4"/>
      <c r="N152" s="4"/>
      <c r="O152" s="74" t="str">
        <f t="shared" si="9"/>
        <v>#NAME?</v>
      </c>
      <c r="P152" s="75" t="str">
        <f>IF(O152="","",IF(OR(periods_per_year=26,periods_per_year=52),IF(periods_per_year=26,IF(O152=1,fpdate,P151+14),IF(periods_per_year=52,IF(O152=1,fpdate,P151+7),"n/a")),IF(periods_per_year=24,DATE(YEAR(fpdate),MONTH(fpdate)+(O152-1)/2+IF(AND(DAY(fpdate)&gt;=15,MOD(O152,2)=0),1,0),IF(MOD(O152,2)=0,IF(DAY(fpdate)&gt;=15,DAY(fpdate)-14,DAY(fpdate)+14),DAY(fpdate))),IF(DAY(DATE(YEAR(fpdate),MONTH(fpdate)+O152-1,DAY(fpdate)))&lt;&gt;DAY(fpdate),DATE(YEAR(fpdate),MONTH(fpdate)+O152,0),DATE(YEAR(fpdate),MONTH(fpdate)+O152-1,DAY(fpdate))))))</f>
        <v>#NAME?</v>
      </c>
      <c r="Q152" s="80" t="str">
        <f>IF(O152="","",IF(D152&lt;&gt;"",D152,IF(O152=1,start_rate,IF(variable,IF(OR(O152=1,O152&lt;$J$23*periods_per_year),Q151,MIN($J$24,IF(MOD(O152-1,$J$26)=0,MAX($J$25,Q151+$J$27),Q151))),Q151))))</f>
        <v>#NAME?</v>
      </c>
      <c r="R152" s="78" t="str">
        <f t="shared" si="10"/>
        <v>#NAME?</v>
      </c>
      <c r="S152" s="78" t="str">
        <f t="shared" si="11"/>
        <v>#NAME?</v>
      </c>
      <c r="T152" s="78" t="str">
        <f t="shared" si="12"/>
        <v>#NAME?</v>
      </c>
      <c r="U152" s="78" t="str">
        <f t="shared" si="13"/>
        <v>#NAME?</v>
      </c>
    </row>
    <row r="153" ht="12.75" customHeight="1">
      <c r="A153" s="74" t="str">
        <f t="shared" si="1"/>
        <v>#NAME?</v>
      </c>
      <c r="B153" s="75" t="str">
        <f>IF(A153="","",IF(OR(periods_per_year=26,periods_per_year=52),IF(periods_per_year=26,IF(A153=1,fpdate,B152+14),IF(periods_per_year=52,IF(A153=1,fpdate,B152+7),"n/a")),IF(periods_per_year=24,DATE(YEAR(fpdate),MONTH(fpdate)+(A153-1)/2+IF(AND(DAY(fpdate)&gt;=15,MOD(A153,2)=0),1,0),IF(MOD(A153,2)=0,IF(DAY(fpdate)&gt;=15,DAY(fpdate)-14,DAY(fpdate)+14),DAY(fpdate))),IF(DAY(DATE(YEAR(fpdate),MONTH(fpdate)+A153-1,DAY(fpdate)))&lt;&gt;DAY(fpdate),DATE(YEAR(fpdate),MONTH(fpdate)+A153,0),DATE(YEAR(fpdate),MONTH(fpdate)+A153-1,DAY(fpdate))))))</f>
        <v>#NAME?</v>
      </c>
      <c r="C153" s="76" t="str">
        <f t="shared" si="2"/>
        <v>#NAME?</v>
      </c>
      <c r="D153" s="77" t="str">
        <f>IF(A153="","",IF(A153=1,start_rate,IF(variable,IF(OR(A153=1,A153&lt;$J$23*periods_per_year),D152,MIN($J$24,IF(MOD(A153-1,$J$26)=0,MAX($J$25,D152+$J$27),D152))),D152)))</f>
        <v>#NAME?</v>
      </c>
      <c r="E153" s="78" t="str">
        <f t="shared" si="3"/>
        <v>#NAME?</v>
      </c>
      <c r="F153" s="78" t="str">
        <f t="shared" si="4"/>
        <v>#NAME?</v>
      </c>
      <c r="G153" s="78" t="str">
        <f>IF(OR(A153="",A153&lt;$E$23),"",IF(J152&lt;=F153,0,IF(IF(AND(A153&gt;=$E$23,MOD(A153-$E$23,int)=0),$E$24,0)+F153&gt;=J152+E153,J152+E153-F153,IF(AND(A153&gt;=$E$23,MOD(A153-$E$23,int)=0),$E$24,0)+IF(IF(AND(A153&gt;=$E$23,MOD(A153-$E$23,int)=0),$E$24,0)+IF(MOD(A153-$E$27,periods_per_year)=0,$E$26,0)+F153&lt;J152+E153,IF(MOD(A153-$E$27,periods_per_year)=0,$E$26,0),J152+E153-IF(AND(A153&gt;=$E$23,MOD(A153-$E$23,int)=0),$E$24,0)-F153))))</f>
        <v>#NAME?</v>
      </c>
      <c r="H153" s="79"/>
      <c r="I153" s="78" t="str">
        <f t="shared" si="5"/>
        <v>#NAME?</v>
      </c>
      <c r="J153" s="78" t="str">
        <f t="shared" si="6"/>
        <v>#NAME?</v>
      </c>
      <c r="K153" s="78" t="str">
        <f t="shared" si="7"/>
        <v>#NAME?</v>
      </c>
      <c r="L153" s="78" t="str">
        <f t="shared" si="8"/>
        <v>#NAME?</v>
      </c>
      <c r="M153" s="4"/>
      <c r="N153" s="4"/>
      <c r="O153" s="74" t="str">
        <f t="shared" si="9"/>
        <v>#NAME?</v>
      </c>
      <c r="P153" s="75" t="str">
        <f>IF(O153="","",IF(OR(periods_per_year=26,periods_per_year=52),IF(periods_per_year=26,IF(O153=1,fpdate,P152+14),IF(periods_per_year=52,IF(O153=1,fpdate,P152+7),"n/a")),IF(periods_per_year=24,DATE(YEAR(fpdate),MONTH(fpdate)+(O153-1)/2+IF(AND(DAY(fpdate)&gt;=15,MOD(O153,2)=0),1,0),IF(MOD(O153,2)=0,IF(DAY(fpdate)&gt;=15,DAY(fpdate)-14,DAY(fpdate)+14),DAY(fpdate))),IF(DAY(DATE(YEAR(fpdate),MONTH(fpdate)+O153-1,DAY(fpdate)))&lt;&gt;DAY(fpdate),DATE(YEAR(fpdate),MONTH(fpdate)+O153,0),DATE(YEAR(fpdate),MONTH(fpdate)+O153-1,DAY(fpdate))))))</f>
        <v>#NAME?</v>
      </c>
      <c r="Q153" s="80" t="str">
        <f>IF(O153="","",IF(D153&lt;&gt;"",D153,IF(O153=1,start_rate,IF(variable,IF(OR(O153=1,O153&lt;$J$23*periods_per_year),Q152,MIN($J$24,IF(MOD(O153-1,$J$26)=0,MAX($J$25,Q152+$J$27),Q152))),Q152))))</f>
        <v>#NAME?</v>
      </c>
      <c r="R153" s="78" t="str">
        <f t="shared" si="10"/>
        <v>#NAME?</v>
      </c>
      <c r="S153" s="78" t="str">
        <f t="shared" si="11"/>
        <v>#NAME?</v>
      </c>
      <c r="T153" s="78" t="str">
        <f t="shared" si="12"/>
        <v>#NAME?</v>
      </c>
      <c r="U153" s="78" t="str">
        <f t="shared" si="13"/>
        <v>#NAME?</v>
      </c>
    </row>
    <row r="154" ht="12.75" customHeight="1">
      <c r="A154" s="74" t="str">
        <f t="shared" si="1"/>
        <v>#NAME?</v>
      </c>
      <c r="B154" s="75" t="str">
        <f>IF(A154="","",IF(OR(periods_per_year=26,periods_per_year=52),IF(periods_per_year=26,IF(A154=1,fpdate,B153+14),IF(periods_per_year=52,IF(A154=1,fpdate,B153+7),"n/a")),IF(periods_per_year=24,DATE(YEAR(fpdate),MONTH(fpdate)+(A154-1)/2+IF(AND(DAY(fpdate)&gt;=15,MOD(A154,2)=0),1,0),IF(MOD(A154,2)=0,IF(DAY(fpdate)&gt;=15,DAY(fpdate)-14,DAY(fpdate)+14),DAY(fpdate))),IF(DAY(DATE(YEAR(fpdate),MONTH(fpdate)+A154-1,DAY(fpdate)))&lt;&gt;DAY(fpdate),DATE(YEAR(fpdate),MONTH(fpdate)+A154,0),DATE(YEAR(fpdate),MONTH(fpdate)+A154-1,DAY(fpdate))))))</f>
        <v>#NAME?</v>
      </c>
      <c r="C154" s="76" t="str">
        <f t="shared" si="2"/>
        <v>#NAME?</v>
      </c>
      <c r="D154" s="77" t="str">
        <f>IF(A154="","",IF(A154=1,start_rate,IF(variable,IF(OR(A154=1,A154&lt;$J$23*periods_per_year),D153,MIN($J$24,IF(MOD(A154-1,$J$26)=0,MAX($J$25,D153+$J$27),D153))),D153)))</f>
        <v>#NAME?</v>
      </c>
      <c r="E154" s="78" t="str">
        <f t="shared" si="3"/>
        <v>#NAME?</v>
      </c>
      <c r="F154" s="78" t="str">
        <f t="shared" si="4"/>
        <v>#NAME?</v>
      </c>
      <c r="G154" s="78" t="str">
        <f>IF(OR(A154="",A154&lt;$E$23),"",IF(J153&lt;=F154,0,IF(IF(AND(A154&gt;=$E$23,MOD(A154-$E$23,int)=0),$E$24,0)+F154&gt;=J153+E154,J153+E154-F154,IF(AND(A154&gt;=$E$23,MOD(A154-$E$23,int)=0),$E$24,0)+IF(IF(AND(A154&gt;=$E$23,MOD(A154-$E$23,int)=0),$E$24,0)+IF(MOD(A154-$E$27,periods_per_year)=0,$E$26,0)+F154&lt;J153+E154,IF(MOD(A154-$E$27,periods_per_year)=0,$E$26,0),J153+E154-IF(AND(A154&gt;=$E$23,MOD(A154-$E$23,int)=0),$E$24,0)-F154))))</f>
        <v>#NAME?</v>
      </c>
      <c r="H154" s="79"/>
      <c r="I154" s="78" t="str">
        <f t="shared" si="5"/>
        <v>#NAME?</v>
      </c>
      <c r="J154" s="78" t="str">
        <f t="shared" si="6"/>
        <v>#NAME?</v>
      </c>
      <c r="K154" s="78" t="str">
        <f t="shared" si="7"/>
        <v>#NAME?</v>
      </c>
      <c r="L154" s="78" t="str">
        <f t="shared" si="8"/>
        <v>#NAME?</v>
      </c>
      <c r="M154" s="4"/>
      <c r="N154" s="4"/>
      <c r="O154" s="74" t="str">
        <f t="shared" si="9"/>
        <v>#NAME?</v>
      </c>
      <c r="P154" s="75" t="str">
        <f>IF(O154="","",IF(OR(periods_per_year=26,periods_per_year=52),IF(periods_per_year=26,IF(O154=1,fpdate,P153+14),IF(periods_per_year=52,IF(O154=1,fpdate,P153+7),"n/a")),IF(periods_per_year=24,DATE(YEAR(fpdate),MONTH(fpdate)+(O154-1)/2+IF(AND(DAY(fpdate)&gt;=15,MOD(O154,2)=0),1,0),IF(MOD(O154,2)=0,IF(DAY(fpdate)&gt;=15,DAY(fpdate)-14,DAY(fpdate)+14),DAY(fpdate))),IF(DAY(DATE(YEAR(fpdate),MONTH(fpdate)+O154-1,DAY(fpdate)))&lt;&gt;DAY(fpdate),DATE(YEAR(fpdate),MONTH(fpdate)+O154,0),DATE(YEAR(fpdate),MONTH(fpdate)+O154-1,DAY(fpdate))))))</f>
        <v>#NAME?</v>
      </c>
      <c r="Q154" s="80" t="str">
        <f>IF(O154="","",IF(D154&lt;&gt;"",D154,IF(O154=1,start_rate,IF(variable,IF(OR(O154=1,O154&lt;$J$23*periods_per_year),Q153,MIN($J$24,IF(MOD(O154-1,$J$26)=0,MAX($J$25,Q153+$J$27),Q153))),Q153))))</f>
        <v>#NAME?</v>
      </c>
      <c r="R154" s="78" t="str">
        <f t="shared" si="10"/>
        <v>#NAME?</v>
      </c>
      <c r="S154" s="78" t="str">
        <f t="shared" si="11"/>
        <v>#NAME?</v>
      </c>
      <c r="T154" s="78" t="str">
        <f t="shared" si="12"/>
        <v>#NAME?</v>
      </c>
      <c r="U154" s="78" t="str">
        <f t="shared" si="13"/>
        <v>#NAME?</v>
      </c>
    </row>
    <row r="155" ht="12.75" customHeight="1">
      <c r="A155" s="74" t="str">
        <f t="shared" si="1"/>
        <v>#NAME?</v>
      </c>
      <c r="B155" s="75" t="str">
        <f>IF(A155="","",IF(OR(periods_per_year=26,periods_per_year=52),IF(periods_per_year=26,IF(A155=1,fpdate,B154+14),IF(periods_per_year=52,IF(A155=1,fpdate,B154+7),"n/a")),IF(periods_per_year=24,DATE(YEAR(fpdate),MONTH(fpdate)+(A155-1)/2+IF(AND(DAY(fpdate)&gt;=15,MOD(A155,2)=0),1,0),IF(MOD(A155,2)=0,IF(DAY(fpdate)&gt;=15,DAY(fpdate)-14,DAY(fpdate)+14),DAY(fpdate))),IF(DAY(DATE(YEAR(fpdate),MONTH(fpdate)+A155-1,DAY(fpdate)))&lt;&gt;DAY(fpdate),DATE(YEAR(fpdate),MONTH(fpdate)+A155,0),DATE(YEAR(fpdate),MONTH(fpdate)+A155-1,DAY(fpdate))))))</f>
        <v>#NAME?</v>
      </c>
      <c r="C155" s="76" t="str">
        <f t="shared" si="2"/>
        <v>#NAME?</v>
      </c>
      <c r="D155" s="77" t="str">
        <f>IF(A155="","",IF(A155=1,start_rate,IF(variable,IF(OR(A155=1,A155&lt;$J$23*periods_per_year),D154,MIN($J$24,IF(MOD(A155-1,$J$26)=0,MAX($J$25,D154+$J$27),D154))),D154)))</f>
        <v>#NAME?</v>
      </c>
      <c r="E155" s="78" t="str">
        <f t="shared" si="3"/>
        <v>#NAME?</v>
      </c>
      <c r="F155" s="78" t="str">
        <f t="shared" si="4"/>
        <v>#NAME?</v>
      </c>
      <c r="G155" s="78" t="str">
        <f>IF(OR(A155="",A155&lt;$E$23),"",IF(J154&lt;=F155,0,IF(IF(AND(A155&gt;=$E$23,MOD(A155-$E$23,int)=0),$E$24,0)+F155&gt;=J154+E155,J154+E155-F155,IF(AND(A155&gt;=$E$23,MOD(A155-$E$23,int)=0),$E$24,0)+IF(IF(AND(A155&gt;=$E$23,MOD(A155-$E$23,int)=0),$E$24,0)+IF(MOD(A155-$E$27,periods_per_year)=0,$E$26,0)+F155&lt;J154+E155,IF(MOD(A155-$E$27,periods_per_year)=0,$E$26,0),J154+E155-IF(AND(A155&gt;=$E$23,MOD(A155-$E$23,int)=0),$E$24,0)-F155))))</f>
        <v>#NAME?</v>
      </c>
      <c r="H155" s="79"/>
      <c r="I155" s="78" t="str">
        <f t="shared" si="5"/>
        <v>#NAME?</v>
      </c>
      <c r="J155" s="78" t="str">
        <f t="shared" si="6"/>
        <v>#NAME?</v>
      </c>
      <c r="K155" s="78" t="str">
        <f t="shared" si="7"/>
        <v>#NAME?</v>
      </c>
      <c r="L155" s="78" t="str">
        <f t="shared" si="8"/>
        <v>#NAME?</v>
      </c>
      <c r="M155" s="4"/>
      <c r="N155" s="4"/>
      <c r="O155" s="74" t="str">
        <f t="shared" si="9"/>
        <v>#NAME?</v>
      </c>
      <c r="P155" s="75" t="str">
        <f>IF(O155="","",IF(OR(periods_per_year=26,periods_per_year=52),IF(periods_per_year=26,IF(O155=1,fpdate,P154+14),IF(periods_per_year=52,IF(O155=1,fpdate,P154+7),"n/a")),IF(periods_per_year=24,DATE(YEAR(fpdate),MONTH(fpdate)+(O155-1)/2+IF(AND(DAY(fpdate)&gt;=15,MOD(O155,2)=0),1,0),IF(MOD(O155,2)=0,IF(DAY(fpdate)&gt;=15,DAY(fpdate)-14,DAY(fpdate)+14),DAY(fpdate))),IF(DAY(DATE(YEAR(fpdate),MONTH(fpdate)+O155-1,DAY(fpdate)))&lt;&gt;DAY(fpdate),DATE(YEAR(fpdate),MONTH(fpdate)+O155,0),DATE(YEAR(fpdate),MONTH(fpdate)+O155-1,DAY(fpdate))))))</f>
        <v>#NAME?</v>
      </c>
      <c r="Q155" s="80" t="str">
        <f>IF(O155="","",IF(D155&lt;&gt;"",D155,IF(O155=1,start_rate,IF(variable,IF(OR(O155=1,O155&lt;$J$23*periods_per_year),Q154,MIN($J$24,IF(MOD(O155-1,$J$26)=0,MAX($J$25,Q154+$J$27),Q154))),Q154))))</f>
        <v>#NAME?</v>
      </c>
      <c r="R155" s="78" t="str">
        <f t="shared" si="10"/>
        <v>#NAME?</v>
      </c>
      <c r="S155" s="78" t="str">
        <f t="shared" si="11"/>
        <v>#NAME?</v>
      </c>
      <c r="T155" s="78" t="str">
        <f t="shared" si="12"/>
        <v>#NAME?</v>
      </c>
      <c r="U155" s="78" t="str">
        <f t="shared" si="13"/>
        <v>#NAME?</v>
      </c>
    </row>
    <row r="156" ht="12.75" customHeight="1">
      <c r="A156" s="74" t="str">
        <f t="shared" si="1"/>
        <v>#NAME?</v>
      </c>
      <c r="B156" s="75" t="str">
        <f>IF(A156="","",IF(OR(periods_per_year=26,periods_per_year=52),IF(periods_per_year=26,IF(A156=1,fpdate,B155+14),IF(periods_per_year=52,IF(A156=1,fpdate,B155+7),"n/a")),IF(periods_per_year=24,DATE(YEAR(fpdate),MONTH(fpdate)+(A156-1)/2+IF(AND(DAY(fpdate)&gt;=15,MOD(A156,2)=0),1,0),IF(MOD(A156,2)=0,IF(DAY(fpdate)&gt;=15,DAY(fpdate)-14,DAY(fpdate)+14),DAY(fpdate))),IF(DAY(DATE(YEAR(fpdate),MONTH(fpdate)+A156-1,DAY(fpdate)))&lt;&gt;DAY(fpdate),DATE(YEAR(fpdate),MONTH(fpdate)+A156,0),DATE(YEAR(fpdate),MONTH(fpdate)+A156-1,DAY(fpdate))))))</f>
        <v>#NAME?</v>
      </c>
      <c r="C156" s="76" t="str">
        <f t="shared" si="2"/>
        <v>#NAME?</v>
      </c>
      <c r="D156" s="77" t="str">
        <f>IF(A156="","",IF(A156=1,start_rate,IF(variable,IF(OR(A156=1,A156&lt;$J$23*periods_per_year),D155,MIN($J$24,IF(MOD(A156-1,$J$26)=0,MAX($J$25,D155+$J$27),D155))),D155)))</f>
        <v>#NAME?</v>
      </c>
      <c r="E156" s="78" t="str">
        <f t="shared" si="3"/>
        <v>#NAME?</v>
      </c>
      <c r="F156" s="78" t="str">
        <f t="shared" si="4"/>
        <v>#NAME?</v>
      </c>
      <c r="G156" s="78" t="str">
        <f>IF(OR(A156="",A156&lt;$E$23),"",IF(J155&lt;=F156,0,IF(IF(AND(A156&gt;=$E$23,MOD(A156-$E$23,int)=0),$E$24,0)+F156&gt;=J155+E156,J155+E156-F156,IF(AND(A156&gt;=$E$23,MOD(A156-$E$23,int)=0),$E$24,0)+IF(IF(AND(A156&gt;=$E$23,MOD(A156-$E$23,int)=0),$E$24,0)+IF(MOD(A156-$E$27,periods_per_year)=0,$E$26,0)+F156&lt;J155+E156,IF(MOD(A156-$E$27,periods_per_year)=0,$E$26,0),J155+E156-IF(AND(A156&gt;=$E$23,MOD(A156-$E$23,int)=0),$E$24,0)-F156))))</f>
        <v>#NAME?</v>
      </c>
      <c r="H156" s="79"/>
      <c r="I156" s="78" t="str">
        <f t="shared" si="5"/>
        <v>#NAME?</v>
      </c>
      <c r="J156" s="78" t="str">
        <f t="shared" si="6"/>
        <v>#NAME?</v>
      </c>
      <c r="K156" s="78" t="str">
        <f t="shared" si="7"/>
        <v>#NAME?</v>
      </c>
      <c r="L156" s="78" t="str">
        <f t="shared" si="8"/>
        <v>#NAME?</v>
      </c>
      <c r="M156" s="4"/>
      <c r="N156" s="4"/>
      <c r="O156" s="74" t="str">
        <f t="shared" si="9"/>
        <v>#NAME?</v>
      </c>
      <c r="P156" s="75" t="str">
        <f>IF(O156="","",IF(OR(periods_per_year=26,periods_per_year=52),IF(periods_per_year=26,IF(O156=1,fpdate,P155+14),IF(periods_per_year=52,IF(O156=1,fpdate,P155+7),"n/a")),IF(periods_per_year=24,DATE(YEAR(fpdate),MONTH(fpdate)+(O156-1)/2+IF(AND(DAY(fpdate)&gt;=15,MOD(O156,2)=0),1,0),IF(MOD(O156,2)=0,IF(DAY(fpdate)&gt;=15,DAY(fpdate)-14,DAY(fpdate)+14),DAY(fpdate))),IF(DAY(DATE(YEAR(fpdate),MONTH(fpdate)+O156-1,DAY(fpdate)))&lt;&gt;DAY(fpdate),DATE(YEAR(fpdate),MONTH(fpdate)+O156,0),DATE(YEAR(fpdate),MONTH(fpdate)+O156-1,DAY(fpdate))))))</f>
        <v>#NAME?</v>
      </c>
      <c r="Q156" s="80" t="str">
        <f>IF(O156="","",IF(D156&lt;&gt;"",D156,IF(O156=1,start_rate,IF(variable,IF(OR(O156=1,O156&lt;$J$23*periods_per_year),Q155,MIN($J$24,IF(MOD(O156-1,$J$26)=0,MAX($J$25,Q155+$J$27),Q155))),Q155))))</f>
        <v>#NAME?</v>
      </c>
      <c r="R156" s="78" t="str">
        <f t="shared" si="10"/>
        <v>#NAME?</v>
      </c>
      <c r="S156" s="78" t="str">
        <f t="shared" si="11"/>
        <v>#NAME?</v>
      </c>
      <c r="T156" s="78" t="str">
        <f t="shared" si="12"/>
        <v>#NAME?</v>
      </c>
      <c r="U156" s="78" t="str">
        <f t="shared" si="13"/>
        <v>#NAME?</v>
      </c>
    </row>
    <row r="157" ht="12.75" customHeight="1">
      <c r="A157" s="74" t="str">
        <f t="shared" si="1"/>
        <v>#NAME?</v>
      </c>
      <c r="B157" s="75" t="str">
        <f>IF(A157="","",IF(OR(periods_per_year=26,periods_per_year=52),IF(periods_per_year=26,IF(A157=1,fpdate,B156+14),IF(periods_per_year=52,IF(A157=1,fpdate,B156+7),"n/a")),IF(periods_per_year=24,DATE(YEAR(fpdate),MONTH(fpdate)+(A157-1)/2+IF(AND(DAY(fpdate)&gt;=15,MOD(A157,2)=0),1,0),IF(MOD(A157,2)=0,IF(DAY(fpdate)&gt;=15,DAY(fpdate)-14,DAY(fpdate)+14),DAY(fpdate))),IF(DAY(DATE(YEAR(fpdate),MONTH(fpdate)+A157-1,DAY(fpdate)))&lt;&gt;DAY(fpdate),DATE(YEAR(fpdate),MONTH(fpdate)+A157,0),DATE(YEAR(fpdate),MONTH(fpdate)+A157-1,DAY(fpdate))))))</f>
        <v>#NAME?</v>
      </c>
      <c r="C157" s="76" t="str">
        <f t="shared" si="2"/>
        <v>#NAME?</v>
      </c>
      <c r="D157" s="77" t="str">
        <f>IF(A157="","",IF(A157=1,start_rate,IF(variable,IF(OR(A157=1,A157&lt;$J$23*periods_per_year),D156,MIN($J$24,IF(MOD(A157-1,$J$26)=0,MAX($J$25,D156+$J$27),D156))),D156)))</f>
        <v>#NAME?</v>
      </c>
      <c r="E157" s="78" t="str">
        <f t="shared" si="3"/>
        <v>#NAME?</v>
      </c>
      <c r="F157" s="78" t="str">
        <f t="shared" si="4"/>
        <v>#NAME?</v>
      </c>
      <c r="G157" s="78" t="str">
        <f>IF(OR(A157="",A157&lt;$E$23),"",IF(J156&lt;=F157,0,IF(IF(AND(A157&gt;=$E$23,MOD(A157-$E$23,int)=0),$E$24,0)+F157&gt;=J156+E157,J156+E157-F157,IF(AND(A157&gt;=$E$23,MOD(A157-$E$23,int)=0),$E$24,0)+IF(IF(AND(A157&gt;=$E$23,MOD(A157-$E$23,int)=0),$E$24,0)+IF(MOD(A157-$E$27,periods_per_year)=0,$E$26,0)+F157&lt;J156+E157,IF(MOD(A157-$E$27,periods_per_year)=0,$E$26,0),J156+E157-IF(AND(A157&gt;=$E$23,MOD(A157-$E$23,int)=0),$E$24,0)-F157))))</f>
        <v>#NAME?</v>
      </c>
      <c r="H157" s="79"/>
      <c r="I157" s="78" t="str">
        <f t="shared" si="5"/>
        <v>#NAME?</v>
      </c>
      <c r="J157" s="78" t="str">
        <f t="shared" si="6"/>
        <v>#NAME?</v>
      </c>
      <c r="K157" s="78" t="str">
        <f t="shared" si="7"/>
        <v>#NAME?</v>
      </c>
      <c r="L157" s="78" t="str">
        <f t="shared" si="8"/>
        <v>#NAME?</v>
      </c>
      <c r="M157" s="4"/>
      <c r="N157" s="4"/>
      <c r="O157" s="74" t="str">
        <f t="shared" si="9"/>
        <v>#NAME?</v>
      </c>
      <c r="P157" s="75" t="str">
        <f>IF(O157="","",IF(OR(periods_per_year=26,periods_per_year=52),IF(periods_per_year=26,IF(O157=1,fpdate,P156+14),IF(periods_per_year=52,IF(O157=1,fpdate,P156+7),"n/a")),IF(periods_per_year=24,DATE(YEAR(fpdate),MONTH(fpdate)+(O157-1)/2+IF(AND(DAY(fpdate)&gt;=15,MOD(O157,2)=0),1,0),IF(MOD(O157,2)=0,IF(DAY(fpdate)&gt;=15,DAY(fpdate)-14,DAY(fpdate)+14),DAY(fpdate))),IF(DAY(DATE(YEAR(fpdate),MONTH(fpdate)+O157-1,DAY(fpdate)))&lt;&gt;DAY(fpdate),DATE(YEAR(fpdate),MONTH(fpdate)+O157,0),DATE(YEAR(fpdate),MONTH(fpdate)+O157-1,DAY(fpdate))))))</f>
        <v>#NAME?</v>
      </c>
      <c r="Q157" s="80" t="str">
        <f>IF(O157="","",IF(D157&lt;&gt;"",D157,IF(O157=1,start_rate,IF(variable,IF(OR(O157=1,O157&lt;$J$23*periods_per_year),Q156,MIN($J$24,IF(MOD(O157-1,$J$26)=0,MAX($J$25,Q156+$J$27),Q156))),Q156))))</f>
        <v>#NAME?</v>
      </c>
      <c r="R157" s="78" t="str">
        <f t="shared" si="10"/>
        <v>#NAME?</v>
      </c>
      <c r="S157" s="78" t="str">
        <f t="shared" si="11"/>
        <v>#NAME?</v>
      </c>
      <c r="T157" s="78" t="str">
        <f t="shared" si="12"/>
        <v>#NAME?</v>
      </c>
      <c r="U157" s="78" t="str">
        <f t="shared" si="13"/>
        <v>#NAME?</v>
      </c>
    </row>
    <row r="158" ht="12.75" customHeight="1">
      <c r="A158" s="74" t="str">
        <f t="shared" si="1"/>
        <v>#NAME?</v>
      </c>
      <c r="B158" s="75" t="str">
        <f>IF(A158="","",IF(OR(periods_per_year=26,periods_per_year=52),IF(periods_per_year=26,IF(A158=1,fpdate,B157+14),IF(periods_per_year=52,IF(A158=1,fpdate,B157+7),"n/a")),IF(periods_per_year=24,DATE(YEAR(fpdate),MONTH(fpdate)+(A158-1)/2+IF(AND(DAY(fpdate)&gt;=15,MOD(A158,2)=0),1,0),IF(MOD(A158,2)=0,IF(DAY(fpdate)&gt;=15,DAY(fpdate)-14,DAY(fpdate)+14),DAY(fpdate))),IF(DAY(DATE(YEAR(fpdate),MONTH(fpdate)+A158-1,DAY(fpdate)))&lt;&gt;DAY(fpdate),DATE(YEAR(fpdate),MONTH(fpdate)+A158,0),DATE(YEAR(fpdate),MONTH(fpdate)+A158-1,DAY(fpdate))))))</f>
        <v>#NAME?</v>
      </c>
      <c r="C158" s="76" t="str">
        <f t="shared" si="2"/>
        <v>#NAME?</v>
      </c>
      <c r="D158" s="77" t="str">
        <f>IF(A158="","",IF(A158=1,start_rate,IF(variable,IF(OR(A158=1,A158&lt;$J$23*periods_per_year),D157,MIN($J$24,IF(MOD(A158-1,$J$26)=0,MAX($J$25,D157+$J$27),D157))),D157)))</f>
        <v>#NAME?</v>
      </c>
      <c r="E158" s="78" t="str">
        <f t="shared" si="3"/>
        <v>#NAME?</v>
      </c>
      <c r="F158" s="78" t="str">
        <f t="shared" si="4"/>
        <v>#NAME?</v>
      </c>
      <c r="G158" s="78" t="str">
        <f>IF(OR(A158="",A158&lt;$E$23),"",IF(J157&lt;=F158,0,IF(IF(AND(A158&gt;=$E$23,MOD(A158-$E$23,int)=0),$E$24,0)+F158&gt;=J157+E158,J157+E158-F158,IF(AND(A158&gt;=$E$23,MOD(A158-$E$23,int)=0),$E$24,0)+IF(IF(AND(A158&gt;=$E$23,MOD(A158-$E$23,int)=0),$E$24,0)+IF(MOD(A158-$E$27,periods_per_year)=0,$E$26,0)+F158&lt;J157+E158,IF(MOD(A158-$E$27,periods_per_year)=0,$E$26,0),J157+E158-IF(AND(A158&gt;=$E$23,MOD(A158-$E$23,int)=0),$E$24,0)-F158))))</f>
        <v>#NAME?</v>
      </c>
      <c r="H158" s="79"/>
      <c r="I158" s="78" t="str">
        <f t="shared" si="5"/>
        <v>#NAME?</v>
      </c>
      <c r="J158" s="78" t="str">
        <f t="shared" si="6"/>
        <v>#NAME?</v>
      </c>
      <c r="K158" s="78" t="str">
        <f t="shared" si="7"/>
        <v>#NAME?</v>
      </c>
      <c r="L158" s="78" t="str">
        <f t="shared" si="8"/>
        <v>#NAME?</v>
      </c>
      <c r="M158" s="4"/>
      <c r="N158" s="4"/>
      <c r="O158" s="74" t="str">
        <f t="shared" si="9"/>
        <v>#NAME?</v>
      </c>
      <c r="P158" s="75" t="str">
        <f>IF(O158="","",IF(OR(periods_per_year=26,periods_per_year=52),IF(periods_per_year=26,IF(O158=1,fpdate,P157+14),IF(periods_per_year=52,IF(O158=1,fpdate,P157+7),"n/a")),IF(periods_per_year=24,DATE(YEAR(fpdate),MONTH(fpdate)+(O158-1)/2+IF(AND(DAY(fpdate)&gt;=15,MOD(O158,2)=0),1,0),IF(MOD(O158,2)=0,IF(DAY(fpdate)&gt;=15,DAY(fpdate)-14,DAY(fpdate)+14),DAY(fpdate))),IF(DAY(DATE(YEAR(fpdate),MONTH(fpdate)+O158-1,DAY(fpdate)))&lt;&gt;DAY(fpdate),DATE(YEAR(fpdate),MONTH(fpdate)+O158,0),DATE(YEAR(fpdate),MONTH(fpdate)+O158-1,DAY(fpdate))))))</f>
        <v>#NAME?</v>
      </c>
      <c r="Q158" s="80" t="str">
        <f>IF(O158="","",IF(D158&lt;&gt;"",D158,IF(O158=1,start_rate,IF(variable,IF(OR(O158=1,O158&lt;$J$23*periods_per_year),Q157,MIN($J$24,IF(MOD(O158-1,$J$26)=0,MAX($J$25,Q157+$J$27),Q157))),Q157))))</f>
        <v>#NAME?</v>
      </c>
      <c r="R158" s="78" t="str">
        <f t="shared" si="10"/>
        <v>#NAME?</v>
      </c>
      <c r="S158" s="78" t="str">
        <f t="shared" si="11"/>
        <v>#NAME?</v>
      </c>
      <c r="T158" s="78" t="str">
        <f t="shared" si="12"/>
        <v>#NAME?</v>
      </c>
      <c r="U158" s="78" t="str">
        <f t="shared" si="13"/>
        <v>#NAME?</v>
      </c>
    </row>
    <row r="159" ht="12.75" customHeight="1">
      <c r="A159" s="74" t="str">
        <f t="shared" si="1"/>
        <v>#NAME?</v>
      </c>
      <c r="B159" s="75" t="str">
        <f>IF(A159="","",IF(OR(periods_per_year=26,periods_per_year=52),IF(periods_per_year=26,IF(A159=1,fpdate,B158+14),IF(periods_per_year=52,IF(A159=1,fpdate,B158+7),"n/a")),IF(periods_per_year=24,DATE(YEAR(fpdate),MONTH(fpdate)+(A159-1)/2+IF(AND(DAY(fpdate)&gt;=15,MOD(A159,2)=0),1,0),IF(MOD(A159,2)=0,IF(DAY(fpdate)&gt;=15,DAY(fpdate)-14,DAY(fpdate)+14),DAY(fpdate))),IF(DAY(DATE(YEAR(fpdate),MONTH(fpdate)+A159-1,DAY(fpdate)))&lt;&gt;DAY(fpdate),DATE(YEAR(fpdate),MONTH(fpdate)+A159,0),DATE(YEAR(fpdate),MONTH(fpdate)+A159-1,DAY(fpdate))))))</f>
        <v>#NAME?</v>
      </c>
      <c r="C159" s="76" t="str">
        <f t="shared" si="2"/>
        <v>#NAME?</v>
      </c>
      <c r="D159" s="77" t="str">
        <f>IF(A159="","",IF(A159=1,start_rate,IF(variable,IF(OR(A159=1,A159&lt;$J$23*periods_per_year),D158,MIN($J$24,IF(MOD(A159-1,$J$26)=0,MAX($J$25,D158+$J$27),D158))),D158)))</f>
        <v>#NAME?</v>
      </c>
      <c r="E159" s="78" t="str">
        <f t="shared" si="3"/>
        <v>#NAME?</v>
      </c>
      <c r="F159" s="78" t="str">
        <f t="shared" si="4"/>
        <v>#NAME?</v>
      </c>
      <c r="G159" s="78" t="str">
        <f>IF(OR(A159="",A159&lt;$E$23),"",IF(J158&lt;=F159,0,IF(IF(AND(A159&gt;=$E$23,MOD(A159-$E$23,int)=0),$E$24,0)+F159&gt;=J158+E159,J158+E159-F159,IF(AND(A159&gt;=$E$23,MOD(A159-$E$23,int)=0),$E$24,0)+IF(IF(AND(A159&gt;=$E$23,MOD(A159-$E$23,int)=0),$E$24,0)+IF(MOD(A159-$E$27,periods_per_year)=0,$E$26,0)+F159&lt;J158+E159,IF(MOD(A159-$E$27,periods_per_year)=0,$E$26,0),J158+E159-IF(AND(A159&gt;=$E$23,MOD(A159-$E$23,int)=0),$E$24,0)-F159))))</f>
        <v>#NAME?</v>
      </c>
      <c r="H159" s="79"/>
      <c r="I159" s="78" t="str">
        <f t="shared" si="5"/>
        <v>#NAME?</v>
      </c>
      <c r="J159" s="78" t="str">
        <f t="shared" si="6"/>
        <v>#NAME?</v>
      </c>
      <c r="K159" s="78" t="str">
        <f t="shared" si="7"/>
        <v>#NAME?</v>
      </c>
      <c r="L159" s="78" t="str">
        <f t="shared" si="8"/>
        <v>#NAME?</v>
      </c>
      <c r="M159" s="4"/>
      <c r="N159" s="4"/>
      <c r="O159" s="74" t="str">
        <f t="shared" si="9"/>
        <v>#NAME?</v>
      </c>
      <c r="P159" s="75" t="str">
        <f>IF(O159="","",IF(OR(periods_per_year=26,periods_per_year=52),IF(periods_per_year=26,IF(O159=1,fpdate,P158+14),IF(periods_per_year=52,IF(O159=1,fpdate,P158+7),"n/a")),IF(periods_per_year=24,DATE(YEAR(fpdate),MONTH(fpdate)+(O159-1)/2+IF(AND(DAY(fpdate)&gt;=15,MOD(O159,2)=0),1,0),IF(MOD(O159,2)=0,IF(DAY(fpdate)&gt;=15,DAY(fpdate)-14,DAY(fpdate)+14),DAY(fpdate))),IF(DAY(DATE(YEAR(fpdate),MONTH(fpdate)+O159-1,DAY(fpdate)))&lt;&gt;DAY(fpdate),DATE(YEAR(fpdate),MONTH(fpdate)+O159,0),DATE(YEAR(fpdate),MONTH(fpdate)+O159-1,DAY(fpdate))))))</f>
        <v>#NAME?</v>
      </c>
      <c r="Q159" s="80" t="str">
        <f>IF(O159="","",IF(D159&lt;&gt;"",D159,IF(O159=1,start_rate,IF(variable,IF(OR(O159=1,O159&lt;$J$23*periods_per_year),Q158,MIN($J$24,IF(MOD(O159-1,$J$26)=0,MAX($J$25,Q158+$J$27),Q158))),Q158))))</f>
        <v>#NAME?</v>
      </c>
      <c r="R159" s="78" t="str">
        <f t="shared" si="10"/>
        <v>#NAME?</v>
      </c>
      <c r="S159" s="78" t="str">
        <f t="shared" si="11"/>
        <v>#NAME?</v>
      </c>
      <c r="T159" s="78" t="str">
        <f t="shared" si="12"/>
        <v>#NAME?</v>
      </c>
      <c r="U159" s="78" t="str">
        <f t="shared" si="13"/>
        <v>#NAME?</v>
      </c>
    </row>
    <row r="160" ht="12.75" customHeight="1">
      <c r="A160" s="74" t="str">
        <f t="shared" si="1"/>
        <v>#NAME?</v>
      </c>
      <c r="B160" s="75" t="str">
        <f>IF(A160="","",IF(OR(periods_per_year=26,periods_per_year=52),IF(periods_per_year=26,IF(A160=1,fpdate,B159+14),IF(periods_per_year=52,IF(A160=1,fpdate,B159+7),"n/a")),IF(periods_per_year=24,DATE(YEAR(fpdate),MONTH(fpdate)+(A160-1)/2+IF(AND(DAY(fpdate)&gt;=15,MOD(A160,2)=0),1,0),IF(MOD(A160,2)=0,IF(DAY(fpdate)&gt;=15,DAY(fpdate)-14,DAY(fpdate)+14),DAY(fpdate))),IF(DAY(DATE(YEAR(fpdate),MONTH(fpdate)+A160-1,DAY(fpdate)))&lt;&gt;DAY(fpdate),DATE(YEAR(fpdate),MONTH(fpdate)+A160,0),DATE(YEAR(fpdate),MONTH(fpdate)+A160-1,DAY(fpdate))))))</f>
        <v>#NAME?</v>
      </c>
      <c r="C160" s="76" t="str">
        <f t="shared" si="2"/>
        <v>#NAME?</v>
      </c>
      <c r="D160" s="77" t="str">
        <f>IF(A160="","",IF(A160=1,start_rate,IF(variable,IF(OR(A160=1,A160&lt;$J$23*periods_per_year),D159,MIN($J$24,IF(MOD(A160-1,$J$26)=0,MAX($J$25,D159+$J$27),D159))),D159)))</f>
        <v>#NAME?</v>
      </c>
      <c r="E160" s="78" t="str">
        <f t="shared" si="3"/>
        <v>#NAME?</v>
      </c>
      <c r="F160" s="78" t="str">
        <f t="shared" si="4"/>
        <v>#NAME?</v>
      </c>
      <c r="G160" s="78" t="str">
        <f>IF(OR(A160="",A160&lt;$E$23),"",IF(J159&lt;=F160,0,IF(IF(AND(A160&gt;=$E$23,MOD(A160-$E$23,int)=0),$E$24,0)+F160&gt;=J159+E160,J159+E160-F160,IF(AND(A160&gt;=$E$23,MOD(A160-$E$23,int)=0),$E$24,0)+IF(IF(AND(A160&gt;=$E$23,MOD(A160-$E$23,int)=0),$E$24,0)+IF(MOD(A160-$E$27,periods_per_year)=0,$E$26,0)+F160&lt;J159+E160,IF(MOD(A160-$E$27,periods_per_year)=0,$E$26,0),J159+E160-IF(AND(A160&gt;=$E$23,MOD(A160-$E$23,int)=0),$E$24,0)-F160))))</f>
        <v>#NAME?</v>
      </c>
      <c r="H160" s="79"/>
      <c r="I160" s="78" t="str">
        <f t="shared" si="5"/>
        <v>#NAME?</v>
      </c>
      <c r="J160" s="78" t="str">
        <f t="shared" si="6"/>
        <v>#NAME?</v>
      </c>
      <c r="K160" s="78" t="str">
        <f t="shared" si="7"/>
        <v>#NAME?</v>
      </c>
      <c r="L160" s="78" t="str">
        <f t="shared" si="8"/>
        <v>#NAME?</v>
      </c>
      <c r="M160" s="4"/>
      <c r="N160" s="4"/>
      <c r="O160" s="74" t="str">
        <f t="shared" si="9"/>
        <v>#NAME?</v>
      </c>
      <c r="P160" s="75" t="str">
        <f>IF(O160="","",IF(OR(periods_per_year=26,periods_per_year=52),IF(periods_per_year=26,IF(O160=1,fpdate,P159+14),IF(periods_per_year=52,IF(O160=1,fpdate,P159+7),"n/a")),IF(periods_per_year=24,DATE(YEAR(fpdate),MONTH(fpdate)+(O160-1)/2+IF(AND(DAY(fpdate)&gt;=15,MOD(O160,2)=0),1,0),IF(MOD(O160,2)=0,IF(DAY(fpdate)&gt;=15,DAY(fpdate)-14,DAY(fpdate)+14),DAY(fpdate))),IF(DAY(DATE(YEAR(fpdate),MONTH(fpdate)+O160-1,DAY(fpdate)))&lt;&gt;DAY(fpdate),DATE(YEAR(fpdate),MONTH(fpdate)+O160,0),DATE(YEAR(fpdate),MONTH(fpdate)+O160-1,DAY(fpdate))))))</f>
        <v>#NAME?</v>
      </c>
      <c r="Q160" s="80" t="str">
        <f>IF(O160="","",IF(D160&lt;&gt;"",D160,IF(O160=1,start_rate,IF(variable,IF(OR(O160=1,O160&lt;$J$23*periods_per_year),Q159,MIN($J$24,IF(MOD(O160-1,$J$26)=0,MAX($J$25,Q159+$J$27),Q159))),Q159))))</f>
        <v>#NAME?</v>
      </c>
      <c r="R160" s="78" t="str">
        <f t="shared" si="10"/>
        <v>#NAME?</v>
      </c>
      <c r="S160" s="78" t="str">
        <f t="shared" si="11"/>
        <v>#NAME?</v>
      </c>
      <c r="T160" s="78" t="str">
        <f t="shared" si="12"/>
        <v>#NAME?</v>
      </c>
      <c r="U160" s="78" t="str">
        <f t="shared" si="13"/>
        <v>#NAME?</v>
      </c>
    </row>
    <row r="161" ht="12.75" customHeight="1">
      <c r="A161" s="74" t="str">
        <f t="shared" si="1"/>
        <v>#NAME?</v>
      </c>
      <c r="B161" s="75" t="str">
        <f>IF(A161="","",IF(OR(periods_per_year=26,periods_per_year=52),IF(periods_per_year=26,IF(A161=1,fpdate,B160+14),IF(periods_per_year=52,IF(A161=1,fpdate,B160+7),"n/a")),IF(periods_per_year=24,DATE(YEAR(fpdate),MONTH(fpdate)+(A161-1)/2+IF(AND(DAY(fpdate)&gt;=15,MOD(A161,2)=0),1,0),IF(MOD(A161,2)=0,IF(DAY(fpdate)&gt;=15,DAY(fpdate)-14,DAY(fpdate)+14),DAY(fpdate))),IF(DAY(DATE(YEAR(fpdate),MONTH(fpdate)+A161-1,DAY(fpdate)))&lt;&gt;DAY(fpdate),DATE(YEAR(fpdate),MONTH(fpdate)+A161,0),DATE(YEAR(fpdate),MONTH(fpdate)+A161-1,DAY(fpdate))))))</f>
        <v>#NAME?</v>
      </c>
      <c r="C161" s="76" t="str">
        <f t="shared" si="2"/>
        <v>#NAME?</v>
      </c>
      <c r="D161" s="77" t="str">
        <f>IF(A161="","",IF(A161=1,start_rate,IF(variable,IF(OR(A161=1,A161&lt;$J$23*periods_per_year),D160,MIN($J$24,IF(MOD(A161-1,$J$26)=0,MAX($J$25,D160+$J$27),D160))),D160)))</f>
        <v>#NAME?</v>
      </c>
      <c r="E161" s="78" t="str">
        <f t="shared" si="3"/>
        <v>#NAME?</v>
      </c>
      <c r="F161" s="78" t="str">
        <f t="shared" si="4"/>
        <v>#NAME?</v>
      </c>
      <c r="G161" s="78" t="str">
        <f>IF(OR(A161="",A161&lt;$E$23),"",IF(J160&lt;=F161,0,IF(IF(AND(A161&gt;=$E$23,MOD(A161-$E$23,int)=0),$E$24,0)+F161&gt;=J160+E161,J160+E161-F161,IF(AND(A161&gt;=$E$23,MOD(A161-$E$23,int)=0),$E$24,0)+IF(IF(AND(A161&gt;=$E$23,MOD(A161-$E$23,int)=0),$E$24,0)+IF(MOD(A161-$E$27,periods_per_year)=0,$E$26,0)+F161&lt;J160+E161,IF(MOD(A161-$E$27,periods_per_year)=0,$E$26,0),J160+E161-IF(AND(A161&gt;=$E$23,MOD(A161-$E$23,int)=0),$E$24,0)-F161))))</f>
        <v>#NAME?</v>
      </c>
      <c r="H161" s="79"/>
      <c r="I161" s="78" t="str">
        <f t="shared" si="5"/>
        <v>#NAME?</v>
      </c>
      <c r="J161" s="78" t="str">
        <f t="shared" si="6"/>
        <v>#NAME?</v>
      </c>
      <c r="K161" s="78" t="str">
        <f t="shared" si="7"/>
        <v>#NAME?</v>
      </c>
      <c r="L161" s="78" t="str">
        <f t="shared" si="8"/>
        <v>#NAME?</v>
      </c>
      <c r="M161" s="4"/>
      <c r="N161" s="4"/>
      <c r="O161" s="74" t="str">
        <f t="shared" si="9"/>
        <v>#NAME?</v>
      </c>
      <c r="P161" s="75" t="str">
        <f>IF(O161="","",IF(OR(periods_per_year=26,periods_per_year=52),IF(periods_per_year=26,IF(O161=1,fpdate,P160+14),IF(periods_per_year=52,IF(O161=1,fpdate,P160+7),"n/a")),IF(periods_per_year=24,DATE(YEAR(fpdate),MONTH(fpdate)+(O161-1)/2+IF(AND(DAY(fpdate)&gt;=15,MOD(O161,2)=0),1,0),IF(MOD(O161,2)=0,IF(DAY(fpdate)&gt;=15,DAY(fpdate)-14,DAY(fpdate)+14),DAY(fpdate))),IF(DAY(DATE(YEAR(fpdate),MONTH(fpdate)+O161-1,DAY(fpdate)))&lt;&gt;DAY(fpdate),DATE(YEAR(fpdate),MONTH(fpdate)+O161,0),DATE(YEAR(fpdate),MONTH(fpdate)+O161-1,DAY(fpdate))))))</f>
        <v>#NAME?</v>
      </c>
      <c r="Q161" s="80" t="str">
        <f>IF(O161="","",IF(D161&lt;&gt;"",D161,IF(O161=1,start_rate,IF(variable,IF(OR(O161=1,O161&lt;$J$23*periods_per_year),Q160,MIN($J$24,IF(MOD(O161-1,$J$26)=0,MAX($J$25,Q160+$J$27),Q160))),Q160))))</f>
        <v>#NAME?</v>
      </c>
      <c r="R161" s="78" t="str">
        <f t="shared" si="10"/>
        <v>#NAME?</v>
      </c>
      <c r="S161" s="78" t="str">
        <f t="shared" si="11"/>
        <v>#NAME?</v>
      </c>
      <c r="T161" s="78" t="str">
        <f t="shared" si="12"/>
        <v>#NAME?</v>
      </c>
      <c r="U161" s="78" t="str">
        <f t="shared" si="13"/>
        <v>#NAME?</v>
      </c>
    </row>
    <row r="162" ht="12.75" customHeight="1">
      <c r="A162" s="74" t="str">
        <f t="shared" si="1"/>
        <v>#NAME?</v>
      </c>
      <c r="B162" s="75" t="str">
        <f>IF(A162="","",IF(OR(periods_per_year=26,periods_per_year=52),IF(periods_per_year=26,IF(A162=1,fpdate,B161+14),IF(periods_per_year=52,IF(A162=1,fpdate,B161+7),"n/a")),IF(periods_per_year=24,DATE(YEAR(fpdate),MONTH(fpdate)+(A162-1)/2+IF(AND(DAY(fpdate)&gt;=15,MOD(A162,2)=0),1,0),IF(MOD(A162,2)=0,IF(DAY(fpdate)&gt;=15,DAY(fpdate)-14,DAY(fpdate)+14),DAY(fpdate))),IF(DAY(DATE(YEAR(fpdate),MONTH(fpdate)+A162-1,DAY(fpdate)))&lt;&gt;DAY(fpdate),DATE(YEAR(fpdate),MONTH(fpdate)+A162,0),DATE(YEAR(fpdate),MONTH(fpdate)+A162-1,DAY(fpdate))))))</f>
        <v>#NAME?</v>
      </c>
      <c r="C162" s="76" t="str">
        <f t="shared" si="2"/>
        <v>#NAME?</v>
      </c>
      <c r="D162" s="77" t="str">
        <f>IF(A162="","",IF(A162=1,start_rate,IF(variable,IF(OR(A162=1,A162&lt;$J$23*periods_per_year),D161,MIN($J$24,IF(MOD(A162-1,$J$26)=0,MAX($J$25,D161+$J$27),D161))),D161)))</f>
        <v>#NAME?</v>
      </c>
      <c r="E162" s="78" t="str">
        <f t="shared" si="3"/>
        <v>#NAME?</v>
      </c>
      <c r="F162" s="78" t="str">
        <f t="shared" si="4"/>
        <v>#NAME?</v>
      </c>
      <c r="G162" s="78" t="str">
        <f>IF(OR(A162="",A162&lt;$E$23),"",IF(J161&lt;=F162,0,IF(IF(AND(A162&gt;=$E$23,MOD(A162-$E$23,int)=0),$E$24,0)+F162&gt;=J161+E162,J161+E162-F162,IF(AND(A162&gt;=$E$23,MOD(A162-$E$23,int)=0),$E$24,0)+IF(IF(AND(A162&gt;=$E$23,MOD(A162-$E$23,int)=0),$E$24,0)+IF(MOD(A162-$E$27,periods_per_year)=0,$E$26,0)+F162&lt;J161+E162,IF(MOD(A162-$E$27,periods_per_year)=0,$E$26,0),J161+E162-IF(AND(A162&gt;=$E$23,MOD(A162-$E$23,int)=0),$E$24,0)-F162))))</f>
        <v>#NAME?</v>
      </c>
      <c r="H162" s="79"/>
      <c r="I162" s="78" t="str">
        <f t="shared" si="5"/>
        <v>#NAME?</v>
      </c>
      <c r="J162" s="78" t="str">
        <f t="shared" si="6"/>
        <v>#NAME?</v>
      </c>
      <c r="K162" s="78" t="str">
        <f t="shared" si="7"/>
        <v>#NAME?</v>
      </c>
      <c r="L162" s="78" t="str">
        <f t="shared" si="8"/>
        <v>#NAME?</v>
      </c>
      <c r="M162" s="4"/>
      <c r="N162" s="4"/>
      <c r="O162" s="74" t="str">
        <f t="shared" si="9"/>
        <v>#NAME?</v>
      </c>
      <c r="P162" s="75" t="str">
        <f>IF(O162="","",IF(OR(periods_per_year=26,periods_per_year=52),IF(periods_per_year=26,IF(O162=1,fpdate,P161+14),IF(periods_per_year=52,IF(O162=1,fpdate,P161+7),"n/a")),IF(periods_per_year=24,DATE(YEAR(fpdate),MONTH(fpdate)+(O162-1)/2+IF(AND(DAY(fpdate)&gt;=15,MOD(O162,2)=0),1,0),IF(MOD(O162,2)=0,IF(DAY(fpdate)&gt;=15,DAY(fpdate)-14,DAY(fpdate)+14),DAY(fpdate))),IF(DAY(DATE(YEAR(fpdate),MONTH(fpdate)+O162-1,DAY(fpdate)))&lt;&gt;DAY(fpdate),DATE(YEAR(fpdate),MONTH(fpdate)+O162,0),DATE(YEAR(fpdate),MONTH(fpdate)+O162-1,DAY(fpdate))))))</f>
        <v>#NAME?</v>
      </c>
      <c r="Q162" s="80" t="str">
        <f>IF(O162="","",IF(D162&lt;&gt;"",D162,IF(O162=1,start_rate,IF(variable,IF(OR(O162=1,O162&lt;$J$23*periods_per_year),Q161,MIN($J$24,IF(MOD(O162-1,$J$26)=0,MAX($J$25,Q161+$J$27),Q161))),Q161))))</f>
        <v>#NAME?</v>
      </c>
      <c r="R162" s="78" t="str">
        <f t="shared" si="10"/>
        <v>#NAME?</v>
      </c>
      <c r="S162" s="78" t="str">
        <f t="shared" si="11"/>
        <v>#NAME?</v>
      </c>
      <c r="T162" s="78" t="str">
        <f t="shared" si="12"/>
        <v>#NAME?</v>
      </c>
      <c r="U162" s="78" t="str">
        <f t="shared" si="13"/>
        <v>#NAME?</v>
      </c>
    </row>
    <row r="163" ht="12.75" customHeight="1">
      <c r="A163" s="74" t="str">
        <f t="shared" si="1"/>
        <v>#NAME?</v>
      </c>
      <c r="B163" s="75" t="str">
        <f>IF(A163="","",IF(OR(periods_per_year=26,periods_per_year=52),IF(periods_per_year=26,IF(A163=1,fpdate,B162+14),IF(periods_per_year=52,IF(A163=1,fpdate,B162+7),"n/a")),IF(periods_per_year=24,DATE(YEAR(fpdate),MONTH(fpdate)+(A163-1)/2+IF(AND(DAY(fpdate)&gt;=15,MOD(A163,2)=0),1,0),IF(MOD(A163,2)=0,IF(DAY(fpdate)&gt;=15,DAY(fpdate)-14,DAY(fpdate)+14),DAY(fpdate))),IF(DAY(DATE(YEAR(fpdate),MONTH(fpdate)+A163-1,DAY(fpdate)))&lt;&gt;DAY(fpdate),DATE(YEAR(fpdate),MONTH(fpdate)+A163,0),DATE(YEAR(fpdate),MONTH(fpdate)+A163-1,DAY(fpdate))))))</f>
        <v>#NAME?</v>
      </c>
      <c r="C163" s="76" t="str">
        <f t="shared" si="2"/>
        <v>#NAME?</v>
      </c>
      <c r="D163" s="77" t="str">
        <f>IF(A163="","",IF(A163=1,start_rate,IF(variable,IF(OR(A163=1,A163&lt;$J$23*periods_per_year),D162,MIN($J$24,IF(MOD(A163-1,$J$26)=0,MAX($J$25,D162+$J$27),D162))),D162)))</f>
        <v>#NAME?</v>
      </c>
      <c r="E163" s="78" t="str">
        <f t="shared" si="3"/>
        <v>#NAME?</v>
      </c>
      <c r="F163" s="78" t="str">
        <f t="shared" si="4"/>
        <v>#NAME?</v>
      </c>
      <c r="G163" s="78" t="str">
        <f>IF(OR(A163="",A163&lt;$E$23),"",IF(J162&lt;=F163,0,IF(IF(AND(A163&gt;=$E$23,MOD(A163-$E$23,int)=0),$E$24,0)+F163&gt;=J162+E163,J162+E163-F163,IF(AND(A163&gt;=$E$23,MOD(A163-$E$23,int)=0),$E$24,0)+IF(IF(AND(A163&gt;=$E$23,MOD(A163-$E$23,int)=0),$E$24,0)+IF(MOD(A163-$E$27,periods_per_year)=0,$E$26,0)+F163&lt;J162+E163,IF(MOD(A163-$E$27,periods_per_year)=0,$E$26,0),J162+E163-IF(AND(A163&gt;=$E$23,MOD(A163-$E$23,int)=0),$E$24,0)-F163))))</f>
        <v>#NAME?</v>
      </c>
      <c r="H163" s="79"/>
      <c r="I163" s="78" t="str">
        <f t="shared" si="5"/>
        <v>#NAME?</v>
      </c>
      <c r="J163" s="78" t="str">
        <f t="shared" si="6"/>
        <v>#NAME?</v>
      </c>
      <c r="K163" s="78" t="str">
        <f t="shared" si="7"/>
        <v>#NAME?</v>
      </c>
      <c r="L163" s="78" t="str">
        <f t="shared" si="8"/>
        <v>#NAME?</v>
      </c>
      <c r="M163" s="4"/>
      <c r="N163" s="4"/>
      <c r="O163" s="74" t="str">
        <f t="shared" si="9"/>
        <v>#NAME?</v>
      </c>
      <c r="P163" s="75" t="str">
        <f>IF(O163="","",IF(OR(periods_per_year=26,periods_per_year=52),IF(periods_per_year=26,IF(O163=1,fpdate,P162+14),IF(periods_per_year=52,IF(O163=1,fpdate,P162+7),"n/a")),IF(periods_per_year=24,DATE(YEAR(fpdate),MONTH(fpdate)+(O163-1)/2+IF(AND(DAY(fpdate)&gt;=15,MOD(O163,2)=0),1,0),IF(MOD(O163,2)=0,IF(DAY(fpdate)&gt;=15,DAY(fpdate)-14,DAY(fpdate)+14),DAY(fpdate))),IF(DAY(DATE(YEAR(fpdate),MONTH(fpdate)+O163-1,DAY(fpdate)))&lt;&gt;DAY(fpdate),DATE(YEAR(fpdate),MONTH(fpdate)+O163,0),DATE(YEAR(fpdate),MONTH(fpdate)+O163-1,DAY(fpdate))))))</f>
        <v>#NAME?</v>
      </c>
      <c r="Q163" s="80" t="str">
        <f>IF(O163="","",IF(D163&lt;&gt;"",D163,IF(O163=1,start_rate,IF(variable,IF(OR(O163=1,O163&lt;$J$23*periods_per_year),Q162,MIN($J$24,IF(MOD(O163-1,$J$26)=0,MAX($J$25,Q162+$J$27),Q162))),Q162))))</f>
        <v>#NAME?</v>
      </c>
      <c r="R163" s="78" t="str">
        <f t="shared" si="10"/>
        <v>#NAME?</v>
      </c>
      <c r="S163" s="78" t="str">
        <f t="shared" si="11"/>
        <v>#NAME?</v>
      </c>
      <c r="T163" s="78" t="str">
        <f t="shared" si="12"/>
        <v>#NAME?</v>
      </c>
      <c r="U163" s="78" t="str">
        <f t="shared" si="13"/>
        <v>#NAME?</v>
      </c>
    </row>
    <row r="164" ht="12.75" customHeight="1">
      <c r="A164" s="74" t="str">
        <f t="shared" si="1"/>
        <v>#NAME?</v>
      </c>
      <c r="B164" s="75" t="str">
        <f>IF(A164="","",IF(OR(periods_per_year=26,periods_per_year=52),IF(periods_per_year=26,IF(A164=1,fpdate,B163+14),IF(periods_per_year=52,IF(A164=1,fpdate,B163+7),"n/a")),IF(periods_per_year=24,DATE(YEAR(fpdate),MONTH(fpdate)+(A164-1)/2+IF(AND(DAY(fpdate)&gt;=15,MOD(A164,2)=0),1,0),IF(MOD(A164,2)=0,IF(DAY(fpdate)&gt;=15,DAY(fpdate)-14,DAY(fpdate)+14),DAY(fpdate))),IF(DAY(DATE(YEAR(fpdate),MONTH(fpdate)+A164-1,DAY(fpdate)))&lt;&gt;DAY(fpdate),DATE(YEAR(fpdate),MONTH(fpdate)+A164,0),DATE(YEAR(fpdate),MONTH(fpdate)+A164-1,DAY(fpdate))))))</f>
        <v>#NAME?</v>
      </c>
      <c r="C164" s="76" t="str">
        <f t="shared" si="2"/>
        <v>#NAME?</v>
      </c>
      <c r="D164" s="77" t="str">
        <f>IF(A164="","",IF(A164=1,start_rate,IF(variable,IF(OR(A164=1,A164&lt;$J$23*periods_per_year),D163,MIN($J$24,IF(MOD(A164-1,$J$26)=0,MAX($J$25,D163+$J$27),D163))),D163)))</f>
        <v>#NAME?</v>
      </c>
      <c r="E164" s="78" t="str">
        <f t="shared" si="3"/>
        <v>#NAME?</v>
      </c>
      <c r="F164" s="78" t="str">
        <f t="shared" si="4"/>
        <v>#NAME?</v>
      </c>
      <c r="G164" s="78" t="str">
        <f>IF(OR(A164="",A164&lt;$E$23),"",IF(J163&lt;=F164,0,IF(IF(AND(A164&gt;=$E$23,MOD(A164-$E$23,int)=0),$E$24,0)+F164&gt;=J163+E164,J163+E164-F164,IF(AND(A164&gt;=$E$23,MOD(A164-$E$23,int)=0),$E$24,0)+IF(IF(AND(A164&gt;=$E$23,MOD(A164-$E$23,int)=0),$E$24,0)+IF(MOD(A164-$E$27,periods_per_year)=0,$E$26,0)+F164&lt;J163+E164,IF(MOD(A164-$E$27,periods_per_year)=0,$E$26,0),J163+E164-IF(AND(A164&gt;=$E$23,MOD(A164-$E$23,int)=0),$E$24,0)-F164))))</f>
        <v>#NAME?</v>
      </c>
      <c r="H164" s="79"/>
      <c r="I164" s="78" t="str">
        <f t="shared" si="5"/>
        <v>#NAME?</v>
      </c>
      <c r="J164" s="78" t="str">
        <f t="shared" si="6"/>
        <v>#NAME?</v>
      </c>
      <c r="K164" s="78" t="str">
        <f t="shared" si="7"/>
        <v>#NAME?</v>
      </c>
      <c r="L164" s="78" t="str">
        <f t="shared" si="8"/>
        <v>#NAME?</v>
      </c>
      <c r="M164" s="4"/>
      <c r="N164" s="4"/>
      <c r="O164" s="74" t="str">
        <f t="shared" si="9"/>
        <v>#NAME?</v>
      </c>
      <c r="P164" s="75" t="str">
        <f>IF(O164="","",IF(OR(periods_per_year=26,periods_per_year=52),IF(periods_per_year=26,IF(O164=1,fpdate,P163+14),IF(periods_per_year=52,IF(O164=1,fpdate,P163+7),"n/a")),IF(periods_per_year=24,DATE(YEAR(fpdate),MONTH(fpdate)+(O164-1)/2+IF(AND(DAY(fpdate)&gt;=15,MOD(O164,2)=0),1,0),IF(MOD(O164,2)=0,IF(DAY(fpdate)&gt;=15,DAY(fpdate)-14,DAY(fpdate)+14),DAY(fpdate))),IF(DAY(DATE(YEAR(fpdate),MONTH(fpdate)+O164-1,DAY(fpdate)))&lt;&gt;DAY(fpdate),DATE(YEAR(fpdate),MONTH(fpdate)+O164,0),DATE(YEAR(fpdate),MONTH(fpdate)+O164-1,DAY(fpdate))))))</f>
        <v>#NAME?</v>
      </c>
      <c r="Q164" s="80" t="str">
        <f>IF(O164="","",IF(D164&lt;&gt;"",D164,IF(O164=1,start_rate,IF(variable,IF(OR(O164=1,O164&lt;$J$23*periods_per_year),Q163,MIN($J$24,IF(MOD(O164-1,$J$26)=0,MAX($J$25,Q163+$J$27),Q163))),Q163))))</f>
        <v>#NAME?</v>
      </c>
      <c r="R164" s="78" t="str">
        <f t="shared" si="10"/>
        <v>#NAME?</v>
      </c>
      <c r="S164" s="78" t="str">
        <f t="shared" si="11"/>
        <v>#NAME?</v>
      </c>
      <c r="T164" s="78" t="str">
        <f t="shared" si="12"/>
        <v>#NAME?</v>
      </c>
      <c r="U164" s="78" t="str">
        <f t="shared" si="13"/>
        <v>#NAME?</v>
      </c>
    </row>
    <row r="165" ht="12.75" customHeight="1">
      <c r="A165" s="74" t="str">
        <f t="shared" si="1"/>
        <v>#NAME?</v>
      </c>
      <c r="B165" s="75" t="str">
        <f>IF(A165="","",IF(OR(periods_per_year=26,periods_per_year=52),IF(periods_per_year=26,IF(A165=1,fpdate,B164+14),IF(periods_per_year=52,IF(A165=1,fpdate,B164+7),"n/a")),IF(periods_per_year=24,DATE(YEAR(fpdate),MONTH(fpdate)+(A165-1)/2+IF(AND(DAY(fpdate)&gt;=15,MOD(A165,2)=0),1,0),IF(MOD(A165,2)=0,IF(DAY(fpdate)&gt;=15,DAY(fpdate)-14,DAY(fpdate)+14),DAY(fpdate))),IF(DAY(DATE(YEAR(fpdate),MONTH(fpdate)+A165-1,DAY(fpdate)))&lt;&gt;DAY(fpdate),DATE(YEAR(fpdate),MONTH(fpdate)+A165,0),DATE(YEAR(fpdate),MONTH(fpdate)+A165-1,DAY(fpdate))))))</f>
        <v>#NAME?</v>
      </c>
      <c r="C165" s="76" t="str">
        <f t="shared" si="2"/>
        <v>#NAME?</v>
      </c>
      <c r="D165" s="77" t="str">
        <f>IF(A165="","",IF(A165=1,start_rate,IF(variable,IF(OR(A165=1,A165&lt;$J$23*periods_per_year),D164,MIN($J$24,IF(MOD(A165-1,$J$26)=0,MAX($J$25,D164+$J$27),D164))),D164)))</f>
        <v>#NAME?</v>
      </c>
      <c r="E165" s="78" t="str">
        <f t="shared" si="3"/>
        <v>#NAME?</v>
      </c>
      <c r="F165" s="78" t="str">
        <f t="shared" si="4"/>
        <v>#NAME?</v>
      </c>
      <c r="G165" s="78" t="str">
        <f>IF(OR(A165="",A165&lt;$E$23),"",IF(J164&lt;=F165,0,IF(IF(AND(A165&gt;=$E$23,MOD(A165-$E$23,int)=0),$E$24,0)+F165&gt;=J164+E165,J164+E165-F165,IF(AND(A165&gt;=$E$23,MOD(A165-$E$23,int)=0),$E$24,0)+IF(IF(AND(A165&gt;=$E$23,MOD(A165-$E$23,int)=0),$E$24,0)+IF(MOD(A165-$E$27,periods_per_year)=0,$E$26,0)+F165&lt;J164+E165,IF(MOD(A165-$E$27,periods_per_year)=0,$E$26,0),J164+E165-IF(AND(A165&gt;=$E$23,MOD(A165-$E$23,int)=0),$E$24,0)-F165))))</f>
        <v>#NAME?</v>
      </c>
      <c r="H165" s="79"/>
      <c r="I165" s="78" t="str">
        <f t="shared" si="5"/>
        <v>#NAME?</v>
      </c>
      <c r="J165" s="78" t="str">
        <f t="shared" si="6"/>
        <v>#NAME?</v>
      </c>
      <c r="K165" s="78" t="str">
        <f t="shared" si="7"/>
        <v>#NAME?</v>
      </c>
      <c r="L165" s="78" t="str">
        <f t="shared" si="8"/>
        <v>#NAME?</v>
      </c>
      <c r="M165" s="4"/>
      <c r="N165" s="4"/>
      <c r="O165" s="74" t="str">
        <f t="shared" si="9"/>
        <v>#NAME?</v>
      </c>
      <c r="P165" s="75" t="str">
        <f>IF(O165="","",IF(OR(periods_per_year=26,periods_per_year=52),IF(periods_per_year=26,IF(O165=1,fpdate,P164+14),IF(periods_per_year=52,IF(O165=1,fpdate,P164+7),"n/a")),IF(periods_per_year=24,DATE(YEAR(fpdate),MONTH(fpdate)+(O165-1)/2+IF(AND(DAY(fpdate)&gt;=15,MOD(O165,2)=0),1,0),IF(MOD(O165,2)=0,IF(DAY(fpdate)&gt;=15,DAY(fpdate)-14,DAY(fpdate)+14),DAY(fpdate))),IF(DAY(DATE(YEAR(fpdate),MONTH(fpdate)+O165-1,DAY(fpdate)))&lt;&gt;DAY(fpdate),DATE(YEAR(fpdate),MONTH(fpdate)+O165,0),DATE(YEAR(fpdate),MONTH(fpdate)+O165-1,DAY(fpdate))))))</f>
        <v>#NAME?</v>
      </c>
      <c r="Q165" s="80" t="str">
        <f>IF(O165="","",IF(D165&lt;&gt;"",D165,IF(O165=1,start_rate,IF(variable,IF(OR(O165=1,O165&lt;$J$23*periods_per_year),Q164,MIN($J$24,IF(MOD(O165-1,$J$26)=0,MAX($J$25,Q164+$J$27),Q164))),Q164))))</f>
        <v>#NAME?</v>
      </c>
      <c r="R165" s="78" t="str">
        <f t="shared" si="10"/>
        <v>#NAME?</v>
      </c>
      <c r="S165" s="78" t="str">
        <f t="shared" si="11"/>
        <v>#NAME?</v>
      </c>
      <c r="T165" s="78" t="str">
        <f t="shared" si="12"/>
        <v>#NAME?</v>
      </c>
      <c r="U165" s="78" t="str">
        <f t="shared" si="13"/>
        <v>#NAME?</v>
      </c>
    </row>
    <row r="166" ht="12.75" customHeight="1">
      <c r="A166" s="74" t="str">
        <f t="shared" si="1"/>
        <v>#NAME?</v>
      </c>
      <c r="B166" s="75" t="str">
        <f>IF(A166="","",IF(OR(periods_per_year=26,periods_per_year=52),IF(periods_per_year=26,IF(A166=1,fpdate,B165+14),IF(periods_per_year=52,IF(A166=1,fpdate,B165+7),"n/a")),IF(periods_per_year=24,DATE(YEAR(fpdate),MONTH(fpdate)+(A166-1)/2+IF(AND(DAY(fpdate)&gt;=15,MOD(A166,2)=0),1,0),IF(MOD(A166,2)=0,IF(DAY(fpdate)&gt;=15,DAY(fpdate)-14,DAY(fpdate)+14),DAY(fpdate))),IF(DAY(DATE(YEAR(fpdate),MONTH(fpdate)+A166-1,DAY(fpdate)))&lt;&gt;DAY(fpdate),DATE(YEAR(fpdate),MONTH(fpdate)+A166,0),DATE(YEAR(fpdate),MONTH(fpdate)+A166-1,DAY(fpdate))))))</f>
        <v>#NAME?</v>
      </c>
      <c r="C166" s="76" t="str">
        <f t="shared" si="2"/>
        <v>#NAME?</v>
      </c>
      <c r="D166" s="77" t="str">
        <f>IF(A166="","",IF(A166=1,start_rate,IF(variable,IF(OR(A166=1,A166&lt;$J$23*periods_per_year),D165,MIN($J$24,IF(MOD(A166-1,$J$26)=0,MAX($J$25,D165+$J$27),D165))),D165)))</f>
        <v>#NAME?</v>
      </c>
      <c r="E166" s="78" t="str">
        <f t="shared" si="3"/>
        <v>#NAME?</v>
      </c>
      <c r="F166" s="78" t="str">
        <f t="shared" si="4"/>
        <v>#NAME?</v>
      </c>
      <c r="G166" s="78" t="str">
        <f>IF(OR(A166="",A166&lt;$E$23),"",IF(J165&lt;=F166,0,IF(IF(AND(A166&gt;=$E$23,MOD(A166-$E$23,int)=0),$E$24,0)+F166&gt;=J165+E166,J165+E166-F166,IF(AND(A166&gt;=$E$23,MOD(A166-$E$23,int)=0),$E$24,0)+IF(IF(AND(A166&gt;=$E$23,MOD(A166-$E$23,int)=0),$E$24,0)+IF(MOD(A166-$E$27,periods_per_year)=0,$E$26,0)+F166&lt;J165+E166,IF(MOD(A166-$E$27,periods_per_year)=0,$E$26,0),J165+E166-IF(AND(A166&gt;=$E$23,MOD(A166-$E$23,int)=0),$E$24,0)-F166))))</f>
        <v>#NAME?</v>
      </c>
      <c r="H166" s="79"/>
      <c r="I166" s="78" t="str">
        <f t="shared" si="5"/>
        <v>#NAME?</v>
      </c>
      <c r="J166" s="78" t="str">
        <f t="shared" si="6"/>
        <v>#NAME?</v>
      </c>
      <c r="K166" s="78" t="str">
        <f t="shared" si="7"/>
        <v>#NAME?</v>
      </c>
      <c r="L166" s="78" t="str">
        <f t="shared" si="8"/>
        <v>#NAME?</v>
      </c>
      <c r="M166" s="4"/>
      <c r="N166" s="4"/>
      <c r="O166" s="74" t="str">
        <f t="shared" si="9"/>
        <v>#NAME?</v>
      </c>
      <c r="P166" s="75" t="str">
        <f>IF(O166="","",IF(OR(periods_per_year=26,periods_per_year=52),IF(periods_per_year=26,IF(O166=1,fpdate,P165+14),IF(periods_per_year=52,IF(O166=1,fpdate,P165+7),"n/a")),IF(periods_per_year=24,DATE(YEAR(fpdate),MONTH(fpdate)+(O166-1)/2+IF(AND(DAY(fpdate)&gt;=15,MOD(O166,2)=0),1,0),IF(MOD(O166,2)=0,IF(DAY(fpdate)&gt;=15,DAY(fpdate)-14,DAY(fpdate)+14),DAY(fpdate))),IF(DAY(DATE(YEAR(fpdate),MONTH(fpdate)+O166-1,DAY(fpdate)))&lt;&gt;DAY(fpdate),DATE(YEAR(fpdate),MONTH(fpdate)+O166,0),DATE(YEAR(fpdate),MONTH(fpdate)+O166-1,DAY(fpdate))))))</f>
        <v>#NAME?</v>
      </c>
      <c r="Q166" s="80" t="str">
        <f>IF(O166="","",IF(D166&lt;&gt;"",D166,IF(O166=1,start_rate,IF(variable,IF(OR(O166=1,O166&lt;$J$23*periods_per_year),Q165,MIN($J$24,IF(MOD(O166-1,$J$26)=0,MAX($J$25,Q165+$J$27),Q165))),Q165))))</f>
        <v>#NAME?</v>
      </c>
      <c r="R166" s="78" t="str">
        <f t="shared" si="10"/>
        <v>#NAME?</v>
      </c>
      <c r="S166" s="78" t="str">
        <f t="shared" si="11"/>
        <v>#NAME?</v>
      </c>
      <c r="T166" s="78" t="str">
        <f t="shared" si="12"/>
        <v>#NAME?</v>
      </c>
      <c r="U166" s="78" t="str">
        <f t="shared" si="13"/>
        <v>#NAME?</v>
      </c>
    </row>
    <row r="167" ht="12.75" customHeight="1">
      <c r="A167" s="74" t="str">
        <f t="shared" si="1"/>
        <v>#NAME?</v>
      </c>
      <c r="B167" s="75" t="str">
        <f>IF(A167="","",IF(OR(periods_per_year=26,periods_per_year=52),IF(periods_per_year=26,IF(A167=1,fpdate,B166+14),IF(periods_per_year=52,IF(A167=1,fpdate,B166+7),"n/a")),IF(periods_per_year=24,DATE(YEAR(fpdate),MONTH(fpdate)+(A167-1)/2+IF(AND(DAY(fpdate)&gt;=15,MOD(A167,2)=0),1,0),IF(MOD(A167,2)=0,IF(DAY(fpdate)&gt;=15,DAY(fpdate)-14,DAY(fpdate)+14),DAY(fpdate))),IF(DAY(DATE(YEAR(fpdate),MONTH(fpdate)+A167-1,DAY(fpdate)))&lt;&gt;DAY(fpdate),DATE(YEAR(fpdate),MONTH(fpdate)+A167,0),DATE(YEAR(fpdate),MONTH(fpdate)+A167-1,DAY(fpdate))))))</f>
        <v>#NAME?</v>
      </c>
      <c r="C167" s="76" t="str">
        <f t="shared" si="2"/>
        <v>#NAME?</v>
      </c>
      <c r="D167" s="77" t="str">
        <f>IF(A167="","",IF(A167=1,start_rate,IF(variable,IF(OR(A167=1,A167&lt;$J$23*periods_per_year),D166,MIN($J$24,IF(MOD(A167-1,$J$26)=0,MAX($J$25,D166+$J$27),D166))),D166)))</f>
        <v>#NAME?</v>
      </c>
      <c r="E167" s="78" t="str">
        <f t="shared" si="3"/>
        <v>#NAME?</v>
      </c>
      <c r="F167" s="78" t="str">
        <f t="shared" si="4"/>
        <v>#NAME?</v>
      </c>
      <c r="G167" s="78" t="str">
        <f>IF(OR(A167="",A167&lt;$E$23),"",IF(J166&lt;=F167,0,IF(IF(AND(A167&gt;=$E$23,MOD(A167-$E$23,int)=0),$E$24,0)+F167&gt;=J166+E167,J166+E167-F167,IF(AND(A167&gt;=$E$23,MOD(A167-$E$23,int)=0),$E$24,0)+IF(IF(AND(A167&gt;=$E$23,MOD(A167-$E$23,int)=0),$E$24,0)+IF(MOD(A167-$E$27,periods_per_year)=0,$E$26,0)+F167&lt;J166+E167,IF(MOD(A167-$E$27,periods_per_year)=0,$E$26,0),J166+E167-IF(AND(A167&gt;=$E$23,MOD(A167-$E$23,int)=0),$E$24,0)-F167))))</f>
        <v>#NAME?</v>
      </c>
      <c r="H167" s="79"/>
      <c r="I167" s="78" t="str">
        <f t="shared" si="5"/>
        <v>#NAME?</v>
      </c>
      <c r="J167" s="78" t="str">
        <f t="shared" si="6"/>
        <v>#NAME?</v>
      </c>
      <c r="K167" s="78" t="str">
        <f t="shared" si="7"/>
        <v>#NAME?</v>
      </c>
      <c r="L167" s="78" t="str">
        <f t="shared" si="8"/>
        <v>#NAME?</v>
      </c>
      <c r="M167" s="4"/>
      <c r="N167" s="4"/>
      <c r="O167" s="74" t="str">
        <f t="shared" si="9"/>
        <v>#NAME?</v>
      </c>
      <c r="P167" s="75" t="str">
        <f>IF(O167="","",IF(OR(periods_per_year=26,periods_per_year=52),IF(periods_per_year=26,IF(O167=1,fpdate,P166+14),IF(periods_per_year=52,IF(O167=1,fpdate,P166+7),"n/a")),IF(periods_per_year=24,DATE(YEAR(fpdate),MONTH(fpdate)+(O167-1)/2+IF(AND(DAY(fpdate)&gt;=15,MOD(O167,2)=0),1,0),IF(MOD(O167,2)=0,IF(DAY(fpdate)&gt;=15,DAY(fpdate)-14,DAY(fpdate)+14),DAY(fpdate))),IF(DAY(DATE(YEAR(fpdate),MONTH(fpdate)+O167-1,DAY(fpdate)))&lt;&gt;DAY(fpdate),DATE(YEAR(fpdate),MONTH(fpdate)+O167,0),DATE(YEAR(fpdate),MONTH(fpdate)+O167-1,DAY(fpdate))))))</f>
        <v>#NAME?</v>
      </c>
      <c r="Q167" s="80" t="str">
        <f>IF(O167="","",IF(D167&lt;&gt;"",D167,IF(O167=1,start_rate,IF(variable,IF(OR(O167=1,O167&lt;$J$23*periods_per_year),Q166,MIN($J$24,IF(MOD(O167-1,$J$26)=0,MAX($J$25,Q166+$J$27),Q166))),Q166))))</f>
        <v>#NAME?</v>
      </c>
      <c r="R167" s="78" t="str">
        <f t="shared" si="10"/>
        <v>#NAME?</v>
      </c>
      <c r="S167" s="78" t="str">
        <f t="shared" si="11"/>
        <v>#NAME?</v>
      </c>
      <c r="T167" s="78" t="str">
        <f t="shared" si="12"/>
        <v>#NAME?</v>
      </c>
      <c r="U167" s="78" t="str">
        <f t="shared" si="13"/>
        <v>#NAME?</v>
      </c>
    </row>
    <row r="168" ht="12.75" customHeight="1">
      <c r="A168" s="74" t="str">
        <f t="shared" si="1"/>
        <v>#NAME?</v>
      </c>
      <c r="B168" s="75" t="str">
        <f>IF(A168="","",IF(OR(periods_per_year=26,periods_per_year=52),IF(periods_per_year=26,IF(A168=1,fpdate,B167+14),IF(periods_per_year=52,IF(A168=1,fpdate,B167+7),"n/a")),IF(periods_per_year=24,DATE(YEAR(fpdate),MONTH(fpdate)+(A168-1)/2+IF(AND(DAY(fpdate)&gt;=15,MOD(A168,2)=0),1,0),IF(MOD(A168,2)=0,IF(DAY(fpdate)&gt;=15,DAY(fpdate)-14,DAY(fpdate)+14),DAY(fpdate))),IF(DAY(DATE(YEAR(fpdate),MONTH(fpdate)+A168-1,DAY(fpdate)))&lt;&gt;DAY(fpdate),DATE(YEAR(fpdate),MONTH(fpdate)+A168,0),DATE(YEAR(fpdate),MONTH(fpdate)+A168-1,DAY(fpdate))))))</f>
        <v>#NAME?</v>
      </c>
      <c r="C168" s="76" t="str">
        <f t="shared" si="2"/>
        <v>#NAME?</v>
      </c>
      <c r="D168" s="77" t="str">
        <f>IF(A168="","",IF(A168=1,start_rate,IF(variable,IF(OR(A168=1,A168&lt;$J$23*periods_per_year),D167,MIN($J$24,IF(MOD(A168-1,$J$26)=0,MAX($J$25,D167+$J$27),D167))),D167)))</f>
        <v>#NAME?</v>
      </c>
      <c r="E168" s="78" t="str">
        <f t="shared" si="3"/>
        <v>#NAME?</v>
      </c>
      <c r="F168" s="78" t="str">
        <f t="shared" si="4"/>
        <v>#NAME?</v>
      </c>
      <c r="G168" s="78" t="str">
        <f>IF(OR(A168="",A168&lt;$E$23),"",IF(J167&lt;=F168,0,IF(IF(AND(A168&gt;=$E$23,MOD(A168-$E$23,int)=0),$E$24,0)+F168&gt;=J167+E168,J167+E168-F168,IF(AND(A168&gt;=$E$23,MOD(A168-$E$23,int)=0),$E$24,0)+IF(IF(AND(A168&gt;=$E$23,MOD(A168-$E$23,int)=0),$E$24,0)+IF(MOD(A168-$E$27,periods_per_year)=0,$E$26,0)+F168&lt;J167+E168,IF(MOD(A168-$E$27,periods_per_year)=0,$E$26,0),J167+E168-IF(AND(A168&gt;=$E$23,MOD(A168-$E$23,int)=0),$E$24,0)-F168))))</f>
        <v>#NAME?</v>
      </c>
      <c r="H168" s="79"/>
      <c r="I168" s="78" t="str">
        <f t="shared" si="5"/>
        <v>#NAME?</v>
      </c>
      <c r="J168" s="78" t="str">
        <f t="shared" si="6"/>
        <v>#NAME?</v>
      </c>
      <c r="K168" s="78" t="str">
        <f t="shared" si="7"/>
        <v>#NAME?</v>
      </c>
      <c r="L168" s="78" t="str">
        <f t="shared" si="8"/>
        <v>#NAME?</v>
      </c>
      <c r="M168" s="4"/>
      <c r="N168" s="4"/>
      <c r="O168" s="74" t="str">
        <f t="shared" si="9"/>
        <v>#NAME?</v>
      </c>
      <c r="P168" s="75" t="str">
        <f>IF(O168="","",IF(OR(periods_per_year=26,periods_per_year=52),IF(periods_per_year=26,IF(O168=1,fpdate,P167+14),IF(periods_per_year=52,IF(O168=1,fpdate,P167+7),"n/a")),IF(periods_per_year=24,DATE(YEAR(fpdate),MONTH(fpdate)+(O168-1)/2+IF(AND(DAY(fpdate)&gt;=15,MOD(O168,2)=0),1,0),IF(MOD(O168,2)=0,IF(DAY(fpdate)&gt;=15,DAY(fpdate)-14,DAY(fpdate)+14),DAY(fpdate))),IF(DAY(DATE(YEAR(fpdate),MONTH(fpdate)+O168-1,DAY(fpdate)))&lt;&gt;DAY(fpdate),DATE(YEAR(fpdate),MONTH(fpdate)+O168,0),DATE(YEAR(fpdate),MONTH(fpdate)+O168-1,DAY(fpdate))))))</f>
        <v>#NAME?</v>
      </c>
      <c r="Q168" s="80" t="str">
        <f>IF(O168="","",IF(D168&lt;&gt;"",D168,IF(O168=1,start_rate,IF(variable,IF(OR(O168=1,O168&lt;$J$23*periods_per_year),Q167,MIN($J$24,IF(MOD(O168-1,$J$26)=0,MAX($J$25,Q167+$J$27),Q167))),Q167))))</f>
        <v>#NAME?</v>
      </c>
      <c r="R168" s="78" t="str">
        <f t="shared" si="10"/>
        <v>#NAME?</v>
      </c>
      <c r="S168" s="78" t="str">
        <f t="shared" si="11"/>
        <v>#NAME?</v>
      </c>
      <c r="T168" s="78" t="str">
        <f t="shared" si="12"/>
        <v>#NAME?</v>
      </c>
      <c r="U168" s="78" t="str">
        <f t="shared" si="13"/>
        <v>#NAME?</v>
      </c>
    </row>
    <row r="169" ht="12.75" customHeight="1">
      <c r="A169" s="74" t="str">
        <f t="shared" si="1"/>
        <v>#NAME?</v>
      </c>
      <c r="B169" s="75" t="str">
        <f>IF(A169="","",IF(OR(periods_per_year=26,periods_per_year=52),IF(periods_per_year=26,IF(A169=1,fpdate,B168+14),IF(periods_per_year=52,IF(A169=1,fpdate,B168+7),"n/a")),IF(periods_per_year=24,DATE(YEAR(fpdate),MONTH(fpdate)+(A169-1)/2+IF(AND(DAY(fpdate)&gt;=15,MOD(A169,2)=0),1,0),IF(MOD(A169,2)=0,IF(DAY(fpdate)&gt;=15,DAY(fpdate)-14,DAY(fpdate)+14),DAY(fpdate))),IF(DAY(DATE(YEAR(fpdate),MONTH(fpdate)+A169-1,DAY(fpdate)))&lt;&gt;DAY(fpdate),DATE(YEAR(fpdate),MONTH(fpdate)+A169,0),DATE(YEAR(fpdate),MONTH(fpdate)+A169-1,DAY(fpdate))))))</f>
        <v>#NAME?</v>
      </c>
      <c r="C169" s="76" t="str">
        <f t="shared" si="2"/>
        <v>#NAME?</v>
      </c>
      <c r="D169" s="77" t="str">
        <f>IF(A169="","",IF(A169=1,start_rate,IF(variable,IF(OR(A169=1,A169&lt;$J$23*periods_per_year),D168,MIN($J$24,IF(MOD(A169-1,$J$26)=0,MAX($J$25,D168+$J$27),D168))),D168)))</f>
        <v>#NAME?</v>
      </c>
      <c r="E169" s="78" t="str">
        <f t="shared" si="3"/>
        <v>#NAME?</v>
      </c>
      <c r="F169" s="78" t="str">
        <f t="shared" si="4"/>
        <v>#NAME?</v>
      </c>
      <c r="G169" s="78" t="str">
        <f>IF(OR(A169="",A169&lt;$E$23),"",IF(J168&lt;=F169,0,IF(IF(AND(A169&gt;=$E$23,MOD(A169-$E$23,int)=0),$E$24,0)+F169&gt;=J168+E169,J168+E169-F169,IF(AND(A169&gt;=$E$23,MOD(A169-$E$23,int)=0),$E$24,0)+IF(IF(AND(A169&gt;=$E$23,MOD(A169-$E$23,int)=0),$E$24,0)+IF(MOD(A169-$E$27,periods_per_year)=0,$E$26,0)+F169&lt;J168+E169,IF(MOD(A169-$E$27,periods_per_year)=0,$E$26,0),J168+E169-IF(AND(A169&gt;=$E$23,MOD(A169-$E$23,int)=0),$E$24,0)-F169))))</f>
        <v>#NAME?</v>
      </c>
      <c r="H169" s="79"/>
      <c r="I169" s="78" t="str">
        <f t="shared" si="5"/>
        <v>#NAME?</v>
      </c>
      <c r="J169" s="78" t="str">
        <f t="shared" si="6"/>
        <v>#NAME?</v>
      </c>
      <c r="K169" s="78" t="str">
        <f t="shared" si="7"/>
        <v>#NAME?</v>
      </c>
      <c r="L169" s="78" t="str">
        <f t="shared" si="8"/>
        <v>#NAME?</v>
      </c>
      <c r="M169" s="4"/>
      <c r="N169" s="4"/>
      <c r="O169" s="74" t="str">
        <f t="shared" si="9"/>
        <v>#NAME?</v>
      </c>
      <c r="P169" s="75" t="str">
        <f>IF(O169="","",IF(OR(periods_per_year=26,periods_per_year=52),IF(periods_per_year=26,IF(O169=1,fpdate,P168+14),IF(periods_per_year=52,IF(O169=1,fpdate,P168+7),"n/a")),IF(periods_per_year=24,DATE(YEAR(fpdate),MONTH(fpdate)+(O169-1)/2+IF(AND(DAY(fpdate)&gt;=15,MOD(O169,2)=0),1,0),IF(MOD(O169,2)=0,IF(DAY(fpdate)&gt;=15,DAY(fpdate)-14,DAY(fpdate)+14),DAY(fpdate))),IF(DAY(DATE(YEAR(fpdate),MONTH(fpdate)+O169-1,DAY(fpdate)))&lt;&gt;DAY(fpdate),DATE(YEAR(fpdate),MONTH(fpdate)+O169,0),DATE(YEAR(fpdate),MONTH(fpdate)+O169-1,DAY(fpdate))))))</f>
        <v>#NAME?</v>
      </c>
      <c r="Q169" s="80" t="str">
        <f>IF(O169="","",IF(D169&lt;&gt;"",D169,IF(O169=1,start_rate,IF(variable,IF(OR(O169=1,O169&lt;$J$23*periods_per_year),Q168,MIN($J$24,IF(MOD(O169-1,$J$26)=0,MAX($J$25,Q168+$J$27),Q168))),Q168))))</f>
        <v>#NAME?</v>
      </c>
      <c r="R169" s="78" t="str">
        <f t="shared" si="10"/>
        <v>#NAME?</v>
      </c>
      <c r="S169" s="78" t="str">
        <f t="shared" si="11"/>
        <v>#NAME?</v>
      </c>
      <c r="T169" s="78" t="str">
        <f t="shared" si="12"/>
        <v>#NAME?</v>
      </c>
      <c r="U169" s="78" t="str">
        <f t="shared" si="13"/>
        <v>#NAME?</v>
      </c>
    </row>
    <row r="170" ht="12.75" customHeight="1">
      <c r="A170" s="74" t="str">
        <f t="shared" si="1"/>
        <v>#NAME?</v>
      </c>
      <c r="B170" s="75" t="str">
        <f>IF(A170="","",IF(OR(periods_per_year=26,periods_per_year=52),IF(periods_per_year=26,IF(A170=1,fpdate,B169+14),IF(periods_per_year=52,IF(A170=1,fpdate,B169+7),"n/a")),IF(periods_per_year=24,DATE(YEAR(fpdate),MONTH(fpdate)+(A170-1)/2+IF(AND(DAY(fpdate)&gt;=15,MOD(A170,2)=0),1,0),IF(MOD(A170,2)=0,IF(DAY(fpdate)&gt;=15,DAY(fpdate)-14,DAY(fpdate)+14),DAY(fpdate))),IF(DAY(DATE(YEAR(fpdate),MONTH(fpdate)+A170-1,DAY(fpdate)))&lt;&gt;DAY(fpdate),DATE(YEAR(fpdate),MONTH(fpdate)+A170,0),DATE(YEAR(fpdate),MONTH(fpdate)+A170-1,DAY(fpdate))))))</f>
        <v>#NAME?</v>
      </c>
      <c r="C170" s="76" t="str">
        <f t="shared" si="2"/>
        <v>#NAME?</v>
      </c>
      <c r="D170" s="77" t="str">
        <f>IF(A170="","",IF(A170=1,start_rate,IF(variable,IF(OR(A170=1,A170&lt;$J$23*periods_per_year),D169,MIN($J$24,IF(MOD(A170-1,$J$26)=0,MAX($J$25,D169+$J$27),D169))),D169)))</f>
        <v>#NAME?</v>
      </c>
      <c r="E170" s="78" t="str">
        <f t="shared" si="3"/>
        <v>#NAME?</v>
      </c>
      <c r="F170" s="78" t="str">
        <f t="shared" si="4"/>
        <v>#NAME?</v>
      </c>
      <c r="G170" s="78" t="str">
        <f>IF(OR(A170="",A170&lt;$E$23),"",IF(J169&lt;=F170,0,IF(IF(AND(A170&gt;=$E$23,MOD(A170-$E$23,int)=0),$E$24,0)+F170&gt;=J169+E170,J169+E170-F170,IF(AND(A170&gt;=$E$23,MOD(A170-$E$23,int)=0),$E$24,0)+IF(IF(AND(A170&gt;=$E$23,MOD(A170-$E$23,int)=0),$E$24,0)+IF(MOD(A170-$E$27,periods_per_year)=0,$E$26,0)+F170&lt;J169+E170,IF(MOD(A170-$E$27,periods_per_year)=0,$E$26,0),J169+E170-IF(AND(A170&gt;=$E$23,MOD(A170-$E$23,int)=0),$E$24,0)-F170))))</f>
        <v>#NAME?</v>
      </c>
      <c r="H170" s="79"/>
      <c r="I170" s="78" t="str">
        <f t="shared" si="5"/>
        <v>#NAME?</v>
      </c>
      <c r="J170" s="78" t="str">
        <f t="shared" si="6"/>
        <v>#NAME?</v>
      </c>
      <c r="K170" s="78" t="str">
        <f t="shared" si="7"/>
        <v>#NAME?</v>
      </c>
      <c r="L170" s="78" t="str">
        <f t="shared" si="8"/>
        <v>#NAME?</v>
      </c>
      <c r="M170" s="4"/>
      <c r="N170" s="4"/>
      <c r="O170" s="74" t="str">
        <f t="shared" si="9"/>
        <v>#NAME?</v>
      </c>
      <c r="P170" s="75" t="str">
        <f>IF(O170="","",IF(OR(periods_per_year=26,periods_per_year=52),IF(periods_per_year=26,IF(O170=1,fpdate,P169+14),IF(periods_per_year=52,IF(O170=1,fpdate,P169+7),"n/a")),IF(periods_per_year=24,DATE(YEAR(fpdate),MONTH(fpdate)+(O170-1)/2+IF(AND(DAY(fpdate)&gt;=15,MOD(O170,2)=0),1,0),IF(MOD(O170,2)=0,IF(DAY(fpdate)&gt;=15,DAY(fpdate)-14,DAY(fpdate)+14),DAY(fpdate))),IF(DAY(DATE(YEAR(fpdate),MONTH(fpdate)+O170-1,DAY(fpdate)))&lt;&gt;DAY(fpdate),DATE(YEAR(fpdate),MONTH(fpdate)+O170,0),DATE(YEAR(fpdate),MONTH(fpdate)+O170-1,DAY(fpdate))))))</f>
        <v>#NAME?</v>
      </c>
      <c r="Q170" s="80" t="str">
        <f>IF(O170="","",IF(D170&lt;&gt;"",D170,IF(O170=1,start_rate,IF(variable,IF(OR(O170=1,O170&lt;$J$23*periods_per_year),Q169,MIN($J$24,IF(MOD(O170-1,$J$26)=0,MAX($J$25,Q169+$J$27),Q169))),Q169))))</f>
        <v>#NAME?</v>
      </c>
      <c r="R170" s="78" t="str">
        <f t="shared" si="10"/>
        <v>#NAME?</v>
      </c>
      <c r="S170" s="78" t="str">
        <f t="shared" si="11"/>
        <v>#NAME?</v>
      </c>
      <c r="T170" s="78" t="str">
        <f t="shared" si="12"/>
        <v>#NAME?</v>
      </c>
      <c r="U170" s="78" t="str">
        <f t="shared" si="13"/>
        <v>#NAME?</v>
      </c>
    </row>
    <row r="171" ht="12.75" customHeight="1">
      <c r="A171" s="74" t="str">
        <f t="shared" si="1"/>
        <v>#NAME?</v>
      </c>
      <c r="B171" s="75" t="str">
        <f>IF(A171="","",IF(OR(periods_per_year=26,periods_per_year=52),IF(periods_per_year=26,IF(A171=1,fpdate,B170+14),IF(periods_per_year=52,IF(A171=1,fpdate,B170+7),"n/a")),IF(periods_per_year=24,DATE(YEAR(fpdate),MONTH(fpdate)+(A171-1)/2+IF(AND(DAY(fpdate)&gt;=15,MOD(A171,2)=0),1,0),IF(MOD(A171,2)=0,IF(DAY(fpdate)&gt;=15,DAY(fpdate)-14,DAY(fpdate)+14),DAY(fpdate))),IF(DAY(DATE(YEAR(fpdate),MONTH(fpdate)+A171-1,DAY(fpdate)))&lt;&gt;DAY(fpdate),DATE(YEAR(fpdate),MONTH(fpdate)+A171,0),DATE(YEAR(fpdate),MONTH(fpdate)+A171-1,DAY(fpdate))))))</f>
        <v>#NAME?</v>
      </c>
      <c r="C171" s="76" t="str">
        <f t="shared" si="2"/>
        <v>#NAME?</v>
      </c>
      <c r="D171" s="77" t="str">
        <f>IF(A171="","",IF(A171=1,start_rate,IF(variable,IF(OR(A171=1,A171&lt;$J$23*periods_per_year),D170,MIN($J$24,IF(MOD(A171-1,$J$26)=0,MAX($J$25,D170+$J$27),D170))),D170)))</f>
        <v>#NAME?</v>
      </c>
      <c r="E171" s="78" t="str">
        <f t="shared" si="3"/>
        <v>#NAME?</v>
      </c>
      <c r="F171" s="78" t="str">
        <f t="shared" si="4"/>
        <v>#NAME?</v>
      </c>
      <c r="G171" s="78" t="str">
        <f>IF(OR(A171="",A171&lt;$E$23),"",IF(J170&lt;=F171,0,IF(IF(AND(A171&gt;=$E$23,MOD(A171-$E$23,int)=0),$E$24,0)+F171&gt;=J170+E171,J170+E171-F171,IF(AND(A171&gt;=$E$23,MOD(A171-$E$23,int)=0),$E$24,0)+IF(IF(AND(A171&gt;=$E$23,MOD(A171-$E$23,int)=0),$E$24,0)+IF(MOD(A171-$E$27,periods_per_year)=0,$E$26,0)+F171&lt;J170+E171,IF(MOD(A171-$E$27,periods_per_year)=0,$E$26,0),J170+E171-IF(AND(A171&gt;=$E$23,MOD(A171-$E$23,int)=0),$E$24,0)-F171))))</f>
        <v>#NAME?</v>
      </c>
      <c r="H171" s="79"/>
      <c r="I171" s="78" t="str">
        <f t="shared" si="5"/>
        <v>#NAME?</v>
      </c>
      <c r="J171" s="78" t="str">
        <f t="shared" si="6"/>
        <v>#NAME?</v>
      </c>
      <c r="K171" s="78" t="str">
        <f t="shared" si="7"/>
        <v>#NAME?</v>
      </c>
      <c r="L171" s="78" t="str">
        <f t="shared" si="8"/>
        <v>#NAME?</v>
      </c>
      <c r="M171" s="4"/>
      <c r="N171" s="4"/>
      <c r="O171" s="74" t="str">
        <f t="shared" si="9"/>
        <v>#NAME?</v>
      </c>
      <c r="P171" s="75" t="str">
        <f>IF(O171="","",IF(OR(periods_per_year=26,periods_per_year=52),IF(periods_per_year=26,IF(O171=1,fpdate,P170+14),IF(periods_per_year=52,IF(O171=1,fpdate,P170+7),"n/a")),IF(periods_per_year=24,DATE(YEAR(fpdate),MONTH(fpdate)+(O171-1)/2+IF(AND(DAY(fpdate)&gt;=15,MOD(O171,2)=0),1,0),IF(MOD(O171,2)=0,IF(DAY(fpdate)&gt;=15,DAY(fpdate)-14,DAY(fpdate)+14),DAY(fpdate))),IF(DAY(DATE(YEAR(fpdate),MONTH(fpdate)+O171-1,DAY(fpdate)))&lt;&gt;DAY(fpdate),DATE(YEAR(fpdate),MONTH(fpdate)+O171,0),DATE(YEAR(fpdate),MONTH(fpdate)+O171-1,DAY(fpdate))))))</f>
        <v>#NAME?</v>
      </c>
      <c r="Q171" s="80" t="str">
        <f>IF(O171="","",IF(D171&lt;&gt;"",D171,IF(O171=1,start_rate,IF(variable,IF(OR(O171=1,O171&lt;$J$23*periods_per_year),Q170,MIN($J$24,IF(MOD(O171-1,$J$26)=0,MAX($J$25,Q170+$J$27),Q170))),Q170))))</f>
        <v>#NAME?</v>
      </c>
      <c r="R171" s="78" t="str">
        <f t="shared" si="10"/>
        <v>#NAME?</v>
      </c>
      <c r="S171" s="78" t="str">
        <f t="shared" si="11"/>
        <v>#NAME?</v>
      </c>
      <c r="T171" s="78" t="str">
        <f t="shared" si="12"/>
        <v>#NAME?</v>
      </c>
      <c r="U171" s="78" t="str">
        <f t="shared" si="13"/>
        <v>#NAME?</v>
      </c>
    </row>
    <row r="172" ht="12.75" customHeight="1">
      <c r="A172" s="74" t="str">
        <f t="shared" si="1"/>
        <v>#NAME?</v>
      </c>
      <c r="B172" s="75" t="str">
        <f>IF(A172="","",IF(OR(periods_per_year=26,periods_per_year=52),IF(periods_per_year=26,IF(A172=1,fpdate,B171+14),IF(periods_per_year=52,IF(A172=1,fpdate,B171+7),"n/a")),IF(periods_per_year=24,DATE(YEAR(fpdate),MONTH(fpdate)+(A172-1)/2+IF(AND(DAY(fpdate)&gt;=15,MOD(A172,2)=0),1,0),IF(MOD(A172,2)=0,IF(DAY(fpdate)&gt;=15,DAY(fpdate)-14,DAY(fpdate)+14),DAY(fpdate))),IF(DAY(DATE(YEAR(fpdate),MONTH(fpdate)+A172-1,DAY(fpdate)))&lt;&gt;DAY(fpdate),DATE(YEAR(fpdate),MONTH(fpdate)+A172,0),DATE(YEAR(fpdate),MONTH(fpdate)+A172-1,DAY(fpdate))))))</f>
        <v>#NAME?</v>
      </c>
      <c r="C172" s="76" t="str">
        <f t="shared" si="2"/>
        <v>#NAME?</v>
      </c>
      <c r="D172" s="77" t="str">
        <f>IF(A172="","",IF(A172=1,start_rate,IF(variable,IF(OR(A172=1,A172&lt;$J$23*periods_per_year),D171,MIN($J$24,IF(MOD(A172-1,$J$26)=0,MAX($J$25,D171+$J$27),D171))),D171)))</f>
        <v>#NAME?</v>
      </c>
      <c r="E172" s="78" t="str">
        <f t="shared" si="3"/>
        <v>#NAME?</v>
      </c>
      <c r="F172" s="78" t="str">
        <f t="shared" si="4"/>
        <v>#NAME?</v>
      </c>
      <c r="G172" s="78" t="str">
        <f>IF(OR(A172="",A172&lt;$E$23),"",IF(J171&lt;=F172,0,IF(IF(AND(A172&gt;=$E$23,MOD(A172-$E$23,int)=0),$E$24,0)+F172&gt;=J171+E172,J171+E172-F172,IF(AND(A172&gt;=$E$23,MOD(A172-$E$23,int)=0),$E$24,0)+IF(IF(AND(A172&gt;=$E$23,MOD(A172-$E$23,int)=0),$E$24,0)+IF(MOD(A172-$E$27,periods_per_year)=0,$E$26,0)+F172&lt;J171+E172,IF(MOD(A172-$E$27,periods_per_year)=0,$E$26,0),J171+E172-IF(AND(A172&gt;=$E$23,MOD(A172-$E$23,int)=0),$E$24,0)-F172))))</f>
        <v>#NAME?</v>
      </c>
      <c r="H172" s="79"/>
      <c r="I172" s="78" t="str">
        <f t="shared" si="5"/>
        <v>#NAME?</v>
      </c>
      <c r="J172" s="78" t="str">
        <f t="shared" si="6"/>
        <v>#NAME?</v>
      </c>
      <c r="K172" s="78" t="str">
        <f t="shared" si="7"/>
        <v>#NAME?</v>
      </c>
      <c r="L172" s="78" t="str">
        <f t="shared" si="8"/>
        <v>#NAME?</v>
      </c>
      <c r="M172" s="4"/>
      <c r="N172" s="4"/>
      <c r="O172" s="74" t="str">
        <f t="shared" si="9"/>
        <v>#NAME?</v>
      </c>
      <c r="P172" s="75" t="str">
        <f>IF(O172="","",IF(OR(periods_per_year=26,periods_per_year=52),IF(periods_per_year=26,IF(O172=1,fpdate,P171+14),IF(periods_per_year=52,IF(O172=1,fpdate,P171+7),"n/a")),IF(periods_per_year=24,DATE(YEAR(fpdate),MONTH(fpdate)+(O172-1)/2+IF(AND(DAY(fpdate)&gt;=15,MOD(O172,2)=0),1,0),IF(MOD(O172,2)=0,IF(DAY(fpdate)&gt;=15,DAY(fpdate)-14,DAY(fpdate)+14),DAY(fpdate))),IF(DAY(DATE(YEAR(fpdate),MONTH(fpdate)+O172-1,DAY(fpdate)))&lt;&gt;DAY(fpdate),DATE(YEAR(fpdate),MONTH(fpdate)+O172,0),DATE(YEAR(fpdate),MONTH(fpdate)+O172-1,DAY(fpdate))))))</f>
        <v>#NAME?</v>
      </c>
      <c r="Q172" s="80" t="str">
        <f>IF(O172="","",IF(D172&lt;&gt;"",D172,IF(O172=1,start_rate,IF(variable,IF(OR(O172=1,O172&lt;$J$23*periods_per_year),Q171,MIN($J$24,IF(MOD(O172-1,$J$26)=0,MAX($J$25,Q171+$J$27),Q171))),Q171))))</f>
        <v>#NAME?</v>
      </c>
      <c r="R172" s="78" t="str">
        <f t="shared" si="10"/>
        <v>#NAME?</v>
      </c>
      <c r="S172" s="78" t="str">
        <f t="shared" si="11"/>
        <v>#NAME?</v>
      </c>
      <c r="T172" s="78" t="str">
        <f t="shared" si="12"/>
        <v>#NAME?</v>
      </c>
      <c r="U172" s="78" t="str">
        <f t="shared" si="13"/>
        <v>#NAME?</v>
      </c>
    </row>
    <row r="173" ht="12.75" customHeight="1">
      <c r="A173" s="74" t="str">
        <f t="shared" si="1"/>
        <v>#NAME?</v>
      </c>
      <c r="B173" s="75" t="str">
        <f>IF(A173="","",IF(OR(periods_per_year=26,periods_per_year=52),IF(periods_per_year=26,IF(A173=1,fpdate,B172+14),IF(periods_per_year=52,IF(A173=1,fpdate,B172+7),"n/a")),IF(periods_per_year=24,DATE(YEAR(fpdate),MONTH(fpdate)+(A173-1)/2+IF(AND(DAY(fpdate)&gt;=15,MOD(A173,2)=0),1,0),IF(MOD(A173,2)=0,IF(DAY(fpdate)&gt;=15,DAY(fpdate)-14,DAY(fpdate)+14),DAY(fpdate))),IF(DAY(DATE(YEAR(fpdate),MONTH(fpdate)+A173-1,DAY(fpdate)))&lt;&gt;DAY(fpdate),DATE(YEAR(fpdate),MONTH(fpdate)+A173,0),DATE(YEAR(fpdate),MONTH(fpdate)+A173-1,DAY(fpdate))))))</f>
        <v>#NAME?</v>
      </c>
      <c r="C173" s="76" t="str">
        <f t="shared" si="2"/>
        <v>#NAME?</v>
      </c>
      <c r="D173" s="77" t="str">
        <f>IF(A173="","",IF(A173=1,start_rate,IF(variable,IF(OR(A173=1,A173&lt;$J$23*periods_per_year),D172,MIN($J$24,IF(MOD(A173-1,$J$26)=0,MAX($J$25,D172+$J$27),D172))),D172)))</f>
        <v>#NAME?</v>
      </c>
      <c r="E173" s="78" t="str">
        <f t="shared" si="3"/>
        <v>#NAME?</v>
      </c>
      <c r="F173" s="78" t="str">
        <f t="shared" si="4"/>
        <v>#NAME?</v>
      </c>
      <c r="G173" s="78" t="str">
        <f>IF(OR(A173="",A173&lt;$E$23),"",IF(J172&lt;=F173,0,IF(IF(AND(A173&gt;=$E$23,MOD(A173-$E$23,int)=0),$E$24,0)+F173&gt;=J172+E173,J172+E173-F173,IF(AND(A173&gt;=$E$23,MOD(A173-$E$23,int)=0),$E$24,0)+IF(IF(AND(A173&gt;=$E$23,MOD(A173-$E$23,int)=0),$E$24,0)+IF(MOD(A173-$E$27,periods_per_year)=0,$E$26,0)+F173&lt;J172+E173,IF(MOD(A173-$E$27,periods_per_year)=0,$E$26,0),J172+E173-IF(AND(A173&gt;=$E$23,MOD(A173-$E$23,int)=0),$E$24,0)-F173))))</f>
        <v>#NAME?</v>
      </c>
      <c r="H173" s="79"/>
      <c r="I173" s="78" t="str">
        <f t="shared" si="5"/>
        <v>#NAME?</v>
      </c>
      <c r="J173" s="78" t="str">
        <f t="shared" si="6"/>
        <v>#NAME?</v>
      </c>
      <c r="K173" s="78" t="str">
        <f t="shared" si="7"/>
        <v>#NAME?</v>
      </c>
      <c r="L173" s="78" t="str">
        <f t="shared" si="8"/>
        <v>#NAME?</v>
      </c>
      <c r="M173" s="4"/>
      <c r="N173" s="4"/>
      <c r="O173" s="74" t="str">
        <f t="shared" si="9"/>
        <v>#NAME?</v>
      </c>
      <c r="P173" s="75" t="str">
        <f>IF(O173="","",IF(OR(periods_per_year=26,periods_per_year=52),IF(periods_per_year=26,IF(O173=1,fpdate,P172+14),IF(periods_per_year=52,IF(O173=1,fpdate,P172+7),"n/a")),IF(periods_per_year=24,DATE(YEAR(fpdate),MONTH(fpdate)+(O173-1)/2+IF(AND(DAY(fpdate)&gt;=15,MOD(O173,2)=0),1,0),IF(MOD(O173,2)=0,IF(DAY(fpdate)&gt;=15,DAY(fpdate)-14,DAY(fpdate)+14),DAY(fpdate))),IF(DAY(DATE(YEAR(fpdate),MONTH(fpdate)+O173-1,DAY(fpdate)))&lt;&gt;DAY(fpdate),DATE(YEAR(fpdate),MONTH(fpdate)+O173,0),DATE(YEAR(fpdate),MONTH(fpdate)+O173-1,DAY(fpdate))))))</f>
        <v>#NAME?</v>
      </c>
      <c r="Q173" s="80" t="str">
        <f>IF(O173="","",IF(D173&lt;&gt;"",D173,IF(O173=1,start_rate,IF(variable,IF(OR(O173=1,O173&lt;$J$23*periods_per_year),Q172,MIN($J$24,IF(MOD(O173-1,$J$26)=0,MAX($J$25,Q172+$J$27),Q172))),Q172))))</f>
        <v>#NAME?</v>
      </c>
      <c r="R173" s="78" t="str">
        <f t="shared" si="10"/>
        <v>#NAME?</v>
      </c>
      <c r="S173" s="78" t="str">
        <f t="shared" si="11"/>
        <v>#NAME?</v>
      </c>
      <c r="T173" s="78" t="str">
        <f t="shared" si="12"/>
        <v>#NAME?</v>
      </c>
      <c r="U173" s="78" t="str">
        <f t="shared" si="13"/>
        <v>#NAME?</v>
      </c>
    </row>
    <row r="174" ht="12.75" customHeight="1">
      <c r="A174" s="74" t="str">
        <f t="shared" si="1"/>
        <v>#NAME?</v>
      </c>
      <c r="B174" s="75" t="str">
        <f>IF(A174="","",IF(OR(periods_per_year=26,periods_per_year=52),IF(periods_per_year=26,IF(A174=1,fpdate,B173+14),IF(periods_per_year=52,IF(A174=1,fpdate,B173+7),"n/a")),IF(periods_per_year=24,DATE(YEAR(fpdate),MONTH(fpdate)+(A174-1)/2+IF(AND(DAY(fpdate)&gt;=15,MOD(A174,2)=0),1,0),IF(MOD(A174,2)=0,IF(DAY(fpdate)&gt;=15,DAY(fpdate)-14,DAY(fpdate)+14),DAY(fpdate))),IF(DAY(DATE(YEAR(fpdate),MONTH(fpdate)+A174-1,DAY(fpdate)))&lt;&gt;DAY(fpdate),DATE(YEAR(fpdate),MONTH(fpdate)+A174,0),DATE(YEAR(fpdate),MONTH(fpdate)+A174-1,DAY(fpdate))))))</f>
        <v>#NAME?</v>
      </c>
      <c r="C174" s="76" t="str">
        <f t="shared" si="2"/>
        <v>#NAME?</v>
      </c>
      <c r="D174" s="77" t="str">
        <f>IF(A174="","",IF(A174=1,start_rate,IF(variable,IF(OR(A174=1,A174&lt;$J$23*periods_per_year),D173,MIN($J$24,IF(MOD(A174-1,$J$26)=0,MAX($J$25,D173+$J$27),D173))),D173)))</f>
        <v>#NAME?</v>
      </c>
      <c r="E174" s="78" t="str">
        <f t="shared" si="3"/>
        <v>#NAME?</v>
      </c>
      <c r="F174" s="78" t="str">
        <f t="shared" si="4"/>
        <v>#NAME?</v>
      </c>
      <c r="G174" s="78" t="str">
        <f>IF(OR(A174="",A174&lt;$E$23),"",IF(J173&lt;=F174,0,IF(IF(AND(A174&gt;=$E$23,MOD(A174-$E$23,int)=0),$E$24,0)+F174&gt;=J173+E174,J173+E174-F174,IF(AND(A174&gt;=$E$23,MOD(A174-$E$23,int)=0),$E$24,0)+IF(IF(AND(A174&gt;=$E$23,MOD(A174-$E$23,int)=0),$E$24,0)+IF(MOD(A174-$E$27,periods_per_year)=0,$E$26,0)+F174&lt;J173+E174,IF(MOD(A174-$E$27,periods_per_year)=0,$E$26,0),J173+E174-IF(AND(A174&gt;=$E$23,MOD(A174-$E$23,int)=0),$E$24,0)-F174))))</f>
        <v>#NAME?</v>
      </c>
      <c r="H174" s="79"/>
      <c r="I174" s="78" t="str">
        <f t="shared" si="5"/>
        <v>#NAME?</v>
      </c>
      <c r="J174" s="78" t="str">
        <f t="shared" si="6"/>
        <v>#NAME?</v>
      </c>
      <c r="K174" s="78" t="str">
        <f t="shared" si="7"/>
        <v>#NAME?</v>
      </c>
      <c r="L174" s="78" t="str">
        <f t="shared" si="8"/>
        <v>#NAME?</v>
      </c>
      <c r="M174" s="4"/>
      <c r="N174" s="4"/>
      <c r="O174" s="74" t="str">
        <f t="shared" si="9"/>
        <v>#NAME?</v>
      </c>
      <c r="P174" s="75" t="str">
        <f>IF(O174="","",IF(OR(periods_per_year=26,periods_per_year=52),IF(periods_per_year=26,IF(O174=1,fpdate,P173+14),IF(periods_per_year=52,IF(O174=1,fpdate,P173+7),"n/a")),IF(periods_per_year=24,DATE(YEAR(fpdate),MONTH(fpdate)+(O174-1)/2+IF(AND(DAY(fpdate)&gt;=15,MOD(O174,2)=0),1,0),IF(MOD(O174,2)=0,IF(DAY(fpdate)&gt;=15,DAY(fpdate)-14,DAY(fpdate)+14),DAY(fpdate))),IF(DAY(DATE(YEAR(fpdate),MONTH(fpdate)+O174-1,DAY(fpdate)))&lt;&gt;DAY(fpdate),DATE(YEAR(fpdate),MONTH(fpdate)+O174,0),DATE(YEAR(fpdate),MONTH(fpdate)+O174-1,DAY(fpdate))))))</f>
        <v>#NAME?</v>
      </c>
      <c r="Q174" s="80" t="str">
        <f>IF(O174="","",IF(D174&lt;&gt;"",D174,IF(O174=1,start_rate,IF(variable,IF(OR(O174=1,O174&lt;$J$23*periods_per_year),Q173,MIN($J$24,IF(MOD(O174-1,$J$26)=0,MAX($J$25,Q173+$J$27),Q173))),Q173))))</f>
        <v>#NAME?</v>
      </c>
      <c r="R174" s="78" t="str">
        <f t="shared" si="10"/>
        <v>#NAME?</v>
      </c>
      <c r="S174" s="78" t="str">
        <f t="shared" si="11"/>
        <v>#NAME?</v>
      </c>
      <c r="T174" s="78" t="str">
        <f t="shared" si="12"/>
        <v>#NAME?</v>
      </c>
      <c r="U174" s="78" t="str">
        <f t="shared" si="13"/>
        <v>#NAME?</v>
      </c>
    </row>
    <row r="175" ht="12.75" customHeight="1">
      <c r="A175" s="74" t="str">
        <f t="shared" si="1"/>
        <v>#NAME?</v>
      </c>
      <c r="B175" s="75" t="str">
        <f>IF(A175="","",IF(OR(periods_per_year=26,periods_per_year=52),IF(periods_per_year=26,IF(A175=1,fpdate,B174+14),IF(periods_per_year=52,IF(A175=1,fpdate,B174+7),"n/a")),IF(periods_per_year=24,DATE(YEAR(fpdate),MONTH(fpdate)+(A175-1)/2+IF(AND(DAY(fpdate)&gt;=15,MOD(A175,2)=0),1,0),IF(MOD(A175,2)=0,IF(DAY(fpdate)&gt;=15,DAY(fpdate)-14,DAY(fpdate)+14),DAY(fpdate))),IF(DAY(DATE(YEAR(fpdate),MONTH(fpdate)+A175-1,DAY(fpdate)))&lt;&gt;DAY(fpdate),DATE(YEAR(fpdate),MONTH(fpdate)+A175,0),DATE(YEAR(fpdate),MONTH(fpdate)+A175-1,DAY(fpdate))))))</f>
        <v>#NAME?</v>
      </c>
      <c r="C175" s="76" t="str">
        <f t="shared" si="2"/>
        <v>#NAME?</v>
      </c>
      <c r="D175" s="77" t="str">
        <f>IF(A175="","",IF(A175=1,start_rate,IF(variable,IF(OR(A175=1,A175&lt;$J$23*periods_per_year),D174,MIN($J$24,IF(MOD(A175-1,$J$26)=0,MAX($J$25,D174+$J$27),D174))),D174)))</f>
        <v>#NAME?</v>
      </c>
      <c r="E175" s="78" t="str">
        <f t="shared" si="3"/>
        <v>#NAME?</v>
      </c>
      <c r="F175" s="78" t="str">
        <f t="shared" si="4"/>
        <v>#NAME?</v>
      </c>
      <c r="G175" s="78" t="str">
        <f>IF(OR(A175="",A175&lt;$E$23),"",IF(J174&lt;=F175,0,IF(IF(AND(A175&gt;=$E$23,MOD(A175-$E$23,int)=0),$E$24,0)+F175&gt;=J174+E175,J174+E175-F175,IF(AND(A175&gt;=$E$23,MOD(A175-$E$23,int)=0),$E$24,0)+IF(IF(AND(A175&gt;=$E$23,MOD(A175-$E$23,int)=0),$E$24,0)+IF(MOD(A175-$E$27,periods_per_year)=0,$E$26,0)+F175&lt;J174+E175,IF(MOD(A175-$E$27,periods_per_year)=0,$E$26,0),J174+E175-IF(AND(A175&gt;=$E$23,MOD(A175-$E$23,int)=0),$E$24,0)-F175))))</f>
        <v>#NAME?</v>
      </c>
      <c r="H175" s="79"/>
      <c r="I175" s="78" t="str">
        <f t="shared" si="5"/>
        <v>#NAME?</v>
      </c>
      <c r="J175" s="78" t="str">
        <f t="shared" si="6"/>
        <v>#NAME?</v>
      </c>
      <c r="K175" s="78" t="str">
        <f t="shared" si="7"/>
        <v>#NAME?</v>
      </c>
      <c r="L175" s="78" t="str">
        <f t="shared" si="8"/>
        <v>#NAME?</v>
      </c>
      <c r="M175" s="4"/>
      <c r="N175" s="4"/>
      <c r="O175" s="74" t="str">
        <f t="shared" si="9"/>
        <v>#NAME?</v>
      </c>
      <c r="P175" s="75" t="str">
        <f>IF(O175="","",IF(OR(periods_per_year=26,periods_per_year=52),IF(periods_per_year=26,IF(O175=1,fpdate,P174+14),IF(periods_per_year=52,IF(O175=1,fpdate,P174+7),"n/a")),IF(periods_per_year=24,DATE(YEAR(fpdate),MONTH(fpdate)+(O175-1)/2+IF(AND(DAY(fpdate)&gt;=15,MOD(O175,2)=0),1,0),IF(MOD(O175,2)=0,IF(DAY(fpdate)&gt;=15,DAY(fpdate)-14,DAY(fpdate)+14),DAY(fpdate))),IF(DAY(DATE(YEAR(fpdate),MONTH(fpdate)+O175-1,DAY(fpdate)))&lt;&gt;DAY(fpdate),DATE(YEAR(fpdate),MONTH(fpdate)+O175,0),DATE(YEAR(fpdate),MONTH(fpdate)+O175-1,DAY(fpdate))))))</f>
        <v>#NAME?</v>
      </c>
      <c r="Q175" s="80" t="str">
        <f>IF(O175="","",IF(D175&lt;&gt;"",D175,IF(O175=1,start_rate,IF(variable,IF(OR(O175=1,O175&lt;$J$23*periods_per_year),Q174,MIN($J$24,IF(MOD(O175-1,$J$26)=0,MAX($J$25,Q174+$J$27),Q174))),Q174))))</f>
        <v>#NAME?</v>
      </c>
      <c r="R175" s="78" t="str">
        <f t="shared" si="10"/>
        <v>#NAME?</v>
      </c>
      <c r="S175" s="78" t="str">
        <f t="shared" si="11"/>
        <v>#NAME?</v>
      </c>
      <c r="T175" s="78" t="str">
        <f t="shared" si="12"/>
        <v>#NAME?</v>
      </c>
      <c r="U175" s="78" t="str">
        <f t="shared" si="13"/>
        <v>#NAME?</v>
      </c>
    </row>
    <row r="176" ht="12.75" customHeight="1">
      <c r="A176" s="74" t="str">
        <f t="shared" si="1"/>
        <v>#NAME?</v>
      </c>
      <c r="B176" s="75" t="str">
        <f>IF(A176="","",IF(OR(periods_per_year=26,periods_per_year=52),IF(periods_per_year=26,IF(A176=1,fpdate,B175+14),IF(periods_per_year=52,IF(A176=1,fpdate,B175+7),"n/a")),IF(periods_per_year=24,DATE(YEAR(fpdate),MONTH(fpdate)+(A176-1)/2+IF(AND(DAY(fpdate)&gt;=15,MOD(A176,2)=0),1,0),IF(MOD(A176,2)=0,IF(DAY(fpdate)&gt;=15,DAY(fpdate)-14,DAY(fpdate)+14),DAY(fpdate))),IF(DAY(DATE(YEAR(fpdate),MONTH(fpdate)+A176-1,DAY(fpdate)))&lt;&gt;DAY(fpdate),DATE(YEAR(fpdate),MONTH(fpdate)+A176,0),DATE(YEAR(fpdate),MONTH(fpdate)+A176-1,DAY(fpdate))))))</f>
        <v>#NAME?</v>
      </c>
      <c r="C176" s="76" t="str">
        <f t="shared" si="2"/>
        <v>#NAME?</v>
      </c>
      <c r="D176" s="77" t="str">
        <f>IF(A176="","",IF(A176=1,start_rate,IF(variable,IF(OR(A176=1,A176&lt;$J$23*periods_per_year),D175,MIN($J$24,IF(MOD(A176-1,$J$26)=0,MAX($J$25,D175+$J$27),D175))),D175)))</f>
        <v>#NAME?</v>
      </c>
      <c r="E176" s="78" t="str">
        <f t="shared" si="3"/>
        <v>#NAME?</v>
      </c>
      <c r="F176" s="78" t="str">
        <f t="shared" si="4"/>
        <v>#NAME?</v>
      </c>
      <c r="G176" s="78" t="str">
        <f>IF(OR(A176="",A176&lt;$E$23),"",IF(J175&lt;=F176,0,IF(IF(AND(A176&gt;=$E$23,MOD(A176-$E$23,int)=0),$E$24,0)+F176&gt;=J175+E176,J175+E176-F176,IF(AND(A176&gt;=$E$23,MOD(A176-$E$23,int)=0),$E$24,0)+IF(IF(AND(A176&gt;=$E$23,MOD(A176-$E$23,int)=0),$E$24,0)+IF(MOD(A176-$E$27,periods_per_year)=0,$E$26,0)+F176&lt;J175+E176,IF(MOD(A176-$E$27,periods_per_year)=0,$E$26,0),J175+E176-IF(AND(A176&gt;=$E$23,MOD(A176-$E$23,int)=0),$E$24,0)-F176))))</f>
        <v>#NAME?</v>
      </c>
      <c r="H176" s="79"/>
      <c r="I176" s="78" t="str">
        <f t="shared" si="5"/>
        <v>#NAME?</v>
      </c>
      <c r="J176" s="78" t="str">
        <f t="shared" si="6"/>
        <v>#NAME?</v>
      </c>
      <c r="K176" s="78" t="str">
        <f t="shared" si="7"/>
        <v>#NAME?</v>
      </c>
      <c r="L176" s="78" t="str">
        <f t="shared" si="8"/>
        <v>#NAME?</v>
      </c>
      <c r="M176" s="4"/>
      <c r="N176" s="4"/>
      <c r="O176" s="74" t="str">
        <f t="shared" si="9"/>
        <v>#NAME?</v>
      </c>
      <c r="P176" s="75" t="str">
        <f>IF(O176="","",IF(OR(periods_per_year=26,periods_per_year=52),IF(periods_per_year=26,IF(O176=1,fpdate,P175+14),IF(periods_per_year=52,IF(O176=1,fpdate,P175+7),"n/a")),IF(periods_per_year=24,DATE(YEAR(fpdate),MONTH(fpdate)+(O176-1)/2+IF(AND(DAY(fpdate)&gt;=15,MOD(O176,2)=0),1,0),IF(MOD(O176,2)=0,IF(DAY(fpdate)&gt;=15,DAY(fpdate)-14,DAY(fpdate)+14),DAY(fpdate))),IF(DAY(DATE(YEAR(fpdate),MONTH(fpdate)+O176-1,DAY(fpdate)))&lt;&gt;DAY(fpdate),DATE(YEAR(fpdate),MONTH(fpdate)+O176,0),DATE(YEAR(fpdate),MONTH(fpdate)+O176-1,DAY(fpdate))))))</f>
        <v>#NAME?</v>
      </c>
      <c r="Q176" s="80" t="str">
        <f>IF(O176="","",IF(D176&lt;&gt;"",D176,IF(O176=1,start_rate,IF(variable,IF(OR(O176=1,O176&lt;$J$23*periods_per_year),Q175,MIN($J$24,IF(MOD(O176-1,$J$26)=0,MAX($J$25,Q175+$J$27),Q175))),Q175))))</f>
        <v>#NAME?</v>
      </c>
      <c r="R176" s="78" t="str">
        <f t="shared" si="10"/>
        <v>#NAME?</v>
      </c>
      <c r="S176" s="78" t="str">
        <f t="shared" si="11"/>
        <v>#NAME?</v>
      </c>
      <c r="T176" s="78" t="str">
        <f t="shared" si="12"/>
        <v>#NAME?</v>
      </c>
      <c r="U176" s="78" t="str">
        <f t="shared" si="13"/>
        <v>#NAME?</v>
      </c>
    </row>
    <row r="177" ht="12.75" customHeight="1">
      <c r="A177" s="74" t="str">
        <f t="shared" si="1"/>
        <v>#NAME?</v>
      </c>
      <c r="B177" s="75" t="str">
        <f>IF(A177="","",IF(OR(periods_per_year=26,periods_per_year=52),IF(periods_per_year=26,IF(A177=1,fpdate,B176+14),IF(periods_per_year=52,IF(A177=1,fpdate,B176+7),"n/a")),IF(periods_per_year=24,DATE(YEAR(fpdate),MONTH(fpdate)+(A177-1)/2+IF(AND(DAY(fpdate)&gt;=15,MOD(A177,2)=0),1,0),IF(MOD(A177,2)=0,IF(DAY(fpdate)&gt;=15,DAY(fpdate)-14,DAY(fpdate)+14),DAY(fpdate))),IF(DAY(DATE(YEAR(fpdate),MONTH(fpdate)+A177-1,DAY(fpdate)))&lt;&gt;DAY(fpdate),DATE(YEAR(fpdate),MONTH(fpdate)+A177,0),DATE(YEAR(fpdate),MONTH(fpdate)+A177-1,DAY(fpdate))))))</f>
        <v>#NAME?</v>
      </c>
      <c r="C177" s="76" t="str">
        <f t="shared" si="2"/>
        <v>#NAME?</v>
      </c>
      <c r="D177" s="77" t="str">
        <f>IF(A177="","",IF(A177=1,start_rate,IF(variable,IF(OR(A177=1,A177&lt;$J$23*periods_per_year),D176,MIN($J$24,IF(MOD(A177-1,$J$26)=0,MAX($J$25,D176+$J$27),D176))),D176)))</f>
        <v>#NAME?</v>
      </c>
      <c r="E177" s="78" t="str">
        <f t="shared" si="3"/>
        <v>#NAME?</v>
      </c>
      <c r="F177" s="78" t="str">
        <f t="shared" si="4"/>
        <v>#NAME?</v>
      </c>
      <c r="G177" s="78" t="str">
        <f>IF(OR(A177="",A177&lt;$E$23),"",IF(J176&lt;=F177,0,IF(IF(AND(A177&gt;=$E$23,MOD(A177-$E$23,int)=0),$E$24,0)+F177&gt;=J176+E177,J176+E177-F177,IF(AND(A177&gt;=$E$23,MOD(A177-$E$23,int)=0),$E$24,0)+IF(IF(AND(A177&gt;=$E$23,MOD(A177-$E$23,int)=0),$E$24,0)+IF(MOD(A177-$E$27,periods_per_year)=0,$E$26,0)+F177&lt;J176+E177,IF(MOD(A177-$E$27,periods_per_year)=0,$E$26,0),J176+E177-IF(AND(A177&gt;=$E$23,MOD(A177-$E$23,int)=0),$E$24,0)-F177))))</f>
        <v>#NAME?</v>
      </c>
      <c r="H177" s="79"/>
      <c r="I177" s="78" t="str">
        <f t="shared" si="5"/>
        <v>#NAME?</v>
      </c>
      <c r="J177" s="78" t="str">
        <f t="shared" si="6"/>
        <v>#NAME?</v>
      </c>
      <c r="K177" s="78" t="str">
        <f t="shared" si="7"/>
        <v>#NAME?</v>
      </c>
      <c r="L177" s="78" t="str">
        <f t="shared" si="8"/>
        <v>#NAME?</v>
      </c>
      <c r="M177" s="4"/>
      <c r="N177" s="4"/>
      <c r="O177" s="74" t="str">
        <f t="shared" si="9"/>
        <v>#NAME?</v>
      </c>
      <c r="P177" s="75" t="str">
        <f>IF(O177="","",IF(OR(periods_per_year=26,periods_per_year=52),IF(periods_per_year=26,IF(O177=1,fpdate,P176+14),IF(periods_per_year=52,IF(O177=1,fpdate,P176+7),"n/a")),IF(periods_per_year=24,DATE(YEAR(fpdate),MONTH(fpdate)+(O177-1)/2+IF(AND(DAY(fpdate)&gt;=15,MOD(O177,2)=0),1,0),IF(MOD(O177,2)=0,IF(DAY(fpdate)&gt;=15,DAY(fpdate)-14,DAY(fpdate)+14),DAY(fpdate))),IF(DAY(DATE(YEAR(fpdate),MONTH(fpdate)+O177-1,DAY(fpdate)))&lt;&gt;DAY(fpdate),DATE(YEAR(fpdate),MONTH(fpdate)+O177,0),DATE(YEAR(fpdate),MONTH(fpdate)+O177-1,DAY(fpdate))))))</f>
        <v>#NAME?</v>
      </c>
      <c r="Q177" s="80" t="str">
        <f>IF(O177="","",IF(D177&lt;&gt;"",D177,IF(O177=1,start_rate,IF(variable,IF(OR(O177=1,O177&lt;$J$23*periods_per_year),Q176,MIN($J$24,IF(MOD(O177-1,$J$26)=0,MAX($J$25,Q176+$J$27),Q176))),Q176))))</f>
        <v>#NAME?</v>
      </c>
      <c r="R177" s="78" t="str">
        <f t="shared" si="10"/>
        <v>#NAME?</v>
      </c>
      <c r="S177" s="78" t="str">
        <f t="shared" si="11"/>
        <v>#NAME?</v>
      </c>
      <c r="T177" s="78" t="str">
        <f t="shared" si="12"/>
        <v>#NAME?</v>
      </c>
      <c r="U177" s="78" t="str">
        <f t="shared" si="13"/>
        <v>#NAME?</v>
      </c>
    </row>
    <row r="178" ht="12.75" customHeight="1">
      <c r="A178" s="74" t="str">
        <f t="shared" si="1"/>
        <v>#NAME?</v>
      </c>
      <c r="B178" s="75" t="str">
        <f>IF(A178="","",IF(OR(periods_per_year=26,periods_per_year=52),IF(periods_per_year=26,IF(A178=1,fpdate,B177+14),IF(periods_per_year=52,IF(A178=1,fpdate,B177+7),"n/a")),IF(periods_per_year=24,DATE(YEAR(fpdate),MONTH(fpdate)+(A178-1)/2+IF(AND(DAY(fpdate)&gt;=15,MOD(A178,2)=0),1,0),IF(MOD(A178,2)=0,IF(DAY(fpdate)&gt;=15,DAY(fpdate)-14,DAY(fpdate)+14),DAY(fpdate))),IF(DAY(DATE(YEAR(fpdate),MONTH(fpdate)+A178-1,DAY(fpdate)))&lt;&gt;DAY(fpdate),DATE(YEAR(fpdate),MONTH(fpdate)+A178,0),DATE(YEAR(fpdate),MONTH(fpdate)+A178-1,DAY(fpdate))))))</f>
        <v>#NAME?</v>
      </c>
      <c r="C178" s="76" t="str">
        <f t="shared" si="2"/>
        <v>#NAME?</v>
      </c>
      <c r="D178" s="77" t="str">
        <f>IF(A178="","",IF(A178=1,start_rate,IF(variable,IF(OR(A178=1,A178&lt;$J$23*periods_per_year),D177,MIN($J$24,IF(MOD(A178-1,$J$26)=0,MAX($J$25,D177+$J$27),D177))),D177)))</f>
        <v>#NAME?</v>
      </c>
      <c r="E178" s="78" t="str">
        <f t="shared" si="3"/>
        <v>#NAME?</v>
      </c>
      <c r="F178" s="78" t="str">
        <f t="shared" si="4"/>
        <v>#NAME?</v>
      </c>
      <c r="G178" s="78" t="str">
        <f>IF(OR(A178="",A178&lt;$E$23),"",IF(J177&lt;=F178,0,IF(IF(AND(A178&gt;=$E$23,MOD(A178-$E$23,int)=0),$E$24,0)+F178&gt;=J177+E178,J177+E178-F178,IF(AND(A178&gt;=$E$23,MOD(A178-$E$23,int)=0),$E$24,0)+IF(IF(AND(A178&gt;=$E$23,MOD(A178-$E$23,int)=0),$E$24,0)+IF(MOD(A178-$E$27,periods_per_year)=0,$E$26,0)+F178&lt;J177+E178,IF(MOD(A178-$E$27,periods_per_year)=0,$E$26,0),J177+E178-IF(AND(A178&gt;=$E$23,MOD(A178-$E$23,int)=0),$E$24,0)-F178))))</f>
        <v>#NAME?</v>
      </c>
      <c r="H178" s="79"/>
      <c r="I178" s="78" t="str">
        <f t="shared" si="5"/>
        <v>#NAME?</v>
      </c>
      <c r="J178" s="78" t="str">
        <f t="shared" si="6"/>
        <v>#NAME?</v>
      </c>
      <c r="K178" s="78" t="str">
        <f t="shared" si="7"/>
        <v>#NAME?</v>
      </c>
      <c r="L178" s="78" t="str">
        <f t="shared" si="8"/>
        <v>#NAME?</v>
      </c>
      <c r="M178" s="4"/>
      <c r="N178" s="4"/>
      <c r="O178" s="74" t="str">
        <f t="shared" si="9"/>
        <v>#NAME?</v>
      </c>
      <c r="P178" s="75" t="str">
        <f>IF(O178="","",IF(OR(periods_per_year=26,periods_per_year=52),IF(periods_per_year=26,IF(O178=1,fpdate,P177+14),IF(periods_per_year=52,IF(O178=1,fpdate,P177+7),"n/a")),IF(periods_per_year=24,DATE(YEAR(fpdate),MONTH(fpdate)+(O178-1)/2+IF(AND(DAY(fpdate)&gt;=15,MOD(O178,2)=0),1,0),IF(MOD(O178,2)=0,IF(DAY(fpdate)&gt;=15,DAY(fpdate)-14,DAY(fpdate)+14),DAY(fpdate))),IF(DAY(DATE(YEAR(fpdate),MONTH(fpdate)+O178-1,DAY(fpdate)))&lt;&gt;DAY(fpdate),DATE(YEAR(fpdate),MONTH(fpdate)+O178,0),DATE(YEAR(fpdate),MONTH(fpdate)+O178-1,DAY(fpdate))))))</f>
        <v>#NAME?</v>
      </c>
      <c r="Q178" s="80" t="str">
        <f>IF(O178="","",IF(D178&lt;&gt;"",D178,IF(O178=1,start_rate,IF(variable,IF(OR(O178=1,O178&lt;$J$23*periods_per_year),Q177,MIN($J$24,IF(MOD(O178-1,$J$26)=0,MAX($J$25,Q177+$J$27),Q177))),Q177))))</f>
        <v>#NAME?</v>
      </c>
      <c r="R178" s="78" t="str">
        <f t="shared" si="10"/>
        <v>#NAME?</v>
      </c>
      <c r="S178" s="78" t="str">
        <f t="shared" si="11"/>
        <v>#NAME?</v>
      </c>
      <c r="T178" s="78" t="str">
        <f t="shared" si="12"/>
        <v>#NAME?</v>
      </c>
      <c r="U178" s="78" t="str">
        <f t="shared" si="13"/>
        <v>#NAME?</v>
      </c>
    </row>
    <row r="179" ht="12.75" customHeight="1">
      <c r="A179" s="74" t="str">
        <f t="shared" si="1"/>
        <v>#NAME?</v>
      </c>
      <c r="B179" s="75" t="str">
        <f>IF(A179="","",IF(OR(periods_per_year=26,periods_per_year=52),IF(periods_per_year=26,IF(A179=1,fpdate,B178+14),IF(periods_per_year=52,IF(A179=1,fpdate,B178+7),"n/a")),IF(periods_per_year=24,DATE(YEAR(fpdate),MONTH(fpdate)+(A179-1)/2+IF(AND(DAY(fpdate)&gt;=15,MOD(A179,2)=0),1,0),IF(MOD(A179,2)=0,IF(DAY(fpdate)&gt;=15,DAY(fpdate)-14,DAY(fpdate)+14),DAY(fpdate))),IF(DAY(DATE(YEAR(fpdate),MONTH(fpdate)+A179-1,DAY(fpdate)))&lt;&gt;DAY(fpdate),DATE(YEAR(fpdate),MONTH(fpdate)+A179,0),DATE(YEAR(fpdate),MONTH(fpdate)+A179-1,DAY(fpdate))))))</f>
        <v>#NAME?</v>
      </c>
      <c r="C179" s="76" t="str">
        <f t="shared" si="2"/>
        <v>#NAME?</v>
      </c>
      <c r="D179" s="77" t="str">
        <f>IF(A179="","",IF(A179=1,start_rate,IF(variable,IF(OR(A179=1,A179&lt;$J$23*periods_per_year),D178,MIN($J$24,IF(MOD(A179-1,$J$26)=0,MAX($J$25,D178+$J$27),D178))),D178)))</f>
        <v>#NAME?</v>
      </c>
      <c r="E179" s="78" t="str">
        <f t="shared" si="3"/>
        <v>#NAME?</v>
      </c>
      <c r="F179" s="78" t="str">
        <f t="shared" si="4"/>
        <v>#NAME?</v>
      </c>
      <c r="G179" s="78" t="str">
        <f>IF(OR(A179="",A179&lt;$E$23),"",IF(J178&lt;=F179,0,IF(IF(AND(A179&gt;=$E$23,MOD(A179-$E$23,int)=0),$E$24,0)+F179&gt;=J178+E179,J178+E179-F179,IF(AND(A179&gt;=$E$23,MOD(A179-$E$23,int)=0),$E$24,0)+IF(IF(AND(A179&gt;=$E$23,MOD(A179-$E$23,int)=0),$E$24,0)+IF(MOD(A179-$E$27,periods_per_year)=0,$E$26,0)+F179&lt;J178+E179,IF(MOD(A179-$E$27,periods_per_year)=0,$E$26,0),J178+E179-IF(AND(A179&gt;=$E$23,MOD(A179-$E$23,int)=0),$E$24,0)-F179))))</f>
        <v>#NAME?</v>
      </c>
      <c r="H179" s="79"/>
      <c r="I179" s="78" t="str">
        <f t="shared" si="5"/>
        <v>#NAME?</v>
      </c>
      <c r="J179" s="78" t="str">
        <f t="shared" si="6"/>
        <v>#NAME?</v>
      </c>
      <c r="K179" s="78" t="str">
        <f t="shared" si="7"/>
        <v>#NAME?</v>
      </c>
      <c r="L179" s="78" t="str">
        <f t="shared" si="8"/>
        <v>#NAME?</v>
      </c>
      <c r="M179" s="4"/>
      <c r="N179" s="4"/>
      <c r="O179" s="74" t="str">
        <f t="shared" si="9"/>
        <v>#NAME?</v>
      </c>
      <c r="P179" s="75" t="str">
        <f>IF(O179="","",IF(OR(periods_per_year=26,periods_per_year=52),IF(periods_per_year=26,IF(O179=1,fpdate,P178+14),IF(periods_per_year=52,IF(O179=1,fpdate,P178+7),"n/a")),IF(periods_per_year=24,DATE(YEAR(fpdate),MONTH(fpdate)+(O179-1)/2+IF(AND(DAY(fpdate)&gt;=15,MOD(O179,2)=0),1,0),IF(MOD(O179,2)=0,IF(DAY(fpdate)&gt;=15,DAY(fpdate)-14,DAY(fpdate)+14),DAY(fpdate))),IF(DAY(DATE(YEAR(fpdate),MONTH(fpdate)+O179-1,DAY(fpdate)))&lt;&gt;DAY(fpdate),DATE(YEAR(fpdate),MONTH(fpdate)+O179,0),DATE(YEAR(fpdate),MONTH(fpdate)+O179-1,DAY(fpdate))))))</f>
        <v>#NAME?</v>
      </c>
      <c r="Q179" s="80" t="str">
        <f>IF(O179="","",IF(D179&lt;&gt;"",D179,IF(O179=1,start_rate,IF(variable,IF(OR(O179=1,O179&lt;$J$23*periods_per_year),Q178,MIN($J$24,IF(MOD(O179-1,$J$26)=0,MAX($J$25,Q178+$J$27),Q178))),Q178))))</f>
        <v>#NAME?</v>
      </c>
      <c r="R179" s="78" t="str">
        <f t="shared" si="10"/>
        <v>#NAME?</v>
      </c>
      <c r="S179" s="78" t="str">
        <f t="shared" si="11"/>
        <v>#NAME?</v>
      </c>
      <c r="T179" s="78" t="str">
        <f t="shared" si="12"/>
        <v>#NAME?</v>
      </c>
      <c r="U179" s="78" t="str">
        <f t="shared" si="13"/>
        <v>#NAME?</v>
      </c>
    </row>
    <row r="180" ht="12.75" customHeight="1">
      <c r="A180" s="74" t="str">
        <f t="shared" si="1"/>
        <v>#NAME?</v>
      </c>
      <c r="B180" s="75" t="str">
        <f>IF(A180="","",IF(OR(periods_per_year=26,periods_per_year=52),IF(periods_per_year=26,IF(A180=1,fpdate,B179+14),IF(periods_per_year=52,IF(A180=1,fpdate,B179+7),"n/a")),IF(periods_per_year=24,DATE(YEAR(fpdate),MONTH(fpdate)+(A180-1)/2+IF(AND(DAY(fpdate)&gt;=15,MOD(A180,2)=0),1,0),IF(MOD(A180,2)=0,IF(DAY(fpdate)&gt;=15,DAY(fpdate)-14,DAY(fpdate)+14),DAY(fpdate))),IF(DAY(DATE(YEAR(fpdate),MONTH(fpdate)+A180-1,DAY(fpdate)))&lt;&gt;DAY(fpdate),DATE(YEAR(fpdate),MONTH(fpdate)+A180,0),DATE(YEAR(fpdate),MONTH(fpdate)+A180-1,DAY(fpdate))))))</f>
        <v>#NAME?</v>
      </c>
      <c r="C180" s="76" t="str">
        <f t="shared" si="2"/>
        <v>#NAME?</v>
      </c>
      <c r="D180" s="77" t="str">
        <f>IF(A180="","",IF(A180=1,start_rate,IF(variable,IF(OR(A180=1,A180&lt;$J$23*periods_per_year),D179,MIN($J$24,IF(MOD(A180-1,$J$26)=0,MAX($J$25,D179+$J$27),D179))),D179)))</f>
        <v>#NAME?</v>
      </c>
      <c r="E180" s="78" t="str">
        <f t="shared" si="3"/>
        <v>#NAME?</v>
      </c>
      <c r="F180" s="78" t="str">
        <f t="shared" si="4"/>
        <v>#NAME?</v>
      </c>
      <c r="G180" s="78" t="str">
        <f>IF(OR(A180="",A180&lt;$E$23),"",IF(J179&lt;=F180,0,IF(IF(AND(A180&gt;=$E$23,MOD(A180-$E$23,int)=0),$E$24,0)+F180&gt;=J179+E180,J179+E180-F180,IF(AND(A180&gt;=$E$23,MOD(A180-$E$23,int)=0),$E$24,0)+IF(IF(AND(A180&gt;=$E$23,MOD(A180-$E$23,int)=0),$E$24,0)+IF(MOD(A180-$E$27,periods_per_year)=0,$E$26,0)+F180&lt;J179+E180,IF(MOD(A180-$E$27,periods_per_year)=0,$E$26,0),J179+E180-IF(AND(A180&gt;=$E$23,MOD(A180-$E$23,int)=0),$E$24,0)-F180))))</f>
        <v>#NAME?</v>
      </c>
      <c r="H180" s="79"/>
      <c r="I180" s="78" t="str">
        <f t="shared" si="5"/>
        <v>#NAME?</v>
      </c>
      <c r="J180" s="78" t="str">
        <f t="shared" si="6"/>
        <v>#NAME?</v>
      </c>
      <c r="K180" s="78" t="str">
        <f t="shared" si="7"/>
        <v>#NAME?</v>
      </c>
      <c r="L180" s="78" t="str">
        <f t="shared" si="8"/>
        <v>#NAME?</v>
      </c>
      <c r="M180" s="4"/>
      <c r="N180" s="4"/>
      <c r="O180" s="74" t="str">
        <f t="shared" si="9"/>
        <v>#NAME?</v>
      </c>
      <c r="P180" s="75" t="str">
        <f>IF(O180="","",IF(OR(periods_per_year=26,periods_per_year=52),IF(periods_per_year=26,IF(O180=1,fpdate,P179+14),IF(periods_per_year=52,IF(O180=1,fpdate,P179+7),"n/a")),IF(periods_per_year=24,DATE(YEAR(fpdate),MONTH(fpdate)+(O180-1)/2+IF(AND(DAY(fpdate)&gt;=15,MOD(O180,2)=0),1,0),IF(MOD(O180,2)=0,IF(DAY(fpdate)&gt;=15,DAY(fpdate)-14,DAY(fpdate)+14),DAY(fpdate))),IF(DAY(DATE(YEAR(fpdate),MONTH(fpdate)+O180-1,DAY(fpdate)))&lt;&gt;DAY(fpdate),DATE(YEAR(fpdate),MONTH(fpdate)+O180,0),DATE(YEAR(fpdate),MONTH(fpdate)+O180-1,DAY(fpdate))))))</f>
        <v>#NAME?</v>
      </c>
      <c r="Q180" s="80" t="str">
        <f>IF(O180="","",IF(D180&lt;&gt;"",D180,IF(O180=1,start_rate,IF(variable,IF(OR(O180=1,O180&lt;$J$23*periods_per_year),Q179,MIN($J$24,IF(MOD(O180-1,$J$26)=0,MAX($J$25,Q179+$J$27),Q179))),Q179))))</f>
        <v>#NAME?</v>
      </c>
      <c r="R180" s="78" t="str">
        <f t="shared" si="10"/>
        <v>#NAME?</v>
      </c>
      <c r="S180" s="78" t="str">
        <f t="shared" si="11"/>
        <v>#NAME?</v>
      </c>
      <c r="T180" s="78" t="str">
        <f t="shared" si="12"/>
        <v>#NAME?</v>
      </c>
      <c r="U180" s="78" t="str">
        <f t="shared" si="13"/>
        <v>#NAME?</v>
      </c>
    </row>
    <row r="181" ht="12.75" customHeight="1">
      <c r="A181" s="74" t="str">
        <f t="shared" si="1"/>
        <v>#NAME?</v>
      </c>
      <c r="B181" s="75" t="str">
        <f>IF(A181="","",IF(OR(periods_per_year=26,periods_per_year=52),IF(periods_per_year=26,IF(A181=1,fpdate,B180+14),IF(periods_per_year=52,IF(A181=1,fpdate,B180+7),"n/a")),IF(periods_per_year=24,DATE(YEAR(fpdate),MONTH(fpdate)+(A181-1)/2+IF(AND(DAY(fpdate)&gt;=15,MOD(A181,2)=0),1,0),IF(MOD(A181,2)=0,IF(DAY(fpdate)&gt;=15,DAY(fpdate)-14,DAY(fpdate)+14),DAY(fpdate))),IF(DAY(DATE(YEAR(fpdate),MONTH(fpdate)+A181-1,DAY(fpdate)))&lt;&gt;DAY(fpdate),DATE(YEAR(fpdate),MONTH(fpdate)+A181,0),DATE(YEAR(fpdate),MONTH(fpdate)+A181-1,DAY(fpdate))))))</f>
        <v>#NAME?</v>
      </c>
      <c r="C181" s="76" t="str">
        <f t="shared" si="2"/>
        <v>#NAME?</v>
      </c>
      <c r="D181" s="77" t="str">
        <f>IF(A181="","",IF(A181=1,start_rate,IF(variable,IF(OR(A181=1,A181&lt;$J$23*periods_per_year),D180,MIN($J$24,IF(MOD(A181-1,$J$26)=0,MAX($J$25,D180+$J$27),D180))),D180)))</f>
        <v>#NAME?</v>
      </c>
      <c r="E181" s="78" t="str">
        <f t="shared" si="3"/>
        <v>#NAME?</v>
      </c>
      <c r="F181" s="78" t="str">
        <f t="shared" si="4"/>
        <v>#NAME?</v>
      </c>
      <c r="G181" s="78" t="str">
        <f>IF(OR(A181="",A181&lt;$E$23),"",IF(J180&lt;=F181,0,IF(IF(AND(A181&gt;=$E$23,MOD(A181-$E$23,int)=0),$E$24,0)+F181&gt;=J180+E181,J180+E181-F181,IF(AND(A181&gt;=$E$23,MOD(A181-$E$23,int)=0),$E$24,0)+IF(IF(AND(A181&gt;=$E$23,MOD(A181-$E$23,int)=0),$E$24,0)+IF(MOD(A181-$E$27,periods_per_year)=0,$E$26,0)+F181&lt;J180+E181,IF(MOD(A181-$E$27,periods_per_year)=0,$E$26,0),J180+E181-IF(AND(A181&gt;=$E$23,MOD(A181-$E$23,int)=0),$E$24,0)-F181))))</f>
        <v>#NAME?</v>
      </c>
      <c r="H181" s="79"/>
      <c r="I181" s="78" t="str">
        <f t="shared" si="5"/>
        <v>#NAME?</v>
      </c>
      <c r="J181" s="78" t="str">
        <f t="shared" si="6"/>
        <v>#NAME?</v>
      </c>
      <c r="K181" s="78" t="str">
        <f t="shared" si="7"/>
        <v>#NAME?</v>
      </c>
      <c r="L181" s="78" t="str">
        <f t="shared" si="8"/>
        <v>#NAME?</v>
      </c>
      <c r="M181" s="4"/>
      <c r="N181" s="4"/>
      <c r="O181" s="74" t="str">
        <f t="shared" si="9"/>
        <v>#NAME?</v>
      </c>
      <c r="P181" s="75" t="str">
        <f>IF(O181="","",IF(OR(periods_per_year=26,periods_per_year=52),IF(periods_per_year=26,IF(O181=1,fpdate,P180+14),IF(periods_per_year=52,IF(O181=1,fpdate,P180+7),"n/a")),IF(periods_per_year=24,DATE(YEAR(fpdate),MONTH(fpdate)+(O181-1)/2+IF(AND(DAY(fpdate)&gt;=15,MOD(O181,2)=0),1,0),IF(MOD(O181,2)=0,IF(DAY(fpdate)&gt;=15,DAY(fpdate)-14,DAY(fpdate)+14),DAY(fpdate))),IF(DAY(DATE(YEAR(fpdate),MONTH(fpdate)+O181-1,DAY(fpdate)))&lt;&gt;DAY(fpdate),DATE(YEAR(fpdate),MONTH(fpdate)+O181,0),DATE(YEAR(fpdate),MONTH(fpdate)+O181-1,DAY(fpdate))))))</f>
        <v>#NAME?</v>
      </c>
      <c r="Q181" s="80" t="str">
        <f>IF(O181="","",IF(D181&lt;&gt;"",D181,IF(O181=1,start_rate,IF(variable,IF(OR(O181=1,O181&lt;$J$23*periods_per_year),Q180,MIN($J$24,IF(MOD(O181-1,$J$26)=0,MAX($J$25,Q180+$J$27),Q180))),Q180))))</f>
        <v>#NAME?</v>
      </c>
      <c r="R181" s="78" t="str">
        <f t="shared" si="10"/>
        <v>#NAME?</v>
      </c>
      <c r="S181" s="78" t="str">
        <f t="shared" si="11"/>
        <v>#NAME?</v>
      </c>
      <c r="T181" s="78" t="str">
        <f t="shared" si="12"/>
        <v>#NAME?</v>
      </c>
      <c r="U181" s="78" t="str">
        <f t="shared" si="13"/>
        <v>#NAME?</v>
      </c>
    </row>
    <row r="182" ht="12.75" customHeight="1">
      <c r="A182" s="74" t="str">
        <f t="shared" si="1"/>
        <v>#NAME?</v>
      </c>
      <c r="B182" s="75" t="str">
        <f>IF(A182="","",IF(OR(periods_per_year=26,periods_per_year=52),IF(periods_per_year=26,IF(A182=1,fpdate,B181+14),IF(periods_per_year=52,IF(A182=1,fpdate,B181+7),"n/a")),IF(periods_per_year=24,DATE(YEAR(fpdate),MONTH(fpdate)+(A182-1)/2+IF(AND(DAY(fpdate)&gt;=15,MOD(A182,2)=0),1,0),IF(MOD(A182,2)=0,IF(DAY(fpdate)&gt;=15,DAY(fpdate)-14,DAY(fpdate)+14),DAY(fpdate))),IF(DAY(DATE(YEAR(fpdate),MONTH(fpdate)+A182-1,DAY(fpdate)))&lt;&gt;DAY(fpdate),DATE(YEAR(fpdate),MONTH(fpdate)+A182,0),DATE(YEAR(fpdate),MONTH(fpdate)+A182-1,DAY(fpdate))))))</f>
        <v>#NAME?</v>
      </c>
      <c r="C182" s="76" t="str">
        <f t="shared" si="2"/>
        <v>#NAME?</v>
      </c>
      <c r="D182" s="77" t="str">
        <f>IF(A182="","",IF(A182=1,start_rate,IF(variable,IF(OR(A182=1,A182&lt;$J$23*periods_per_year),D181,MIN($J$24,IF(MOD(A182-1,$J$26)=0,MAX($J$25,D181+$J$27),D181))),D181)))</f>
        <v>#NAME?</v>
      </c>
      <c r="E182" s="78" t="str">
        <f t="shared" si="3"/>
        <v>#NAME?</v>
      </c>
      <c r="F182" s="78" t="str">
        <f t="shared" si="4"/>
        <v>#NAME?</v>
      </c>
      <c r="G182" s="78" t="str">
        <f>IF(OR(A182="",A182&lt;$E$23),"",IF(J181&lt;=F182,0,IF(IF(AND(A182&gt;=$E$23,MOD(A182-$E$23,int)=0),$E$24,0)+F182&gt;=J181+E182,J181+E182-F182,IF(AND(A182&gt;=$E$23,MOD(A182-$E$23,int)=0),$E$24,0)+IF(IF(AND(A182&gt;=$E$23,MOD(A182-$E$23,int)=0),$E$24,0)+IF(MOD(A182-$E$27,periods_per_year)=0,$E$26,0)+F182&lt;J181+E182,IF(MOD(A182-$E$27,periods_per_year)=0,$E$26,0),J181+E182-IF(AND(A182&gt;=$E$23,MOD(A182-$E$23,int)=0),$E$24,0)-F182))))</f>
        <v>#NAME?</v>
      </c>
      <c r="H182" s="79"/>
      <c r="I182" s="78" t="str">
        <f t="shared" si="5"/>
        <v>#NAME?</v>
      </c>
      <c r="J182" s="78" t="str">
        <f t="shared" si="6"/>
        <v>#NAME?</v>
      </c>
      <c r="K182" s="78" t="str">
        <f t="shared" si="7"/>
        <v>#NAME?</v>
      </c>
      <c r="L182" s="78" t="str">
        <f t="shared" si="8"/>
        <v>#NAME?</v>
      </c>
      <c r="M182" s="4"/>
      <c r="N182" s="4"/>
      <c r="O182" s="74" t="str">
        <f t="shared" si="9"/>
        <v>#NAME?</v>
      </c>
      <c r="P182" s="75" t="str">
        <f>IF(O182="","",IF(OR(periods_per_year=26,periods_per_year=52),IF(periods_per_year=26,IF(O182=1,fpdate,P181+14),IF(periods_per_year=52,IF(O182=1,fpdate,P181+7),"n/a")),IF(periods_per_year=24,DATE(YEAR(fpdate),MONTH(fpdate)+(O182-1)/2+IF(AND(DAY(fpdate)&gt;=15,MOD(O182,2)=0),1,0),IF(MOD(O182,2)=0,IF(DAY(fpdate)&gt;=15,DAY(fpdate)-14,DAY(fpdate)+14),DAY(fpdate))),IF(DAY(DATE(YEAR(fpdate),MONTH(fpdate)+O182-1,DAY(fpdate)))&lt;&gt;DAY(fpdate),DATE(YEAR(fpdate),MONTH(fpdate)+O182,0),DATE(YEAR(fpdate),MONTH(fpdate)+O182-1,DAY(fpdate))))))</f>
        <v>#NAME?</v>
      </c>
      <c r="Q182" s="80" t="str">
        <f>IF(O182="","",IF(D182&lt;&gt;"",D182,IF(O182=1,start_rate,IF(variable,IF(OR(O182=1,O182&lt;$J$23*periods_per_year),Q181,MIN($J$24,IF(MOD(O182-1,$J$26)=0,MAX($J$25,Q181+$J$27),Q181))),Q181))))</f>
        <v>#NAME?</v>
      </c>
      <c r="R182" s="78" t="str">
        <f t="shared" si="10"/>
        <v>#NAME?</v>
      </c>
      <c r="S182" s="78" t="str">
        <f t="shared" si="11"/>
        <v>#NAME?</v>
      </c>
      <c r="T182" s="78" t="str">
        <f t="shared" si="12"/>
        <v>#NAME?</v>
      </c>
      <c r="U182" s="78" t="str">
        <f t="shared" si="13"/>
        <v>#NAME?</v>
      </c>
    </row>
    <row r="183" ht="12.75" customHeight="1">
      <c r="A183" s="74" t="str">
        <f t="shared" si="1"/>
        <v>#NAME?</v>
      </c>
      <c r="B183" s="75" t="str">
        <f>IF(A183="","",IF(OR(periods_per_year=26,periods_per_year=52),IF(periods_per_year=26,IF(A183=1,fpdate,B182+14),IF(periods_per_year=52,IF(A183=1,fpdate,B182+7),"n/a")),IF(periods_per_year=24,DATE(YEAR(fpdate),MONTH(fpdate)+(A183-1)/2+IF(AND(DAY(fpdate)&gt;=15,MOD(A183,2)=0),1,0),IF(MOD(A183,2)=0,IF(DAY(fpdate)&gt;=15,DAY(fpdate)-14,DAY(fpdate)+14),DAY(fpdate))),IF(DAY(DATE(YEAR(fpdate),MONTH(fpdate)+A183-1,DAY(fpdate)))&lt;&gt;DAY(fpdate),DATE(YEAR(fpdate),MONTH(fpdate)+A183,0),DATE(YEAR(fpdate),MONTH(fpdate)+A183-1,DAY(fpdate))))))</f>
        <v>#NAME?</v>
      </c>
      <c r="C183" s="76" t="str">
        <f t="shared" si="2"/>
        <v>#NAME?</v>
      </c>
      <c r="D183" s="77" t="str">
        <f>IF(A183="","",IF(A183=1,start_rate,IF(variable,IF(OR(A183=1,A183&lt;$J$23*periods_per_year),D182,MIN($J$24,IF(MOD(A183-1,$J$26)=0,MAX($J$25,D182+$J$27),D182))),D182)))</f>
        <v>#NAME?</v>
      </c>
      <c r="E183" s="78" t="str">
        <f t="shared" si="3"/>
        <v>#NAME?</v>
      </c>
      <c r="F183" s="78" t="str">
        <f t="shared" si="4"/>
        <v>#NAME?</v>
      </c>
      <c r="G183" s="78" t="str">
        <f>IF(OR(A183="",A183&lt;$E$23),"",IF(J182&lt;=F183,0,IF(IF(AND(A183&gt;=$E$23,MOD(A183-$E$23,int)=0),$E$24,0)+F183&gt;=J182+E183,J182+E183-F183,IF(AND(A183&gt;=$E$23,MOD(A183-$E$23,int)=0),$E$24,0)+IF(IF(AND(A183&gt;=$E$23,MOD(A183-$E$23,int)=0),$E$24,0)+IF(MOD(A183-$E$27,periods_per_year)=0,$E$26,0)+F183&lt;J182+E183,IF(MOD(A183-$E$27,periods_per_year)=0,$E$26,0),J182+E183-IF(AND(A183&gt;=$E$23,MOD(A183-$E$23,int)=0),$E$24,0)-F183))))</f>
        <v>#NAME?</v>
      </c>
      <c r="H183" s="79"/>
      <c r="I183" s="78" t="str">
        <f t="shared" si="5"/>
        <v>#NAME?</v>
      </c>
      <c r="J183" s="78" t="str">
        <f t="shared" si="6"/>
        <v>#NAME?</v>
      </c>
      <c r="K183" s="78" t="str">
        <f t="shared" si="7"/>
        <v>#NAME?</v>
      </c>
      <c r="L183" s="78" t="str">
        <f t="shared" si="8"/>
        <v>#NAME?</v>
      </c>
      <c r="M183" s="4"/>
      <c r="N183" s="4"/>
      <c r="O183" s="74" t="str">
        <f t="shared" si="9"/>
        <v>#NAME?</v>
      </c>
      <c r="P183" s="75" t="str">
        <f>IF(O183="","",IF(OR(periods_per_year=26,periods_per_year=52),IF(periods_per_year=26,IF(O183=1,fpdate,P182+14),IF(periods_per_year=52,IF(O183=1,fpdate,P182+7),"n/a")),IF(periods_per_year=24,DATE(YEAR(fpdate),MONTH(fpdate)+(O183-1)/2+IF(AND(DAY(fpdate)&gt;=15,MOD(O183,2)=0),1,0),IF(MOD(O183,2)=0,IF(DAY(fpdate)&gt;=15,DAY(fpdate)-14,DAY(fpdate)+14),DAY(fpdate))),IF(DAY(DATE(YEAR(fpdate),MONTH(fpdate)+O183-1,DAY(fpdate)))&lt;&gt;DAY(fpdate),DATE(YEAR(fpdate),MONTH(fpdate)+O183,0),DATE(YEAR(fpdate),MONTH(fpdate)+O183-1,DAY(fpdate))))))</f>
        <v>#NAME?</v>
      </c>
      <c r="Q183" s="80" t="str">
        <f>IF(O183="","",IF(D183&lt;&gt;"",D183,IF(O183=1,start_rate,IF(variable,IF(OR(O183=1,O183&lt;$J$23*periods_per_year),Q182,MIN($J$24,IF(MOD(O183-1,$J$26)=0,MAX($J$25,Q182+$J$27),Q182))),Q182))))</f>
        <v>#NAME?</v>
      </c>
      <c r="R183" s="78" t="str">
        <f t="shared" si="10"/>
        <v>#NAME?</v>
      </c>
      <c r="S183" s="78" t="str">
        <f t="shared" si="11"/>
        <v>#NAME?</v>
      </c>
      <c r="T183" s="78" t="str">
        <f t="shared" si="12"/>
        <v>#NAME?</v>
      </c>
      <c r="U183" s="78" t="str">
        <f t="shared" si="13"/>
        <v>#NAME?</v>
      </c>
    </row>
    <row r="184" ht="12.75" customHeight="1">
      <c r="A184" s="74" t="str">
        <f t="shared" si="1"/>
        <v>#NAME?</v>
      </c>
      <c r="B184" s="75" t="str">
        <f>IF(A184="","",IF(OR(periods_per_year=26,periods_per_year=52),IF(periods_per_year=26,IF(A184=1,fpdate,B183+14),IF(periods_per_year=52,IF(A184=1,fpdate,B183+7),"n/a")),IF(periods_per_year=24,DATE(YEAR(fpdate),MONTH(fpdate)+(A184-1)/2+IF(AND(DAY(fpdate)&gt;=15,MOD(A184,2)=0),1,0),IF(MOD(A184,2)=0,IF(DAY(fpdate)&gt;=15,DAY(fpdate)-14,DAY(fpdate)+14),DAY(fpdate))),IF(DAY(DATE(YEAR(fpdate),MONTH(fpdate)+A184-1,DAY(fpdate)))&lt;&gt;DAY(fpdate),DATE(YEAR(fpdate),MONTH(fpdate)+A184,0),DATE(YEAR(fpdate),MONTH(fpdate)+A184-1,DAY(fpdate))))))</f>
        <v>#NAME?</v>
      </c>
      <c r="C184" s="76" t="str">
        <f t="shared" si="2"/>
        <v>#NAME?</v>
      </c>
      <c r="D184" s="77" t="str">
        <f>IF(A184="","",IF(A184=1,start_rate,IF(variable,IF(OR(A184=1,A184&lt;$J$23*periods_per_year),D183,MIN($J$24,IF(MOD(A184-1,$J$26)=0,MAX($J$25,D183+$J$27),D183))),D183)))</f>
        <v>#NAME?</v>
      </c>
      <c r="E184" s="78" t="str">
        <f t="shared" si="3"/>
        <v>#NAME?</v>
      </c>
      <c r="F184" s="78" t="str">
        <f t="shared" si="4"/>
        <v>#NAME?</v>
      </c>
      <c r="G184" s="78" t="str">
        <f>IF(OR(A184="",A184&lt;$E$23),"",IF(J183&lt;=F184,0,IF(IF(AND(A184&gt;=$E$23,MOD(A184-$E$23,int)=0),$E$24,0)+F184&gt;=J183+E184,J183+E184-F184,IF(AND(A184&gt;=$E$23,MOD(A184-$E$23,int)=0),$E$24,0)+IF(IF(AND(A184&gt;=$E$23,MOD(A184-$E$23,int)=0),$E$24,0)+IF(MOD(A184-$E$27,periods_per_year)=0,$E$26,0)+F184&lt;J183+E184,IF(MOD(A184-$E$27,periods_per_year)=0,$E$26,0),J183+E184-IF(AND(A184&gt;=$E$23,MOD(A184-$E$23,int)=0),$E$24,0)-F184))))</f>
        <v>#NAME?</v>
      </c>
      <c r="H184" s="79"/>
      <c r="I184" s="78" t="str">
        <f t="shared" si="5"/>
        <v>#NAME?</v>
      </c>
      <c r="J184" s="78" t="str">
        <f t="shared" si="6"/>
        <v>#NAME?</v>
      </c>
      <c r="K184" s="78" t="str">
        <f t="shared" si="7"/>
        <v>#NAME?</v>
      </c>
      <c r="L184" s="78" t="str">
        <f t="shared" si="8"/>
        <v>#NAME?</v>
      </c>
      <c r="M184" s="4"/>
      <c r="N184" s="4"/>
      <c r="O184" s="74" t="str">
        <f t="shared" si="9"/>
        <v>#NAME?</v>
      </c>
      <c r="P184" s="75" t="str">
        <f>IF(O184="","",IF(OR(periods_per_year=26,periods_per_year=52),IF(periods_per_year=26,IF(O184=1,fpdate,P183+14),IF(periods_per_year=52,IF(O184=1,fpdate,P183+7),"n/a")),IF(periods_per_year=24,DATE(YEAR(fpdate),MONTH(fpdate)+(O184-1)/2+IF(AND(DAY(fpdate)&gt;=15,MOD(O184,2)=0),1,0),IF(MOD(O184,2)=0,IF(DAY(fpdate)&gt;=15,DAY(fpdate)-14,DAY(fpdate)+14),DAY(fpdate))),IF(DAY(DATE(YEAR(fpdate),MONTH(fpdate)+O184-1,DAY(fpdate)))&lt;&gt;DAY(fpdate),DATE(YEAR(fpdate),MONTH(fpdate)+O184,0),DATE(YEAR(fpdate),MONTH(fpdate)+O184-1,DAY(fpdate))))))</f>
        <v>#NAME?</v>
      </c>
      <c r="Q184" s="80" t="str">
        <f>IF(O184="","",IF(D184&lt;&gt;"",D184,IF(O184=1,start_rate,IF(variable,IF(OR(O184=1,O184&lt;$J$23*periods_per_year),Q183,MIN($J$24,IF(MOD(O184-1,$J$26)=0,MAX($J$25,Q183+$J$27),Q183))),Q183))))</f>
        <v>#NAME?</v>
      </c>
      <c r="R184" s="78" t="str">
        <f t="shared" si="10"/>
        <v>#NAME?</v>
      </c>
      <c r="S184" s="78" t="str">
        <f t="shared" si="11"/>
        <v>#NAME?</v>
      </c>
      <c r="T184" s="78" t="str">
        <f t="shared" si="12"/>
        <v>#NAME?</v>
      </c>
      <c r="U184" s="78" t="str">
        <f t="shared" si="13"/>
        <v>#NAME?</v>
      </c>
    </row>
    <row r="185" ht="12.75" customHeight="1">
      <c r="A185" s="74" t="str">
        <f t="shared" si="1"/>
        <v>#NAME?</v>
      </c>
      <c r="B185" s="75" t="str">
        <f>IF(A185="","",IF(OR(periods_per_year=26,periods_per_year=52),IF(periods_per_year=26,IF(A185=1,fpdate,B184+14),IF(periods_per_year=52,IF(A185=1,fpdate,B184+7),"n/a")),IF(periods_per_year=24,DATE(YEAR(fpdate),MONTH(fpdate)+(A185-1)/2+IF(AND(DAY(fpdate)&gt;=15,MOD(A185,2)=0),1,0),IF(MOD(A185,2)=0,IF(DAY(fpdate)&gt;=15,DAY(fpdate)-14,DAY(fpdate)+14),DAY(fpdate))),IF(DAY(DATE(YEAR(fpdate),MONTH(fpdate)+A185-1,DAY(fpdate)))&lt;&gt;DAY(fpdate),DATE(YEAR(fpdate),MONTH(fpdate)+A185,0),DATE(YEAR(fpdate),MONTH(fpdate)+A185-1,DAY(fpdate))))))</f>
        <v>#NAME?</v>
      </c>
      <c r="C185" s="76" t="str">
        <f t="shared" si="2"/>
        <v>#NAME?</v>
      </c>
      <c r="D185" s="77" t="str">
        <f>IF(A185="","",IF(A185=1,start_rate,IF(variable,IF(OR(A185=1,A185&lt;$J$23*periods_per_year),D184,MIN($J$24,IF(MOD(A185-1,$J$26)=0,MAX($J$25,D184+$J$27),D184))),D184)))</f>
        <v>#NAME?</v>
      </c>
      <c r="E185" s="78" t="str">
        <f t="shared" si="3"/>
        <v>#NAME?</v>
      </c>
      <c r="F185" s="78" t="str">
        <f t="shared" si="4"/>
        <v>#NAME?</v>
      </c>
      <c r="G185" s="78" t="str">
        <f>IF(OR(A185="",A185&lt;$E$23),"",IF(J184&lt;=F185,0,IF(IF(AND(A185&gt;=$E$23,MOD(A185-$E$23,int)=0),$E$24,0)+F185&gt;=J184+E185,J184+E185-F185,IF(AND(A185&gt;=$E$23,MOD(A185-$E$23,int)=0),$E$24,0)+IF(IF(AND(A185&gt;=$E$23,MOD(A185-$E$23,int)=0),$E$24,0)+IF(MOD(A185-$E$27,periods_per_year)=0,$E$26,0)+F185&lt;J184+E185,IF(MOD(A185-$E$27,periods_per_year)=0,$E$26,0),J184+E185-IF(AND(A185&gt;=$E$23,MOD(A185-$E$23,int)=0),$E$24,0)-F185))))</f>
        <v>#NAME?</v>
      </c>
      <c r="H185" s="79"/>
      <c r="I185" s="78" t="str">
        <f t="shared" si="5"/>
        <v>#NAME?</v>
      </c>
      <c r="J185" s="78" t="str">
        <f t="shared" si="6"/>
        <v>#NAME?</v>
      </c>
      <c r="K185" s="78" t="str">
        <f t="shared" si="7"/>
        <v>#NAME?</v>
      </c>
      <c r="L185" s="78" t="str">
        <f t="shared" si="8"/>
        <v>#NAME?</v>
      </c>
      <c r="M185" s="4"/>
      <c r="N185" s="4"/>
      <c r="O185" s="74" t="str">
        <f t="shared" si="9"/>
        <v>#NAME?</v>
      </c>
      <c r="P185" s="75" t="str">
        <f>IF(O185="","",IF(OR(periods_per_year=26,periods_per_year=52),IF(periods_per_year=26,IF(O185=1,fpdate,P184+14),IF(periods_per_year=52,IF(O185=1,fpdate,P184+7),"n/a")),IF(periods_per_year=24,DATE(YEAR(fpdate),MONTH(fpdate)+(O185-1)/2+IF(AND(DAY(fpdate)&gt;=15,MOD(O185,2)=0),1,0),IF(MOD(O185,2)=0,IF(DAY(fpdate)&gt;=15,DAY(fpdate)-14,DAY(fpdate)+14),DAY(fpdate))),IF(DAY(DATE(YEAR(fpdate),MONTH(fpdate)+O185-1,DAY(fpdate)))&lt;&gt;DAY(fpdate),DATE(YEAR(fpdate),MONTH(fpdate)+O185,0),DATE(YEAR(fpdate),MONTH(fpdate)+O185-1,DAY(fpdate))))))</f>
        <v>#NAME?</v>
      </c>
      <c r="Q185" s="80" t="str">
        <f>IF(O185="","",IF(D185&lt;&gt;"",D185,IF(O185=1,start_rate,IF(variable,IF(OR(O185=1,O185&lt;$J$23*periods_per_year),Q184,MIN($J$24,IF(MOD(O185-1,$J$26)=0,MAX($J$25,Q184+$J$27),Q184))),Q184))))</f>
        <v>#NAME?</v>
      </c>
      <c r="R185" s="78" t="str">
        <f t="shared" si="10"/>
        <v>#NAME?</v>
      </c>
      <c r="S185" s="78" t="str">
        <f t="shared" si="11"/>
        <v>#NAME?</v>
      </c>
      <c r="T185" s="78" t="str">
        <f t="shared" si="12"/>
        <v>#NAME?</v>
      </c>
      <c r="U185" s="78" t="str">
        <f t="shared" si="13"/>
        <v>#NAME?</v>
      </c>
    </row>
    <row r="186" ht="12.75" customHeight="1">
      <c r="A186" s="74" t="str">
        <f t="shared" si="1"/>
        <v>#NAME?</v>
      </c>
      <c r="B186" s="75" t="str">
        <f>IF(A186="","",IF(OR(periods_per_year=26,periods_per_year=52),IF(periods_per_year=26,IF(A186=1,fpdate,B185+14),IF(periods_per_year=52,IF(A186=1,fpdate,B185+7),"n/a")),IF(periods_per_year=24,DATE(YEAR(fpdate),MONTH(fpdate)+(A186-1)/2+IF(AND(DAY(fpdate)&gt;=15,MOD(A186,2)=0),1,0),IF(MOD(A186,2)=0,IF(DAY(fpdate)&gt;=15,DAY(fpdate)-14,DAY(fpdate)+14),DAY(fpdate))),IF(DAY(DATE(YEAR(fpdate),MONTH(fpdate)+A186-1,DAY(fpdate)))&lt;&gt;DAY(fpdate),DATE(YEAR(fpdate),MONTH(fpdate)+A186,0),DATE(YEAR(fpdate),MONTH(fpdate)+A186-1,DAY(fpdate))))))</f>
        <v>#NAME?</v>
      </c>
      <c r="C186" s="76" t="str">
        <f t="shared" si="2"/>
        <v>#NAME?</v>
      </c>
      <c r="D186" s="77" t="str">
        <f>IF(A186="","",IF(A186=1,start_rate,IF(variable,IF(OR(A186=1,A186&lt;$J$23*periods_per_year),D185,MIN($J$24,IF(MOD(A186-1,$J$26)=0,MAX($J$25,D185+$J$27),D185))),D185)))</f>
        <v>#NAME?</v>
      </c>
      <c r="E186" s="78" t="str">
        <f t="shared" si="3"/>
        <v>#NAME?</v>
      </c>
      <c r="F186" s="78" t="str">
        <f t="shared" si="4"/>
        <v>#NAME?</v>
      </c>
      <c r="G186" s="78" t="str">
        <f>IF(OR(A186="",A186&lt;$E$23),"",IF(J185&lt;=F186,0,IF(IF(AND(A186&gt;=$E$23,MOD(A186-$E$23,int)=0),$E$24,0)+F186&gt;=J185+E186,J185+E186-F186,IF(AND(A186&gt;=$E$23,MOD(A186-$E$23,int)=0),$E$24,0)+IF(IF(AND(A186&gt;=$E$23,MOD(A186-$E$23,int)=0),$E$24,0)+IF(MOD(A186-$E$27,periods_per_year)=0,$E$26,0)+F186&lt;J185+E186,IF(MOD(A186-$E$27,periods_per_year)=0,$E$26,0),J185+E186-IF(AND(A186&gt;=$E$23,MOD(A186-$E$23,int)=0),$E$24,0)-F186))))</f>
        <v>#NAME?</v>
      </c>
      <c r="H186" s="79"/>
      <c r="I186" s="78" t="str">
        <f t="shared" si="5"/>
        <v>#NAME?</v>
      </c>
      <c r="J186" s="78" t="str">
        <f t="shared" si="6"/>
        <v>#NAME?</v>
      </c>
      <c r="K186" s="78" t="str">
        <f t="shared" si="7"/>
        <v>#NAME?</v>
      </c>
      <c r="L186" s="78" t="str">
        <f t="shared" si="8"/>
        <v>#NAME?</v>
      </c>
      <c r="M186" s="4"/>
      <c r="N186" s="4"/>
      <c r="O186" s="74" t="str">
        <f t="shared" si="9"/>
        <v>#NAME?</v>
      </c>
      <c r="P186" s="75" t="str">
        <f>IF(O186="","",IF(OR(periods_per_year=26,periods_per_year=52),IF(periods_per_year=26,IF(O186=1,fpdate,P185+14),IF(periods_per_year=52,IF(O186=1,fpdate,P185+7),"n/a")),IF(periods_per_year=24,DATE(YEAR(fpdate),MONTH(fpdate)+(O186-1)/2+IF(AND(DAY(fpdate)&gt;=15,MOD(O186,2)=0),1,0),IF(MOD(O186,2)=0,IF(DAY(fpdate)&gt;=15,DAY(fpdate)-14,DAY(fpdate)+14),DAY(fpdate))),IF(DAY(DATE(YEAR(fpdate),MONTH(fpdate)+O186-1,DAY(fpdate)))&lt;&gt;DAY(fpdate),DATE(YEAR(fpdate),MONTH(fpdate)+O186,0),DATE(YEAR(fpdate),MONTH(fpdate)+O186-1,DAY(fpdate))))))</f>
        <v>#NAME?</v>
      </c>
      <c r="Q186" s="80" t="str">
        <f>IF(O186="","",IF(D186&lt;&gt;"",D186,IF(O186=1,start_rate,IF(variable,IF(OR(O186=1,O186&lt;$J$23*periods_per_year),Q185,MIN($J$24,IF(MOD(O186-1,$J$26)=0,MAX($J$25,Q185+$J$27),Q185))),Q185))))</f>
        <v>#NAME?</v>
      </c>
      <c r="R186" s="78" t="str">
        <f t="shared" si="10"/>
        <v>#NAME?</v>
      </c>
      <c r="S186" s="78" t="str">
        <f t="shared" si="11"/>
        <v>#NAME?</v>
      </c>
      <c r="T186" s="78" t="str">
        <f t="shared" si="12"/>
        <v>#NAME?</v>
      </c>
      <c r="U186" s="78" t="str">
        <f t="shared" si="13"/>
        <v>#NAME?</v>
      </c>
    </row>
    <row r="187" ht="12.75" customHeight="1">
      <c r="A187" s="74" t="str">
        <f t="shared" si="1"/>
        <v>#NAME?</v>
      </c>
      <c r="B187" s="75" t="str">
        <f>IF(A187="","",IF(OR(periods_per_year=26,periods_per_year=52),IF(periods_per_year=26,IF(A187=1,fpdate,B186+14),IF(periods_per_year=52,IF(A187=1,fpdate,B186+7),"n/a")),IF(periods_per_year=24,DATE(YEAR(fpdate),MONTH(fpdate)+(A187-1)/2+IF(AND(DAY(fpdate)&gt;=15,MOD(A187,2)=0),1,0),IF(MOD(A187,2)=0,IF(DAY(fpdate)&gt;=15,DAY(fpdate)-14,DAY(fpdate)+14),DAY(fpdate))),IF(DAY(DATE(YEAR(fpdate),MONTH(fpdate)+A187-1,DAY(fpdate)))&lt;&gt;DAY(fpdate),DATE(YEAR(fpdate),MONTH(fpdate)+A187,0),DATE(YEAR(fpdate),MONTH(fpdate)+A187-1,DAY(fpdate))))))</f>
        <v>#NAME?</v>
      </c>
      <c r="C187" s="76" t="str">
        <f t="shared" si="2"/>
        <v>#NAME?</v>
      </c>
      <c r="D187" s="77" t="str">
        <f>IF(A187="","",IF(A187=1,start_rate,IF(variable,IF(OR(A187=1,A187&lt;$J$23*periods_per_year),D186,MIN($J$24,IF(MOD(A187-1,$J$26)=0,MAX($J$25,D186+$J$27),D186))),D186)))</f>
        <v>#NAME?</v>
      </c>
      <c r="E187" s="78" t="str">
        <f t="shared" si="3"/>
        <v>#NAME?</v>
      </c>
      <c r="F187" s="78" t="str">
        <f t="shared" si="4"/>
        <v>#NAME?</v>
      </c>
      <c r="G187" s="78" t="str">
        <f>IF(OR(A187="",A187&lt;$E$23),"",IF(J186&lt;=F187,0,IF(IF(AND(A187&gt;=$E$23,MOD(A187-$E$23,int)=0),$E$24,0)+F187&gt;=J186+E187,J186+E187-F187,IF(AND(A187&gt;=$E$23,MOD(A187-$E$23,int)=0),$E$24,0)+IF(IF(AND(A187&gt;=$E$23,MOD(A187-$E$23,int)=0),$E$24,0)+IF(MOD(A187-$E$27,periods_per_year)=0,$E$26,0)+F187&lt;J186+E187,IF(MOD(A187-$E$27,periods_per_year)=0,$E$26,0),J186+E187-IF(AND(A187&gt;=$E$23,MOD(A187-$E$23,int)=0),$E$24,0)-F187))))</f>
        <v>#NAME?</v>
      </c>
      <c r="H187" s="79"/>
      <c r="I187" s="78" t="str">
        <f t="shared" si="5"/>
        <v>#NAME?</v>
      </c>
      <c r="J187" s="78" t="str">
        <f t="shared" si="6"/>
        <v>#NAME?</v>
      </c>
      <c r="K187" s="78" t="str">
        <f t="shared" si="7"/>
        <v>#NAME?</v>
      </c>
      <c r="L187" s="78" t="str">
        <f t="shared" si="8"/>
        <v>#NAME?</v>
      </c>
      <c r="M187" s="4"/>
      <c r="N187" s="4"/>
      <c r="O187" s="74" t="str">
        <f t="shared" si="9"/>
        <v>#NAME?</v>
      </c>
      <c r="P187" s="75" t="str">
        <f>IF(O187="","",IF(OR(periods_per_year=26,periods_per_year=52),IF(periods_per_year=26,IF(O187=1,fpdate,P186+14),IF(periods_per_year=52,IF(O187=1,fpdate,P186+7),"n/a")),IF(periods_per_year=24,DATE(YEAR(fpdate),MONTH(fpdate)+(O187-1)/2+IF(AND(DAY(fpdate)&gt;=15,MOD(O187,2)=0),1,0),IF(MOD(O187,2)=0,IF(DAY(fpdate)&gt;=15,DAY(fpdate)-14,DAY(fpdate)+14),DAY(fpdate))),IF(DAY(DATE(YEAR(fpdate),MONTH(fpdate)+O187-1,DAY(fpdate)))&lt;&gt;DAY(fpdate),DATE(YEAR(fpdate),MONTH(fpdate)+O187,0),DATE(YEAR(fpdate),MONTH(fpdate)+O187-1,DAY(fpdate))))))</f>
        <v>#NAME?</v>
      </c>
      <c r="Q187" s="80" t="str">
        <f>IF(O187="","",IF(D187&lt;&gt;"",D187,IF(O187=1,start_rate,IF(variable,IF(OR(O187=1,O187&lt;$J$23*periods_per_year),Q186,MIN($J$24,IF(MOD(O187-1,$J$26)=0,MAX($J$25,Q186+$J$27),Q186))),Q186))))</f>
        <v>#NAME?</v>
      </c>
      <c r="R187" s="78" t="str">
        <f t="shared" si="10"/>
        <v>#NAME?</v>
      </c>
      <c r="S187" s="78" t="str">
        <f t="shared" si="11"/>
        <v>#NAME?</v>
      </c>
      <c r="T187" s="78" t="str">
        <f t="shared" si="12"/>
        <v>#NAME?</v>
      </c>
      <c r="U187" s="78" t="str">
        <f t="shared" si="13"/>
        <v>#NAME?</v>
      </c>
    </row>
    <row r="188" ht="12.75" customHeight="1">
      <c r="A188" s="74" t="str">
        <f t="shared" si="1"/>
        <v>#NAME?</v>
      </c>
      <c r="B188" s="75" t="str">
        <f>IF(A188="","",IF(OR(periods_per_year=26,periods_per_year=52),IF(periods_per_year=26,IF(A188=1,fpdate,B187+14),IF(periods_per_year=52,IF(A188=1,fpdate,B187+7),"n/a")),IF(periods_per_year=24,DATE(YEAR(fpdate),MONTH(fpdate)+(A188-1)/2+IF(AND(DAY(fpdate)&gt;=15,MOD(A188,2)=0),1,0),IF(MOD(A188,2)=0,IF(DAY(fpdate)&gt;=15,DAY(fpdate)-14,DAY(fpdate)+14),DAY(fpdate))),IF(DAY(DATE(YEAR(fpdate),MONTH(fpdate)+A188-1,DAY(fpdate)))&lt;&gt;DAY(fpdate),DATE(YEAR(fpdate),MONTH(fpdate)+A188,0),DATE(YEAR(fpdate),MONTH(fpdate)+A188-1,DAY(fpdate))))))</f>
        <v>#NAME?</v>
      </c>
      <c r="C188" s="76" t="str">
        <f t="shared" si="2"/>
        <v>#NAME?</v>
      </c>
      <c r="D188" s="77" t="str">
        <f>IF(A188="","",IF(A188=1,start_rate,IF(variable,IF(OR(A188=1,A188&lt;$J$23*periods_per_year),D187,MIN($J$24,IF(MOD(A188-1,$J$26)=0,MAX($J$25,D187+$J$27),D187))),D187)))</f>
        <v>#NAME?</v>
      </c>
      <c r="E188" s="78" t="str">
        <f t="shared" si="3"/>
        <v>#NAME?</v>
      </c>
      <c r="F188" s="78" t="str">
        <f t="shared" si="4"/>
        <v>#NAME?</v>
      </c>
      <c r="G188" s="78" t="str">
        <f>IF(OR(A188="",A188&lt;$E$23),"",IF(J187&lt;=F188,0,IF(IF(AND(A188&gt;=$E$23,MOD(A188-$E$23,int)=0),$E$24,0)+F188&gt;=J187+E188,J187+E188-F188,IF(AND(A188&gt;=$E$23,MOD(A188-$E$23,int)=0),$E$24,0)+IF(IF(AND(A188&gt;=$E$23,MOD(A188-$E$23,int)=0),$E$24,0)+IF(MOD(A188-$E$27,periods_per_year)=0,$E$26,0)+F188&lt;J187+E188,IF(MOD(A188-$E$27,periods_per_year)=0,$E$26,0),J187+E188-IF(AND(A188&gt;=$E$23,MOD(A188-$E$23,int)=0),$E$24,0)-F188))))</f>
        <v>#NAME?</v>
      </c>
      <c r="H188" s="79"/>
      <c r="I188" s="78" t="str">
        <f t="shared" si="5"/>
        <v>#NAME?</v>
      </c>
      <c r="J188" s="78" t="str">
        <f t="shared" si="6"/>
        <v>#NAME?</v>
      </c>
      <c r="K188" s="78" t="str">
        <f t="shared" si="7"/>
        <v>#NAME?</v>
      </c>
      <c r="L188" s="78" t="str">
        <f t="shared" si="8"/>
        <v>#NAME?</v>
      </c>
      <c r="M188" s="4"/>
      <c r="N188" s="4"/>
      <c r="O188" s="74" t="str">
        <f t="shared" si="9"/>
        <v>#NAME?</v>
      </c>
      <c r="P188" s="75" t="str">
        <f>IF(O188="","",IF(OR(periods_per_year=26,periods_per_year=52),IF(periods_per_year=26,IF(O188=1,fpdate,P187+14),IF(periods_per_year=52,IF(O188=1,fpdate,P187+7),"n/a")),IF(periods_per_year=24,DATE(YEAR(fpdate),MONTH(fpdate)+(O188-1)/2+IF(AND(DAY(fpdate)&gt;=15,MOD(O188,2)=0),1,0),IF(MOD(O188,2)=0,IF(DAY(fpdate)&gt;=15,DAY(fpdate)-14,DAY(fpdate)+14),DAY(fpdate))),IF(DAY(DATE(YEAR(fpdate),MONTH(fpdate)+O188-1,DAY(fpdate)))&lt;&gt;DAY(fpdate),DATE(YEAR(fpdate),MONTH(fpdate)+O188,0),DATE(YEAR(fpdate),MONTH(fpdate)+O188-1,DAY(fpdate))))))</f>
        <v>#NAME?</v>
      </c>
      <c r="Q188" s="80" t="str">
        <f>IF(O188="","",IF(D188&lt;&gt;"",D188,IF(O188=1,start_rate,IF(variable,IF(OR(O188=1,O188&lt;$J$23*periods_per_year),Q187,MIN($J$24,IF(MOD(O188-1,$J$26)=0,MAX($J$25,Q187+$J$27),Q187))),Q187))))</f>
        <v>#NAME?</v>
      </c>
      <c r="R188" s="78" t="str">
        <f t="shared" si="10"/>
        <v>#NAME?</v>
      </c>
      <c r="S188" s="78" t="str">
        <f t="shared" si="11"/>
        <v>#NAME?</v>
      </c>
      <c r="T188" s="78" t="str">
        <f t="shared" si="12"/>
        <v>#NAME?</v>
      </c>
      <c r="U188" s="78" t="str">
        <f t="shared" si="13"/>
        <v>#NAME?</v>
      </c>
    </row>
    <row r="189" ht="12.75" customHeight="1">
      <c r="A189" s="74" t="str">
        <f t="shared" si="1"/>
        <v>#NAME?</v>
      </c>
      <c r="B189" s="75" t="str">
        <f>IF(A189="","",IF(OR(periods_per_year=26,periods_per_year=52),IF(periods_per_year=26,IF(A189=1,fpdate,B188+14),IF(periods_per_year=52,IF(A189=1,fpdate,B188+7),"n/a")),IF(periods_per_year=24,DATE(YEAR(fpdate),MONTH(fpdate)+(A189-1)/2+IF(AND(DAY(fpdate)&gt;=15,MOD(A189,2)=0),1,0),IF(MOD(A189,2)=0,IF(DAY(fpdate)&gt;=15,DAY(fpdate)-14,DAY(fpdate)+14),DAY(fpdate))),IF(DAY(DATE(YEAR(fpdate),MONTH(fpdate)+A189-1,DAY(fpdate)))&lt;&gt;DAY(fpdate),DATE(YEAR(fpdate),MONTH(fpdate)+A189,0),DATE(YEAR(fpdate),MONTH(fpdate)+A189-1,DAY(fpdate))))))</f>
        <v>#NAME?</v>
      </c>
      <c r="C189" s="76" t="str">
        <f t="shared" si="2"/>
        <v>#NAME?</v>
      </c>
      <c r="D189" s="77" t="str">
        <f>IF(A189="","",IF(A189=1,start_rate,IF(variable,IF(OR(A189=1,A189&lt;$J$23*periods_per_year),D188,MIN($J$24,IF(MOD(A189-1,$J$26)=0,MAX($J$25,D188+$J$27),D188))),D188)))</f>
        <v>#NAME?</v>
      </c>
      <c r="E189" s="78" t="str">
        <f t="shared" si="3"/>
        <v>#NAME?</v>
      </c>
      <c r="F189" s="78" t="str">
        <f t="shared" si="4"/>
        <v>#NAME?</v>
      </c>
      <c r="G189" s="78" t="str">
        <f>IF(OR(A189="",A189&lt;$E$23),"",IF(J188&lt;=F189,0,IF(IF(AND(A189&gt;=$E$23,MOD(A189-$E$23,int)=0),$E$24,0)+F189&gt;=J188+E189,J188+E189-F189,IF(AND(A189&gt;=$E$23,MOD(A189-$E$23,int)=0),$E$24,0)+IF(IF(AND(A189&gt;=$E$23,MOD(A189-$E$23,int)=0),$E$24,0)+IF(MOD(A189-$E$27,periods_per_year)=0,$E$26,0)+F189&lt;J188+E189,IF(MOD(A189-$E$27,periods_per_year)=0,$E$26,0),J188+E189-IF(AND(A189&gt;=$E$23,MOD(A189-$E$23,int)=0),$E$24,0)-F189))))</f>
        <v>#NAME?</v>
      </c>
      <c r="H189" s="79"/>
      <c r="I189" s="78" t="str">
        <f t="shared" si="5"/>
        <v>#NAME?</v>
      </c>
      <c r="J189" s="78" t="str">
        <f t="shared" si="6"/>
        <v>#NAME?</v>
      </c>
      <c r="K189" s="78" t="str">
        <f t="shared" si="7"/>
        <v>#NAME?</v>
      </c>
      <c r="L189" s="78" t="str">
        <f t="shared" si="8"/>
        <v>#NAME?</v>
      </c>
      <c r="M189" s="4"/>
      <c r="N189" s="4"/>
      <c r="O189" s="74" t="str">
        <f t="shared" si="9"/>
        <v>#NAME?</v>
      </c>
      <c r="P189" s="75" t="str">
        <f>IF(O189="","",IF(OR(periods_per_year=26,periods_per_year=52),IF(periods_per_year=26,IF(O189=1,fpdate,P188+14),IF(periods_per_year=52,IF(O189=1,fpdate,P188+7),"n/a")),IF(periods_per_year=24,DATE(YEAR(fpdate),MONTH(fpdate)+(O189-1)/2+IF(AND(DAY(fpdate)&gt;=15,MOD(O189,2)=0),1,0),IF(MOD(O189,2)=0,IF(DAY(fpdate)&gt;=15,DAY(fpdate)-14,DAY(fpdate)+14),DAY(fpdate))),IF(DAY(DATE(YEAR(fpdate),MONTH(fpdate)+O189-1,DAY(fpdate)))&lt;&gt;DAY(fpdate),DATE(YEAR(fpdate),MONTH(fpdate)+O189,0),DATE(YEAR(fpdate),MONTH(fpdate)+O189-1,DAY(fpdate))))))</f>
        <v>#NAME?</v>
      </c>
      <c r="Q189" s="80" t="str">
        <f>IF(O189="","",IF(D189&lt;&gt;"",D189,IF(O189=1,start_rate,IF(variable,IF(OR(O189=1,O189&lt;$J$23*periods_per_year),Q188,MIN($J$24,IF(MOD(O189-1,$J$26)=0,MAX($J$25,Q188+$J$27),Q188))),Q188))))</f>
        <v>#NAME?</v>
      </c>
      <c r="R189" s="78" t="str">
        <f t="shared" si="10"/>
        <v>#NAME?</v>
      </c>
      <c r="S189" s="78" t="str">
        <f t="shared" si="11"/>
        <v>#NAME?</v>
      </c>
      <c r="T189" s="78" t="str">
        <f t="shared" si="12"/>
        <v>#NAME?</v>
      </c>
      <c r="U189" s="78" t="str">
        <f t="shared" si="13"/>
        <v>#NAME?</v>
      </c>
    </row>
    <row r="190" ht="12.75" customHeight="1">
      <c r="A190" s="74" t="str">
        <f t="shared" si="1"/>
        <v>#NAME?</v>
      </c>
      <c r="B190" s="75" t="str">
        <f>IF(A190="","",IF(OR(periods_per_year=26,periods_per_year=52),IF(periods_per_year=26,IF(A190=1,fpdate,B189+14),IF(periods_per_year=52,IF(A190=1,fpdate,B189+7),"n/a")),IF(periods_per_year=24,DATE(YEAR(fpdate),MONTH(fpdate)+(A190-1)/2+IF(AND(DAY(fpdate)&gt;=15,MOD(A190,2)=0),1,0),IF(MOD(A190,2)=0,IF(DAY(fpdate)&gt;=15,DAY(fpdate)-14,DAY(fpdate)+14),DAY(fpdate))),IF(DAY(DATE(YEAR(fpdate),MONTH(fpdate)+A190-1,DAY(fpdate)))&lt;&gt;DAY(fpdate),DATE(YEAR(fpdate),MONTH(fpdate)+A190,0),DATE(YEAR(fpdate),MONTH(fpdate)+A190-1,DAY(fpdate))))))</f>
        <v>#NAME?</v>
      </c>
      <c r="C190" s="76" t="str">
        <f t="shared" si="2"/>
        <v>#NAME?</v>
      </c>
      <c r="D190" s="77" t="str">
        <f>IF(A190="","",IF(A190=1,start_rate,IF(variable,IF(OR(A190=1,A190&lt;$J$23*periods_per_year),D189,MIN($J$24,IF(MOD(A190-1,$J$26)=0,MAX($J$25,D189+$J$27),D189))),D189)))</f>
        <v>#NAME?</v>
      </c>
      <c r="E190" s="78" t="str">
        <f t="shared" si="3"/>
        <v>#NAME?</v>
      </c>
      <c r="F190" s="78" t="str">
        <f t="shared" si="4"/>
        <v>#NAME?</v>
      </c>
      <c r="G190" s="78" t="str">
        <f>IF(OR(A190="",A190&lt;$E$23),"",IF(J189&lt;=F190,0,IF(IF(AND(A190&gt;=$E$23,MOD(A190-$E$23,int)=0),$E$24,0)+F190&gt;=J189+E190,J189+E190-F190,IF(AND(A190&gt;=$E$23,MOD(A190-$E$23,int)=0),$E$24,0)+IF(IF(AND(A190&gt;=$E$23,MOD(A190-$E$23,int)=0),$E$24,0)+IF(MOD(A190-$E$27,periods_per_year)=0,$E$26,0)+F190&lt;J189+E190,IF(MOD(A190-$E$27,periods_per_year)=0,$E$26,0),J189+E190-IF(AND(A190&gt;=$E$23,MOD(A190-$E$23,int)=0),$E$24,0)-F190))))</f>
        <v>#NAME?</v>
      </c>
      <c r="H190" s="79"/>
      <c r="I190" s="78" t="str">
        <f t="shared" si="5"/>
        <v>#NAME?</v>
      </c>
      <c r="J190" s="78" t="str">
        <f t="shared" si="6"/>
        <v>#NAME?</v>
      </c>
      <c r="K190" s="78" t="str">
        <f t="shared" si="7"/>
        <v>#NAME?</v>
      </c>
      <c r="L190" s="78" t="str">
        <f t="shared" si="8"/>
        <v>#NAME?</v>
      </c>
      <c r="M190" s="4"/>
      <c r="N190" s="4"/>
      <c r="O190" s="74" t="str">
        <f t="shared" si="9"/>
        <v>#NAME?</v>
      </c>
      <c r="P190" s="75" t="str">
        <f>IF(O190="","",IF(OR(periods_per_year=26,periods_per_year=52),IF(periods_per_year=26,IF(O190=1,fpdate,P189+14),IF(periods_per_year=52,IF(O190=1,fpdate,P189+7),"n/a")),IF(periods_per_year=24,DATE(YEAR(fpdate),MONTH(fpdate)+(O190-1)/2+IF(AND(DAY(fpdate)&gt;=15,MOD(O190,2)=0),1,0),IF(MOD(O190,2)=0,IF(DAY(fpdate)&gt;=15,DAY(fpdate)-14,DAY(fpdate)+14),DAY(fpdate))),IF(DAY(DATE(YEAR(fpdate),MONTH(fpdate)+O190-1,DAY(fpdate)))&lt;&gt;DAY(fpdate),DATE(YEAR(fpdate),MONTH(fpdate)+O190,0),DATE(YEAR(fpdate),MONTH(fpdate)+O190-1,DAY(fpdate))))))</f>
        <v>#NAME?</v>
      </c>
      <c r="Q190" s="80" t="str">
        <f>IF(O190="","",IF(D190&lt;&gt;"",D190,IF(O190=1,start_rate,IF(variable,IF(OR(O190=1,O190&lt;$J$23*periods_per_year),Q189,MIN($J$24,IF(MOD(O190-1,$J$26)=0,MAX($J$25,Q189+$J$27),Q189))),Q189))))</f>
        <v>#NAME?</v>
      </c>
      <c r="R190" s="78" t="str">
        <f t="shared" si="10"/>
        <v>#NAME?</v>
      </c>
      <c r="S190" s="78" t="str">
        <f t="shared" si="11"/>
        <v>#NAME?</v>
      </c>
      <c r="T190" s="78" t="str">
        <f t="shared" si="12"/>
        <v>#NAME?</v>
      </c>
      <c r="U190" s="78" t="str">
        <f t="shared" si="13"/>
        <v>#NAME?</v>
      </c>
    </row>
    <row r="191" ht="12.75" customHeight="1">
      <c r="A191" s="74" t="str">
        <f t="shared" si="1"/>
        <v>#NAME?</v>
      </c>
      <c r="B191" s="75" t="str">
        <f>IF(A191="","",IF(OR(periods_per_year=26,periods_per_year=52),IF(periods_per_year=26,IF(A191=1,fpdate,B190+14),IF(periods_per_year=52,IF(A191=1,fpdate,B190+7),"n/a")),IF(periods_per_year=24,DATE(YEAR(fpdate),MONTH(fpdate)+(A191-1)/2+IF(AND(DAY(fpdate)&gt;=15,MOD(A191,2)=0),1,0),IF(MOD(A191,2)=0,IF(DAY(fpdate)&gt;=15,DAY(fpdate)-14,DAY(fpdate)+14),DAY(fpdate))),IF(DAY(DATE(YEAR(fpdate),MONTH(fpdate)+A191-1,DAY(fpdate)))&lt;&gt;DAY(fpdate),DATE(YEAR(fpdate),MONTH(fpdate)+A191,0),DATE(YEAR(fpdate),MONTH(fpdate)+A191-1,DAY(fpdate))))))</f>
        <v>#NAME?</v>
      </c>
      <c r="C191" s="76" t="str">
        <f t="shared" si="2"/>
        <v>#NAME?</v>
      </c>
      <c r="D191" s="77" t="str">
        <f>IF(A191="","",IF(A191=1,start_rate,IF(variable,IF(OR(A191=1,A191&lt;$J$23*periods_per_year),D190,MIN($J$24,IF(MOD(A191-1,$J$26)=0,MAX($J$25,D190+$J$27),D190))),D190)))</f>
        <v>#NAME?</v>
      </c>
      <c r="E191" s="78" t="str">
        <f t="shared" si="3"/>
        <v>#NAME?</v>
      </c>
      <c r="F191" s="78" t="str">
        <f t="shared" si="4"/>
        <v>#NAME?</v>
      </c>
      <c r="G191" s="78" t="str">
        <f>IF(OR(A191="",A191&lt;$E$23),"",IF(J190&lt;=F191,0,IF(IF(AND(A191&gt;=$E$23,MOD(A191-$E$23,int)=0),$E$24,0)+F191&gt;=J190+E191,J190+E191-F191,IF(AND(A191&gt;=$E$23,MOD(A191-$E$23,int)=0),$E$24,0)+IF(IF(AND(A191&gt;=$E$23,MOD(A191-$E$23,int)=0),$E$24,0)+IF(MOD(A191-$E$27,periods_per_year)=0,$E$26,0)+F191&lt;J190+E191,IF(MOD(A191-$E$27,periods_per_year)=0,$E$26,0),J190+E191-IF(AND(A191&gt;=$E$23,MOD(A191-$E$23,int)=0),$E$24,0)-F191))))</f>
        <v>#NAME?</v>
      </c>
      <c r="H191" s="79"/>
      <c r="I191" s="78" t="str">
        <f t="shared" si="5"/>
        <v>#NAME?</v>
      </c>
      <c r="J191" s="78" t="str">
        <f t="shared" si="6"/>
        <v>#NAME?</v>
      </c>
      <c r="K191" s="78" t="str">
        <f t="shared" si="7"/>
        <v>#NAME?</v>
      </c>
      <c r="L191" s="78" t="str">
        <f t="shared" si="8"/>
        <v>#NAME?</v>
      </c>
      <c r="M191" s="4"/>
      <c r="N191" s="4"/>
      <c r="O191" s="74" t="str">
        <f t="shared" si="9"/>
        <v>#NAME?</v>
      </c>
      <c r="P191" s="75" t="str">
        <f>IF(O191="","",IF(OR(periods_per_year=26,periods_per_year=52),IF(periods_per_year=26,IF(O191=1,fpdate,P190+14),IF(periods_per_year=52,IF(O191=1,fpdate,P190+7),"n/a")),IF(periods_per_year=24,DATE(YEAR(fpdate),MONTH(fpdate)+(O191-1)/2+IF(AND(DAY(fpdate)&gt;=15,MOD(O191,2)=0),1,0),IF(MOD(O191,2)=0,IF(DAY(fpdate)&gt;=15,DAY(fpdate)-14,DAY(fpdate)+14),DAY(fpdate))),IF(DAY(DATE(YEAR(fpdate),MONTH(fpdate)+O191-1,DAY(fpdate)))&lt;&gt;DAY(fpdate),DATE(YEAR(fpdate),MONTH(fpdate)+O191,0),DATE(YEAR(fpdate),MONTH(fpdate)+O191-1,DAY(fpdate))))))</f>
        <v>#NAME?</v>
      </c>
      <c r="Q191" s="80" t="str">
        <f>IF(O191="","",IF(D191&lt;&gt;"",D191,IF(O191=1,start_rate,IF(variable,IF(OR(O191=1,O191&lt;$J$23*periods_per_year),Q190,MIN($J$24,IF(MOD(O191-1,$J$26)=0,MAX($J$25,Q190+$J$27),Q190))),Q190))))</f>
        <v>#NAME?</v>
      </c>
      <c r="R191" s="78" t="str">
        <f t="shared" si="10"/>
        <v>#NAME?</v>
      </c>
      <c r="S191" s="78" t="str">
        <f t="shared" si="11"/>
        <v>#NAME?</v>
      </c>
      <c r="T191" s="78" t="str">
        <f t="shared" si="12"/>
        <v>#NAME?</v>
      </c>
      <c r="U191" s="78" t="str">
        <f t="shared" si="13"/>
        <v>#NAME?</v>
      </c>
    </row>
    <row r="192" ht="12.75" customHeight="1">
      <c r="A192" s="74" t="str">
        <f t="shared" si="1"/>
        <v>#NAME?</v>
      </c>
      <c r="B192" s="75" t="str">
        <f>IF(A192="","",IF(OR(periods_per_year=26,periods_per_year=52),IF(periods_per_year=26,IF(A192=1,fpdate,B191+14),IF(periods_per_year=52,IF(A192=1,fpdate,B191+7),"n/a")),IF(periods_per_year=24,DATE(YEAR(fpdate),MONTH(fpdate)+(A192-1)/2+IF(AND(DAY(fpdate)&gt;=15,MOD(A192,2)=0),1,0),IF(MOD(A192,2)=0,IF(DAY(fpdate)&gt;=15,DAY(fpdate)-14,DAY(fpdate)+14),DAY(fpdate))),IF(DAY(DATE(YEAR(fpdate),MONTH(fpdate)+A192-1,DAY(fpdate)))&lt;&gt;DAY(fpdate),DATE(YEAR(fpdate),MONTH(fpdate)+A192,0),DATE(YEAR(fpdate),MONTH(fpdate)+A192-1,DAY(fpdate))))))</f>
        <v>#NAME?</v>
      </c>
      <c r="C192" s="76" t="str">
        <f t="shared" si="2"/>
        <v>#NAME?</v>
      </c>
      <c r="D192" s="77" t="str">
        <f>IF(A192="","",IF(A192=1,start_rate,IF(variable,IF(OR(A192=1,A192&lt;$J$23*periods_per_year),D191,MIN($J$24,IF(MOD(A192-1,$J$26)=0,MAX($J$25,D191+$J$27),D191))),D191)))</f>
        <v>#NAME?</v>
      </c>
      <c r="E192" s="78" t="str">
        <f t="shared" si="3"/>
        <v>#NAME?</v>
      </c>
      <c r="F192" s="78" t="str">
        <f t="shared" si="4"/>
        <v>#NAME?</v>
      </c>
      <c r="G192" s="78" t="str">
        <f>IF(OR(A192="",A192&lt;$E$23),"",IF(J191&lt;=F192,0,IF(IF(AND(A192&gt;=$E$23,MOD(A192-$E$23,int)=0),$E$24,0)+F192&gt;=J191+E192,J191+E192-F192,IF(AND(A192&gt;=$E$23,MOD(A192-$E$23,int)=0),$E$24,0)+IF(IF(AND(A192&gt;=$E$23,MOD(A192-$E$23,int)=0),$E$24,0)+IF(MOD(A192-$E$27,periods_per_year)=0,$E$26,0)+F192&lt;J191+E192,IF(MOD(A192-$E$27,periods_per_year)=0,$E$26,0),J191+E192-IF(AND(A192&gt;=$E$23,MOD(A192-$E$23,int)=0),$E$24,0)-F192))))</f>
        <v>#NAME?</v>
      </c>
      <c r="H192" s="79"/>
      <c r="I192" s="78" t="str">
        <f t="shared" si="5"/>
        <v>#NAME?</v>
      </c>
      <c r="J192" s="78" t="str">
        <f t="shared" si="6"/>
        <v>#NAME?</v>
      </c>
      <c r="K192" s="78" t="str">
        <f t="shared" si="7"/>
        <v>#NAME?</v>
      </c>
      <c r="L192" s="78" t="str">
        <f t="shared" si="8"/>
        <v>#NAME?</v>
      </c>
      <c r="M192" s="4"/>
      <c r="N192" s="4"/>
      <c r="O192" s="74" t="str">
        <f t="shared" si="9"/>
        <v>#NAME?</v>
      </c>
      <c r="P192" s="75" t="str">
        <f>IF(O192="","",IF(OR(periods_per_year=26,periods_per_year=52),IF(periods_per_year=26,IF(O192=1,fpdate,P191+14),IF(periods_per_year=52,IF(O192=1,fpdate,P191+7),"n/a")),IF(periods_per_year=24,DATE(YEAR(fpdate),MONTH(fpdate)+(O192-1)/2+IF(AND(DAY(fpdate)&gt;=15,MOD(O192,2)=0),1,0),IF(MOD(O192,2)=0,IF(DAY(fpdate)&gt;=15,DAY(fpdate)-14,DAY(fpdate)+14),DAY(fpdate))),IF(DAY(DATE(YEAR(fpdate),MONTH(fpdate)+O192-1,DAY(fpdate)))&lt;&gt;DAY(fpdate),DATE(YEAR(fpdate),MONTH(fpdate)+O192,0),DATE(YEAR(fpdate),MONTH(fpdate)+O192-1,DAY(fpdate))))))</f>
        <v>#NAME?</v>
      </c>
      <c r="Q192" s="80" t="str">
        <f>IF(O192="","",IF(D192&lt;&gt;"",D192,IF(O192=1,start_rate,IF(variable,IF(OR(O192=1,O192&lt;$J$23*periods_per_year),Q191,MIN($J$24,IF(MOD(O192-1,$J$26)=0,MAX($J$25,Q191+$J$27),Q191))),Q191))))</f>
        <v>#NAME?</v>
      </c>
      <c r="R192" s="78" t="str">
        <f t="shared" si="10"/>
        <v>#NAME?</v>
      </c>
      <c r="S192" s="78" t="str">
        <f t="shared" si="11"/>
        <v>#NAME?</v>
      </c>
      <c r="T192" s="78" t="str">
        <f t="shared" si="12"/>
        <v>#NAME?</v>
      </c>
      <c r="U192" s="78" t="str">
        <f t="shared" si="13"/>
        <v>#NAME?</v>
      </c>
    </row>
    <row r="193" ht="12.75" customHeight="1">
      <c r="A193" s="74" t="str">
        <f t="shared" si="1"/>
        <v>#NAME?</v>
      </c>
      <c r="B193" s="75" t="str">
        <f>IF(A193="","",IF(OR(periods_per_year=26,periods_per_year=52),IF(periods_per_year=26,IF(A193=1,fpdate,B192+14),IF(periods_per_year=52,IF(A193=1,fpdate,B192+7),"n/a")),IF(periods_per_year=24,DATE(YEAR(fpdate),MONTH(fpdate)+(A193-1)/2+IF(AND(DAY(fpdate)&gt;=15,MOD(A193,2)=0),1,0),IF(MOD(A193,2)=0,IF(DAY(fpdate)&gt;=15,DAY(fpdate)-14,DAY(fpdate)+14),DAY(fpdate))),IF(DAY(DATE(YEAR(fpdate),MONTH(fpdate)+A193-1,DAY(fpdate)))&lt;&gt;DAY(fpdate),DATE(YEAR(fpdate),MONTH(fpdate)+A193,0),DATE(YEAR(fpdate),MONTH(fpdate)+A193-1,DAY(fpdate))))))</f>
        <v>#NAME?</v>
      </c>
      <c r="C193" s="76" t="str">
        <f t="shared" si="2"/>
        <v>#NAME?</v>
      </c>
      <c r="D193" s="77" t="str">
        <f>IF(A193="","",IF(A193=1,start_rate,IF(variable,IF(OR(A193=1,A193&lt;$J$23*periods_per_year),D192,MIN($J$24,IF(MOD(A193-1,$J$26)=0,MAX($J$25,D192+$J$27),D192))),D192)))</f>
        <v>#NAME?</v>
      </c>
      <c r="E193" s="78" t="str">
        <f t="shared" si="3"/>
        <v>#NAME?</v>
      </c>
      <c r="F193" s="78" t="str">
        <f t="shared" si="4"/>
        <v>#NAME?</v>
      </c>
      <c r="G193" s="78" t="str">
        <f>IF(OR(A193="",A193&lt;$E$23),"",IF(J192&lt;=F193,0,IF(IF(AND(A193&gt;=$E$23,MOD(A193-$E$23,int)=0),$E$24,0)+F193&gt;=J192+E193,J192+E193-F193,IF(AND(A193&gt;=$E$23,MOD(A193-$E$23,int)=0),$E$24,0)+IF(IF(AND(A193&gt;=$E$23,MOD(A193-$E$23,int)=0),$E$24,0)+IF(MOD(A193-$E$27,periods_per_year)=0,$E$26,0)+F193&lt;J192+E193,IF(MOD(A193-$E$27,periods_per_year)=0,$E$26,0),J192+E193-IF(AND(A193&gt;=$E$23,MOD(A193-$E$23,int)=0),$E$24,0)-F193))))</f>
        <v>#NAME?</v>
      </c>
      <c r="H193" s="79"/>
      <c r="I193" s="78" t="str">
        <f t="shared" si="5"/>
        <v>#NAME?</v>
      </c>
      <c r="J193" s="78" t="str">
        <f t="shared" si="6"/>
        <v>#NAME?</v>
      </c>
      <c r="K193" s="78" t="str">
        <f t="shared" si="7"/>
        <v>#NAME?</v>
      </c>
      <c r="L193" s="78" t="str">
        <f t="shared" si="8"/>
        <v>#NAME?</v>
      </c>
      <c r="M193" s="4"/>
      <c r="N193" s="4"/>
      <c r="O193" s="74" t="str">
        <f t="shared" si="9"/>
        <v>#NAME?</v>
      </c>
      <c r="P193" s="75" t="str">
        <f>IF(O193="","",IF(OR(periods_per_year=26,periods_per_year=52),IF(periods_per_year=26,IF(O193=1,fpdate,P192+14),IF(periods_per_year=52,IF(O193=1,fpdate,P192+7),"n/a")),IF(periods_per_year=24,DATE(YEAR(fpdate),MONTH(fpdate)+(O193-1)/2+IF(AND(DAY(fpdate)&gt;=15,MOD(O193,2)=0),1,0),IF(MOD(O193,2)=0,IF(DAY(fpdate)&gt;=15,DAY(fpdate)-14,DAY(fpdate)+14),DAY(fpdate))),IF(DAY(DATE(YEAR(fpdate),MONTH(fpdate)+O193-1,DAY(fpdate)))&lt;&gt;DAY(fpdate),DATE(YEAR(fpdate),MONTH(fpdate)+O193,0),DATE(YEAR(fpdate),MONTH(fpdate)+O193-1,DAY(fpdate))))))</f>
        <v>#NAME?</v>
      </c>
      <c r="Q193" s="80" t="str">
        <f>IF(O193="","",IF(D193&lt;&gt;"",D193,IF(O193=1,start_rate,IF(variable,IF(OR(O193=1,O193&lt;$J$23*periods_per_year),Q192,MIN($J$24,IF(MOD(O193-1,$J$26)=0,MAX($J$25,Q192+$J$27),Q192))),Q192))))</f>
        <v>#NAME?</v>
      </c>
      <c r="R193" s="78" t="str">
        <f t="shared" si="10"/>
        <v>#NAME?</v>
      </c>
      <c r="S193" s="78" t="str">
        <f t="shared" si="11"/>
        <v>#NAME?</v>
      </c>
      <c r="T193" s="78" t="str">
        <f t="shared" si="12"/>
        <v>#NAME?</v>
      </c>
      <c r="U193" s="78" t="str">
        <f t="shared" si="13"/>
        <v>#NAME?</v>
      </c>
    </row>
    <row r="194" ht="12.75" customHeight="1">
      <c r="A194" s="74" t="str">
        <f t="shared" si="1"/>
        <v>#NAME?</v>
      </c>
      <c r="B194" s="75" t="str">
        <f>IF(A194="","",IF(OR(periods_per_year=26,periods_per_year=52),IF(periods_per_year=26,IF(A194=1,fpdate,B193+14),IF(periods_per_year=52,IF(A194=1,fpdate,B193+7),"n/a")),IF(periods_per_year=24,DATE(YEAR(fpdate),MONTH(fpdate)+(A194-1)/2+IF(AND(DAY(fpdate)&gt;=15,MOD(A194,2)=0),1,0),IF(MOD(A194,2)=0,IF(DAY(fpdate)&gt;=15,DAY(fpdate)-14,DAY(fpdate)+14),DAY(fpdate))),IF(DAY(DATE(YEAR(fpdate),MONTH(fpdate)+A194-1,DAY(fpdate)))&lt;&gt;DAY(fpdate),DATE(YEAR(fpdate),MONTH(fpdate)+A194,0),DATE(YEAR(fpdate),MONTH(fpdate)+A194-1,DAY(fpdate))))))</f>
        <v>#NAME?</v>
      </c>
      <c r="C194" s="76" t="str">
        <f t="shared" si="2"/>
        <v>#NAME?</v>
      </c>
      <c r="D194" s="77" t="str">
        <f>IF(A194="","",IF(A194=1,start_rate,IF(variable,IF(OR(A194=1,A194&lt;$J$23*periods_per_year),D193,MIN($J$24,IF(MOD(A194-1,$J$26)=0,MAX($J$25,D193+$J$27),D193))),D193)))</f>
        <v>#NAME?</v>
      </c>
      <c r="E194" s="78" t="str">
        <f t="shared" si="3"/>
        <v>#NAME?</v>
      </c>
      <c r="F194" s="78" t="str">
        <f t="shared" si="4"/>
        <v>#NAME?</v>
      </c>
      <c r="G194" s="78" t="str">
        <f>IF(OR(A194="",A194&lt;$E$23),"",IF(J193&lt;=F194,0,IF(IF(AND(A194&gt;=$E$23,MOD(A194-$E$23,int)=0),$E$24,0)+F194&gt;=J193+E194,J193+E194-F194,IF(AND(A194&gt;=$E$23,MOD(A194-$E$23,int)=0),$E$24,0)+IF(IF(AND(A194&gt;=$E$23,MOD(A194-$E$23,int)=0),$E$24,0)+IF(MOD(A194-$E$27,periods_per_year)=0,$E$26,0)+F194&lt;J193+E194,IF(MOD(A194-$E$27,periods_per_year)=0,$E$26,0),J193+E194-IF(AND(A194&gt;=$E$23,MOD(A194-$E$23,int)=0),$E$24,0)-F194))))</f>
        <v>#NAME?</v>
      </c>
      <c r="H194" s="79"/>
      <c r="I194" s="78" t="str">
        <f t="shared" si="5"/>
        <v>#NAME?</v>
      </c>
      <c r="J194" s="78" t="str">
        <f t="shared" si="6"/>
        <v>#NAME?</v>
      </c>
      <c r="K194" s="78" t="str">
        <f t="shared" si="7"/>
        <v>#NAME?</v>
      </c>
      <c r="L194" s="78" t="str">
        <f t="shared" si="8"/>
        <v>#NAME?</v>
      </c>
      <c r="M194" s="4"/>
      <c r="N194" s="4"/>
      <c r="O194" s="74" t="str">
        <f t="shared" si="9"/>
        <v>#NAME?</v>
      </c>
      <c r="P194" s="75" t="str">
        <f>IF(O194="","",IF(OR(periods_per_year=26,periods_per_year=52),IF(periods_per_year=26,IF(O194=1,fpdate,P193+14),IF(periods_per_year=52,IF(O194=1,fpdate,P193+7),"n/a")),IF(periods_per_year=24,DATE(YEAR(fpdate),MONTH(fpdate)+(O194-1)/2+IF(AND(DAY(fpdate)&gt;=15,MOD(O194,2)=0),1,0),IF(MOD(O194,2)=0,IF(DAY(fpdate)&gt;=15,DAY(fpdate)-14,DAY(fpdate)+14),DAY(fpdate))),IF(DAY(DATE(YEAR(fpdate),MONTH(fpdate)+O194-1,DAY(fpdate)))&lt;&gt;DAY(fpdate),DATE(YEAR(fpdate),MONTH(fpdate)+O194,0),DATE(YEAR(fpdate),MONTH(fpdate)+O194-1,DAY(fpdate))))))</f>
        <v>#NAME?</v>
      </c>
      <c r="Q194" s="80" t="str">
        <f>IF(O194="","",IF(D194&lt;&gt;"",D194,IF(O194=1,start_rate,IF(variable,IF(OR(O194=1,O194&lt;$J$23*periods_per_year),Q193,MIN($J$24,IF(MOD(O194-1,$J$26)=0,MAX($J$25,Q193+$J$27),Q193))),Q193))))</f>
        <v>#NAME?</v>
      </c>
      <c r="R194" s="78" t="str">
        <f t="shared" si="10"/>
        <v>#NAME?</v>
      </c>
      <c r="S194" s="78" t="str">
        <f t="shared" si="11"/>
        <v>#NAME?</v>
      </c>
      <c r="T194" s="78" t="str">
        <f t="shared" si="12"/>
        <v>#NAME?</v>
      </c>
      <c r="U194" s="78" t="str">
        <f t="shared" si="13"/>
        <v>#NAME?</v>
      </c>
    </row>
    <row r="195" ht="12.75" customHeight="1">
      <c r="A195" s="74" t="str">
        <f t="shared" si="1"/>
        <v>#NAME?</v>
      </c>
      <c r="B195" s="75" t="str">
        <f>IF(A195="","",IF(OR(periods_per_year=26,periods_per_year=52),IF(periods_per_year=26,IF(A195=1,fpdate,B194+14),IF(periods_per_year=52,IF(A195=1,fpdate,B194+7),"n/a")),IF(periods_per_year=24,DATE(YEAR(fpdate),MONTH(fpdate)+(A195-1)/2+IF(AND(DAY(fpdate)&gt;=15,MOD(A195,2)=0),1,0),IF(MOD(A195,2)=0,IF(DAY(fpdate)&gt;=15,DAY(fpdate)-14,DAY(fpdate)+14),DAY(fpdate))),IF(DAY(DATE(YEAR(fpdate),MONTH(fpdate)+A195-1,DAY(fpdate)))&lt;&gt;DAY(fpdate),DATE(YEAR(fpdate),MONTH(fpdate)+A195,0),DATE(YEAR(fpdate),MONTH(fpdate)+A195-1,DAY(fpdate))))))</f>
        <v>#NAME?</v>
      </c>
      <c r="C195" s="76" t="str">
        <f t="shared" si="2"/>
        <v>#NAME?</v>
      </c>
      <c r="D195" s="77" t="str">
        <f>IF(A195="","",IF(A195=1,start_rate,IF(variable,IF(OR(A195=1,A195&lt;$J$23*periods_per_year),D194,MIN($J$24,IF(MOD(A195-1,$J$26)=0,MAX($J$25,D194+$J$27),D194))),D194)))</f>
        <v>#NAME?</v>
      </c>
      <c r="E195" s="78" t="str">
        <f t="shared" si="3"/>
        <v>#NAME?</v>
      </c>
      <c r="F195" s="78" t="str">
        <f t="shared" si="4"/>
        <v>#NAME?</v>
      </c>
      <c r="G195" s="78" t="str">
        <f>IF(OR(A195="",A195&lt;$E$23),"",IF(J194&lt;=F195,0,IF(IF(AND(A195&gt;=$E$23,MOD(A195-$E$23,int)=0),$E$24,0)+F195&gt;=J194+E195,J194+E195-F195,IF(AND(A195&gt;=$E$23,MOD(A195-$E$23,int)=0),$E$24,0)+IF(IF(AND(A195&gt;=$E$23,MOD(A195-$E$23,int)=0),$E$24,0)+IF(MOD(A195-$E$27,periods_per_year)=0,$E$26,0)+F195&lt;J194+E195,IF(MOD(A195-$E$27,periods_per_year)=0,$E$26,0),J194+E195-IF(AND(A195&gt;=$E$23,MOD(A195-$E$23,int)=0),$E$24,0)-F195))))</f>
        <v>#NAME?</v>
      </c>
      <c r="H195" s="79"/>
      <c r="I195" s="78" t="str">
        <f t="shared" si="5"/>
        <v>#NAME?</v>
      </c>
      <c r="J195" s="78" t="str">
        <f t="shared" si="6"/>
        <v>#NAME?</v>
      </c>
      <c r="K195" s="78" t="str">
        <f t="shared" si="7"/>
        <v>#NAME?</v>
      </c>
      <c r="L195" s="78" t="str">
        <f t="shared" si="8"/>
        <v>#NAME?</v>
      </c>
      <c r="M195" s="4"/>
      <c r="N195" s="4"/>
      <c r="O195" s="74" t="str">
        <f t="shared" si="9"/>
        <v>#NAME?</v>
      </c>
      <c r="P195" s="75" t="str">
        <f>IF(O195="","",IF(OR(periods_per_year=26,periods_per_year=52),IF(periods_per_year=26,IF(O195=1,fpdate,P194+14),IF(periods_per_year=52,IF(O195=1,fpdate,P194+7),"n/a")),IF(periods_per_year=24,DATE(YEAR(fpdate),MONTH(fpdate)+(O195-1)/2+IF(AND(DAY(fpdate)&gt;=15,MOD(O195,2)=0),1,0),IF(MOD(O195,2)=0,IF(DAY(fpdate)&gt;=15,DAY(fpdate)-14,DAY(fpdate)+14),DAY(fpdate))),IF(DAY(DATE(YEAR(fpdate),MONTH(fpdate)+O195-1,DAY(fpdate)))&lt;&gt;DAY(fpdate),DATE(YEAR(fpdate),MONTH(fpdate)+O195,0),DATE(YEAR(fpdate),MONTH(fpdate)+O195-1,DAY(fpdate))))))</f>
        <v>#NAME?</v>
      </c>
      <c r="Q195" s="80" t="str">
        <f>IF(O195="","",IF(D195&lt;&gt;"",D195,IF(O195=1,start_rate,IF(variable,IF(OR(O195=1,O195&lt;$J$23*periods_per_year),Q194,MIN($J$24,IF(MOD(O195-1,$J$26)=0,MAX($J$25,Q194+$J$27),Q194))),Q194))))</f>
        <v>#NAME?</v>
      </c>
      <c r="R195" s="78" t="str">
        <f t="shared" si="10"/>
        <v>#NAME?</v>
      </c>
      <c r="S195" s="78" t="str">
        <f t="shared" si="11"/>
        <v>#NAME?</v>
      </c>
      <c r="T195" s="78" t="str">
        <f t="shared" si="12"/>
        <v>#NAME?</v>
      </c>
      <c r="U195" s="78" t="str">
        <f t="shared" si="13"/>
        <v>#NAME?</v>
      </c>
    </row>
    <row r="196" ht="12.75" customHeight="1">
      <c r="A196" s="74" t="str">
        <f t="shared" si="1"/>
        <v>#NAME?</v>
      </c>
      <c r="B196" s="75" t="str">
        <f>IF(A196="","",IF(OR(periods_per_year=26,periods_per_year=52),IF(periods_per_year=26,IF(A196=1,fpdate,B195+14),IF(periods_per_year=52,IF(A196=1,fpdate,B195+7),"n/a")),IF(periods_per_year=24,DATE(YEAR(fpdate),MONTH(fpdate)+(A196-1)/2+IF(AND(DAY(fpdate)&gt;=15,MOD(A196,2)=0),1,0),IF(MOD(A196,2)=0,IF(DAY(fpdate)&gt;=15,DAY(fpdate)-14,DAY(fpdate)+14),DAY(fpdate))),IF(DAY(DATE(YEAR(fpdate),MONTH(fpdate)+A196-1,DAY(fpdate)))&lt;&gt;DAY(fpdate),DATE(YEAR(fpdate),MONTH(fpdate)+A196,0),DATE(YEAR(fpdate),MONTH(fpdate)+A196-1,DAY(fpdate))))))</f>
        <v>#NAME?</v>
      </c>
      <c r="C196" s="76" t="str">
        <f t="shared" si="2"/>
        <v>#NAME?</v>
      </c>
      <c r="D196" s="77" t="str">
        <f>IF(A196="","",IF(A196=1,start_rate,IF(variable,IF(OR(A196=1,A196&lt;$J$23*periods_per_year),D195,MIN($J$24,IF(MOD(A196-1,$J$26)=0,MAX($J$25,D195+$J$27),D195))),D195)))</f>
        <v>#NAME?</v>
      </c>
      <c r="E196" s="78" t="str">
        <f t="shared" si="3"/>
        <v>#NAME?</v>
      </c>
      <c r="F196" s="78" t="str">
        <f t="shared" si="4"/>
        <v>#NAME?</v>
      </c>
      <c r="G196" s="78" t="str">
        <f>IF(OR(A196="",A196&lt;$E$23),"",IF(J195&lt;=F196,0,IF(IF(AND(A196&gt;=$E$23,MOD(A196-$E$23,int)=0),$E$24,0)+F196&gt;=J195+E196,J195+E196-F196,IF(AND(A196&gt;=$E$23,MOD(A196-$E$23,int)=0),$E$24,0)+IF(IF(AND(A196&gt;=$E$23,MOD(A196-$E$23,int)=0),$E$24,0)+IF(MOD(A196-$E$27,periods_per_year)=0,$E$26,0)+F196&lt;J195+E196,IF(MOD(A196-$E$27,periods_per_year)=0,$E$26,0),J195+E196-IF(AND(A196&gt;=$E$23,MOD(A196-$E$23,int)=0),$E$24,0)-F196))))</f>
        <v>#NAME?</v>
      </c>
      <c r="H196" s="79"/>
      <c r="I196" s="78" t="str">
        <f t="shared" si="5"/>
        <v>#NAME?</v>
      </c>
      <c r="J196" s="78" t="str">
        <f t="shared" si="6"/>
        <v>#NAME?</v>
      </c>
      <c r="K196" s="78" t="str">
        <f t="shared" si="7"/>
        <v>#NAME?</v>
      </c>
      <c r="L196" s="78" t="str">
        <f t="shared" si="8"/>
        <v>#NAME?</v>
      </c>
      <c r="M196" s="4"/>
      <c r="N196" s="4"/>
      <c r="O196" s="74" t="str">
        <f t="shared" si="9"/>
        <v>#NAME?</v>
      </c>
      <c r="P196" s="75" t="str">
        <f>IF(O196="","",IF(OR(periods_per_year=26,periods_per_year=52),IF(periods_per_year=26,IF(O196=1,fpdate,P195+14),IF(periods_per_year=52,IF(O196=1,fpdate,P195+7),"n/a")),IF(periods_per_year=24,DATE(YEAR(fpdate),MONTH(fpdate)+(O196-1)/2+IF(AND(DAY(fpdate)&gt;=15,MOD(O196,2)=0),1,0),IF(MOD(O196,2)=0,IF(DAY(fpdate)&gt;=15,DAY(fpdate)-14,DAY(fpdate)+14),DAY(fpdate))),IF(DAY(DATE(YEAR(fpdate),MONTH(fpdate)+O196-1,DAY(fpdate)))&lt;&gt;DAY(fpdate),DATE(YEAR(fpdate),MONTH(fpdate)+O196,0),DATE(YEAR(fpdate),MONTH(fpdate)+O196-1,DAY(fpdate))))))</f>
        <v>#NAME?</v>
      </c>
      <c r="Q196" s="80" t="str">
        <f>IF(O196="","",IF(D196&lt;&gt;"",D196,IF(O196=1,start_rate,IF(variable,IF(OR(O196=1,O196&lt;$J$23*periods_per_year),Q195,MIN($J$24,IF(MOD(O196-1,$J$26)=0,MAX($J$25,Q195+$J$27),Q195))),Q195))))</f>
        <v>#NAME?</v>
      </c>
      <c r="R196" s="78" t="str">
        <f t="shared" si="10"/>
        <v>#NAME?</v>
      </c>
      <c r="S196" s="78" t="str">
        <f t="shared" si="11"/>
        <v>#NAME?</v>
      </c>
      <c r="T196" s="78" t="str">
        <f t="shared" si="12"/>
        <v>#NAME?</v>
      </c>
      <c r="U196" s="78" t="str">
        <f t="shared" si="13"/>
        <v>#NAME?</v>
      </c>
    </row>
    <row r="197" ht="12.75" customHeight="1">
      <c r="A197" s="74" t="str">
        <f t="shared" si="1"/>
        <v>#NAME?</v>
      </c>
      <c r="B197" s="75" t="str">
        <f>IF(A197="","",IF(OR(periods_per_year=26,periods_per_year=52),IF(periods_per_year=26,IF(A197=1,fpdate,B196+14),IF(periods_per_year=52,IF(A197=1,fpdate,B196+7),"n/a")),IF(periods_per_year=24,DATE(YEAR(fpdate),MONTH(fpdate)+(A197-1)/2+IF(AND(DAY(fpdate)&gt;=15,MOD(A197,2)=0),1,0),IF(MOD(A197,2)=0,IF(DAY(fpdate)&gt;=15,DAY(fpdate)-14,DAY(fpdate)+14),DAY(fpdate))),IF(DAY(DATE(YEAR(fpdate),MONTH(fpdate)+A197-1,DAY(fpdate)))&lt;&gt;DAY(fpdate),DATE(YEAR(fpdate),MONTH(fpdate)+A197,0),DATE(YEAR(fpdate),MONTH(fpdate)+A197-1,DAY(fpdate))))))</f>
        <v>#NAME?</v>
      </c>
      <c r="C197" s="76" t="str">
        <f t="shared" si="2"/>
        <v>#NAME?</v>
      </c>
      <c r="D197" s="77" t="str">
        <f>IF(A197="","",IF(A197=1,start_rate,IF(variable,IF(OR(A197=1,A197&lt;$J$23*periods_per_year),D196,MIN($J$24,IF(MOD(A197-1,$J$26)=0,MAX($J$25,D196+$J$27),D196))),D196)))</f>
        <v>#NAME?</v>
      </c>
      <c r="E197" s="78" t="str">
        <f t="shared" si="3"/>
        <v>#NAME?</v>
      </c>
      <c r="F197" s="78" t="str">
        <f t="shared" si="4"/>
        <v>#NAME?</v>
      </c>
      <c r="G197" s="78" t="str">
        <f>IF(OR(A197="",A197&lt;$E$23),"",IF(J196&lt;=F197,0,IF(IF(AND(A197&gt;=$E$23,MOD(A197-$E$23,int)=0),$E$24,0)+F197&gt;=J196+E197,J196+E197-F197,IF(AND(A197&gt;=$E$23,MOD(A197-$E$23,int)=0),$E$24,0)+IF(IF(AND(A197&gt;=$E$23,MOD(A197-$E$23,int)=0),$E$24,0)+IF(MOD(A197-$E$27,periods_per_year)=0,$E$26,0)+F197&lt;J196+E197,IF(MOD(A197-$E$27,periods_per_year)=0,$E$26,0),J196+E197-IF(AND(A197&gt;=$E$23,MOD(A197-$E$23,int)=0),$E$24,0)-F197))))</f>
        <v>#NAME?</v>
      </c>
      <c r="H197" s="79"/>
      <c r="I197" s="78" t="str">
        <f t="shared" si="5"/>
        <v>#NAME?</v>
      </c>
      <c r="J197" s="78" t="str">
        <f t="shared" si="6"/>
        <v>#NAME?</v>
      </c>
      <c r="K197" s="78" t="str">
        <f t="shared" si="7"/>
        <v>#NAME?</v>
      </c>
      <c r="L197" s="78" t="str">
        <f t="shared" si="8"/>
        <v>#NAME?</v>
      </c>
      <c r="M197" s="4"/>
      <c r="N197" s="4"/>
      <c r="O197" s="74" t="str">
        <f t="shared" si="9"/>
        <v>#NAME?</v>
      </c>
      <c r="P197" s="75" t="str">
        <f>IF(O197="","",IF(OR(periods_per_year=26,periods_per_year=52),IF(periods_per_year=26,IF(O197=1,fpdate,P196+14),IF(periods_per_year=52,IF(O197=1,fpdate,P196+7),"n/a")),IF(periods_per_year=24,DATE(YEAR(fpdate),MONTH(fpdate)+(O197-1)/2+IF(AND(DAY(fpdate)&gt;=15,MOD(O197,2)=0),1,0),IF(MOD(O197,2)=0,IF(DAY(fpdate)&gt;=15,DAY(fpdate)-14,DAY(fpdate)+14),DAY(fpdate))),IF(DAY(DATE(YEAR(fpdate),MONTH(fpdate)+O197-1,DAY(fpdate)))&lt;&gt;DAY(fpdate),DATE(YEAR(fpdate),MONTH(fpdate)+O197,0),DATE(YEAR(fpdate),MONTH(fpdate)+O197-1,DAY(fpdate))))))</f>
        <v>#NAME?</v>
      </c>
      <c r="Q197" s="80" t="str">
        <f>IF(O197="","",IF(D197&lt;&gt;"",D197,IF(O197=1,start_rate,IF(variable,IF(OR(O197=1,O197&lt;$J$23*periods_per_year),Q196,MIN($J$24,IF(MOD(O197-1,$J$26)=0,MAX($J$25,Q196+$J$27),Q196))),Q196))))</f>
        <v>#NAME?</v>
      </c>
      <c r="R197" s="78" t="str">
        <f t="shared" si="10"/>
        <v>#NAME?</v>
      </c>
      <c r="S197" s="78" t="str">
        <f t="shared" si="11"/>
        <v>#NAME?</v>
      </c>
      <c r="T197" s="78" t="str">
        <f t="shared" si="12"/>
        <v>#NAME?</v>
      </c>
      <c r="U197" s="78" t="str">
        <f t="shared" si="13"/>
        <v>#NAME?</v>
      </c>
    </row>
    <row r="198" ht="12.75" customHeight="1">
      <c r="A198" s="74" t="str">
        <f t="shared" si="1"/>
        <v>#NAME?</v>
      </c>
      <c r="B198" s="75" t="str">
        <f>IF(A198="","",IF(OR(periods_per_year=26,periods_per_year=52),IF(periods_per_year=26,IF(A198=1,fpdate,B197+14),IF(periods_per_year=52,IF(A198=1,fpdate,B197+7),"n/a")),IF(periods_per_year=24,DATE(YEAR(fpdate),MONTH(fpdate)+(A198-1)/2+IF(AND(DAY(fpdate)&gt;=15,MOD(A198,2)=0),1,0),IF(MOD(A198,2)=0,IF(DAY(fpdate)&gt;=15,DAY(fpdate)-14,DAY(fpdate)+14),DAY(fpdate))),IF(DAY(DATE(YEAR(fpdate),MONTH(fpdate)+A198-1,DAY(fpdate)))&lt;&gt;DAY(fpdate),DATE(YEAR(fpdate),MONTH(fpdate)+A198,0),DATE(YEAR(fpdate),MONTH(fpdate)+A198-1,DAY(fpdate))))))</f>
        <v>#NAME?</v>
      </c>
      <c r="C198" s="76" t="str">
        <f t="shared" si="2"/>
        <v>#NAME?</v>
      </c>
      <c r="D198" s="77" t="str">
        <f>IF(A198="","",IF(A198=1,start_rate,IF(variable,IF(OR(A198=1,A198&lt;$J$23*periods_per_year),D197,MIN($J$24,IF(MOD(A198-1,$J$26)=0,MAX($J$25,D197+$J$27),D197))),D197)))</f>
        <v>#NAME?</v>
      </c>
      <c r="E198" s="78" t="str">
        <f t="shared" si="3"/>
        <v>#NAME?</v>
      </c>
      <c r="F198" s="78" t="str">
        <f t="shared" si="4"/>
        <v>#NAME?</v>
      </c>
      <c r="G198" s="78" t="str">
        <f>IF(OR(A198="",A198&lt;$E$23),"",IF(J197&lt;=F198,0,IF(IF(AND(A198&gt;=$E$23,MOD(A198-$E$23,int)=0),$E$24,0)+F198&gt;=J197+E198,J197+E198-F198,IF(AND(A198&gt;=$E$23,MOD(A198-$E$23,int)=0),$E$24,0)+IF(IF(AND(A198&gt;=$E$23,MOD(A198-$E$23,int)=0),$E$24,0)+IF(MOD(A198-$E$27,periods_per_year)=0,$E$26,0)+F198&lt;J197+E198,IF(MOD(A198-$E$27,periods_per_year)=0,$E$26,0),J197+E198-IF(AND(A198&gt;=$E$23,MOD(A198-$E$23,int)=0),$E$24,0)-F198))))</f>
        <v>#NAME?</v>
      </c>
      <c r="H198" s="79"/>
      <c r="I198" s="78" t="str">
        <f t="shared" si="5"/>
        <v>#NAME?</v>
      </c>
      <c r="J198" s="78" t="str">
        <f t="shared" si="6"/>
        <v>#NAME?</v>
      </c>
      <c r="K198" s="78" t="str">
        <f t="shared" si="7"/>
        <v>#NAME?</v>
      </c>
      <c r="L198" s="78" t="str">
        <f t="shared" si="8"/>
        <v>#NAME?</v>
      </c>
      <c r="M198" s="4"/>
      <c r="N198" s="4"/>
      <c r="O198" s="74" t="str">
        <f t="shared" si="9"/>
        <v>#NAME?</v>
      </c>
      <c r="P198" s="75" t="str">
        <f>IF(O198="","",IF(OR(periods_per_year=26,periods_per_year=52),IF(periods_per_year=26,IF(O198=1,fpdate,P197+14),IF(periods_per_year=52,IF(O198=1,fpdate,P197+7),"n/a")),IF(periods_per_year=24,DATE(YEAR(fpdate),MONTH(fpdate)+(O198-1)/2+IF(AND(DAY(fpdate)&gt;=15,MOD(O198,2)=0),1,0),IF(MOD(O198,2)=0,IF(DAY(fpdate)&gt;=15,DAY(fpdate)-14,DAY(fpdate)+14),DAY(fpdate))),IF(DAY(DATE(YEAR(fpdate),MONTH(fpdate)+O198-1,DAY(fpdate)))&lt;&gt;DAY(fpdate),DATE(YEAR(fpdate),MONTH(fpdate)+O198,0),DATE(YEAR(fpdate),MONTH(fpdate)+O198-1,DAY(fpdate))))))</f>
        <v>#NAME?</v>
      </c>
      <c r="Q198" s="80" t="str">
        <f>IF(O198="","",IF(D198&lt;&gt;"",D198,IF(O198=1,start_rate,IF(variable,IF(OR(O198=1,O198&lt;$J$23*periods_per_year),Q197,MIN($J$24,IF(MOD(O198-1,$J$26)=0,MAX($J$25,Q197+$J$27),Q197))),Q197))))</f>
        <v>#NAME?</v>
      </c>
      <c r="R198" s="78" t="str">
        <f t="shared" si="10"/>
        <v>#NAME?</v>
      </c>
      <c r="S198" s="78" t="str">
        <f t="shared" si="11"/>
        <v>#NAME?</v>
      </c>
      <c r="T198" s="78" t="str">
        <f t="shared" si="12"/>
        <v>#NAME?</v>
      </c>
      <c r="U198" s="78" t="str">
        <f t="shared" si="13"/>
        <v>#NAME?</v>
      </c>
    </row>
    <row r="199" ht="12.75" customHeight="1">
      <c r="A199" s="74" t="str">
        <f t="shared" si="1"/>
        <v>#NAME?</v>
      </c>
      <c r="B199" s="75" t="str">
        <f>IF(A199="","",IF(OR(periods_per_year=26,periods_per_year=52),IF(periods_per_year=26,IF(A199=1,fpdate,B198+14),IF(periods_per_year=52,IF(A199=1,fpdate,B198+7),"n/a")),IF(periods_per_year=24,DATE(YEAR(fpdate),MONTH(fpdate)+(A199-1)/2+IF(AND(DAY(fpdate)&gt;=15,MOD(A199,2)=0),1,0),IF(MOD(A199,2)=0,IF(DAY(fpdate)&gt;=15,DAY(fpdate)-14,DAY(fpdate)+14),DAY(fpdate))),IF(DAY(DATE(YEAR(fpdate),MONTH(fpdate)+A199-1,DAY(fpdate)))&lt;&gt;DAY(fpdate),DATE(YEAR(fpdate),MONTH(fpdate)+A199,0),DATE(YEAR(fpdate),MONTH(fpdate)+A199-1,DAY(fpdate))))))</f>
        <v>#NAME?</v>
      </c>
      <c r="C199" s="76" t="str">
        <f t="shared" si="2"/>
        <v>#NAME?</v>
      </c>
      <c r="D199" s="77" t="str">
        <f>IF(A199="","",IF(A199=1,start_rate,IF(variable,IF(OR(A199=1,A199&lt;$J$23*periods_per_year),D198,MIN($J$24,IF(MOD(A199-1,$J$26)=0,MAX($J$25,D198+$J$27),D198))),D198)))</f>
        <v>#NAME?</v>
      </c>
      <c r="E199" s="78" t="str">
        <f t="shared" si="3"/>
        <v>#NAME?</v>
      </c>
      <c r="F199" s="78" t="str">
        <f t="shared" si="4"/>
        <v>#NAME?</v>
      </c>
      <c r="G199" s="78" t="str">
        <f>IF(OR(A199="",A199&lt;$E$23),"",IF(J198&lt;=F199,0,IF(IF(AND(A199&gt;=$E$23,MOD(A199-$E$23,int)=0),$E$24,0)+F199&gt;=J198+E199,J198+E199-F199,IF(AND(A199&gt;=$E$23,MOD(A199-$E$23,int)=0),$E$24,0)+IF(IF(AND(A199&gt;=$E$23,MOD(A199-$E$23,int)=0),$E$24,0)+IF(MOD(A199-$E$27,periods_per_year)=0,$E$26,0)+F199&lt;J198+E199,IF(MOD(A199-$E$27,periods_per_year)=0,$E$26,0),J198+E199-IF(AND(A199&gt;=$E$23,MOD(A199-$E$23,int)=0),$E$24,0)-F199))))</f>
        <v>#NAME?</v>
      </c>
      <c r="H199" s="79"/>
      <c r="I199" s="78" t="str">
        <f t="shared" si="5"/>
        <v>#NAME?</v>
      </c>
      <c r="J199" s="78" t="str">
        <f t="shared" si="6"/>
        <v>#NAME?</v>
      </c>
      <c r="K199" s="78" t="str">
        <f t="shared" si="7"/>
        <v>#NAME?</v>
      </c>
      <c r="L199" s="78" t="str">
        <f t="shared" si="8"/>
        <v>#NAME?</v>
      </c>
      <c r="M199" s="4"/>
      <c r="N199" s="4"/>
      <c r="O199" s="74" t="str">
        <f t="shared" si="9"/>
        <v>#NAME?</v>
      </c>
      <c r="P199" s="75" t="str">
        <f>IF(O199="","",IF(OR(periods_per_year=26,periods_per_year=52),IF(periods_per_year=26,IF(O199=1,fpdate,P198+14),IF(periods_per_year=52,IF(O199=1,fpdate,P198+7),"n/a")),IF(periods_per_year=24,DATE(YEAR(fpdate),MONTH(fpdate)+(O199-1)/2+IF(AND(DAY(fpdate)&gt;=15,MOD(O199,2)=0),1,0),IF(MOD(O199,2)=0,IF(DAY(fpdate)&gt;=15,DAY(fpdate)-14,DAY(fpdate)+14),DAY(fpdate))),IF(DAY(DATE(YEAR(fpdate),MONTH(fpdate)+O199-1,DAY(fpdate)))&lt;&gt;DAY(fpdate),DATE(YEAR(fpdate),MONTH(fpdate)+O199,0),DATE(YEAR(fpdate),MONTH(fpdate)+O199-1,DAY(fpdate))))))</f>
        <v>#NAME?</v>
      </c>
      <c r="Q199" s="80" t="str">
        <f>IF(O199="","",IF(D199&lt;&gt;"",D199,IF(O199=1,start_rate,IF(variable,IF(OR(O199=1,O199&lt;$J$23*periods_per_year),Q198,MIN($J$24,IF(MOD(O199-1,$J$26)=0,MAX($J$25,Q198+$J$27),Q198))),Q198))))</f>
        <v>#NAME?</v>
      </c>
      <c r="R199" s="78" t="str">
        <f t="shared" si="10"/>
        <v>#NAME?</v>
      </c>
      <c r="S199" s="78" t="str">
        <f t="shared" si="11"/>
        <v>#NAME?</v>
      </c>
      <c r="T199" s="78" t="str">
        <f t="shared" si="12"/>
        <v>#NAME?</v>
      </c>
      <c r="U199" s="78" t="str">
        <f t="shared" si="13"/>
        <v>#NAME?</v>
      </c>
    </row>
    <row r="200" ht="12.75" customHeight="1">
      <c r="A200" s="74" t="str">
        <f t="shared" si="1"/>
        <v>#NAME?</v>
      </c>
      <c r="B200" s="75" t="str">
        <f>IF(A200="","",IF(OR(periods_per_year=26,periods_per_year=52),IF(periods_per_year=26,IF(A200=1,fpdate,B199+14),IF(periods_per_year=52,IF(A200=1,fpdate,B199+7),"n/a")),IF(periods_per_year=24,DATE(YEAR(fpdate),MONTH(fpdate)+(A200-1)/2+IF(AND(DAY(fpdate)&gt;=15,MOD(A200,2)=0),1,0),IF(MOD(A200,2)=0,IF(DAY(fpdate)&gt;=15,DAY(fpdate)-14,DAY(fpdate)+14),DAY(fpdate))),IF(DAY(DATE(YEAR(fpdate),MONTH(fpdate)+A200-1,DAY(fpdate)))&lt;&gt;DAY(fpdate),DATE(YEAR(fpdate),MONTH(fpdate)+A200,0),DATE(YEAR(fpdate),MONTH(fpdate)+A200-1,DAY(fpdate))))))</f>
        <v>#NAME?</v>
      </c>
      <c r="C200" s="76" t="str">
        <f t="shared" si="2"/>
        <v>#NAME?</v>
      </c>
      <c r="D200" s="77" t="str">
        <f>IF(A200="","",IF(A200=1,start_rate,IF(variable,IF(OR(A200=1,A200&lt;$J$23*periods_per_year),D199,MIN($J$24,IF(MOD(A200-1,$J$26)=0,MAX($J$25,D199+$J$27),D199))),D199)))</f>
        <v>#NAME?</v>
      </c>
      <c r="E200" s="78" t="str">
        <f t="shared" si="3"/>
        <v>#NAME?</v>
      </c>
      <c r="F200" s="78" t="str">
        <f t="shared" si="4"/>
        <v>#NAME?</v>
      </c>
      <c r="G200" s="78" t="str">
        <f>IF(OR(A200="",A200&lt;$E$23),"",IF(J199&lt;=F200,0,IF(IF(AND(A200&gt;=$E$23,MOD(A200-$E$23,int)=0),$E$24,0)+F200&gt;=J199+E200,J199+E200-F200,IF(AND(A200&gt;=$E$23,MOD(A200-$E$23,int)=0),$E$24,0)+IF(IF(AND(A200&gt;=$E$23,MOD(A200-$E$23,int)=0),$E$24,0)+IF(MOD(A200-$E$27,periods_per_year)=0,$E$26,0)+F200&lt;J199+E200,IF(MOD(A200-$E$27,periods_per_year)=0,$E$26,0),J199+E200-IF(AND(A200&gt;=$E$23,MOD(A200-$E$23,int)=0),$E$24,0)-F200))))</f>
        <v>#NAME?</v>
      </c>
      <c r="H200" s="79"/>
      <c r="I200" s="78" t="str">
        <f t="shared" si="5"/>
        <v>#NAME?</v>
      </c>
      <c r="J200" s="78" t="str">
        <f t="shared" si="6"/>
        <v>#NAME?</v>
      </c>
      <c r="K200" s="78" t="str">
        <f t="shared" si="7"/>
        <v>#NAME?</v>
      </c>
      <c r="L200" s="78" t="str">
        <f t="shared" si="8"/>
        <v>#NAME?</v>
      </c>
      <c r="M200" s="4"/>
      <c r="N200" s="4"/>
      <c r="O200" s="74" t="str">
        <f t="shared" si="9"/>
        <v>#NAME?</v>
      </c>
      <c r="P200" s="75" t="str">
        <f>IF(O200="","",IF(OR(periods_per_year=26,periods_per_year=52),IF(periods_per_year=26,IF(O200=1,fpdate,P199+14),IF(periods_per_year=52,IF(O200=1,fpdate,P199+7),"n/a")),IF(periods_per_year=24,DATE(YEAR(fpdate),MONTH(fpdate)+(O200-1)/2+IF(AND(DAY(fpdate)&gt;=15,MOD(O200,2)=0),1,0),IF(MOD(O200,2)=0,IF(DAY(fpdate)&gt;=15,DAY(fpdate)-14,DAY(fpdate)+14),DAY(fpdate))),IF(DAY(DATE(YEAR(fpdate),MONTH(fpdate)+O200-1,DAY(fpdate)))&lt;&gt;DAY(fpdate),DATE(YEAR(fpdate),MONTH(fpdate)+O200,0),DATE(YEAR(fpdate),MONTH(fpdate)+O200-1,DAY(fpdate))))))</f>
        <v>#NAME?</v>
      </c>
      <c r="Q200" s="80" t="str">
        <f>IF(O200="","",IF(D200&lt;&gt;"",D200,IF(O200=1,start_rate,IF(variable,IF(OR(O200=1,O200&lt;$J$23*periods_per_year),Q199,MIN($J$24,IF(MOD(O200-1,$J$26)=0,MAX($J$25,Q199+$J$27),Q199))),Q199))))</f>
        <v>#NAME?</v>
      </c>
      <c r="R200" s="78" t="str">
        <f t="shared" si="10"/>
        <v>#NAME?</v>
      </c>
      <c r="S200" s="78" t="str">
        <f t="shared" si="11"/>
        <v>#NAME?</v>
      </c>
      <c r="T200" s="78" t="str">
        <f t="shared" si="12"/>
        <v>#NAME?</v>
      </c>
      <c r="U200" s="78" t="str">
        <f t="shared" si="13"/>
        <v>#NAME?</v>
      </c>
    </row>
    <row r="201" ht="12.75" customHeight="1">
      <c r="A201" s="74" t="str">
        <f t="shared" si="1"/>
        <v>#NAME?</v>
      </c>
      <c r="B201" s="75" t="str">
        <f>IF(A201="","",IF(OR(periods_per_year=26,periods_per_year=52),IF(periods_per_year=26,IF(A201=1,fpdate,B200+14),IF(periods_per_year=52,IF(A201=1,fpdate,B200+7),"n/a")),IF(periods_per_year=24,DATE(YEAR(fpdate),MONTH(fpdate)+(A201-1)/2+IF(AND(DAY(fpdate)&gt;=15,MOD(A201,2)=0),1,0),IF(MOD(A201,2)=0,IF(DAY(fpdate)&gt;=15,DAY(fpdate)-14,DAY(fpdate)+14),DAY(fpdate))),IF(DAY(DATE(YEAR(fpdate),MONTH(fpdate)+A201-1,DAY(fpdate)))&lt;&gt;DAY(fpdate),DATE(YEAR(fpdate),MONTH(fpdate)+A201,0),DATE(YEAR(fpdate),MONTH(fpdate)+A201-1,DAY(fpdate))))))</f>
        <v>#NAME?</v>
      </c>
      <c r="C201" s="76" t="str">
        <f t="shared" si="2"/>
        <v>#NAME?</v>
      </c>
      <c r="D201" s="77" t="str">
        <f>IF(A201="","",IF(A201=1,start_rate,IF(variable,IF(OR(A201=1,A201&lt;$J$23*periods_per_year),D200,MIN($J$24,IF(MOD(A201-1,$J$26)=0,MAX($J$25,D200+$J$27),D200))),D200)))</f>
        <v>#NAME?</v>
      </c>
      <c r="E201" s="78" t="str">
        <f t="shared" si="3"/>
        <v>#NAME?</v>
      </c>
      <c r="F201" s="78" t="str">
        <f t="shared" si="4"/>
        <v>#NAME?</v>
      </c>
      <c r="G201" s="78" t="str">
        <f>IF(OR(A201="",A201&lt;$E$23),"",IF(J200&lt;=F201,0,IF(IF(AND(A201&gt;=$E$23,MOD(A201-$E$23,int)=0),$E$24,0)+F201&gt;=J200+E201,J200+E201-F201,IF(AND(A201&gt;=$E$23,MOD(A201-$E$23,int)=0),$E$24,0)+IF(IF(AND(A201&gt;=$E$23,MOD(A201-$E$23,int)=0),$E$24,0)+IF(MOD(A201-$E$27,periods_per_year)=0,$E$26,0)+F201&lt;J200+E201,IF(MOD(A201-$E$27,periods_per_year)=0,$E$26,0),J200+E201-IF(AND(A201&gt;=$E$23,MOD(A201-$E$23,int)=0),$E$24,0)-F201))))</f>
        <v>#NAME?</v>
      </c>
      <c r="H201" s="79"/>
      <c r="I201" s="78" t="str">
        <f t="shared" si="5"/>
        <v>#NAME?</v>
      </c>
      <c r="J201" s="78" t="str">
        <f t="shared" si="6"/>
        <v>#NAME?</v>
      </c>
      <c r="K201" s="78" t="str">
        <f t="shared" si="7"/>
        <v>#NAME?</v>
      </c>
      <c r="L201" s="78" t="str">
        <f t="shared" si="8"/>
        <v>#NAME?</v>
      </c>
      <c r="M201" s="4"/>
      <c r="N201" s="4"/>
      <c r="O201" s="74" t="str">
        <f t="shared" si="9"/>
        <v>#NAME?</v>
      </c>
      <c r="P201" s="75" t="str">
        <f>IF(O201="","",IF(OR(periods_per_year=26,periods_per_year=52),IF(periods_per_year=26,IF(O201=1,fpdate,P200+14),IF(periods_per_year=52,IF(O201=1,fpdate,P200+7),"n/a")),IF(periods_per_year=24,DATE(YEAR(fpdate),MONTH(fpdate)+(O201-1)/2+IF(AND(DAY(fpdate)&gt;=15,MOD(O201,2)=0),1,0),IF(MOD(O201,2)=0,IF(DAY(fpdate)&gt;=15,DAY(fpdate)-14,DAY(fpdate)+14),DAY(fpdate))),IF(DAY(DATE(YEAR(fpdate),MONTH(fpdate)+O201-1,DAY(fpdate)))&lt;&gt;DAY(fpdate),DATE(YEAR(fpdate),MONTH(fpdate)+O201,0),DATE(YEAR(fpdate),MONTH(fpdate)+O201-1,DAY(fpdate))))))</f>
        <v>#NAME?</v>
      </c>
      <c r="Q201" s="80" t="str">
        <f>IF(O201="","",IF(D201&lt;&gt;"",D201,IF(O201=1,start_rate,IF(variable,IF(OR(O201=1,O201&lt;$J$23*periods_per_year),Q200,MIN($J$24,IF(MOD(O201-1,$J$26)=0,MAX($J$25,Q200+$J$27),Q200))),Q200))))</f>
        <v>#NAME?</v>
      </c>
      <c r="R201" s="78" t="str">
        <f t="shared" si="10"/>
        <v>#NAME?</v>
      </c>
      <c r="S201" s="78" t="str">
        <f t="shared" si="11"/>
        <v>#NAME?</v>
      </c>
      <c r="T201" s="78" t="str">
        <f t="shared" si="12"/>
        <v>#NAME?</v>
      </c>
      <c r="U201" s="78" t="str">
        <f t="shared" si="13"/>
        <v>#NAME?</v>
      </c>
    </row>
    <row r="202" ht="12.75" customHeight="1">
      <c r="A202" s="74" t="str">
        <f t="shared" si="1"/>
        <v>#NAME?</v>
      </c>
      <c r="B202" s="75" t="str">
        <f>IF(A202="","",IF(OR(periods_per_year=26,periods_per_year=52),IF(periods_per_year=26,IF(A202=1,fpdate,B201+14),IF(periods_per_year=52,IF(A202=1,fpdate,B201+7),"n/a")),IF(periods_per_year=24,DATE(YEAR(fpdate),MONTH(fpdate)+(A202-1)/2+IF(AND(DAY(fpdate)&gt;=15,MOD(A202,2)=0),1,0),IF(MOD(A202,2)=0,IF(DAY(fpdate)&gt;=15,DAY(fpdate)-14,DAY(fpdate)+14),DAY(fpdate))),IF(DAY(DATE(YEAR(fpdate),MONTH(fpdate)+A202-1,DAY(fpdate)))&lt;&gt;DAY(fpdate),DATE(YEAR(fpdate),MONTH(fpdate)+A202,0),DATE(YEAR(fpdate),MONTH(fpdate)+A202-1,DAY(fpdate))))))</f>
        <v>#NAME?</v>
      </c>
      <c r="C202" s="76" t="str">
        <f t="shared" si="2"/>
        <v>#NAME?</v>
      </c>
      <c r="D202" s="77" t="str">
        <f>IF(A202="","",IF(A202=1,start_rate,IF(variable,IF(OR(A202=1,A202&lt;$J$23*periods_per_year),D201,MIN($J$24,IF(MOD(A202-1,$J$26)=0,MAX($J$25,D201+$J$27),D201))),D201)))</f>
        <v>#NAME?</v>
      </c>
      <c r="E202" s="78" t="str">
        <f t="shared" si="3"/>
        <v>#NAME?</v>
      </c>
      <c r="F202" s="78" t="str">
        <f t="shared" si="4"/>
        <v>#NAME?</v>
      </c>
      <c r="G202" s="78" t="str">
        <f>IF(OR(A202="",A202&lt;$E$23),"",IF(J201&lt;=F202,0,IF(IF(AND(A202&gt;=$E$23,MOD(A202-$E$23,int)=0),$E$24,0)+F202&gt;=J201+E202,J201+E202-F202,IF(AND(A202&gt;=$E$23,MOD(A202-$E$23,int)=0),$E$24,0)+IF(IF(AND(A202&gt;=$E$23,MOD(A202-$E$23,int)=0),$E$24,0)+IF(MOD(A202-$E$27,periods_per_year)=0,$E$26,0)+F202&lt;J201+E202,IF(MOD(A202-$E$27,periods_per_year)=0,$E$26,0),J201+E202-IF(AND(A202&gt;=$E$23,MOD(A202-$E$23,int)=0),$E$24,0)-F202))))</f>
        <v>#NAME?</v>
      </c>
      <c r="H202" s="79"/>
      <c r="I202" s="78" t="str">
        <f t="shared" si="5"/>
        <v>#NAME?</v>
      </c>
      <c r="J202" s="78" t="str">
        <f t="shared" si="6"/>
        <v>#NAME?</v>
      </c>
      <c r="K202" s="78" t="str">
        <f t="shared" si="7"/>
        <v>#NAME?</v>
      </c>
      <c r="L202" s="78" t="str">
        <f t="shared" si="8"/>
        <v>#NAME?</v>
      </c>
      <c r="M202" s="4"/>
      <c r="N202" s="4"/>
      <c r="O202" s="74" t="str">
        <f t="shared" si="9"/>
        <v>#NAME?</v>
      </c>
      <c r="P202" s="75" t="str">
        <f>IF(O202="","",IF(OR(periods_per_year=26,periods_per_year=52),IF(periods_per_year=26,IF(O202=1,fpdate,P201+14),IF(periods_per_year=52,IF(O202=1,fpdate,P201+7),"n/a")),IF(periods_per_year=24,DATE(YEAR(fpdate),MONTH(fpdate)+(O202-1)/2+IF(AND(DAY(fpdate)&gt;=15,MOD(O202,2)=0),1,0),IF(MOD(O202,2)=0,IF(DAY(fpdate)&gt;=15,DAY(fpdate)-14,DAY(fpdate)+14),DAY(fpdate))),IF(DAY(DATE(YEAR(fpdate),MONTH(fpdate)+O202-1,DAY(fpdate)))&lt;&gt;DAY(fpdate),DATE(YEAR(fpdate),MONTH(fpdate)+O202,0),DATE(YEAR(fpdate),MONTH(fpdate)+O202-1,DAY(fpdate))))))</f>
        <v>#NAME?</v>
      </c>
      <c r="Q202" s="80" t="str">
        <f>IF(O202="","",IF(D202&lt;&gt;"",D202,IF(O202=1,start_rate,IF(variable,IF(OR(O202=1,O202&lt;$J$23*periods_per_year),Q201,MIN($J$24,IF(MOD(O202-1,$J$26)=0,MAX($J$25,Q201+$J$27),Q201))),Q201))))</f>
        <v>#NAME?</v>
      </c>
      <c r="R202" s="78" t="str">
        <f t="shared" si="10"/>
        <v>#NAME?</v>
      </c>
      <c r="S202" s="78" t="str">
        <f t="shared" si="11"/>
        <v>#NAME?</v>
      </c>
      <c r="T202" s="78" t="str">
        <f t="shared" si="12"/>
        <v>#NAME?</v>
      </c>
      <c r="U202" s="78" t="str">
        <f t="shared" si="13"/>
        <v>#NAME?</v>
      </c>
    </row>
    <row r="203" ht="12.75" customHeight="1">
      <c r="A203" s="74" t="str">
        <f t="shared" si="1"/>
        <v>#NAME?</v>
      </c>
      <c r="B203" s="75" t="str">
        <f>IF(A203="","",IF(OR(periods_per_year=26,periods_per_year=52),IF(periods_per_year=26,IF(A203=1,fpdate,B202+14),IF(periods_per_year=52,IF(A203=1,fpdate,B202+7),"n/a")),IF(periods_per_year=24,DATE(YEAR(fpdate),MONTH(fpdate)+(A203-1)/2+IF(AND(DAY(fpdate)&gt;=15,MOD(A203,2)=0),1,0),IF(MOD(A203,2)=0,IF(DAY(fpdate)&gt;=15,DAY(fpdate)-14,DAY(fpdate)+14),DAY(fpdate))),IF(DAY(DATE(YEAR(fpdate),MONTH(fpdate)+A203-1,DAY(fpdate)))&lt;&gt;DAY(fpdate),DATE(YEAR(fpdate),MONTH(fpdate)+A203,0),DATE(YEAR(fpdate),MONTH(fpdate)+A203-1,DAY(fpdate))))))</f>
        <v>#NAME?</v>
      </c>
      <c r="C203" s="76" t="str">
        <f t="shared" si="2"/>
        <v>#NAME?</v>
      </c>
      <c r="D203" s="77" t="str">
        <f>IF(A203="","",IF(A203=1,start_rate,IF(variable,IF(OR(A203=1,A203&lt;$J$23*periods_per_year),D202,MIN($J$24,IF(MOD(A203-1,$J$26)=0,MAX($J$25,D202+$J$27),D202))),D202)))</f>
        <v>#NAME?</v>
      </c>
      <c r="E203" s="78" t="str">
        <f t="shared" si="3"/>
        <v>#NAME?</v>
      </c>
      <c r="F203" s="78" t="str">
        <f t="shared" si="4"/>
        <v>#NAME?</v>
      </c>
      <c r="G203" s="78" t="str">
        <f>IF(OR(A203="",A203&lt;$E$23),"",IF(J202&lt;=F203,0,IF(IF(AND(A203&gt;=$E$23,MOD(A203-$E$23,int)=0),$E$24,0)+F203&gt;=J202+E203,J202+E203-F203,IF(AND(A203&gt;=$E$23,MOD(A203-$E$23,int)=0),$E$24,0)+IF(IF(AND(A203&gt;=$E$23,MOD(A203-$E$23,int)=0),$E$24,0)+IF(MOD(A203-$E$27,periods_per_year)=0,$E$26,0)+F203&lt;J202+E203,IF(MOD(A203-$E$27,periods_per_year)=0,$E$26,0),J202+E203-IF(AND(A203&gt;=$E$23,MOD(A203-$E$23,int)=0),$E$24,0)-F203))))</f>
        <v>#NAME?</v>
      </c>
      <c r="H203" s="79"/>
      <c r="I203" s="78" t="str">
        <f t="shared" si="5"/>
        <v>#NAME?</v>
      </c>
      <c r="J203" s="78" t="str">
        <f t="shared" si="6"/>
        <v>#NAME?</v>
      </c>
      <c r="K203" s="78" t="str">
        <f t="shared" si="7"/>
        <v>#NAME?</v>
      </c>
      <c r="L203" s="78" t="str">
        <f t="shared" si="8"/>
        <v>#NAME?</v>
      </c>
      <c r="M203" s="4"/>
      <c r="N203" s="4"/>
      <c r="O203" s="74" t="str">
        <f t="shared" si="9"/>
        <v>#NAME?</v>
      </c>
      <c r="P203" s="75" t="str">
        <f>IF(O203="","",IF(OR(periods_per_year=26,periods_per_year=52),IF(periods_per_year=26,IF(O203=1,fpdate,P202+14),IF(periods_per_year=52,IF(O203=1,fpdate,P202+7),"n/a")),IF(periods_per_year=24,DATE(YEAR(fpdate),MONTH(fpdate)+(O203-1)/2+IF(AND(DAY(fpdate)&gt;=15,MOD(O203,2)=0),1,0),IF(MOD(O203,2)=0,IF(DAY(fpdate)&gt;=15,DAY(fpdate)-14,DAY(fpdate)+14),DAY(fpdate))),IF(DAY(DATE(YEAR(fpdate),MONTH(fpdate)+O203-1,DAY(fpdate)))&lt;&gt;DAY(fpdate),DATE(YEAR(fpdate),MONTH(fpdate)+O203,0),DATE(YEAR(fpdate),MONTH(fpdate)+O203-1,DAY(fpdate))))))</f>
        <v>#NAME?</v>
      </c>
      <c r="Q203" s="80" t="str">
        <f>IF(O203="","",IF(D203&lt;&gt;"",D203,IF(O203=1,start_rate,IF(variable,IF(OR(O203=1,O203&lt;$J$23*periods_per_year),Q202,MIN($J$24,IF(MOD(O203-1,$J$26)=0,MAX($J$25,Q202+$J$27),Q202))),Q202))))</f>
        <v>#NAME?</v>
      </c>
      <c r="R203" s="78" t="str">
        <f t="shared" si="10"/>
        <v>#NAME?</v>
      </c>
      <c r="S203" s="78" t="str">
        <f t="shared" si="11"/>
        <v>#NAME?</v>
      </c>
      <c r="T203" s="78" t="str">
        <f t="shared" si="12"/>
        <v>#NAME?</v>
      </c>
      <c r="U203" s="78" t="str">
        <f t="shared" si="13"/>
        <v>#NAME?</v>
      </c>
    </row>
    <row r="204" ht="12.75" customHeight="1">
      <c r="A204" s="74" t="str">
        <f t="shared" si="1"/>
        <v>#NAME?</v>
      </c>
      <c r="B204" s="75" t="str">
        <f>IF(A204="","",IF(OR(periods_per_year=26,periods_per_year=52),IF(periods_per_year=26,IF(A204=1,fpdate,B203+14),IF(periods_per_year=52,IF(A204=1,fpdate,B203+7),"n/a")),IF(periods_per_year=24,DATE(YEAR(fpdate),MONTH(fpdate)+(A204-1)/2+IF(AND(DAY(fpdate)&gt;=15,MOD(A204,2)=0),1,0),IF(MOD(A204,2)=0,IF(DAY(fpdate)&gt;=15,DAY(fpdate)-14,DAY(fpdate)+14),DAY(fpdate))),IF(DAY(DATE(YEAR(fpdate),MONTH(fpdate)+A204-1,DAY(fpdate)))&lt;&gt;DAY(fpdate),DATE(YEAR(fpdate),MONTH(fpdate)+A204,0),DATE(YEAR(fpdate),MONTH(fpdate)+A204-1,DAY(fpdate))))))</f>
        <v>#NAME?</v>
      </c>
      <c r="C204" s="76" t="str">
        <f t="shared" si="2"/>
        <v>#NAME?</v>
      </c>
      <c r="D204" s="77" t="str">
        <f>IF(A204="","",IF(A204=1,start_rate,IF(variable,IF(OR(A204=1,A204&lt;$J$23*periods_per_year),D203,MIN($J$24,IF(MOD(A204-1,$J$26)=0,MAX($J$25,D203+$J$27),D203))),D203)))</f>
        <v>#NAME?</v>
      </c>
      <c r="E204" s="78" t="str">
        <f t="shared" si="3"/>
        <v>#NAME?</v>
      </c>
      <c r="F204" s="78" t="str">
        <f t="shared" si="4"/>
        <v>#NAME?</v>
      </c>
      <c r="G204" s="78" t="str">
        <f>IF(OR(A204="",A204&lt;$E$23),"",IF(J203&lt;=F204,0,IF(IF(AND(A204&gt;=$E$23,MOD(A204-$E$23,int)=0),$E$24,0)+F204&gt;=J203+E204,J203+E204-F204,IF(AND(A204&gt;=$E$23,MOD(A204-$E$23,int)=0),$E$24,0)+IF(IF(AND(A204&gt;=$E$23,MOD(A204-$E$23,int)=0),$E$24,0)+IF(MOD(A204-$E$27,periods_per_year)=0,$E$26,0)+F204&lt;J203+E204,IF(MOD(A204-$E$27,periods_per_year)=0,$E$26,0),J203+E204-IF(AND(A204&gt;=$E$23,MOD(A204-$E$23,int)=0),$E$24,0)-F204))))</f>
        <v>#NAME?</v>
      </c>
      <c r="H204" s="79"/>
      <c r="I204" s="78" t="str">
        <f t="shared" si="5"/>
        <v>#NAME?</v>
      </c>
      <c r="J204" s="78" t="str">
        <f t="shared" si="6"/>
        <v>#NAME?</v>
      </c>
      <c r="K204" s="78" t="str">
        <f t="shared" si="7"/>
        <v>#NAME?</v>
      </c>
      <c r="L204" s="78" t="str">
        <f t="shared" si="8"/>
        <v>#NAME?</v>
      </c>
      <c r="M204" s="4"/>
      <c r="N204" s="4"/>
      <c r="O204" s="74" t="str">
        <f t="shared" si="9"/>
        <v>#NAME?</v>
      </c>
      <c r="P204" s="75" t="str">
        <f>IF(O204="","",IF(OR(periods_per_year=26,periods_per_year=52),IF(periods_per_year=26,IF(O204=1,fpdate,P203+14),IF(periods_per_year=52,IF(O204=1,fpdate,P203+7),"n/a")),IF(periods_per_year=24,DATE(YEAR(fpdate),MONTH(fpdate)+(O204-1)/2+IF(AND(DAY(fpdate)&gt;=15,MOD(O204,2)=0),1,0),IF(MOD(O204,2)=0,IF(DAY(fpdate)&gt;=15,DAY(fpdate)-14,DAY(fpdate)+14),DAY(fpdate))),IF(DAY(DATE(YEAR(fpdate),MONTH(fpdate)+O204-1,DAY(fpdate)))&lt;&gt;DAY(fpdate),DATE(YEAR(fpdate),MONTH(fpdate)+O204,0),DATE(YEAR(fpdate),MONTH(fpdate)+O204-1,DAY(fpdate))))))</f>
        <v>#NAME?</v>
      </c>
      <c r="Q204" s="80" t="str">
        <f>IF(O204="","",IF(D204&lt;&gt;"",D204,IF(O204=1,start_rate,IF(variable,IF(OR(O204=1,O204&lt;$J$23*periods_per_year),Q203,MIN($J$24,IF(MOD(O204-1,$J$26)=0,MAX($J$25,Q203+$J$27),Q203))),Q203))))</f>
        <v>#NAME?</v>
      </c>
      <c r="R204" s="78" t="str">
        <f t="shared" si="10"/>
        <v>#NAME?</v>
      </c>
      <c r="S204" s="78" t="str">
        <f t="shared" si="11"/>
        <v>#NAME?</v>
      </c>
      <c r="T204" s="78" t="str">
        <f t="shared" si="12"/>
        <v>#NAME?</v>
      </c>
      <c r="U204" s="78" t="str">
        <f t="shared" si="13"/>
        <v>#NAME?</v>
      </c>
    </row>
    <row r="205" ht="12.75" customHeight="1">
      <c r="A205" s="74" t="str">
        <f t="shared" si="1"/>
        <v>#NAME?</v>
      </c>
      <c r="B205" s="75" t="str">
        <f>IF(A205="","",IF(OR(periods_per_year=26,periods_per_year=52),IF(periods_per_year=26,IF(A205=1,fpdate,B204+14),IF(periods_per_year=52,IF(A205=1,fpdate,B204+7),"n/a")),IF(periods_per_year=24,DATE(YEAR(fpdate),MONTH(fpdate)+(A205-1)/2+IF(AND(DAY(fpdate)&gt;=15,MOD(A205,2)=0),1,0),IF(MOD(A205,2)=0,IF(DAY(fpdate)&gt;=15,DAY(fpdate)-14,DAY(fpdate)+14),DAY(fpdate))),IF(DAY(DATE(YEAR(fpdate),MONTH(fpdate)+A205-1,DAY(fpdate)))&lt;&gt;DAY(fpdate),DATE(YEAR(fpdate),MONTH(fpdate)+A205,0),DATE(YEAR(fpdate),MONTH(fpdate)+A205-1,DAY(fpdate))))))</f>
        <v>#NAME?</v>
      </c>
      <c r="C205" s="76" t="str">
        <f t="shared" si="2"/>
        <v>#NAME?</v>
      </c>
      <c r="D205" s="77" t="str">
        <f>IF(A205="","",IF(A205=1,start_rate,IF(variable,IF(OR(A205=1,A205&lt;$J$23*periods_per_year),D204,MIN($J$24,IF(MOD(A205-1,$J$26)=0,MAX($J$25,D204+$J$27),D204))),D204)))</f>
        <v>#NAME?</v>
      </c>
      <c r="E205" s="78" t="str">
        <f t="shared" si="3"/>
        <v>#NAME?</v>
      </c>
      <c r="F205" s="78" t="str">
        <f t="shared" si="4"/>
        <v>#NAME?</v>
      </c>
      <c r="G205" s="78" t="str">
        <f>IF(OR(A205="",A205&lt;$E$23),"",IF(J204&lt;=F205,0,IF(IF(AND(A205&gt;=$E$23,MOD(A205-$E$23,int)=0),$E$24,0)+F205&gt;=J204+E205,J204+E205-F205,IF(AND(A205&gt;=$E$23,MOD(A205-$E$23,int)=0),$E$24,0)+IF(IF(AND(A205&gt;=$E$23,MOD(A205-$E$23,int)=0),$E$24,0)+IF(MOD(A205-$E$27,periods_per_year)=0,$E$26,0)+F205&lt;J204+E205,IF(MOD(A205-$E$27,periods_per_year)=0,$E$26,0),J204+E205-IF(AND(A205&gt;=$E$23,MOD(A205-$E$23,int)=0),$E$24,0)-F205))))</f>
        <v>#NAME?</v>
      </c>
      <c r="H205" s="79"/>
      <c r="I205" s="78" t="str">
        <f t="shared" si="5"/>
        <v>#NAME?</v>
      </c>
      <c r="J205" s="78" t="str">
        <f t="shared" si="6"/>
        <v>#NAME?</v>
      </c>
      <c r="K205" s="78" t="str">
        <f t="shared" si="7"/>
        <v>#NAME?</v>
      </c>
      <c r="L205" s="78" t="str">
        <f t="shared" si="8"/>
        <v>#NAME?</v>
      </c>
      <c r="M205" s="4"/>
      <c r="N205" s="4"/>
      <c r="O205" s="74" t="str">
        <f t="shared" si="9"/>
        <v>#NAME?</v>
      </c>
      <c r="P205" s="75" t="str">
        <f>IF(O205="","",IF(OR(periods_per_year=26,periods_per_year=52),IF(periods_per_year=26,IF(O205=1,fpdate,P204+14),IF(periods_per_year=52,IF(O205=1,fpdate,P204+7),"n/a")),IF(periods_per_year=24,DATE(YEAR(fpdate),MONTH(fpdate)+(O205-1)/2+IF(AND(DAY(fpdate)&gt;=15,MOD(O205,2)=0),1,0),IF(MOD(O205,2)=0,IF(DAY(fpdate)&gt;=15,DAY(fpdate)-14,DAY(fpdate)+14),DAY(fpdate))),IF(DAY(DATE(YEAR(fpdate),MONTH(fpdate)+O205-1,DAY(fpdate)))&lt;&gt;DAY(fpdate),DATE(YEAR(fpdate),MONTH(fpdate)+O205,0),DATE(YEAR(fpdate),MONTH(fpdate)+O205-1,DAY(fpdate))))))</f>
        <v>#NAME?</v>
      </c>
      <c r="Q205" s="80" t="str">
        <f>IF(O205="","",IF(D205&lt;&gt;"",D205,IF(O205=1,start_rate,IF(variable,IF(OR(O205=1,O205&lt;$J$23*periods_per_year),Q204,MIN($J$24,IF(MOD(O205-1,$J$26)=0,MAX($J$25,Q204+$J$27),Q204))),Q204))))</f>
        <v>#NAME?</v>
      </c>
      <c r="R205" s="78" t="str">
        <f t="shared" si="10"/>
        <v>#NAME?</v>
      </c>
      <c r="S205" s="78" t="str">
        <f t="shared" si="11"/>
        <v>#NAME?</v>
      </c>
      <c r="T205" s="78" t="str">
        <f t="shared" si="12"/>
        <v>#NAME?</v>
      </c>
      <c r="U205" s="78" t="str">
        <f t="shared" si="13"/>
        <v>#NAME?</v>
      </c>
    </row>
    <row r="206" ht="12.75" customHeight="1">
      <c r="A206" s="74" t="str">
        <f t="shared" si="1"/>
        <v>#NAME?</v>
      </c>
      <c r="B206" s="75" t="str">
        <f>IF(A206="","",IF(OR(periods_per_year=26,periods_per_year=52),IF(periods_per_year=26,IF(A206=1,fpdate,B205+14),IF(periods_per_year=52,IF(A206=1,fpdate,B205+7),"n/a")),IF(periods_per_year=24,DATE(YEAR(fpdate),MONTH(fpdate)+(A206-1)/2+IF(AND(DAY(fpdate)&gt;=15,MOD(A206,2)=0),1,0),IF(MOD(A206,2)=0,IF(DAY(fpdate)&gt;=15,DAY(fpdate)-14,DAY(fpdate)+14),DAY(fpdate))),IF(DAY(DATE(YEAR(fpdate),MONTH(fpdate)+A206-1,DAY(fpdate)))&lt;&gt;DAY(fpdate),DATE(YEAR(fpdate),MONTH(fpdate)+A206,0),DATE(YEAR(fpdate),MONTH(fpdate)+A206-1,DAY(fpdate))))))</f>
        <v>#NAME?</v>
      </c>
      <c r="C206" s="76" t="str">
        <f t="shared" si="2"/>
        <v>#NAME?</v>
      </c>
      <c r="D206" s="77" t="str">
        <f>IF(A206="","",IF(A206=1,start_rate,IF(variable,IF(OR(A206=1,A206&lt;$J$23*periods_per_year),D205,MIN($J$24,IF(MOD(A206-1,$J$26)=0,MAX($J$25,D205+$J$27),D205))),D205)))</f>
        <v>#NAME?</v>
      </c>
      <c r="E206" s="78" t="str">
        <f t="shared" si="3"/>
        <v>#NAME?</v>
      </c>
      <c r="F206" s="78" t="str">
        <f t="shared" si="4"/>
        <v>#NAME?</v>
      </c>
      <c r="G206" s="78" t="str">
        <f>IF(OR(A206="",A206&lt;$E$23),"",IF(J205&lt;=F206,0,IF(IF(AND(A206&gt;=$E$23,MOD(A206-$E$23,int)=0),$E$24,0)+F206&gt;=J205+E206,J205+E206-F206,IF(AND(A206&gt;=$E$23,MOD(A206-$E$23,int)=0),$E$24,0)+IF(IF(AND(A206&gt;=$E$23,MOD(A206-$E$23,int)=0),$E$24,0)+IF(MOD(A206-$E$27,periods_per_year)=0,$E$26,0)+F206&lt;J205+E206,IF(MOD(A206-$E$27,periods_per_year)=0,$E$26,0),J205+E206-IF(AND(A206&gt;=$E$23,MOD(A206-$E$23,int)=0),$E$24,0)-F206))))</f>
        <v>#NAME?</v>
      </c>
      <c r="H206" s="79"/>
      <c r="I206" s="78" t="str">
        <f t="shared" si="5"/>
        <v>#NAME?</v>
      </c>
      <c r="J206" s="78" t="str">
        <f t="shared" si="6"/>
        <v>#NAME?</v>
      </c>
      <c r="K206" s="78" t="str">
        <f t="shared" si="7"/>
        <v>#NAME?</v>
      </c>
      <c r="L206" s="78" t="str">
        <f t="shared" si="8"/>
        <v>#NAME?</v>
      </c>
      <c r="M206" s="4"/>
      <c r="N206" s="4"/>
      <c r="O206" s="74" t="str">
        <f t="shared" si="9"/>
        <v>#NAME?</v>
      </c>
      <c r="P206" s="75" t="str">
        <f>IF(O206="","",IF(OR(periods_per_year=26,periods_per_year=52),IF(periods_per_year=26,IF(O206=1,fpdate,P205+14),IF(periods_per_year=52,IF(O206=1,fpdate,P205+7),"n/a")),IF(periods_per_year=24,DATE(YEAR(fpdate),MONTH(fpdate)+(O206-1)/2+IF(AND(DAY(fpdate)&gt;=15,MOD(O206,2)=0),1,0),IF(MOD(O206,2)=0,IF(DAY(fpdate)&gt;=15,DAY(fpdate)-14,DAY(fpdate)+14),DAY(fpdate))),IF(DAY(DATE(YEAR(fpdate),MONTH(fpdate)+O206-1,DAY(fpdate)))&lt;&gt;DAY(fpdate),DATE(YEAR(fpdate),MONTH(fpdate)+O206,0),DATE(YEAR(fpdate),MONTH(fpdate)+O206-1,DAY(fpdate))))))</f>
        <v>#NAME?</v>
      </c>
      <c r="Q206" s="80" t="str">
        <f>IF(O206="","",IF(D206&lt;&gt;"",D206,IF(O206=1,start_rate,IF(variable,IF(OR(O206=1,O206&lt;$J$23*periods_per_year),Q205,MIN($J$24,IF(MOD(O206-1,$J$26)=0,MAX($J$25,Q205+$J$27),Q205))),Q205))))</f>
        <v>#NAME?</v>
      </c>
      <c r="R206" s="78" t="str">
        <f t="shared" si="10"/>
        <v>#NAME?</v>
      </c>
      <c r="S206" s="78" t="str">
        <f t="shared" si="11"/>
        <v>#NAME?</v>
      </c>
      <c r="T206" s="78" t="str">
        <f t="shared" si="12"/>
        <v>#NAME?</v>
      </c>
      <c r="U206" s="78" t="str">
        <f t="shared" si="13"/>
        <v>#NAME?</v>
      </c>
    </row>
    <row r="207" ht="12.75" customHeight="1">
      <c r="A207" s="74" t="str">
        <f t="shared" si="1"/>
        <v>#NAME?</v>
      </c>
      <c r="B207" s="75" t="str">
        <f>IF(A207="","",IF(OR(periods_per_year=26,periods_per_year=52),IF(periods_per_year=26,IF(A207=1,fpdate,B206+14),IF(periods_per_year=52,IF(A207=1,fpdate,B206+7),"n/a")),IF(periods_per_year=24,DATE(YEAR(fpdate),MONTH(fpdate)+(A207-1)/2+IF(AND(DAY(fpdate)&gt;=15,MOD(A207,2)=0),1,0),IF(MOD(A207,2)=0,IF(DAY(fpdate)&gt;=15,DAY(fpdate)-14,DAY(fpdate)+14),DAY(fpdate))),IF(DAY(DATE(YEAR(fpdate),MONTH(fpdate)+A207-1,DAY(fpdate)))&lt;&gt;DAY(fpdate),DATE(YEAR(fpdate),MONTH(fpdate)+A207,0),DATE(YEAR(fpdate),MONTH(fpdate)+A207-1,DAY(fpdate))))))</f>
        <v>#NAME?</v>
      </c>
      <c r="C207" s="76" t="str">
        <f t="shared" si="2"/>
        <v>#NAME?</v>
      </c>
      <c r="D207" s="77" t="str">
        <f>IF(A207="","",IF(A207=1,start_rate,IF(variable,IF(OR(A207=1,A207&lt;$J$23*periods_per_year),D206,MIN($J$24,IF(MOD(A207-1,$J$26)=0,MAX($J$25,D206+$J$27),D206))),D206)))</f>
        <v>#NAME?</v>
      </c>
      <c r="E207" s="78" t="str">
        <f t="shared" si="3"/>
        <v>#NAME?</v>
      </c>
      <c r="F207" s="78" t="str">
        <f t="shared" si="4"/>
        <v>#NAME?</v>
      </c>
      <c r="G207" s="78" t="str">
        <f>IF(OR(A207="",A207&lt;$E$23),"",IF(J206&lt;=F207,0,IF(IF(AND(A207&gt;=$E$23,MOD(A207-$E$23,int)=0),$E$24,0)+F207&gt;=J206+E207,J206+E207-F207,IF(AND(A207&gt;=$E$23,MOD(A207-$E$23,int)=0),$E$24,0)+IF(IF(AND(A207&gt;=$E$23,MOD(A207-$E$23,int)=0),$E$24,0)+IF(MOD(A207-$E$27,periods_per_year)=0,$E$26,0)+F207&lt;J206+E207,IF(MOD(A207-$E$27,periods_per_year)=0,$E$26,0),J206+E207-IF(AND(A207&gt;=$E$23,MOD(A207-$E$23,int)=0),$E$24,0)-F207))))</f>
        <v>#NAME?</v>
      </c>
      <c r="H207" s="79"/>
      <c r="I207" s="78" t="str">
        <f t="shared" si="5"/>
        <v>#NAME?</v>
      </c>
      <c r="J207" s="78" t="str">
        <f t="shared" si="6"/>
        <v>#NAME?</v>
      </c>
      <c r="K207" s="78" t="str">
        <f t="shared" si="7"/>
        <v>#NAME?</v>
      </c>
      <c r="L207" s="78" t="str">
        <f t="shared" si="8"/>
        <v>#NAME?</v>
      </c>
      <c r="M207" s="4"/>
      <c r="N207" s="4"/>
      <c r="O207" s="74" t="str">
        <f t="shared" si="9"/>
        <v>#NAME?</v>
      </c>
      <c r="P207" s="75" t="str">
        <f>IF(O207="","",IF(OR(periods_per_year=26,periods_per_year=52),IF(periods_per_year=26,IF(O207=1,fpdate,P206+14),IF(periods_per_year=52,IF(O207=1,fpdate,P206+7),"n/a")),IF(periods_per_year=24,DATE(YEAR(fpdate),MONTH(fpdate)+(O207-1)/2+IF(AND(DAY(fpdate)&gt;=15,MOD(O207,2)=0),1,0),IF(MOD(O207,2)=0,IF(DAY(fpdate)&gt;=15,DAY(fpdate)-14,DAY(fpdate)+14),DAY(fpdate))),IF(DAY(DATE(YEAR(fpdate),MONTH(fpdate)+O207-1,DAY(fpdate)))&lt;&gt;DAY(fpdate),DATE(YEAR(fpdate),MONTH(fpdate)+O207,0),DATE(YEAR(fpdate),MONTH(fpdate)+O207-1,DAY(fpdate))))))</f>
        <v>#NAME?</v>
      </c>
      <c r="Q207" s="80" t="str">
        <f>IF(O207="","",IF(D207&lt;&gt;"",D207,IF(O207=1,start_rate,IF(variable,IF(OR(O207=1,O207&lt;$J$23*periods_per_year),Q206,MIN($J$24,IF(MOD(O207-1,$J$26)=0,MAX($J$25,Q206+$J$27),Q206))),Q206))))</f>
        <v>#NAME?</v>
      </c>
      <c r="R207" s="78" t="str">
        <f t="shared" si="10"/>
        <v>#NAME?</v>
      </c>
      <c r="S207" s="78" t="str">
        <f t="shared" si="11"/>
        <v>#NAME?</v>
      </c>
      <c r="T207" s="78" t="str">
        <f t="shared" si="12"/>
        <v>#NAME?</v>
      </c>
      <c r="U207" s="78" t="str">
        <f t="shared" si="13"/>
        <v>#NAME?</v>
      </c>
    </row>
    <row r="208" ht="12.75" customHeight="1">
      <c r="A208" s="74" t="str">
        <f t="shared" si="1"/>
        <v>#NAME?</v>
      </c>
      <c r="B208" s="75" t="str">
        <f>IF(A208="","",IF(OR(periods_per_year=26,periods_per_year=52),IF(periods_per_year=26,IF(A208=1,fpdate,B207+14),IF(periods_per_year=52,IF(A208=1,fpdate,B207+7),"n/a")),IF(periods_per_year=24,DATE(YEAR(fpdate),MONTH(fpdate)+(A208-1)/2+IF(AND(DAY(fpdate)&gt;=15,MOD(A208,2)=0),1,0),IF(MOD(A208,2)=0,IF(DAY(fpdate)&gt;=15,DAY(fpdate)-14,DAY(fpdate)+14),DAY(fpdate))),IF(DAY(DATE(YEAR(fpdate),MONTH(fpdate)+A208-1,DAY(fpdate)))&lt;&gt;DAY(fpdate),DATE(YEAR(fpdate),MONTH(fpdate)+A208,0),DATE(YEAR(fpdate),MONTH(fpdate)+A208-1,DAY(fpdate))))))</f>
        <v>#NAME?</v>
      </c>
      <c r="C208" s="76" t="str">
        <f t="shared" si="2"/>
        <v>#NAME?</v>
      </c>
      <c r="D208" s="77" t="str">
        <f>IF(A208="","",IF(A208=1,start_rate,IF(variable,IF(OR(A208=1,A208&lt;$J$23*periods_per_year),D207,MIN($J$24,IF(MOD(A208-1,$J$26)=0,MAX($J$25,D207+$J$27),D207))),D207)))</f>
        <v>#NAME?</v>
      </c>
      <c r="E208" s="78" t="str">
        <f t="shared" si="3"/>
        <v>#NAME?</v>
      </c>
      <c r="F208" s="78" t="str">
        <f t="shared" si="4"/>
        <v>#NAME?</v>
      </c>
      <c r="G208" s="78" t="str">
        <f>IF(OR(A208="",A208&lt;$E$23),"",IF(J207&lt;=F208,0,IF(IF(AND(A208&gt;=$E$23,MOD(A208-$E$23,int)=0),$E$24,0)+F208&gt;=J207+E208,J207+E208-F208,IF(AND(A208&gt;=$E$23,MOD(A208-$E$23,int)=0),$E$24,0)+IF(IF(AND(A208&gt;=$E$23,MOD(A208-$E$23,int)=0),$E$24,0)+IF(MOD(A208-$E$27,periods_per_year)=0,$E$26,0)+F208&lt;J207+E208,IF(MOD(A208-$E$27,periods_per_year)=0,$E$26,0),J207+E208-IF(AND(A208&gt;=$E$23,MOD(A208-$E$23,int)=0),$E$24,0)-F208))))</f>
        <v>#NAME?</v>
      </c>
      <c r="H208" s="79"/>
      <c r="I208" s="78" t="str">
        <f t="shared" si="5"/>
        <v>#NAME?</v>
      </c>
      <c r="J208" s="78" t="str">
        <f t="shared" si="6"/>
        <v>#NAME?</v>
      </c>
      <c r="K208" s="78" t="str">
        <f t="shared" si="7"/>
        <v>#NAME?</v>
      </c>
      <c r="L208" s="78" t="str">
        <f t="shared" si="8"/>
        <v>#NAME?</v>
      </c>
      <c r="M208" s="4"/>
      <c r="N208" s="4"/>
      <c r="O208" s="74" t="str">
        <f t="shared" si="9"/>
        <v>#NAME?</v>
      </c>
      <c r="P208" s="75" t="str">
        <f>IF(O208="","",IF(OR(periods_per_year=26,periods_per_year=52),IF(periods_per_year=26,IF(O208=1,fpdate,P207+14),IF(periods_per_year=52,IF(O208=1,fpdate,P207+7),"n/a")),IF(periods_per_year=24,DATE(YEAR(fpdate),MONTH(fpdate)+(O208-1)/2+IF(AND(DAY(fpdate)&gt;=15,MOD(O208,2)=0),1,0),IF(MOD(O208,2)=0,IF(DAY(fpdate)&gt;=15,DAY(fpdate)-14,DAY(fpdate)+14),DAY(fpdate))),IF(DAY(DATE(YEAR(fpdate),MONTH(fpdate)+O208-1,DAY(fpdate)))&lt;&gt;DAY(fpdate),DATE(YEAR(fpdate),MONTH(fpdate)+O208,0),DATE(YEAR(fpdate),MONTH(fpdate)+O208-1,DAY(fpdate))))))</f>
        <v>#NAME?</v>
      </c>
      <c r="Q208" s="80" t="str">
        <f>IF(O208="","",IF(D208&lt;&gt;"",D208,IF(O208=1,start_rate,IF(variable,IF(OR(O208=1,O208&lt;$J$23*periods_per_year),Q207,MIN($J$24,IF(MOD(O208-1,$J$26)=0,MAX($J$25,Q207+$J$27),Q207))),Q207))))</f>
        <v>#NAME?</v>
      </c>
      <c r="R208" s="78" t="str">
        <f t="shared" si="10"/>
        <v>#NAME?</v>
      </c>
      <c r="S208" s="78" t="str">
        <f t="shared" si="11"/>
        <v>#NAME?</v>
      </c>
      <c r="T208" s="78" t="str">
        <f t="shared" si="12"/>
        <v>#NAME?</v>
      </c>
      <c r="U208" s="78" t="str">
        <f t="shared" si="13"/>
        <v>#NAME?</v>
      </c>
    </row>
    <row r="209" ht="12.75" customHeight="1">
      <c r="A209" s="74" t="str">
        <f t="shared" si="1"/>
        <v>#NAME?</v>
      </c>
      <c r="B209" s="75" t="str">
        <f>IF(A209="","",IF(OR(periods_per_year=26,periods_per_year=52),IF(periods_per_year=26,IF(A209=1,fpdate,B208+14),IF(periods_per_year=52,IF(A209=1,fpdate,B208+7),"n/a")),IF(periods_per_year=24,DATE(YEAR(fpdate),MONTH(fpdate)+(A209-1)/2+IF(AND(DAY(fpdate)&gt;=15,MOD(A209,2)=0),1,0),IF(MOD(A209,2)=0,IF(DAY(fpdate)&gt;=15,DAY(fpdate)-14,DAY(fpdate)+14),DAY(fpdate))),IF(DAY(DATE(YEAR(fpdate),MONTH(fpdate)+A209-1,DAY(fpdate)))&lt;&gt;DAY(fpdate),DATE(YEAR(fpdate),MONTH(fpdate)+A209,0),DATE(YEAR(fpdate),MONTH(fpdate)+A209-1,DAY(fpdate))))))</f>
        <v>#NAME?</v>
      </c>
      <c r="C209" s="76" t="str">
        <f t="shared" si="2"/>
        <v>#NAME?</v>
      </c>
      <c r="D209" s="77" t="str">
        <f>IF(A209="","",IF(A209=1,start_rate,IF(variable,IF(OR(A209=1,A209&lt;$J$23*periods_per_year),D208,MIN($J$24,IF(MOD(A209-1,$J$26)=0,MAX($J$25,D208+$J$27),D208))),D208)))</f>
        <v>#NAME?</v>
      </c>
      <c r="E209" s="78" t="str">
        <f t="shared" si="3"/>
        <v>#NAME?</v>
      </c>
      <c r="F209" s="78" t="str">
        <f t="shared" si="4"/>
        <v>#NAME?</v>
      </c>
      <c r="G209" s="78" t="str">
        <f>IF(OR(A209="",A209&lt;$E$23),"",IF(J208&lt;=F209,0,IF(IF(AND(A209&gt;=$E$23,MOD(A209-$E$23,int)=0),$E$24,0)+F209&gt;=J208+E209,J208+E209-F209,IF(AND(A209&gt;=$E$23,MOD(A209-$E$23,int)=0),$E$24,0)+IF(IF(AND(A209&gt;=$E$23,MOD(A209-$E$23,int)=0),$E$24,0)+IF(MOD(A209-$E$27,periods_per_year)=0,$E$26,0)+F209&lt;J208+E209,IF(MOD(A209-$E$27,periods_per_year)=0,$E$26,0),J208+E209-IF(AND(A209&gt;=$E$23,MOD(A209-$E$23,int)=0),$E$24,0)-F209))))</f>
        <v>#NAME?</v>
      </c>
      <c r="H209" s="79"/>
      <c r="I209" s="78" t="str">
        <f t="shared" si="5"/>
        <v>#NAME?</v>
      </c>
      <c r="J209" s="78" t="str">
        <f t="shared" si="6"/>
        <v>#NAME?</v>
      </c>
      <c r="K209" s="78" t="str">
        <f t="shared" si="7"/>
        <v>#NAME?</v>
      </c>
      <c r="L209" s="78" t="str">
        <f t="shared" si="8"/>
        <v>#NAME?</v>
      </c>
      <c r="M209" s="4"/>
      <c r="N209" s="4"/>
      <c r="O209" s="74" t="str">
        <f t="shared" si="9"/>
        <v>#NAME?</v>
      </c>
      <c r="P209" s="75" t="str">
        <f>IF(O209="","",IF(OR(periods_per_year=26,periods_per_year=52),IF(periods_per_year=26,IF(O209=1,fpdate,P208+14),IF(periods_per_year=52,IF(O209=1,fpdate,P208+7),"n/a")),IF(periods_per_year=24,DATE(YEAR(fpdate),MONTH(fpdate)+(O209-1)/2+IF(AND(DAY(fpdate)&gt;=15,MOD(O209,2)=0),1,0),IF(MOD(O209,2)=0,IF(DAY(fpdate)&gt;=15,DAY(fpdate)-14,DAY(fpdate)+14),DAY(fpdate))),IF(DAY(DATE(YEAR(fpdate),MONTH(fpdate)+O209-1,DAY(fpdate)))&lt;&gt;DAY(fpdate),DATE(YEAR(fpdate),MONTH(fpdate)+O209,0),DATE(YEAR(fpdate),MONTH(fpdate)+O209-1,DAY(fpdate))))))</f>
        <v>#NAME?</v>
      </c>
      <c r="Q209" s="80" t="str">
        <f>IF(O209="","",IF(D209&lt;&gt;"",D209,IF(O209=1,start_rate,IF(variable,IF(OR(O209=1,O209&lt;$J$23*periods_per_year),Q208,MIN($J$24,IF(MOD(O209-1,$J$26)=0,MAX($J$25,Q208+$J$27),Q208))),Q208))))</f>
        <v>#NAME?</v>
      </c>
      <c r="R209" s="78" t="str">
        <f t="shared" si="10"/>
        <v>#NAME?</v>
      </c>
      <c r="S209" s="78" t="str">
        <f t="shared" si="11"/>
        <v>#NAME?</v>
      </c>
      <c r="T209" s="78" t="str">
        <f t="shared" si="12"/>
        <v>#NAME?</v>
      </c>
      <c r="U209" s="78" t="str">
        <f t="shared" si="13"/>
        <v>#NAME?</v>
      </c>
    </row>
    <row r="210" ht="12.75" customHeight="1">
      <c r="A210" s="74" t="str">
        <f t="shared" si="1"/>
        <v>#NAME?</v>
      </c>
      <c r="B210" s="75" t="str">
        <f>IF(A210="","",IF(OR(periods_per_year=26,periods_per_year=52),IF(periods_per_year=26,IF(A210=1,fpdate,B209+14),IF(periods_per_year=52,IF(A210=1,fpdate,B209+7),"n/a")),IF(periods_per_year=24,DATE(YEAR(fpdate),MONTH(fpdate)+(A210-1)/2+IF(AND(DAY(fpdate)&gt;=15,MOD(A210,2)=0),1,0),IF(MOD(A210,2)=0,IF(DAY(fpdate)&gt;=15,DAY(fpdate)-14,DAY(fpdate)+14),DAY(fpdate))),IF(DAY(DATE(YEAR(fpdate),MONTH(fpdate)+A210-1,DAY(fpdate)))&lt;&gt;DAY(fpdate),DATE(YEAR(fpdate),MONTH(fpdate)+A210,0),DATE(YEAR(fpdate),MONTH(fpdate)+A210-1,DAY(fpdate))))))</f>
        <v>#NAME?</v>
      </c>
      <c r="C210" s="76" t="str">
        <f t="shared" si="2"/>
        <v>#NAME?</v>
      </c>
      <c r="D210" s="77" t="str">
        <f>IF(A210="","",IF(A210=1,start_rate,IF(variable,IF(OR(A210=1,A210&lt;$J$23*periods_per_year),D209,MIN($J$24,IF(MOD(A210-1,$J$26)=0,MAX($J$25,D209+$J$27),D209))),D209)))</f>
        <v>#NAME?</v>
      </c>
      <c r="E210" s="78" t="str">
        <f t="shared" si="3"/>
        <v>#NAME?</v>
      </c>
      <c r="F210" s="78" t="str">
        <f t="shared" si="4"/>
        <v>#NAME?</v>
      </c>
      <c r="G210" s="78" t="str">
        <f>IF(OR(A210="",A210&lt;$E$23),"",IF(J209&lt;=F210,0,IF(IF(AND(A210&gt;=$E$23,MOD(A210-$E$23,int)=0),$E$24,0)+F210&gt;=J209+E210,J209+E210-F210,IF(AND(A210&gt;=$E$23,MOD(A210-$E$23,int)=0),$E$24,0)+IF(IF(AND(A210&gt;=$E$23,MOD(A210-$E$23,int)=0),$E$24,0)+IF(MOD(A210-$E$27,periods_per_year)=0,$E$26,0)+F210&lt;J209+E210,IF(MOD(A210-$E$27,periods_per_year)=0,$E$26,0),J209+E210-IF(AND(A210&gt;=$E$23,MOD(A210-$E$23,int)=0),$E$24,0)-F210))))</f>
        <v>#NAME?</v>
      </c>
      <c r="H210" s="79"/>
      <c r="I210" s="78" t="str">
        <f t="shared" si="5"/>
        <v>#NAME?</v>
      </c>
      <c r="J210" s="78" t="str">
        <f t="shared" si="6"/>
        <v>#NAME?</v>
      </c>
      <c r="K210" s="78" t="str">
        <f t="shared" si="7"/>
        <v>#NAME?</v>
      </c>
      <c r="L210" s="78" t="str">
        <f t="shared" si="8"/>
        <v>#NAME?</v>
      </c>
      <c r="M210" s="4"/>
      <c r="N210" s="4"/>
      <c r="O210" s="74" t="str">
        <f t="shared" si="9"/>
        <v>#NAME?</v>
      </c>
      <c r="P210" s="75" t="str">
        <f>IF(O210="","",IF(OR(periods_per_year=26,periods_per_year=52),IF(periods_per_year=26,IF(O210=1,fpdate,P209+14),IF(periods_per_year=52,IF(O210=1,fpdate,P209+7),"n/a")),IF(periods_per_year=24,DATE(YEAR(fpdate),MONTH(fpdate)+(O210-1)/2+IF(AND(DAY(fpdate)&gt;=15,MOD(O210,2)=0),1,0),IF(MOD(O210,2)=0,IF(DAY(fpdate)&gt;=15,DAY(fpdate)-14,DAY(fpdate)+14),DAY(fpdate))),IF(DAY(DATE(YEAR(fpdate),MONTH(fpdate)+O210-1,DAY(fpdate)))&lt;&gt;DAY(fpdate),DATE(YEAR(fpdate),MONTH(fpdate)+O210,0),DATE(YEAR(fpdate),MONTH(fpdate)+O210-1,DAY(fpdate))))))</f>
        <v>#NAME?</v>
      </c>
      <c r="Q210" s="80" t="str">
        <f>IF(O210="","",IF(D210&lt;&gt;"",D210,IF(O210=1,start_rate,IF(variable,IF(OR(O210=1,O210&lt;$J$23*periods_per_year),Q209,MIN($J$24,IF(MOD(O210-1,$J$26)=0,MAX($J$25,Q209+$J$27),Q209))),Q209))))</f>
        <v>#NAME?</v>
      </c>
      <c r="R210" s="78" t="str">
        <f t="shared" si="10"/>
        <v>#NAME?</v>
      </c>
      <c r="S210" s="78" t="str">
        <f t="shared" si="11"/>
        <v>#NAME?</v>
      </c>
      <c r="T210" s="78" t="str">
        <f t="shared" si="12"/>
        <v>#NAME?</v>
      </c>
      <c r="U210" s="78" t="str">
        <f t="shared" si="13"/>
        <v>#NAME?</v>
      </c>
    </row>
    <row r="211" ht="12.75" customHeight="1">
      <c r="A211" s="74" t="str">
        <f t="shared" si="1"/>
        <v>#NAME?</v>
      </c>
      <c r="B211" s="75" t="str">
        <f>IF(A211="","",IF(OR(periods_per_year=26,periods_per_year=52),IF(periods_per_year=26,IF(A211=1,fpdate,B210+14),IF(periods_per_year=52,IF(A211=1,fpdate,B210+7),"n/a")),IF(periods_per_year=24,DATE(YEAR(fpdate),MONTH(fpdate)+(A211-1)/2+IF(AND(DAY(fpdate)&gt;=15,MOD(A211,2)=0),1,0),IF(MOD(A211,2)=0,IF(DAY(fpdate)&gt;=15,DAY(fpdate)-14,DAY(fpdate)+14),DAY(fpdate))),IF(DAY(DATE(YEAR(fpdate),MONTH(fpdate)+A211-1,DAY(fpdate)))&lt;&gt;DAY(fpdate),DATE(YEAR(fpdate),MONTH(fpdate)+A211,0),DATE(YEAR(fpdate),MONTH(fpdate)+A211-1,DAY(fpdate))))))</f>
        <v>#NAME?</v>
      </c>
      <c r="C211" s="76" t="str">
        <f t="shared" si="2"/>
        <v>#NAME?</v>
      </c>
      <c r="D211" s="77" t="str">
        <f>IF(A211="","",IF(A211=1,start_rate,IF(variable,IF(OR(A211=1,A211&lt;$J$23*periods_per_year),D210,MIN($J$24,IF(MOD(A211-1,$J$26)=0,MAX($J$25,D210+$J$27),D210))),D210)))</f>
        <v>#NAME?</v>
      </c>
      <c r="E211" s="78" t="str">
        <f t="shared" si="3"/>
        <v>#NAME?</v>
      </c>
      <c r="F211" s="78" t="str">
        <f t="shared" si="4"/>
        <v>#NAME?</v>
      </c>
      <c r="G211" s="78" t="str">
        <f>IF(OR(A211="",A211&lt;$E$23),"",IF(J210&lt;=F211,0,IF(IF(AND(A211&gt;=$E$23,MOD(A211-$E$23,int)=0),$E$24,0)+F211&gt;=J210+E211,J210+E211-F211,IF(AND(A211&gt;=$E$23,MOD(A211-$E$23,int)=0),$E$24,0)+IF(IF(AND(A211&gt;=$E$23,MOD(A211-$E$23,int)=0),$E$24,0)+IF(MOD(A211-$E$27,periods_per_year)=0,$E$26,0)+F211&lt;J210+E211,IF(MOD(A211-$E$27,periods_per_year)=0,$E$26,0),J210+E211-IF(AND(A211&gt;=$E$23,MOD(A211-$E$23,int)=0),$E$24,0)-F211))))</f>
        <v>#NAME?</v>
      </c>
      <c r="H211" s="79"/>
      <c r="I211" s="78" t="str">
        <f t="shared" si="5"/>
        <v>#NAME?</v>
      </c>
      <c r="J211" s="78" t="str">
        <f t="shared" si="6"/>
        <v>#NAME?</v>
      </c>
      <c r="K211" s="78" t="str">
        <f t="shared" si="7"/>
        <v>#NAME?</v>
      </c>
      <c r="L211" s="78" t="str">
        <f t="shared" si="8"/>
        <v>#NAME?</v>
      </c>
      <c r="M211" s="4"/>
      <c r="N211" s="4"/>
      <c r="O211" s="74" t="str">
        <f t="shared" si="9"/>
        <v>#NAME?</v>
      </c>
      <c r="P211" s="75" t="str">
        <f>IF(O211="","",IF(OR(periods_per_year=26,periods_per_year=52),IF(periods_per_year=26,IF(O211=1,fpdate,P210+14),IF(periods_per_year=52,IF(O211=1,fpdate,P210+7),"n/a")),IF(periods_per_year=24,DATE(YEAR(fpdate),MONTH(fpdate)+(O211-1)/2+IF(AND(DAY(fpdate)&gt;=15,MOD(O211,2)=0),1,0),IF(MOD(O211,2)=0,IF(DAY(fpdate)&gt;=15,DAY(fpdate)-14,DAY(fpdate)+14),DAY(fpdate))),IF(DAY(DATE(YEAR(fpdate),MONTH(fpdate)+O211-1,DAY(fpdate)))&lt;&gt;DAY(fpdate),DATE(YEAR(fpdate),MONTH(fpdate)+O211,0),DATE(YEAR(fpdate),MONTH(fpdate)+O211-1,DAY(fpdate))))))</f>
        <v>#NAME?</v>
      </c>
      <c r="Q211" s="80" t="str">
        <f>IF(O211="","",IF(D211&lt;&gt;"",D211,IF(O211=1,start_rate,IF(variable,IF(OR(O211=1,O211&lt;$J$23*periods_per_year),Q210,MIN($J$24,IF(MOD(O211-1,$J$26)=0,MAX($J$25,Q210+$J$27),Q210))),Q210))))</f>
        <v>#NAME?</v>
      </c>
      <c r="R211" s="78" t="str">
        <f t="shared" si="10"/>
        <v>#NAME?</v>
      </c>
      <c r="S211" s="78" t="str">
        <f t="shared" si="11"/>
        <v>#NAME?</v>
      </c>
      <c r="T211" s="78" t="str">
        <f t="shared" si="12"/>
        <v>#NAME?</v>
      </c>
      <c r="U211" s="78" t="str">
        <f t="shared" si="13"/>
        <v>#NAME?</v>
      </c>
    </row>
    <row r="212" ht="12.75" customHeight="1">
      <c r="A212" s="74" t="str">
        <f t="shared" si="1"/>
        <v>#NAME?</v>
      </c>
      <c r="B212" s="75" t="str">
        <f>IF(A212="","",IF(OR(periods_per_year=26,periods_per_year=52),IF(periods_per_year=26,IF(A212=1,fpdate,B211+14),IF(periods_per_year=52,IF(A212=1,fpdate,B211+7),"n/a")),IF(periods_per_year=24,DATE(YEAR(fpdate),MONTH(fpdate)+(A212-1)/2+IF(AND(DAY(fpdate)&gt;=15,MOD(A212,2)=0),1,0),IF(MOD(A212,2)=0,IF(DAY(fpdate)&gt;=15,DAY(fpdate)-14,DAY(fpdate)+14),DAY(fpdate))),IF(DAY(DATE(YEAR(fpdate),MONTH(fpdate)+A212-1,DAY(fpdate)))&lt;&gt;DAY(fpdate),DATE(YEAR(fpdate),MONTH(fpdate)+A212,0),DATE(YEAR(fpdate),MONTH(fpdate)+A212-1,DAY(fpdate))))))</f>
        <v>#NAME?</v>
      </c>
      <c r="C212" s="76" t="str">
        <f t="shared" si="2"/>
        <v>#NAME?</v>
      </c>
      <c r="D212" s="77" t="str">
        <f>IF(A212="","",IF(A212=1,start_rate,IF(variable,IF(OR(A212=1,A212&lt;$J$23*periods_per_year),D211,MIN($J$24,IF(MOD(A212-1,$J$26)=0,MAX($J$25,D211+$J$27),D211))),D211)))</f>
        <v>#NAME?</v>
      </c>
      <c r="E212" s="78" t="str">
        <f t="shared" si="3"/>
        <v>#NAME?</v>
      </c>
      <c r="F212" s="78" t="str">
        <f t="shared" si="4"/>
        <v>#NAME?</v>
      </c>
      <c r="G212" s="78" t="str">
        <f>IF(OR(A212="",A212&lt;$E$23),"",IF(J211&lt;=F212,0,IF(IF(AND(A212&gt;=$E$23,MOD(A212-$E$23,int)=0),$E$24,0)+F212&gt;=J211+E212,J211+E212-F212,IF(AND(A212&gt;=$E$23,MOD(A212-$E$23,int)=0),$E$24,0)+IF(IF(AND(A212&gt;=$E$23,MOD(A212-$E$23,int)=0),$E$24,0)+IF(MOD(A212-$E$27,periods_per_year)=0,$E$26,0)+F212&lt;J211+E212,IF(MOD(A212-$E$27,periods_per_year)=0,$E$26,0),J211+E212-IF(AND(A212&gt;=$E$23,MOD(A212-$E$23,int)=0),$E$24,0)-F212))))</f>
        <v>#NAME?</v>
      </c>
      <c r="H212" s="79"/>
      <c r="I212" s="78" t="str">
        <f t="shared" si="5"/>
        <v>#NAME?</v>
      </c>
      <c r="J212" s="78" t="str">
        <f t="shared" si="6"/>
        <v>#NAME?</v>
      </c>
      <c r="K212" s="78" t="str">
        <f t="shared" si="7"/>
        <v>#NAME?</v>
      </c>
      <c r="L212" s="78" t="str">
        <f t="shared" si="8"/>
        <v>#NAME?</v>
      </c>
      <c r="M212" s="4"/>
      <c r="N212" s="4"/>
      <c r="O212" s="74" t="str">
        <f t="shared" si="9"/>
        <v>#NAME?</v>
      </c>
      <c r="P212" s="75" t="str">
        <f>IF(O212="","",IF(OR(periods_per_year=26,periods_per_year=52),IF(periods_per_year=26,IF(O212=1,fpdate,P211+14),IF(periods_per_year=52,IF(O212=1,fpdate,P211+7),"n/a")),IF(periods_per_year=24,DATE(YEAR(fpdate),MONTH(fpdate)+(O212-1)/2+IF(AND(DAY(fpdate)&gt;=15,MOD(O212,2)=0),1,0),IF(MOD(O212,2)=0,IF(DAY(fpdate)&gt;=15,DAY(fpdate)-14,DAY(fpdate)+14),DAY(fpdate))),IF(DAY(DATE(YEAR(fpdate),MONTH(fpdate)+O212-1,DAY(fpdate)))&lt;&gt;DAY(fpdate),DATE(YEAR(fpdate),MONTH(fpdate)+O212,0),DATE(YEAR(fpdate),MONTH(fpdate)+O212-1,DAY(fpdate))))))</f>
        <v>#NAME?</v>
      </c>
      <c r="Q212" s="80" t="str">
        <f>IF(O212="","",IF(D212&lt;&gt;"",D212,IF(O212=1,start_rate,IF(variable,IF(OR(O212=1,O212&lt;$J$23*periods_per_year),Q211,MIN($J$24,IF(MOD(O212-1,$J$26)=0,MAX($J$25,Q211+$J$27),Q211))),Q211))))</f>
        <v>#NAME?</v>
      </c>
      <c r="R212" s="78" t="str">
        <f t="shared" si="10"/>
        <v>#NAME?</v>
      </c>
      <c r="S212" s="78" t="str">
        <f t="shared" si="11"/>
        <v>#NAME?</v>
      </c>
      <c r="T212" s="78" t="str">
        <f t="shared" si="12"/>
        <v>#NAME?</v>
      </c>
      <c r="U212" s="78" t="str">
        <f t="shared" si="13"/>
        <v>#NAME?</v>
      </c>
    </row>
    <row r="213" ht="12.75" customHeight="1">
      <c r="A213" s="74" t="str">
        <f t="shared" si="1"/>
        <v>#NAME?</v>
      </c>
      <c r="B213" s="75" t="str">
        <f>IF(A213="","",IF(OR(periods_per_year=26,periods_per_year=52),IF(periods_per_year=26,IF(A213=1,fpdate,B212+14),IF(periods_per_year=52,IF(A213=1,fpdate,B212+7),"n/a")),IF(periods_per_year=24,DATE(YEAR(fpdate),MONTH(fpdate)+(A213-1)/2+IF(AND(DAY(fpdate)&gt;=15,MOD(A213,2)=0),1,0),IF(MOD(A213,2)=0,IF(DAY(fpdate)&gt;=15,DAY(fpdate)-14,DAY(fpdate)+14),DAY(fpdate))),IF(DAY(DATE(YEAR(fpdate),MONTH(fpdate)+A213-1,DAY(fpdate)))&lt;&gt;DAY(fpdate),DATE(YEAR(fpdate),MONTH(fpdate)+A213,0),DATE(YEAR(fpdate),MONTH(fpdate)+A213-1,DAY(fpdate))))))</f>
        <v>#NAME?</v>
      </c>
      <c r="C213" s="76" t="str">
        <f t="shared" si="2"/>
        <v>#NAME?</v>
      </c>
      <c r="D213" s="77" t="str">
        <f>IF(A213="","",IF(A213=1,start_rate,IF(variable,IF(OR(A213=1,A213&lt;$J$23*periods_per_year),D212,MIN($J$24,IF(MOD(A213-1,$J$26)=0,MAX($J$25,D212+$J$27),D212))),D212)))</f>
        <v>#NAME?</v>
      </c>
      <c r="E213" s="78" t="str">
        <f t="shared" si="3"/>
        <v>#NAME?</v>
      </c>
      <c r="F213" s="78" t="str">
        <f t="shared" si="4"/>
        <v>#NAME?</v>
      </c>
      <c r="G213" s="78" t="str">
        <f>IF(OR(A213="",A213&lt;$E$23),"",IF(J212&lt;=F213,0,IF(IF(AND(A213&gt;=$E$23,MOD(A213-$E$23,int)=0),$E$24,0)+F213&gt;=J212+E213,J212+E213-F213,IF(AND(A213&gt;=$E$23,MOD(A213-$E$23,int)=0),$E$24,0)+IF(IF(AND(A213&gt;=$E$23,MOD(A213-$E$23,int)=0),$E$24,0)+IF(MOD(A213-$E$27,periods_per_year)=0,$E$26,0)+F213&lt;J212+E213,IF(MOD(A213-$E$27,periods_per_year)=0,$E$26,0),J212+E213-IF(AND(A213&gt;=$E$23,MOD(A213-$E$23,int)=0),$E$24,0)-F213))))</f>
        <v>#NAME?</v>
      </c>
      <c r="H213" s="79"/>
      <c r="I213" s="78" t="str">
        <f t="shared" si="5"/>
        <v>#NAME?</v>
      </c>
      <c r="J213" s="78" t="str">
        <f t="shared" si="6"/>
        <v>#NAME?</v>
      </c>
      <c r="K213" s="78" t="str">
        <f t="shared" si="7"/>
        <v>#NAME?</v>
      </c>
      <c r="L213" s="78" t="str">
        <f t="shared" si="8"/>
        <v>#NAME?</v>
      </c>
      <c r="M213" s="4"/>
      <c r="N213" s="4"/>
      <c r="O213" s="74" t="str">
        <f t="shared" si="9"/>
        <v>#NAME?</v>
      </c>
      <c r="P213" s="75" t="str">
        <f>IF(O213="","",IF(OR(periods_per_year=26,periods_per_year=52),IF(periods_per_year=26,IF(O213=1,fpdate,P212+14),IF(periods_per_year=52,IF(O213=1,fpdate,P212+7),"n/a")),IF(periods_per_year=24,DATE(YEAR(fpdate),MONTH(fpdate)+(O213-1)/2+IF(AND(DAY(fpdate)&gt;=15,MOD(O213,2)=0),1,0),IF(MOD(O213,2)=0,IF(DAY(fpdate)&gt;=15,DAY(fpdate)-14,DAY(fpdate)+14),DAY(fpdate))),IF(DAY(DATE(YEAR(fpdate),MONTH(fpdate)+O213-1,DAY(fpdate)))&lt;&gt;DAY(fpdate),DATE(YEAR(fpdate),MONTH(fpdate)+O213,0),DATE(YEAR(fpdate),MONTH(fpdate)+O213-1,DAY(fpdate))))))</f>
        <v>#NAME?</v>
      </c>
      <c r="Q213" s="80" t="str">
        <f>IF(O213="","",IF(D213&lt;&gt;"",D213,IF(O213=1,start_rate,IF(variable,IF(OR(O213=1,O213&lt;$J$23*periods_per_year),Q212,MIN($J$24,IF(MOD(O213-1,$J$26)=0,MAX($J$25,Q212+$J$27),Q212))),Q212))))</f>
        <v>#NAME?</v>
      </c>
      <c r="R213" s="78" t="str">
        <f t="shared" si="10"/>
        <v>#NAME?</v>
      </c>
      <c r="S213" s="78" t="str">
        <f t="shared" si="11"/>
        <v>#NAME?</v>
      </c>
      <c r="T213" s="78" t="str">
        <f t="shared" si="12"/>
        <v>#NAME?</v>
      </c>
      <c r="U213" s="78" t="str">
        <f t="shared" si="13"/>
        <v>#NAME?</v>
      </c>
    </row>
    <row r="214" ht="12.75" customHeight="1">
      <c r="A214" s="74" t="str">
        <f t="shared" si="1"/>
        <v>#NAME?</v>
      </c>
      <c r="B214" s="75" t="str">
        <f>IF(A214="","",IF(OR(periods_per_year=26,periods_per_year=52),IF(periods_per_year=26,IF(A214=1,fpdate,B213+14),IF(periods_per_year=52,IF(A214=1,fpdate,B213+7),"n/a")),IF(periods_per_year=24,DATE(YEAR(fpdate),MONTH(fpdate)+(A214-1)/2+IF(AND(DAY(fpdate)&gt;=15,MOD(A214,2)=0),1,0),IF(MOD(A214,2)=0,IF(DAY(fpdate)&gt;=15,DAY(fpdate)-14,DAY(fpdate)+14),DAY(fpdate))),IF(DAY(DATE(YEAR(fpdate),MONTH(fpdate)+A214-1,DAY(fpdate)))&lt;&gt;DAY(fpdate),DATE(YEAR(fpdate),MONTH(fpdate)+A214,0),DATE(YEAR(fpdate),MONTH(fpdate)+A214-1,DAY(fpdate))))))</f>
        <v>#NAME?</v>
      </c>
      <c r="C214" s="76" t="str">
        <f t="shared" si="2"/>
        <v>#NAME?</v>
      </c>
      <c r="D214" s="77" t="str">
        <f>IF(A214="","",IF(A214=1,start_rate,IF(variable,IF(OR(A214=1,A214&lt;$J$23*periods_per_year),D213,MIN($J$24,IF(MOD(A214-1,$J$26)=0,MAX($J$25,D213+$J$27),D213))),D213)))</f>
        <v>#NAME?</v>
      </c>
      <c r="E214" s="78" t="str">
        <f t="shared" si="3"/>
        <v>#NAME?</v>
      </c>
      <c r="F214" s="78" t="str">
        <f t="shared" si="4"/>
        <v>#NAME?</v>
      </c>
      <c r="G214" s="78" t="str">
        <f>IF(OR(A214="",A214&lt;$E$23),"",IF(J213&lt;=F214,0,IF(IF(AND(A214&gt;=$E$23,MOD(A214-$E$23,int)=0),$E$24,0)+F214&gt;=J213+E214,J213+E214-F214,IF(AND(A214&gt;=$E$23,MOD(A214-$E$23,int)=0),$E$24,0)+IF(IF(AND(A214&gt;=$E$23,MOD(A214-$E$23,int)=0),$E$24,0)+IF(MOD(A214-$E$27,periods_per_year)=0,$E$26,0)+F214&lt;J213+E214,IF(MOD(A214-$E$27,periods_per_year)=0,$E$26,0),J213+E214-IF(AND(A214&gt;=$E$23,MOD(A214-$E$23,int)=0),$E$24,0)-F214))))</f>
        <v>#NAME?</v>
      </c>
      <c r="H214" s="79"/>
      <c r="I214" s="78" t="str">
        <f t="shared" si="5"/>
        <v>#NAME?</v>
      </c>
      <c r="J214" s="78" t="str">
        <f t="shared" si="6"/>
        <v>#NAME?</v>
      </c>
      <c r="K214" s="78" t="str">
        <f t="shared" si="7"/>
        <v>#NAME?</v>
      </c>
      <c r="L214" s="78" t="str">
        <f t="shared" si="8"/>
        <v>#NAME?</v>
      </c>
      <c r="M214" s="4"/>
      <c r="N214" s="4"/>
      <c r="O214" s="74" t="str">
        <f t="shared" si="9"/>
        <v>#NAME?</v>
      </c>
      <c r="P214" s="75" t="str">
        <f>IF(O214="","",IF(OR(periods_per_year=26,periods_per_year=52),IF(periods_per_year=26,IF(O214=1,fpdate,P213+14),IF(periods_per_year=52,IF(O214=1,fpdate,P213+7),"n/a")),IF(periods_per_year=24,DATE(YEAR(fpdate),MONTH(fpdate)+(O214-1)/2+IF(AND(DAY(fpdate)&gt;=15,MOD(O214,2)=0),1,0),IF(MOD(O214,2)=0,IF(DAY(fpdate)&gt;=15,DAY(fpdate)-14,DAY(fpdate)+14),DAY(fpdate))),IF(DAY(DATE(YEAR(fpdate),MONTH(fpdate)+O214-1,DAY(fpdate)))&lt;&gt;DAY(fpdate),DATE(YEAR(fpdate),MONTH(fpdate)+O214,0),DATE(YEAR(fpdate),MONTH(fpdate)+O214-1,DAY(fpdate))))))</f>
        <v>#NAME?</v>
      </c>
      <c r="Q214" s="80" t="str">
        <f>IF(O214="","",IF(D214&lt;&gt;"",D214,IF(O214=1,start_rate,IF(variable,IF(OR(O214=1,O214&lt;$J$23*periods_per_year),Q213,MIN($J$24,IF(MOD(O214-1,$J$26)=0,MAX($J$25,Q213+$J$27),Q213))),Q213))))</f>
        <v>#NAME?</v>
      </c>
      <c r="R214" s="78" t="str">
        <f t="shared" si="10"/>
        <v>#NAME?</v>
      </c>
      <c r="S214" s="78" t="str">
        <f t="shared" si="11"/>
        <v>#NAME?</v>
      </c>
      <c r="T214" s="78" t="str">
        <f t="shared" si="12"/>
        <v>#NAME?</v>
      </c>
      <c r="U214" s="78" t="str">
        <f t="shared" si="13"/>
        <v>#NAME?</v>
      </c>
    </row>
    <row r="215" ht="12.75" customHeight="1">
      <c r="A215" s="74" t="str">
        <f t="shared" si="1"/>
        <v>#NAME?</v>
      </c>
      <c r="B215" s="75" t="str">
        <f>IF(A215="","",IF(OR(periods_per_year=26,periods_per_year=52),IF(periods_per_year=26,IF(A215=1,fpdate,B214+14),IF(periods_per_year=52,IF(A215=1,fpdate,B214+7),"n/a")),IF(periods_per_year=24,DATE(YEAR(fpdate),MONTH(fpdate)+(A215-1)/2+IF(AND(DAY(fpdate)&gt;=15,MOD(A215,2)=0),1,0),IF(MOD(A215,2)=0,IF(DAY(fpdate)&gt;=15,DAY(fpdate)-14,DAY(fpdate)+14),DAY(fpdate))),IF(DAY(DATE(YEAR(fpdate),MONTH(fpdate)+A215-1,DAY(fpdate)))&lt;&gt;DAY(fpdate),DATE(YEAR(fpdate),MONTH(fpdate)+A215,0),DATE(YEAR(fpdate),MONTH(fpdate)+A215-1,DAY(fpdate))))))</f>
        <v>#NAME?</v>
      </c>
      <c r="C215" s="76" t="str">
        <f t="shared" si="2"/>
        <v>#NAME?</v>
      </c>
      <c r="D215" s="77" t="str">
        <f>IF(A215="","",IF(A215=1,start_rate,IF(variable,IF(OR(A215=1,A215&lt;$J$23*periods_per_year),D214,MIN($J$24,IF(MOD(A215-1,$J$26)=0,MAX($J$25,D214+$J$27),D214))),D214)))</f>
        <v>#NAME?</v>
      </c>
      <c r="E215" s="78" t="str">
        <f t="shared" si="3"/>
        <v>#NAME?</v>
      </c>
      <c r="F215" s="78" t="str">
        <f t="shared" si="4"/>
        <v>#NAME?</v>
      </c>
      <c r="G215" s="78" t="str">
        <f>IF(OR(A215="",A215&lt;$E$23),"",IF(J214&lt;=F215,0,IF(IF(AND(A215&gt;=$E$23,MOD(A215-$E$23,int)=0),$E$24,0)+F215&gt;=J214+E215,J214+E215-F215,IF(AND(A215&gt;=$E$23,MOD(A215-$E$23,int)=0),$E$24,0)+IF(IF(AND(A215&gt;=$E$23,MOD(A215-$E$23,int)=0),$E$24,0)+IF(MOD(A215-$E$27,periods_per_year)=0,$E$26,0)+F215&lt;J214+E215,IF(MOD(A215-$E$27,periods_per_year)=0,$E$26,0),J214+E215-IF(AND(A215&gt;=$E$23,MOD(A215-$E$23,int)=0),$E$24,0)-F215))))</f>
        <v>#NAME?</v>
      </c>
      <c r="H215" s="79"/>
      <c r="I215" s="78" t="str">
        <f t="shared" si="5"/>
        <v>#NAME?</v>
      </c>
      <c r="J215" s="78" t="str">
        <f t="shared" si="6"/>
        <v>#NAME?</v>
      </c>
      <c r="K215" s="78" t="str">
        <f t="shared" si="7"/>
        <v>#NAME?</v>
      </c>
      <c r="L215" s="78" t="str">
        <f t="shared" si="8"/>
        <v>#NAME?</v>
      </c>
      <c r="M215" s="4"/>
      <c r="N215" s="4"/>
      <c r="O215" s="74" t="str">
        <f t="shared" si="9"/>
        <v>#NAME?</v>
      </c>
      <c r="P215" s="75" t="str">
        <f>IF(O215="","",IF(OR(periods_per_year=26,periods_per_year=52),IF(periods_per_year=26,IF(O215=1,fpdate,P214+14),IF(periods_per_year=52,IF(O215=1,fpdate,P214+7),"n/a")),IF(periods_per_year=24,DATE(YEAR(fpdate),MONTH(fpdate)+(O215-1)/2+IF(AND(DAY(fpdate)&gt;=15,MOD(O215,2)=0),1,0),IF(MOD(O215,2)=0,IF(DAY(fpdate)&gt;=15,DAY(fpdate)-14,DAY(fpdate)+14),DAY(fpdate))),IF(DAY(DATE(YEAR(fpdate),MONTH(fpdate)+O215-1,DAY(fpdate)))&lt;&gt;DAY(fpdate),DATE(YEAR(fpdate),MONTH(fpdate)+O215,0),DATE(YEAR(fpdate),MONTH(fpdate)+O215-1,DAY(fpdate))))))</f>
        <v>#NAME?</v>
      </c>
      <c r="Q215" s="80" t="str">
        <f>IF(O215="","",IF(D215&lt;&gt;"",D215,IF(O215=1,start_rate,IF(variable,IF(OR(O215=1,O215&lt;$J$23*periods_per_year),Q214,MIN($J$24,IF(MOD(O215-1,$J$26)=0,MAX($J$25,Q214+$J$27),Q214))),Q214))))</f>
        <v>#NAME?</v>
      </c>
      <c r="R215" s="78" t="str">
        <f t="shared" si="10"/>
        <v>#NAME?</v>
      </c>
      <c r="S215" s="78" t="str">
        <f t="shared" si="11"/>
        <v>#NAME?</v>
      </c>
      <c r="T215" s="78" t="str">
        <f t="shared" si="12"/>
        <v>#NAME?</v>
      </c>
      <c r="U215" s="78" t="str">
        <f t="shared" si="13"/>
        <v>#NAME?</v>
      </c>
    </row>
    <row r="216" ht="12.75" customHeight="1">
      <c r="A216" s="74" t="str">
        <f t="shared" si="1"/>
        <v>#NAME?</v>
      </c>
      <c r="B216" s="75" t="str">
        <f>IF(A216="","",IF(OR(periods_per_year=26,periods_per_year=52),IF(periods_per_year=26,IF(A216=1,fpdate,B215+14),IF(periods_per_year=52,IF(A216=1,fpdate,B215+7),"n/a")),IF(periods_per_year=24,DATE(YEAR(fpdate),MONTH(fpdate)+(A216-1)/2+IF(AND(DAY(fpdate)&gt;=15,MOD(A216,2)=0),1,0),IF(MOD(A216,2)=0,IF(DAY(fpdate)&gt;=15,DAY(fpdate)-14,DAY(fpdate)+14),DAY(fpdate))),IF(DAY(DATE(YEAR(fpdate),MONTH(fpdate)+A216-1,DAY(fpdate)))&lt;&gt;DAY(fpdate),DATE(YEAR(fpdate),MONTH(fpdate)+A216,0),DATE(YEAR(fpdate),MONTH(fpdate)+A216-1,DAY(fpdate))))))</f>
        <v>#NAME?</v>
      </c>
      <c r="C216" s="76" t="str">
        <f t="shared" si="2"/>
        <v>#NAME?</v>
      </c>
      <c r="D216" s="77" t="str">
        <f>IF(A216="","",IF(A216=1,start_rate,IF(variable,IF(OR(A216=1,A216&lt;$J$23*periods_per_year),D215,MIN($J$24,IF(MOD(A216-1,$J$26)=0,MAX($J$25,D215+$J$27),D215))),D215)))</f>
        <v>#NAME?</v>
      </c>
      <c r="E216" s="78" t="str">
        <f t="shared" si="3"/>
        <v>#NAME?</v>
      </c>
      <c r="F216" s="78" t="str">
        <f t="shared" si="4"/>
        <v>#NAME?</v>
      </c>
      <c r="G216" s="78" t="str">
        <f>IF(OR(A216="",A216&lt;$E$23),"",IF(J215&lt;=F216,0,IF(IF(AND(A216&gt;=$E$23,MOD(A216-$E$23,int)=0),$E$24,0)+F216&gt;=J215+E216,J215+E216-F216,IF(AND(A216&gt;=$E$23,MOD(A216-$E$23,int)=0),$E$24,0)+IF(IF(AND(A216&gt;=$E$23,MOD(A216-$E$23,int)=0),$E$24,0)+IF(MOD(A216-$E$27,periods_per_year)=0,$E$26,0)+F216&lt;J215+E216,IF(MOD(A216-$E$27,periods_per_year)=0,$E$26,0),J215+E216-IF(AND(A216&gt;=$E$23,MOD(A216-$E$23,int)=0),$E$24,0)-F216))))</f>
        <v>#NAME?</v>
      </c>
      <c r="H216" s="79"/>
      <c r="I216" s="78" t="str">
        <f t="shared" si="5"/>
        <v>#NAME?</v>
      </c>
      <c r="J216" s="78" t="str">
        <f t="shared" si="6"/>
        <v>#NAME?</v>
      </c>
      <c r="K216" s="78" t="str">
        <f t="shared" si="7"/>
        <v>#NAME?</v>
      </c>
      <c r="L216" s="78" t="str">
        <f t="shared" si="8"/>
        <v>#NAME?</v>
      </c>
      <c r="M216" s="4"/>
      <c r="N216" s="4"/>
      <c r="O216" s="74" t="str">
        <f t="shared" si="9"/>
        <v>#NAME?</v>
      </c>
      <c r="P216" s="75" t="str">
        <f>IF(O216="","",IF(OR(periods_per_year=26,periods_per_year=52),IF(periods_per_year=26,IF(O216=1,fpdate,P215+14),IF(periods_per_year=52,IF(O216=1,fpdate,P215+7),"n/a")),IF(periods_per_year=24,DATE(YEAR(fpdate),MONTH(fpdate)+(O216-1)/2+IF(AND(DAY(fpdate)&gt;=15,MOD(O216,2)=0),1,0),IF(MOD(O216,2)=0,IF(DAY(fpdate)&gt;=15,DAY(fpdate)-14,DAY(fpdate)+14),DAY(fpdate))),IF(DAY(DATE(YEAR(fpdate),MONTH(fpdate)+O216-1,DAY(fpdate)))&lt;&gt;DAY(fpdate),DATE(YEAR(fpdate),MONTH(fpdate)+O216,0),DATE(YEAR(fpdate),MONTH(fpdate)+O216-1,DAY(fpdate))))))</f>
        <v>#NAME?</v>
      </c>
      <c r="Q216" s="80" t="str">
        <f>IF(O216="","",IF(D216&lt;&gt;"",D216,IF(O216=1,start_rate,IF(variable,IF(OR(O216=1,O216&lt;$J$23*periods_per_year),Q215,MIN($J$24,IF(MOD(O216-1,$J$26)=0,MAX($J$25,Q215+$J$27),Q215))),Q215))))</f>
        <v>#NAME?</v>
      </c>
      <c r="R216" s="78" t="str">
        <f t="shared" si="10"/>
        <v>#NAME?</v>
      </c>
      <c r="S216" s="78" t="str">
        <f t="shared" si="11"/>
        <v>#NAME?</v>
      </c>
      <c r="T216" s="78" t="str">
        <f t="shared" si="12"/>
        <v>#NAME?</v>
      </c>
      <c r="U216" s="78" t="str">
        <f t="shared" si="13"/>
        <v>#NAME?</v>
      </c>
    </row>
    <row r="217" ht="12.75" customHeight="1">
      <c r="A217" s="74" t="str">
        <f t="shared" si="1"/>
        <v>#NAME?</v>
      </c>
      <c r="B217" s="75" t="str">
        <f>IF(A217="","",IF(OR(periods_per_year=26,periods_per_year=52),IF(periods_per_year=26,IF(A217=1,fpdate,B216+14),IF(periods_per_year=52,IF(A217=1,fpdate,B216+7),"n/a")),IF(periods_per_year=24,DATE(YEAR(fpdate),MONTH(fpdate)+(A217-1)/2+IF(AND(DAY(fpdate)&gt;=15,MOD(A217,2)=0),1,0),IF(MOD(A217,2)=0,IF(DAY(fpdate)&gt;=15,DAY(fpdate)-14,DAY(fpdate)+14),DAY(fpdate))),IF(DAY(DATE(YEAR(fpdate),MONTH(fpdate)+A217-1,DAY(fpdate)))&lt;&gt;DAY(fpdate),DATE(YEAR(fpdate),MONTH(fpdate)+A217,0),DATE(YEAR(fpdate),MONTH(fpdate)+A217-1,DAY(fpdate))))))</f>
        <v>#NAME?</v>
      </c>
      <c r="C217" s="76" t="str">
        <f t="shared" si="2"/>
        <v>#NAME?</v>
      </c>
      <c r="D217" s="77" t="str">
        <f>IF(A217="","",IF(A217=1,start_rate,IF(variable,IF(OR(A217=1,A217&lt;$J$23*periods_per_year),D216,MIN($J$24,IF(MOD(A217-1,$J$26)=0,MAX($J$25,D216+$J$27),D216))),D216)))</f>
        <v>#NAME?</v>
      </c>
      <c r="E217" s="78" t="str">
        <f t="shared" si="3"/>
        <v>#NAME?</v>
      </c>
      <c r="F217" s="78" t="str">
        <f t="shared" si="4"/>
        <v>#NAME?</v>
      </c>
      <c r="G217" s="78" t="str">
        <f>IF(OR(A217="",A217&lt;$E$23),"",IF(J216&lt;=F217,0,IF(IF(AND(A217&gt;=$E$23,MOD(A217-$E$23,int)=0),$E$24,0)+F217&gt;=J216+E217,J216+E217-F217,IF(AND(A217&gt;=$E$23,MOD(A217-$E$23,int)=0),$E$24,0)+IF(IF(AND(A217&gt;=$E$23,MOD(A217-$E$23,int)=0),$E$24,0)+IF(MOD(A217-$E$27,periods_per_year)=0,$E$26,0)+F217&lt;J216+E217,IF(MOD(A217-$E$27,periods_per_year)=0,$E$26,0),J216+E217-IF(AND(A217&gt;=$E$23,MOD(A217-$E$23,int)=0),$E$24,0)-F217))))</f>
        <v>#NAME?</v>
      </c>
      <c r="H217" s="79"/>
      <c r="I217" s="78" t="str">
        <f t="shared" si="5"/>
        <v>#NAME?</v>
      </c>
      <c r="J217" s="78" t="str">
        <f t="shared" si="6"/>
        <v>#NAME?</v>
      </c>
      <c r="K217" s="78" t="str">
        <f t="shared" si="7"/>
        <v>#NAME?</v>
      </c>
      <c r="L217" s="78" t="str">
        <f t="shared" si="8"/>
        <v>#NAME?</v>
      </c>
      <c r="M217" s="4"/>
      <c r="N217" s="4"/>
      <c r="O217" s="74" t="str">
        <f t="shared" si="9"/>
        <v>#NAME?</v>
      </c>
      <c r="P217" s="75" t="str">
        <f>IF(O217="","",IF(OR(periods_per_year=26,periods_per_year=52),IF(periods_per_year=26,IF(O217=1,fpdate,P216+14),IF(periods_per_year=52,IF(O217=1,fpdate,P216+7),"n/a")),IF(periods_per_year=24,DATE(YEAR(fpdate),MONTH(fpdate)+(O217-1)/2+IF(AND(DAY(fpdate)&gt;=15,MOD(O217,2)=0),1,0),IF(MOD(O217,2)=0,IF(DAY(fpdate)&gt;=15,DAY(fpdate)-14,DAY(fpdate)+14),DAY(fpdate))),IF(DAY(DATE(YEAR(fpdate),MONTH(fpdate)+O217-1,DAY(fpdate)))&lt;&gt;DAY(fpdate),DATE(YEAR(fpdate),MONTH(fpdate)+O217,0),DATE(YEAR(fpdate),MONTH(fpdate)+O217-1,DAY(fpdate))))))</f>
        <v>#NAME?</v>
      </c>
      <c r="Q217" s="80" t="str">
        <f>IF(O217="","",IF(D217&lt;&gt;"",D217,IF(O217=1,start_rate,IF(variable,IF(OR(O217=1,O217&lt;$J$23*periods_per_year),Q216,MIN($J$24,IF(MOD(O217-1,$J$26)=0,MAX($J$25,Q216+$J$27),Q216))),Q216))))</f>
        <v>#NAME?</v>
      </c>
      <c r="R217" s="78" t="str">
        <f t="shared" si="10"/>
        <v>#NAME?</v>
      </c>
      <c r="S217" s="78" t="str">
        <f t="shared" si="11"/>
        <v>#NAME?</v>
      </c>
      <c r="T217" s="78" t="str">
        <f t="shared" si="12"/>
        <v>#NAME?</v>
      </c>
      <c r="U217" s="78" t="str">
        <f t="shared" si="13"/>
        <v>#NAME?</v>
      </c>
    </row>
    <row r="218" ht="12.75" customHeight="1">
      <c r="A218" s="74" t="str">
        <f t="shared" si="1"/>
        <v>#NAME?</v>
      </c>
      <c r="B218" s="75" t="str">
        <f>IF(A218="","",IF(OR(periods_per_year=26,periods_per_year=52),IF(periods_per_year=26,IF(A218=1,fpdate,B217+14),IF(periods_per_year=52,IF(A218=1,fpdate,B217+7),"n/a")),IF(periods_per_year=24,DATE(YEAR(fpdate),MONTH(fpdate)+(A218-1)/2+IF(AND(DAY(fpdate)&gt;=15,MOD(A218,2)=0),1,0),IF(MOD(A218,2)=0,IF(DAY(fpdate)&gt;=15,DAY(fpdate)-14,DAY(fpdate)+14),DAY(fpdate))),IF(DAY(DATE(YEAR(fpdate),MONTH(fpdate)+A218-1,DAY(fpdate)))&lt;&gt;DAY(fpdate),DATE(YEAR(fpdate),MONTH(fpdate)+A218,0),DATE(YEAR(fpdate),MONTH(fpdate)+A218-1,DAY(fpdate))))))</f>
        <v>#NAME?</v>
      </c>
      <c r="C218" s="76" t="str">
        <f t="shared" si="2"/>
        <v>#NAME?</v>
      </c>
      <c r="D218" s="77" t="str">
        <f>IF(A218="","",IF(A218=1,start_rate,IF(variable,IF(OR(A218=1,A218&lt;$J$23*periods_per_year),D217,MIN($J$24,IF(MOD(A218-1,$J$26)=0,MAX($J$25,D217+$J$27),D217))),D217)))</f>
        <v>#NAME?</v>
      </c>
      <c r="E218" s="78" t="str">
        <f t="shared" si="3"/>
        <v>#NAME?</v>
      </c>
      <c r="F218" s="78" t="str">
        <f t="shared" si="4"/>
        <v>#NAME?</v>
      </c>
      <c r="G218" s="78" t="str">
        <f>IF(OR(A218="",A218&lt;$E$23),"",IF(J217&lt;=F218,0,IF(IF(AND(A218&gt;=$E$23,MOD(A218-$E$23,int)=0),$E$24,0)+F218&gt;=J217+E218,J217+E218-F218,IF(AND(A218&gt;=$E$23,MOD(A218-$E$23,int)=0),$E$24,0)+IF(IF(AND(A218&gt;=$E$23,MOD(A218-$E$23,int)=0),$E$24,0)+IF(MOD(A218-$E$27,periods_per_year)=0,$E$26,0)+F218&lt;J217+E218,IF(MOD(A218-$E$27,periods_per_year)=0,$E$26,0),J217+E218-IF(AND(A218&gt;=$E$23,MOD(A218-$E$23,int)=0),$E$24,0)-F218))))</f>
        <v>#NAME?</v>
      </c>
      <c r="H218" s="79"/>
      <c r="I218" s="78" t="str">
        <f t="shared" si="5"/>
        <v>#NAME?</v>
      </c>
      <c r="J218" s="78" t="str">
        <f t="shared" si="6"/>
        <v>#NAME?</v>
      </c>
      <c r="K218" s="78" t="str">
        <f t="shared" si="7"/>
        <v>#NAME?</v>
      </c>
      <c r="L218" s="78" t="str">
        <f t="shared" si="8"/>
        <v>#NAME?</v>
      </c>
      <c r="M218" s="4"/>
      <c r="N218" s="4"/>
      <c r="O218" s="74" t="str">
        <f t="shared" si="9"/>
        <v>#NAME?</v>
      </c>
      <c r="P218" s="75" t="str">
        <f>IF(O218="","",IF(OR(periods_per_year=26,periods_per_year=52),IF(periods_per_year=26,IF(O218=1,fpdate,P217+14),IF(periods_per_year=52,IF(O218=1,fpdate,P217+7),"n/a")),IF(periods_per_year=24,DATE(YEAR(fpdate),MONTH(fpdate)+(O218-1)/2+IF(AND(DAY(fpdate)&gt;=15,MOD(O218,2)=0),1,0),IF(MOD(O218,2)=0,IF(DAY(fpdate)&gt;=15,DAY(fpdate)-14,DAY(fpdate)+14),DAY(fpdate))),IF(DAY(DATE(YEAR(fpdate),MONTH(fpdate)+O218-1,DAY(fpdate)))&lt;&gt;DAY(fpdate),DATE(YEAR(fpdate),MONTH(fpdate)+O218,0),DATE(YEAR(fpdate),MONTH(fpdate)+O218-1,DAY(fpdate))))))</f>
        <v>#NAME?</v>
      </c>
      <c r="Q218" s="80" t="str">
        <f>IF(O218="","",IF(D218&lt;&gt;"",D218,IF(O218=1,start_rate,IF(variable,IF(OR(O218=1,O218&lt;$J$23*periods_per_year),Q217,MIN($J$24,IF(MOD(O218-1,$J$26)=0,MAX($J$25,Q217+$J$27),Q217))),Q217))))</f>
        <v>#NAME?</v>
      </c>
      <c r="R218" s="78" t="str">
        <f t="shared" si="10"/>
        <v>#NAME?</v>
      </c>
      <c r="S218" s="78" t="str">
        <f t="shared" si="11"/>
        <v>#NAME?</v>
      </c>
      <c r="T218" s="78" t="str">
        <f t="shared" si="12"/>
        <v>#NAME?</v>
      </c>
      <c r="U218" s="78" t="str">
        <f t="shared" si="13"/>
        <v>#NAME?</v>
      </c>
    </row>
    <row r="219" ht="12.75" customHeight="1">
      <c r="A219" s="74" t="str">
        <f t="shared" si="1"/>
        <v>#NAME?</v>
      </c>
      <c r="B219" s="75" t="str">
        <f>IF(A219="","",IF(OR(periods_per_year=26,periods_per_year=52),IF(periods_per_year=26,IF(A219=1,fpdate,B218+14),IF(periods_per_year=52,IF(A219=1,fpdate,B218+7),"n/a")),IF(periods_per_year=24,DATE(YEAR(fpdate),MONTH(fpdate)+(A219-1)/2+IF(AND(DAY(fpdate)&gt;=15,MOD(A219,2)=0),1,0),IF(MOD(A219,2)=0,IF(DAY(fpdate)&gt;=15,DAY(fpdate)-14,DAY(fpdate)+14),DAY(fpdate))),IF(DAY(DATE(YEAR(fpdate),MONTH(fpdate)+A219-1,DAY(fpdate)))&lt;&gt;DAY(fpdate),DATE(YEAR(fpdate),MONTH(fpdate)+A219,0),DATE(YEAR(fpdate),MONTH(fpdate)+A219-1,DAY(fpdate))))))</f>
        <v>#NAME?</v>
      </c>
      <c r="C219" s="76" t="str">
        <f t="shared" si="2"/>
        <v>#NAME?</v>
      </c>
      <c r="D219" s="77" t="str">
        <f>IF(A219="","",IF(A219=1,start_rate,IF(variable,IF(OR(A219=1,A219&lt;$J$23*periods_per_year),D218,MIN($J$24,IF(MOD(A219-1,$J$26)=0,MAX($J$25,D218+$J$27),D218))),D218)))</f>
        <v>#NAME?</v>
      </c>
      <c r="E219" s="78" t="str">
        <f t="shared" si="3"/>
        <v>#NAME?</v>
      </c>
      <c r="F219" s="78" t="str">
        <f t="shared" si="4"/>
        <v>#NAME?</v>
      </c>
      <c r="G219" s="78" t="str">
        <f>IF(OR(A219="",A219&lt;$E$23),"",IF(J218&lt;=F219,0,IF(IF(AND(A219&gt;=$E$23,MOD(A219-$E$23,int)=0),$E$24,0)+F219&gt;=J218+E219,J218+E219-F219,IF(AND(A219&gt;=$E$23,MOD(A219-$E$23,int)=0),$E$24,0)+IF(IF(AND(A219&gt;=$E$23,MOD(A219-$E$23,int)=0),$E$24,0)+IF(MOD(A219-$E$27,periods_per_year)=0,$E$26,0)+F219&lt;J218+E219,IF(MOD(A219-$E$27,periods_per_year)=0,$E$26,0),J218+E219-IF(AND(A219&gt;=$E$23,MOD(A219-$E$23,int)=0),$E$24,0)-F219))))</f>
        <v>#NAME?</v>
      </c>
      <c r="H219" s="79"/>
      <c r="I219" s="78" t="str">
        <f t="shared" si="5"/>
        <v>#NAME?</v>
      </c>
      <c r="J219" s="78" t="str">
        <f t="shared" si="6"/>
        <v>#NAME?</v>
      </c>
      <c r="K219" s="78" t="str">
        <f t="shared" si="7"/>
        <v>#NAME?</v>
      </c>
      <c r="L219" s="78" t="str">
        <f t="shared" si="8"/>
        <v>#NAME?</v>
      </c>
      <c r="M219" s="4"/>
      <c r="N219" s="4"/>
      <c r="O219" s="74" t="str">
        <f t="shared" si="9"/>
        <v>#NAME?</v>
      </c>
      <c r="P219" s="75" t="str">
        <f>IF(O219="","",IF(OR(periods_per_year=26,periods_per_year=52),IF(periods_per_year=26,IF(O219=1,fpdate,P218+14),IF(periods_per_year=52,IF(O219=1,fpdate,P218+7),"n/a")),IF(periods_per_year=24,DATE(YEAR(fpdate),MONTH(fpdate)+(O219-1)/2+IF(AND(DAY(fpdate)&gt;=15,MOD(O219,2)=0),1,0),IF(MOD(O219,2)=0,IF(DAY(fpdate)&gt;=15,DAY(fpdate)-14,DAY(fpdate)+14),DAY(fpdate))),IF(DAY(DATE(YEAR(fpdate),MONTH(fpdate)+O219-1,DAY(fpdate)))&lt;&gt;DAY(fpdate),DATE(YEAR(fpdate),MONTH(fpdate)+O219,0),DATE(YEAR(fpdate),MONTH(fpdate)+O219-1,DAY(fpdate))))))</f>
        <v>#NAME?</v>
      </c>
      <c r="Q219" s="80" t="str">
        <f>IF(O219="","",IF(D219&lt;&gt;"",D219,IF(O219=1,start_rate,IF(variable,IF(OR(O219=1,O219&lt;$J$23*periods_per_year),Q218,MIN($J$24,IF(MOD(O219-1,$J$26)=0,MAX($J$25,Q218+$J$27),Q218))),Q218))))</f>
        <v>#NAME?</v>
      </c>
      <c r="R219" s="78" t="str">
        <f t="shared" si="10"/>
        <v>#NAME?</v>
      </c>
      <c r="S219" s="78" t="str">
        <f t="shared" si="11"/>
        <v>#NAME?</v>
      </c>
      <c r="T219" s="78" t="str">
        <f t="shared" si="12"/>
        <v>#NAME?</v>
      </c>
      <c r="U219" s="78" t="str">
        <f t="shared" si="13"/>
        <v>#NAME?</v>
      </c>
    </row>
    <row r="220" ht="12.75" customHeight="1">
      <c r="A220" s="74" t="str">
        <f t="shared" si="1"/>
        <v>#NAME?</v>
      </c>
      <c r="B220" s="75" t="str">
        <f>IF(A220="","",IF(OR(periods_per_year=26,periods_per_year=52),IF(periods_per_year=26,IF(A220=1,fpdate,B219+14),IF(periods_per_year=52,IF(A220=1,fpdate,B219+7),"n/a")),IF(periods_per_year=24,DATE(YEAR(fpdate),MONTH(fpdate)+(A220-1)/2+IF(AND(DAY(fpdate)&gt;=15,MOD(A220,2)=0),1,0),IF(MOD(A220,2)=0,IF(DAY(fpdate)&gt;=15,DAY(fpdate)-14,DAY(fpdate)+14),DAY(fpdate))),IF(DAY(DATE(YEAR(fpdate),MONTH(fpdate)+A220-1,DAY(fpdate)))&lt;&gt;DAY(fpdate),DATE(YEAR(fpdate),MONTH(fpdate)+A220,0),DATE(YEAR(fpdate),MONTH(fpdate)+A220-1,DAY(fpdate))))))</f>
        <v>#NAME?</v>
      </c>
      <c r="C220" s="76" t="str">
        <f t="shared" si="2"/>
        <v>#NAME?</v>
      </c>
      <c r="D220" s="77" t="str">
        <f>IF(A220="","",IF(A220=1,start_rate,IF(variable,IF(OR(A220=1,A220&lt;$J$23*periods_per_year),D219,MIN($J$24,IF(MOD(A220-1,$J$26)=0,MAX($J$25,D219+$J$27),D219))),D219)))</f>
        <v>#NAME?</v>
      </c>
      <c r="E220" s="78" t="str">
        <f t="shared" si="3"/>
        <v>#NAME?</v>
      </c>
      <c r="F220" s="78" t="str">
        <f t="shared" si="4"/>
        <v>#NAME?</v>
      </c>
      <c r="G220" s="78" t="str">
        <f>IF(OR(A220="",A220&lt;$E$23),"",IF(J219&lt;=F220,0,IF(IF(AND(A220&gt;=$E$23,MOD(A220-$E$23,int)=0),$E$24,0)+F220&gt;=J219+E220,J219+E220-F220,IF(AND(A220&gt;=$E$23,MOD(A220-$E$23,int)=0),$E$24,0)+IF(IF(AND(A220&gt;=$E$23,MOD(A220-$E$23,int)=0),$E$24,0)+IF(MOD(A220-$E$27,periods_per_year)=0,$E$26,0)+F220&lt;J219+E220,IF(MOD(A220-$E$27,periods_per_year)=0,$E$26,0),J219+E220-IF(AND(A220&gt;=$E$23,MOD(A220-$E$23,int)=0),$E$24,0)-F220))))</f>
        <v>#NAME?</v>
      </c>
      <c r="H220" s="79"/>
      <c r="I220" s="78" t="str">
        <f t="shared" si="5"/>
        <v>#NAME?</v>
      </c>
      <c r="J220" s="78" t="str">
        <f t="shared" si="6"/>
        <v>#NAME?</v>
      </c>
      <c r="K220" s="78" t="str">
        <f t="shared" si="7"/>
        <v>#NAME?</v>
      </c>
      <c r="L220" s="78" t="str">
        <f t="shared" si="8"/>
        <v>#NAME?</v>
      </c>
      <c r="M220" s="4"/>
      <c r="N220" s="4"/>
      <c r="O220" s="74" t="str">
        <f t="shared" si="9"/>
        <v>#NAME?</v>
      </c>
      <c r="P220" s="75" t="str">
        <f>IF(O220="","",IF(OR(periods_per_year=26,periods_per_year=52),IF(periods_per_year=26,IF(O220=1,fpdate,P219+14),IF(periods_per_year=52,IF(O220=1,fpdate,P219+7),"n/a")),IF(periods_per_year=24,DATE(YEAR(fpdate),MONTH(fpdate)+(O220-1)/2+IF(AND(DAY(fpdate)&gt;=15,MOD(O220,2)=0),1,0),IF(MOD(O220,2)=0,IF(DAY(fpdate)&gt;=15,DAY(fpdate)-14,DAY(fpdate)+14),DAY(fpdate))),IF(DAY(DATE(YEAR(fpdate),MONTH(fpdate)+O220-1,DAY(fpdate)))&lt;&gt;DAY(fpdate),DATE(YEAR(fpdate),MONTH(fpdate)+O220,0),DATE(YEAR(fpdate),MONTH(fpdate)+O220-1,DAY(fpdate))))))</f>
        <v>#NAME?</v>
      </c>
      <c r="Q220" s="80" t="str">
        <f>IF(O220="","",IF(D220&lt;&gt;"",D220,IF(O220=1,start_rate,IF(variable,IF(OR(O220=1,O220&lt;$J$23*periods_per_year),Q219,MIN($J$24,IF(MOD(O220-1,$J$26)=0,MAX($J$25,Q219+$J$27),Q219))),Q219))))</f>
        <v>#NAME?</v>
      </c>
      <c r="R220" s="78" t="str">
        <f t="shared" si="10"/>
        <v>#NAME?</v>
      </c>
      <c r="S220" s="78" t="str">
        <f t="shared" si="11"/>
        <v>#NAME?</v>
      </c>
      <c r="T220" s="78" t="str">
        <f t="shared" si="12"/>
        <v>#NAME?</v>
      </c>
      <c r="U220" s="78" t="str">
        <f t="shared" si="13"/>
        <v>#NAME?</v>
      </c>
    </row>
    <row r="221" ht="12.75" customHeight="1">
      <c r="A221" s="74" t="str">
        <f t="shared" si="1"/>
        <v>#NAME?</v>
      </c>
      <c r="B221" s="75" t="str">
        <f>IF(A221="","",IF(OR(periods_per_year=26,periods_per_year=52),IF(periods_per_year=26,IF(A221=1,fpdate,B220+14),IF(periods_per_year=52,IF(A221=1,fpdate,B220+7),"n/a")),IF(periods_per_year=24,DATE(YEAR(fpdate),MONTH(fpdate)+(A221-1)/2+IF(AND(DAY(fpdate)&gt;=15,MOD(A221,2)=0),1,0),IF(MOD(A221,2)=0,IF(DAY(fpdate)&gt;=15,DAY(fpdate)-14,DAY(fpdate)+14),DAY(fpdate))),IF(DAY(DATE(YEAR(fpdate),MONTH(fpdate)+A221-1,DAY(fpdate)))&lt;&gt;DAY(fpdate),DATE(YEAR(fpdate),MONTH(fpdate)+A221,0),DATE(YEAR(fpdate),MONTH(fpdate)+A221-1,DAY(fpdate))))))</f>
        <v>#NAME?</v>
      </c>
      <c r="C221" s="76" t="str">
        <f t="shared" si="2"/>
        <v>#NAME?</v>
      </c>
      <c r="D221" s="77" t="str">
        <f>IF(A221="","",IF(A221=1,start_rate,IF(variable,IF(OR(A221=1,A221&lt;$J$23*periods_per_year),D220,MIN($J$24,IF(MOD(A221-1,$J$26)=0,MAX($J$25,D220+$J$27),D220))),D220)))</f>
        <v>#NAME?</v>
      </c>
      <c r="E221" s="78" t="str">
        <f t="shared" si="3"/>
        <v>#NAME?</v>
      </c>
      <c r="F221" s="78" t="str">
        <f t="shared" si="4"/>
        <v>#NAME?</v>
      </c>
      <c r="G221" s="78" t="str">
        <f>IF(OR(A221="",A221&lt;$E$23),"",IF(J220&lt;=F221,0,IF(IF(AND(A221&gt;=$E$23,MOD(A221-$E$23,int)=0),$E$24,0)+F221&gt;=J220+E221,J220+E221-F221,IF(AND(A221&gt;=$E$23,MOD(A221-$E$23,int)=0),$E$24,0)+IF(IF(AND(A221&gt;=$E$23,MOD(A221-$E$23,int)=0),$E$24,0)+IF(MOD(A221-$E$27,periods_per_year)=0,$E$26,0)+F221&lt;J220+E221,IF(MOD(A221-$E$27,periods_per_year)=0,$E$26,0),J220+E221-IF(AND(A221&gt;=$E$23,MOD(A221-$E$23,int)=0),$E$24,0)-F221))))</f>
        <v>#NAME?</v>
      </c>
      <c r="H221" s="79"/>
      <c r="I221" s="78" t="str">
        <f t="shared" si="5"/>
        <v>#NAME?</v>
      </c>
      <c r="J221" s="78" t="str">
        <f t="shared" si="6"/>
        <v>#NAME?</v>
      </c>
      <c r="K221" s="78" t="str">
        <f t="shared" si="7"/>
        <v>#NAME?</v>
      </c>
      <c r="L221" s="78" t="str">
        <f t="shared" si="8"/>
        <v>#NAME?</v>
      </c>
      <c r="M221" s="4"/>
      <c r="N221" s="4"/>
      <c r="O221" s="74" t="str">
        <f t="shared" si="9"/>
        <v>#NAME?</v>
      </c>
      <c r="P221" s="75" t="str">
        <f>IF(O221="","",IF(OR(periods_per_year=26,periods_per_year=52),IF(periods_per_year=26,IF(O221=1,fpdate,P220+14),IF(periods_per_year=52,IF(O221=1,fpdate,P220+7),"n/a")),IF(periods_per_year=24,DATE(YEAR(fpdate),MONTH(fpdate)+(O221-1)/2+IF(AND(DAY(fpdate)&gt;=15,MOD(O221,2)=0),1,0),IF(MOD(O221,2)=0,IF(DAY(fpdate)&gt;=15,DAY(fpdate)-14,DAY(fpdate)+14),DAY(fpdate))),IF(DAY(DATE(YEAR(fpdate),MONTH(fpdate)+O221-1,DAY(fpdate)))&lt;&gt;DAY(fpdate),DATE(YEAR(fpdate),MONTH(fpdate)+O221,0),DATE(YEAR(fpdate),MONTH(fpdate)+O221-1,DAY(fpdate))))))</f>
        <v>#NAME?</v>
      </c>
      <c r="Q221" s="80" t="str">
        <f>IF(O221="","",IF(D221&lt;&gt;"",D221,IF(O221=1,start_rate,IF(variable,IF(OR(O221=1,O221&lt;$J$23*periods_per_year),Q220,MIN($J$24,IF(MOD(O221-1,$J$26)=0,MAX($J$25,Q220+$J$27),Q220))),Q220))))</f>
        <v>#NAME?</v>
      </c>
      <c r="R221" s="78" t="str">
        <f t="shared" si="10"/>
        <v>#NAME?</v>
      </c>
      <c r="S221" s="78" t="str">
        <f t="shared" si="11"/>
        <v>#NAME?</v>
      </c>
      <c r="T221" s="78" t="str">
        <f t="shared" si="12"/>
        <v>#NAME?</v>
      </c>
      <c r="U221" s="78" t="str">
        <f t="shared" si="13"/>
        <v>#NAME?</v>
      </c>
    </row>
    <row r="222" ht="12.75" customHeight="1">
      <c r="A222" s="74" t="str">
        <f t="shared" si="1"/>
        <v>#NAME?</v>
      </c>
      <c r="B222" s="75" t="str">
        <f>IF(A222="","",IF(OR(periods_per_year=26,periods_per_year=52),IF(periods_per_year=26,IF(A222=1,fpdate,B221+14),IF(periods_per_year=52,IF(A222=1,fpdate,B221+7),"n/a")),IF(periods_per_year=24,DATE(YEAR(fpdate),MONTH(fpdate)+(A222-1)/2+IF(AND(DAY(fpdate)&gt;=15,MOD(A222,2)=0),1,0),IF(MOD(A222,2)=0,IF(DAY(fpdate)&gt;=15,DAY(fpdate)-14,DAY(fpdate)+14),DAY(fpdate))),IF(DAY(DATE(YEAR(fpdate),MONTH(fpdate)+A222-1,DAY(fpdate)))&lt;&gt;DAY(fpdate),DATE(YEAR(fpdate),MONTH(fpdate)+A222,0),DATE(YEAR(fpdate),MONTH(fpdate)+A222-1,DAY(fpdate))))))</f>
        <v>#NAME?</v>
      </c>
      <c r="C222" s="76" t="str">
        <f t="shared" si="2"/>
        <v>#NAME?</v>
      </c>
      <c r="D222" s="77" t="str">
        <f>IF(A222="","",IF(A222=1,start_rate,IF(variable,IF(OR(A222=1,A222&lt;$J$23*periods_per_year),D221,MIN($J$24,IF(MOD(A222-1,$J$26)=0,MAX($J$25,D221+$J$27),D221))),D221)))</f>
        <v>#NAME?</v>
      </c>
      <c r="E222" s="78" t="str">
        <f t="shared" si="3"/>
        <v>#NAME?</v>
      </c>
      <c r="F222" s="78" t="str">
        <f t="shared" si="4"/>
        <v>#NAME?</v>
      </c>
      <c r="G222" s="78" t="str">
        <f>IF(OR(A222="",A222&lt;$E$23),"",IF(J221&lt;=F222,0,IF(IF(AND(A222&gt;=$E$23,MOD(A222-$E$23,int)=0),$E$24,0)+F222&gt;=J221+E222,J221+E222-F222,IF(AND(A222&gt;=$E$23,MOD(A222-$E$23,int)=0),$E$24,0)+IF(IF(AND(A222&gt;=$E$23,MOD(A222-$E$23,int)=0),$E$24,0)+IF(MOD(A222-$E$27,periods_per_year)=0,$E$26,0)+F222&lt;J221+E222,IF(MOD(A222-$E$27,periods_per_year)=0,$E$26,0),J221+E222-IF(AND(A222&gt;=$E$23,MOD(A222-$E$23,int)=0),$E$24,0)-F222))))</f>
        <v>#NAME?</v>
      </c>
      <c r="H222" s="79"/>
      <c r="I222" s="78" t="str">
        <f t="shared" si="5"/>
        <v>#NAME?</v>
      </c>
      <c r="J222" s="78" t="str">
        <f t="shared" si="6"/>
        <v>#NAME?</v>
      </c>
      <c r="K222" s="78" t="str">
        <f t="shared" si="7"/>
        <v>#NAME?</v>
      </c>
      <c r="L222" s="78" t="str">
        <f t="shared" si="8"/>
        <v>#NAME?</v>
      </c>
      <c r="M222" s="4"/>
      <c r="N222" s="4"/>
      <c r="O222" s="74" t="str">
        <f t="shared" si="9"/>
        <v>#NAME?</v>
      </c>
      <c r="P222" s="75" t="str">
        <f>IF(O222="","",IF(OR(periods_per_year=26,periods_per_year=52),IF(periods_per_year=26,IF(O222=1,fpdate,P221+14),IF(periods_per_year=52,IF(O222=1,fpdate,P221+7),"n/a")),IF(periods_per_year=24,DATE(YEAR(fpdate),MONTH(fpdate)+(O222-1)/2+IF(AND(DAY(fpdate)&gt;=15,MOD(O222,2)=0),1,0),IF(MOD(O222,2)=0,IF(DAY(fpdate)&gt;=15,DAY(fpdate)-14,DAY(fpdate)+14),DAY(fpdate))),IF(DAY(DATE(YEAR(fpdate),MONTH(fpdate)+O222-1,DAY(fpdate)))&lt;&gt;DAY(fpdate),DATE(YEAR(fpdate),MONTH(fpdate)+O222,0),DATE(YEAR(fpdate),MONTH(fpdate)+O222-1,DAY(fpdate))))))</f>
        <v>#NAME?</v>
      </c>
      <c r="Q222" s="80" t="str">
        <f>IF(O222="","",IF(D222&lt;&gt;"",D222,IF(O222=1,start_rate,IF(variable,IF(OR(O222=1,O222&lt;$J$23*periods_per_year),Q221,MIN($J$24,IF(MOD(O222-1,$J$26)=0,MAX($J$25,Q221+$J$27),Q221))),Q221))))</f>
        <v>#NAME?</v>
      </c>
      <c r="R222" s="78" t="str">
        <f t="shared" si="10"/>
        <v>#NAME?</v>
      </c>
      <c r="S222" s="78" t="str">
        <f t="shared" si="11"/>
        <v>#NAME?</v>
      </c>
      <c r="T222" s="78" t="str">
        <f t="shared" si="12"/>
        <v>#NAME?</v>
      </c>
      <c r="U222" s="78" t="str">
        <f t="shared" si="13"/>
        <v>#NAME?</v>
      </c>
    </row>
    <row r="223" ht="12.75" customHeight="1">
      <c r="A223" s="74" t="str">
        <f t="shared" si="1"/>
        <v>#NAME?</v>
      </c>
      <c r="B223" s="75" t="str">
        <f>IF(A223="","",IF(OR(periods_per_year=26,periods_per_year=52),IF(periods_per_year=26,IF(A223=1,fpdate,B222+14),IF(periods_per_year=52,IF(A223=1,fpdate,B222+7),"n/a")),IF(periods_per_year=24,DATE(YEAR(fpdate),MONTH(fpdate)+(A223-1)/2+IF(AND(DAY(fpdate)&gt;=15,MOD(A223,2)=0),1,0),IF(MOD(A223,2)=0,IF(DAY(fpdate)&gt;=15,DAY(fpdate)-14,DAY(fpdate)+14),DAY(fpdate))),IF(DAY(DATE(YEAR(fpdate),MONTH(fpdate)+A223-1,DAY(fpdate)))&lt;&gt;DAY(fpdate),DATE(YEAR(fpdate),MONTH(fpdate)+A223,0),DATE(YEAR(fpdate),MONTH(fpdate)+A223-1,DAY(fpdate))))))</f>
        <v>#NAME?</v>
      </c>
      <c r="C223" s="76" t="str">
        <f t="shared" si="2"/>
        <v>#NAME?</v>
      </c>
      <c r="D223" s="77" t="str">
        <f>IF(A223="","",IF(A223=1,start_rate,IF(variable,IF(OR(A223=1,A223&lt;$J$23*periods_per_year),D222,MIN($J$24,IF(MOD(A223-1,$J$26)=0,MAX($J$25,D222+$J$27),D222))),D222)))</f>
        <v>#NAME?</v>
      </c>
      <c r="E223" s="78" t="str">
        <f t="shared" si="3"/>
        <v>#NAME?</v>
      </c>
      <c r="F223" s="78" t="str">
        <f t="shared" si="4"/>
        <v>#NAME?</v>
      </c>
      <c r="G223" s="78" t="str">
        <f>IF(OR(A223="",A223&lt;$E$23),"",IF(J222&lt;=F223,0,IF(IF(AND(A223&gt;=$E$23,MOD(A223-$E$23,int)=0),$E$24,0)+F223&gt;=J222+E223,J222+E223-F223,IF(AND(A223&gt;=$E$23,MOD(A223-$E$23,int)=0),$E$24,0)+IF(IF(AND(A223&gt;=$E$23,MOD(A223-$E$23,int)=0),$E$24,0)+IF(MOD(A223-$E$27,periods_per_year)=0,$E$26,0)+F223&lt;J222+E223,IF(MOD(A223-$E$27,periods_per_year)=0,$E$26,0),J222+E223-IF(AND(A223&gt;=$E$23,MOD(A223-$E$23,int)=0),$E$24,0)-F223))))</f>
        <v>#NAME?</v>
      </c>
      <c r="H223" s="79"/>
      <c r="I223" s="78" t="str">
        <f t="shared" si="5"/>
        <v>#NAME?</v>
      </c>
      <c r="J223" s="78" t="str">
        <f t="shared" si="6"/>
        <v>#NAME?</v>
      </c>
      <c r="K223" s="78" t="str">
        <f t="shared" si="7"/>
        <v>#NAME?</v>
      </c>
      <c r="L223" s="78" t="str">
        <f t="shared" si="8"/>
        <v>#NAME?</v>
      </c>
      <c r="M223" s="4"/>
      <c r="N223" s="4"/>
      <c r="O223" s="74" t="str">
        <f t="shared" si="9"/>
        <v>#NAME?</v>
      </c>
      <c r="P223" s="75" t="str">
        <f>IF(O223="","",IF(OR(periods_per_year=26,periods_per_year=52),IF(periods_per_year=26,IF(O223=1,fpdate,P222+14),IF(periods_per_year=52,IF(O223=1,fpdate,P222+7),"n/a")),IF(periods_per_year=24,DATE(YEAR(fpdate),MONTH(fpdate)+(O223-1)/2+IF(AND(DAY(fpdate)&gt;=15,MOD(O223,2)=0),1,0),IF(MOD(O223,2)=0,IF(DAY(fpdate)&gt;=15,DAY(fpdate)-14,DAY(fpdate)+14),DAY(fpdate))),IF(DAY(DATE(YEAR(fpdate),MONTH(fpdate)+O223-1,DAY(fpdate)))&lt;&gt;DAY(fpdate),DATE(YEAR(fpdate),MONTH(fpdate)+O223,0),DATE(YEAR(fpdate),MONTH(fpdate)+O223-1,DAY(fpdate))))))</f>
        <v>#NAME?</v>
      </c>
      <c r="Q223" s="80" t="str">
        <f>IF(O223="","",IF(D223&lt;&gt;"",D223,IF(O223=1,start_rate,IF(variable,IF(OR(O223=1,O223&lt;$J$23*periods_per_year),Q222,MIN($J$24,IF(MOD(O223-1,$J$26)=0,MAX($J$25,Q222+$J$27),Q222))),Q222))))</f>
        <v>#NAME?</v>
      </c>
      <c r="R223" s="78" t="str">
        <f t="shared" si="10"/>
        <v>#NAME?</v>
      </c>
      <c r="S223" s="78" t="str">
        <f t="shared" si="11"/>
        <v>#NAME?</v>
      </c>
      <c r="T223" s="78" t="str">
        <f t="shared" si="12"/>
        <v>#NAME?</v>
      </c>
      <c r="U223" s="78" t="str">
        <f t="shared" si="13"/>
        <v>#NAME?</v>
      </c>
    </row>
    <row r="224" ht="12.75" customHeight="1">
      <c r="A224" s="74" t="str">
        <f t="shared" si="1"/>
        <v>#NAME?</v>
      </c>
      <c r="B224" s="75" t="str">
        <f>IF(A224="","",IF(OR(periods_per_year=26,periods_per_year=52),IF(periods_per_year=26,IF(A224=1,fpdate,B223+14),IF(periods_per_year=52,IF(A224=1,fpdate,B223+7),"n/a")),IF(periods_per_year=24,DATE(YEAR(fpdate),MONTH(fpdate)+(A224-1)/2+IF(AND(DAY(fpdate)&gt;=15,MOD(A224,2)=0),1,0),IF(MOD(A224,2)=0,IF(DAY(fpdate)&gt;=15,DAY(fpdate)-14,DAY(fpdate)+14),DAY(fpdate))),IF(DAY(DATE(YEAR(fpdate),MONTH(fpdate)+A224-1,DAY(fpdate)))&lt;&gt;DAY(fpdate),DATE(YEAR(fpdate),MONTH(fpdate)+A224,0),DATE(YEAR(fpdate),MONTH(fpdate)+A224-1,DAY(fpdate))))))</f>
        <v>#NAME?</v>
      </c>
      <c r="C224" s="76" t="str">
        <f t="shared" si="2"/>
        <v>#NAME?</v>
      </c>
      <c r="D224" s="77" t="str">
        <f>IF(A224="","",IF(A224=1,start_rate,IF(variable,IF(OR(A224=1,A224&lt;$J$23*periods_per_year),D223,MIN($J$24,IF(MOD(A224-1,$J$26)=0,MAX($J$25,D223+$J$27),D223))),D223)))</f>
        <v>#NAME?</v>
      </c>
      <c r="E224" s="78" t="str">
        <f t="shared" si="3"/>
        <v>#NAME?</v>
      </c>
      <c r="F224" s="78" t="str">
        <f t="shared" si="4"/>
        <v>#NAME?</v>
      </c>
      <c r="G224" s="78" t="str">
        <f>IF(OR(A224="",A224&lt;$E$23),"",IF(J223&lt;=F224,0,IF(IF(AND(A224&gt;=$E$23,MOD(A224-$E$23,int)=0),$E$24,0)+F224&gt;=J223+E224,J223+E224-F224,IF(AND(A224&gt;=$E$23,MOD(A224-$E$23,int)=0),$E$24,0)+IF(IF(AND(A224&gt;=$E$23,MOD(A224-$E$23,int)=0),$E$24,0)+IF(MOD(A224-$E$27,periods_per_year)=0,$E$26,0)+F224&lt;J223+E224,IF(MOD(A224-$E$27,periods_per_year)=0,$E$26,0),J223+E224-IF(AND(A224&gt;=$E$23,MOD(A224-$E$23,int)=0),$E$24,0)-F224))))</f>
        <v>#NAME?</v>
      </c>
      <c r="H224" s="79"/>
      <c r="I224" s="78" t="str">
        <f t="shared" si="5"/>
        <v>#NAME?</v>
      </c>
      <c r="J224" s="78" t="str">
        <f t="shared" si="6"/>
        <v>#NAME?</v>
      </c>
      <c r="K224" s="78" t="str">
        <f t="shared" si="7"/>
        <v>#NAME?</v>
      </c>
      <c r="L224" s="78" t="str">
        <f t="shared" si="8"/>
        <v>#NAME?</v>
      </c>
      <c r="M224" s="4"/>
      <c r="N224" s="4"/>
      <c r="O224" s="74" t="str">
        <f t="shared" si="9"/>
        <v>#NAME?</v>
      </c>
      <c r="P224" s="75" t="str">
        <f>IF(O224="","",IF(OR(periods_per_year=26,periods_per_year=52),IF(periods_per_year=26,IF(O224=1,fpdate,P223+14),IF(periods_per_year=52,IF(O224=1,fpdate,P223+7),"n/a")),IF(periods_per_year=24,DATE(YEAR(fpdate),MONTH(fpdate)+(O224-1)/2+IF(AND(DAY(fpdate)&gt;=15,MOD(O224,2)=0),1,0),IF(MOD(O224,2)=0,IF(DAY(fpdate)&gt;=15,DAY(fpdate)-14,DAY(fpdate)+14),DAY(fpdate))),IF(DAY(DATE(YEAR(fpdate),MONTH(fpdate)+O224-1,DAY(fpdate)))&lt;&gt;DAY(fpdate),DATE(YEAR(fpdate),MONTH(fpdate)+O224,0),DATE(YEAR(fpdate),MONTH(fpdate)+O224-1,DAY(fpdate))))))</f>
        <v>#NAME?</v>
      </c>
      <c r="Q224" s="80" t="str">
        <f>IF(O224="","",IF(D224&lt;&gt;"",D224,IF(O224=1,start_rate,IF(variable,IF(OR(O224=1,O224&lt;$J$23*periods_per_year),Q223,MIN($J$24,IF(MOD(O224-1,$J$26)=0,MAX($J$25,Q223+$J$27),Q223))),Q223))))</f>
        <v>#NAME?</v>
      </c>
      <c r="R224" s="78" t="str">
        <f t="shared" si="10"/>
        <v>#NAME?</v>
      </c>
      <c r="S224" s="78" t="str">
        <f t="shared" si="11"/>
        <v>#NAME?</v>
      </c>
      <c r="T224" s="78" t="str">
        <f t="shared" si="12"/>
        <v>#NAME?</v>
      </c>
      <c r="U224" s="78" t="str">
        <f t="shared" si="13"/>
        <v>#NAME?</v>
      </c>
    </row>
    <row r="225" ht="12.75" customHeight="1">
      <c r="A225" s="74" t="str">
        <f t="shared" si="1"/>
        <v>#NAME?</v>
      </c>
      <c r="B225" s="75" t="str">
        <f>IF(A225="","",IF(OR(periods_per_year=26,periods_per_year=52),IF(periods_per_year=26,IF(A225=1,fpdate,B224+14),IF(periods_per_year=52,IF(A225=1,fpdate,B224+7),"n/a")),IF(periods_per_year=24,DATE(YEAR(fpdate),MONTH(fpdate)+(A225-1)/2+IF(AND(DAY(fpdate)&gt;=15,MOD(A225,2)=0),1,0),IF(MOD(A225,2)=0,IF(DAY(fpdate)&gt;=15,DAY(fpdate)-14,DAY(fpdate)+14),DAY(fpdate))),IF(DAY(DATE(YEAR(fpdate),MONTH(fpdate)+A225-1,DAY(fpdate)))&lt;&gt;DAY(fpdate),DATE(YEAR(fpdate),MONTH(fpdate)+A225,0),DATE(YEAR(fpdate),MONTH(fpdate)+A225-1,DAY(fpdate))))))</f>
        <v>#NAME?</v>
      </c>
      <c r="C225" s="76" t="str">
        <f t="shared" si="2"/>
        <v>#NAME?</v>
      </c>
      <c r="D225" s="77" t="str">
        <f>IF(A225="","",IF(A225=1,start_rate,IF(variable,IF(OR(A225=1,A225&lt;$J$23*periods_per_year),D224,MIN($J$24,IF(MOD(A225-1,$J$26)=0,MAX($J$25,D224+$J$27),D224))),D224)))</f>
        <v>#NAME?</v>
      </c>
      <c r="E225" s="78" t="str">
        <f t="shared" si="3"/>
        <v>#NAME?</v>
      </c>
      <c r="F225" s="78" t="str">
        <f t="shared" si="4"/>
        <v>#NAME?</v>
      </c>
      <c r="G225" s="78" t="str">
        <f>IF(OR(A225="",A225&lt;$E$23),"",IF(J224&lt;=F225,0,IF(IF(AND(A225&gt;=$E$23,MOD(A225-$E$23,int)=0),$E$24,0)+F225&gt;=J224+E225,J224+E225-F225,IF(AND(A225&gt;=$E$23,MOD(A225-$E$23,int)=0),$E$24,0)+IF(IF(AND(A225&gt;=$E$23,MOD(A225-$E$23,int)=0),$E$24,0)+IF(MOD(A225-$E$27,periods_per_year)=0,$E$26,0)+F225&lt;J224+E225,IF(MOD(A225-$E$27,periods_per_year)=0,$E$26,0),J224+E225-IF(AND(A225&gt;=$E$23,MOD(A225-$E$23,int)=0),$E$24,0)-F225))))</f>
        <v>#NAME?</v>
      </c>
      <c r="H225" s="79"/>
      <c r="I225" s="78" t="str">
        <f t="shared" si="5"/>
        <v>#NAME?</v>
      </c>
      <c r="J225" s="78" t="str">
        <f t="shared" si="6"/>
        <v>#NAME?</v>
      </c>
      <c r="K225" s="78" t="str">
        <f t="shared" si="7"/>
        <v>#NAME?</v>
      </c>
      <c r="L225" s="78" t="str">
        <f t="shared" si="8"/>
        <v>#NAME?</v>
      </c>
      <c r="M225" s="4"/>
      <c r="N225" s="4"/>
      <c r="O225" s="74" t="str">
        <f t="shared" si="9"/>
        <v>#NAME?</v>
      </c>
      <c r="P225" s="75" t="str">
        <f>IF(O225="","",IF(OR(periods_per_year=26,periods_per_year=52),IF(periods_per_year=26,IF(O225=1,fpdate,P224+14),IF(periods_per_year=52,IF(O225=1,fpdate,P224+7),"n/a")),IF(periods_per_year=24,DATE(YEAR(fpdate),MONTH(fpdate)+(O225-1)/2+IF(AND(DAY(fpdate)&gt;=15,MOD(O225,2)=0),1,0),IF(MOD(O225,2)=0,IF(DAY(fpdate)&gt;=15,DAY(fpdate)-14,DAY(fpdate)+14),DAY(fpdate))),IF(DAY(DATE(YEAR(fpdate),MONTH(fpdate)+O225-1,DAY(fpdate)))&lt;&gt;DAY(fpdate),DATE(YEAR(fpdate),MONTH(fpdate)+O225,0),DATE(YEAR(fpdate),MONTH(fpdate)+O225-1,DAY(fpdate))))))</f>
        <v>#NAME?</v>
      </c>
      <c r="Q225" s="80" t="str">
        <f>IF(O225="","",IF(D225&lt;&gt;"",D225,IF(O225=1,start_rate,IF(variable,IF(OR(O225=1,O225&lt;$J$23*periods_per_year),Q224,MIN($J$24,IF(MOD(O225-1,$J$26)=0,MAX($J$25,Q224+$J$27),Q224))),Q224))))</f>
        <v>#NAME?</v>
      </c>
      <c r="R225" s="78" t="str">
        <f t="shared" si="10"/>
        <v>#NAME?</v>
      </c>
      <c r="S225" s="78" t="str">
        <f t="shared" si="11"/>
        <v>#NAME?</v>
      </c>
      <c r="T225" s="78" t="str">
        <f t="shared" si="12"/>
        <v>#NAME?</v>
      </c>
      <c r="U225" s="78" t="str">
        <f t="shared" si="13"/>
        <v>#NAME?</v>
      </c>
    </row>
    <row r="226" ht="12.75" customHeight="1">
      <c r="A226" s="74" t="str">
        <f t="shared" si="1"/>
        <v>#NAME?</v>
      </c>
      <c r="B226" s="75" t="str">
        <f>IF(A226="","",IF(OR(periods_per_year=26,periods_per_year=52),IF(periods_per_year=26,IF(A226=1,fpdate,B225+14),IF(periods_per_year=52,IF(A226=1,fpdate,B225+7),"n/a")),IF(periods_per_year=24,DATE(YEAR(fpdate),MONTH(fpdate)+(A226-1)/2+IF(AND(DAY(fpdate)&gt;=15,MOD(A226,2)=0),1,0),IF(MOD(A226,2)=0,IF(DAY(fpdate)&gt;=15,DAY(fpdate)-14,DAY(fpdate)+14),DAY(fpdate))),IF(DAY(DATE(YEAR(fpdate),MONTH(fpdate)+A226-1,DAY(fpdate)))&lt;&gt;DAY(fpdate),DATE(YEAR(fpdate),MONTH(fpdate)+A226,0),DATE(YEAR(fpdate),MONTH(fpdate)+A226-1,DAY(fpdate))))))</f>
        <v>#NAME?</v>
      </c>
      <c r="C226" s="76" t="str">
        <f t="shared" si="2"/>
        <v>#NAME?</v>
      </c>
      <c r="D226" s="77" t="str">
        <f>IF(A226="","",IF(A226=1,start_rate,IF(variable,IF(OR(A226=1,A226&lt;$J$23*periods_per_year),D225,MIN($J$24,IF(MOD(A226-1,$J$26)=0,MAX($J$25,D225+$J$27),D225))),D225)))</f>
        <v>#NAME?</v>
      </c>
      <c r="E226" s="78" t="str">
        <f t="shared" si="3"/>
        <v>#NAME?</v>
      </c>
      <c r="F226" s="78" t="str">
        <f t="shared" si="4"/>
        <v>#NAME?</v>
      </c>
      <c r="G226" s="78" t="str">
        <f>IF(OR(A226="",A226&lt;$E$23),"",IF(J225&lt;=F226,0,IF(IF(AND(A226&gt;=$E$23,MOD(A226-$E$23,int)=0),$E$24,0)+F226&gt;=J225+E226,J225+E226-F226,IF(AND(A226&gt;=$E$23,MOD(A226-$E$23,int)=0),$E$24,0)+IF(IF(AND(A226&gt;=$E$23,MOD(A226-$E$23,int)=0),$E$24,0)+IF(MOD(A226-$E$27,periods_per_year)=0,$E$26,0)+F226&lt;J225+E226,IF(MOD(A226-$E$27,periods_per_year)=0,$E$26,0),J225+E226-IF(AND(A226&gt;=$E$23,MOD(A226-$E$23,int)=0),$E$24,0)-F226))))</f>
        <v>#NAME?</v>
      </c>
      <c r="H226" s="79"/>
      <c r="I226" s="78" t="str">
        <f t="shared" si="5"/>
        <v>#NAME?</v>
      </c>
      <c r="J226" s="78" t="str">
        <f t="shared" si="6"/>
        <v>#NAME?</v>
      </c>
      <c r="K226" s="78" t="str">
        <f t="shared" si="7"/>
        <v>#NAME?</v>
      </c>
      <c r="L226" s="78" t="str">
        <f t="shared" si="8"/>
        <v>#NAME?</v>
      </c>
      <c r="M226" s="4"/>
      <c r="N226" s="4"/>
      <c r="O226" s="74" t="str">
        <f t="shared" si="9"/>
        <v>#NAME?</v>
      </c>
      <c r="P226" s="75" t="str">
        <f>IF(O226="","",IF(OR(periods_per_year=26,periods_per_year=52),IF(periods_per_year=26,IF(O226=1,fpdate,P225+14),IF(periods_per_year=52,IF(O226=1,fpdate,P225+7),"n/a")),IF(periods_per_year=24,DATE(YEAR(fpdate),MONTH(fpdate)+(O226-1)/2+IF(AND(DAY(fpdate)&gt;=15,MOD(O226,2)=0),1,0),IF(MOD(O226,2)=0,IF(DAY(fpdate)&gt;=15,DAY(fpdate)-14,DAY(fpdate)+14),DAY(fpdate))),IF(DAY(DATE(YEAR(fpdate),MONTH(fpdate)+O226-1,DAY(fpdate)))&lt;&gt;DAY(fpdate),DATE(YEAR(fpdate),MONTH(fpdate)+O226,0),DATE(YEAR(fpdate),MONTH(fpdate)+O226-1,DAY(fpdate))))))</f>
        <v>#NAME?</v>
      </c>
      <c r="Q226" s="80" t="str">
        <f>IF(O226="","",IF(D226&lt;&gt;"",D226,IF(O226=1,start_rate,IF(variable,IF(OR(O226=1,O226&lt;$J$23*periods_per_year),Q225,MIN($J$24,IF(MOD(O226-1,$J$26)=0,MAX($J$25,Q225+$J$27),Q225))),Q225))))</f>
        <v>#NAME?</v>
      </c>
      <c r="R226" s="78" t="str">
        <f t="shared" si="10"/>
        <v>#NAME?</v>
      </c>
      <c r="S226" s="78" t="str">
        <f t="shared" si="11"/>
        <v>#NAME?</v>
      </c>
      <c r="T226" s="78" t="str">
        <f t="shared" si="12"/>
        <v>#NAME?</v>
      </c>
      <c r="U226" s="78" t="str">
        <f t="shared" si="13"/>
        <v>#NAME?</v>
      </c>
    </row>
    <row r="227" ht="12.75" customHeight="1">
      <c r="A227" s="74" t="str">
        <f t="shared" si="1"/>
        <v>#NAME?</v>
      </c>
      <c r="B227" s="75" t="str">
        <f>IF(A227="","",IF(OR(periods_per_year=26,periods_per_year=52),IF(periods_per_year=26,IF(A227=1,fpdate,B226+14),IF(periods_per_year=52,IF(A227=1,fpdate,B226+7),"n/a")),IF(periods_per_year=24,DATE(YEAR(fpdate),MONTH(fpdate)+(A227-1)/2+IF(AND(DAY(fpdate)&gt;=15,MOD(A227,2)=0),1,0),IF(MOD(A227,2)=0,IF(DAY(fpdate)&gt;=15,DAY(fpdate)-14,DAY(fpdate)+14),DAY(fpdate))),IF(DAY(DATE(YEAR(fpdate),MONTH(fpdate)+A227-1,DAY(fpdate)))&lt;&gt;DAY(fpdate),DATE(YEAR(fpdate),MONTH(fpdate)+A227,0),DATE(YEAR(fpdate),MONTH(fpdate)+A227-1,DAY(fpdate))))))</f>
        <v>#NAME?</v>
      </c>
      <c r="C227" s="76" t="str">
        <f t="shared" si="2"/>
        <v>#NAME?</v>
      </c>
      <c r="D227" s="77" t="str">
        <f>IF(A227="","",IF(A227=1,start_rate,IF(variable,IF(OR(A227=1,A227&lt;$J$23*periods_per_year),D226,MIN($J$24,IF(MOD(A227-1,$J$26)=0,MAX($J$25,D226+$J$27),D226))),D226)))</f>
        <v>#NAME?</v>
      </c>
      <c r="E227" s="78" t="str">
        <f t="shared" si="3"/>
        <v>#NAME?</v>
      </c>
      <c r="F227" s="78" t="str">
        <f t="shared" si="4"/>
        <v>#NAME?</v>
      </c>
      <c r="G227" s="78" t="str">
        <f>IF(OR(A227="",A227&lt;$E$23),"",IF(J226&lt;=F227,0,IF(IF(AND(A227&gt;=$E$23,MOD(A227-$E$23,int)=0),$E$24,0)+F227&gt;=J226+E227,J226+E227-F227,IF(AND(A227&gt;=$E$23,MOD(A227-$E$23,int)=0),$E$24,0)+IF(IF(AND(A227&gt;=$E$23,MOD(A227-$E$23,int)=0),$E$24,0)+IF(MOD(A227-$E$27,periods_per_year)=0,$E$26,0)+F227&lt;J226+E227,IF(MOD(A227-$E$27,periods_per_year)=0,$E$26,0),J226+E227-IF(AND(A227&gt;=$E$23,MOD(A227-$E$23,int)=0),$E$24,0)-F227))))</f>
        <v>#NAME?</v>
      </c>
      <c r="H227" s="79"/>
      <c r="I227" s="78" t="str">
        <f t="shared" si="5"/>
        <v>#NAME?</v>
      </c>
      <c r="J227" s="78" t="str">
        <f t="shared" si="6"/>
        <v>#NAME?</v>
      </c>
      <c r="K227" s="78" t="str">
        <f t="shared" si="7"/>
        <v>#NAME?</v>
      </c>
      <c r="L227" s="78" t="str">
        <f t="shared" si="8"/>
        <v>#NAME?</v>
      </c>
      <c r="M227" s="4"/>
      <c r="N227" s="4"/>
      <c r="O227" s="74" t="str">
        <f t="shared" si="9"/>
        <v>#NAME?</v>
      </c>
      <c r="P227" s="75" t="str">
        <f>IF(O227="","",IF(OR(periods_per_year=26,periods_per_year=52),IF(periods_per_year=26,IF(O227=1,fpdate,P226+14),IF(periods_per_year=52,IF(O227=1,fpdate,P226+7),"n/a")),IF(periods_per_year=24,DATE(YEAR(fpdate),MONTH(fpdate)+(O227-1)/2+IF(AND(DAY(fpdate)&gt;=15,MOD(O227,2)=0),1,0),IF(MOD(O227,2)=0,IF(DAY(fpdate)&gt;=15,DAY(fpdate)-14,DAY(fpdate)+14),DAY(fpdate))),IF(DAY(DATE(YEAR(fpdate),MONTH(fpdate)+O227-1,DAY(fpdate)))&lt;&gt;DAY(fpdate),DATE(YEAR(fpdate),MONTH(fpdate)+O227,0),DATE(YEAR(fpdate),MONTH(fpdate)+O227-1,DAY(fpdate))))))</f>
        <v>#NAME?</v>
      </c>
      <c r="Q227" s="80" t="str">
        <f>IF(O227="","",IF(D227&lt;&gt;"",D227,IF(O227=1,start_rate,IF(variable,IF(OR(O227=1,O227&lt;$J$23*periods_per_year),Q226,MIN($J$24,IF(MOD(O227-1,$J$26)=0,MAX($J$25,Q226+$J$27),Q226))),Q226))))</f>
        <v>#NAME?</v>
      </c>
      <c r="R227" s="78" t="str">
        <f t="shared" si="10"/>
        <v>#NAME?</v>
      </c>
      <c r="S227" s="78" t="str">
        <f t="shared" si="11"/>
        <v>#NAME?</v>
      </c>
      <c r="T227" s="78" t="str">
        <f t="shared" si="12"/>
        <v>#NAME?</v>
      </c>
      <c r="U227" s="78" t="str">
        <f t="shared" si="13"/>
        <v>#NAME?</v>
      </c>
    </row>
    <row r="228" ht="12.75" customHeight="1">
      <c r="A228" s="74" t="str">
        <f t="shared" si="1"/>
        <v>#NAME?</v>
      </c>
      <c r="B228" s="75" t="str">
        <f>IF(A228="","",IF(OR(periods_per_year=26,periods_per_year=52),IF(periods_per_year=26,IF(A228=1,fpdate,B227+14),IF(periods_per_year=52,IF(A228=1,fpdate,B227+7),"n/a")),IF(periods_per_year=24,DATE(YEAR(fpdate),MONTH(fpdate)+(A228-1)/2+IF(AND(DAY(fpdate)&gt;=15,MOD(A228,2)=0),1,0),IF(MOD(A228,2)=0,IF(DAY(fpdate)&gt;=15,DAY(fpdate)-14,DAY(fpdate)+14),DAY(fpdate))),IF(DAY(DATE(YEAR(fpdate),MONTH(fpdate)+A228-1,DAY(fpdate)))&lt;&gt;DAY(fpdate),DATE(YEAR(fpdate),MONTH(fpdate)+A228,0),DATE(YEAR(fpdate),MONTH(fpdate)+A228-1,DAY(fpdate))))))</f>
        <v>#NAME?</v>
      </c>
      <c r="C228" s="76" t="str">
        <f t="shared" si="2"/>
        <v>#NAME?</v>
      </c>
      <c r="D228" s="77" t="str">
        <f>IF(A228="","",IF(A228=1,start_rate,IF(variable,IF(OR(A228=1,A228&lt;$J$23*periods_per_year),D227,MIN($J$24,IF(MOD(A228-1,$J$26)=0,MAX($J$25,D227+$J$27),D227))),D227)))</f>
        <v>#NAME?</v>
      </c>
      <c r="E228" s="78" t="str">
        <f t="shared" si="3"/>
        <v>#NAME?</v>
      </c>
      <c r="F228" s="78" t="str">
        <f t="shared" si="4"/>
        <v>#NAME?</v>
      </c>
      <c r="G228" s="78" t="str">
        <f>IF(OR(A228="",A228&lt;$E$23),"",IF(J227&lt;=F228,0,IF(IF(AND(A228&gt;=$E$23,MOD(A228-$E$23,int)=0),$E$24,0)+F228&gt;=J227+E228,J227+E228-F228,IF(AND(A228&gt;=$E$23,MOD(A228-$E$23,int)=0),$E$24,0)+IF(IF(AND(A228&gt;=$E$23,MOD(A228-$E$23,int)=0),$E$24,0)+IF(MOD(A228-$E$27,periods_per_year)=0,$E$26,0)+F228&lt;J227+E228,IF(MOD(A228-$E$27,periods_per_year)=0,$E$26,0),J227+E228-IF(AND(A228&gt;=$E$23,MOD(A228-$E$23,int)=0),$E$24,0)-F228))))</f>
        <v>#NAME?</v>
      </c>
      <c r="H228" s="79"/>
      <c r="I228" s="78" t="str">
        <f t="shared" si="5"/>
        <v>#NAME?</v>
      </c>
      <c r="J228" s="78" t="str">
        <f t="shared" si="6"/>
        <v>#NAME?</v>
      </c>
      <c r="K228" s="78" t="str">
        <f t="shared" si="7"/>
        <v>#NAME?</v>
      </c>
      <c r="L228" s="78" t="str">
        <f t="shared" si="8"/>
        <v>#NAME?</v>
      </c>
      <c r="M228" s="4"/>
      <c r="N228" s="4"/>
      <c r="O228" s="74" t="str">
        <f t="shared" si="9"/>
        <v>#NAME?</v>
      </c>
      <c r="P228" s="75" t="str">
        <f>IF(O228="","",IF(OR(periods_per_year=26,periods_per_year=52),IF(periods_per_year=26,IF(O228=1,fpdate,P227+14),IF(periods_per_year=52,IF(O228=1,fpdate,P227+7),"n/a")),IF(periods_per_year=24,DATE(YEAR(fpdate),MONTH(fpdate)+(O228-1)/2+IF(AND(DAY(fpdate)&gt;=15,MOD(O228,2)=0),1,0),IF(MOD(O228,2)=0,IF(DAY(fpdate)&gt;=15,DAY(fpdate)-14,DAY(fpdate)+14),DAY(fpdate))),IF(DAY(DATE(YEAR(fpdate),MONTH(fpdate)+O228-1,DAY(fpdate)))&lt;&gt;DAY(fpdate),DATE(YEAR(fpdate),MONTH(fpdate)+O228,0),DATE(YEAR(fpdate),MONTH(fpdate)+O228-1,DAY(fpdate))))))</f>
        <v>#NAME?</v>
      </c>
      <c r="Q228" s="80" t="str">
        <f>IF(O228="","",IF(D228&lt;&gt;"",D228,IF(O228=1,start_rate,IF(variable,IF(OR(O228=1,O228&lt;$J$23*periods_per_year),Q227,MIN($J$24,IF(MOD(O228-1,$J$26)=0,MAX($J$25,Q227+$J$27),Q227))),Q227))))</f>
        <v>#NAME?</v>
      </c>
      <c r="R228" s="78" t="str">
        <f t="shared" si="10"/>
        <v>#NAME?</v>
      </c>
      <c r="S228" s="78" t="str">
        <f t="shared" si="11"/>
        <v>#NAME?</v>
      </c>
      <c r="T228" s="78" t="str">
        <f t="shared" si="12"/>
        <v>#NAME?</v>
      </c>
      <c r="U228" s="78" t="str">
        <f t="shared" si="13"/>
        <v>#NAME?</v>
      </c>
    </row>
    <row r="229" ht="12.75" customHeight="1">
      <c r="A229" s="74" t="str">
        <f t="shared" si="1"/>
        <v>#NAME?</v>
      </c>
      <c r="B229" s="75" t="str">
        <f>IF(A229="","",IF(OR(periods_per_year=26,periods_per_year=52),IF(periods_per_year=26,IF(A229=1,fpdate,B228+14),IF(periods_per_year=52,IF(A229=1,fpdate,B228+7),"n/a")),IF(periods_per_year=24,DATE(YEAR(fpdate),MONTH(fpdate)+(A229-1)/2+IF(AND(DAY(fpdate)&gt;=15,MOD(A229,2)=0),1,0),IF(MOD(A229,2)=0,IF(DAY(fpdate)&gt;=15,DAY(fpdate)-14,DAY(fpdate)+14),DAY(fpdate))),IF(DAY(DATE(YEAR(fpdate),MONTH(fpdate)+A229-1,DAY(fpdate)))&lt;&gt;DAY(fpdate),DATE(YEAR(fpdate),MONTH(fpdate)+A229,0),DATE(YEAR(fpdate),MONTH(fpdate)+A229-1,DAY(fpdate))))))</f>
        <v>#NAME?</v>
      </c>
      <c r="C229" s="76" t="str">
        <f t="shared" si="2"/>
        <v>#NAME?</v>
      </c>
      <c r="D229" s="77" t="str">
        <f>IF(A229="","",IF(A229=1,start_rate,IF(variable,IF(OR(A229=1,A229&lt;$J$23*periods_per_year),D228,MIN($J$24,IF(MOD(A229-1,$J$26)=0,MAX($J$25,D228+$J$27),D228))),D228)))</f>
        <v>#NAME?</v>
      </c>
      <c r="E229" s="78" t="str">
        <f t="shared" si="3"/>
        <v>#NAME?</v>
      </c>
      <c r="F229" s="78" t="str">
        <f t="shared" si="4"/>
        <v>#NAME?</v>
      </c>
      <c r="G229" s="78" t="str">
        <f>IF(OR(A229="",A229&lt;$E$23),"",IF(J228&lt;=F229,0,IF(IF(AND(A229&gt;=$E$23,MOD(A229-$E$23,int)=0),$E$24,0)+F229&gt;=J228+E229,J228+E229-F229,IF(AND(A229&gt;=$E$23,MOD(A229-$E$23,int)=0),$E$24,0)+IF(IF(AND(A229&gt;=$E$23,MOD(A229-$E$23,int)=0),$E$24,0)+IF(MOD(A229-$E$27,periods_per_year)=0,$E$26,0)+F229&lt;J228+E229,IF(MOD(A229-$E$27,periods_per_year)=0,$E$26,0),J228+E229-IF(AND(A229&gt;=$E$23,MOD(A229-$E$23,int)=0),$E$24,0)-F229))))</f>
        <v>#NAME?</v>
      </c>
      <c r="H229" s="79"/>
      <c r="I229" s="78" t="str">
        <f t="shared" si="5"/>
        <v>#NAME?</v>
      </c>
      <c r="J229" s="78" t="str">
        <f t="shared" si="6"/>
        <v>#NAME?</v>
      </c>
      <c r="K229" s="78" t="str">
        <f t="shared" si="7"/>
        <v>#NAME?</v>
      </c>
      <c r="L229" s="78" t="str">
        <f t="shared" si="8"/>
        <v>#NAME?</v>
      </c>
      <c r="M229" s="4"/>
      <c r="N229" s="4"/>
      <c r="O229" s="74" t="str">
        <f t="shared" si="9"/>
        <v>#NAME?</v>
      </c>
      <c r="P229" s="75" t="str">
        <f>IF(O229="","",IF(OR(periods_per_year=26,periods_per_year=52),IF(periods_per_year=26,IF(O229=1,fpdate,P228+14),IF(periods_per_year=52,IF(O229=1,fpdate,P228+7),"n/a")),IF(periods_per_year=24,DATE(YEAR(fpdate),MONTH(fpdate)+(O229-1)/2+IF(AND(DAY(fpdate)&gt;=15,MOD(O229,2)=0),1,0),IF(MOD(O229,2)=0,IF(DAY(fpdate)&gt;=15,DAY(fpdate)-14,DAY(fpdate)+14),DAY(fpdate))),IF(DAY(DATE(YEAR(fpdate),MONTH(fpdate)+O229-1,DAY(fpdate)))&lt;&gt;DAY(fpdate),DATE(YEAR(fpdate),MONTH(fpdate)+O229,0),DATE(YEAR(fpdate),MONTH(fpdate)+O229-1,DAY(fpdate))))))</f>
        <v>#NAME?</v>
      </c>
      <c r="Q229" s="80" t="str">
        <f>IF(O229="","",IF(D229&lt;&gt;"",D229,IF(O229=1,start_rate,IF(variable,IF(OR(O229=1,O229&lt;$J$23*periods_per_year),Q228,MIN($J$24,IF(MOD(O229-1,$J$26)=0,MAX($J$25,Q228+$J$27),Q228))),Q228))))</f>
        <v>#NAME?</v>
      </c>
      <c r="R229" s="78" t="str">
        <f t="shared" si="10"/>
        <v>#NAME?</v>
      </c>
      <c r="S229" s="78" t="str">
        <f t="shared" si="11"/>
        <v>#NAME?</v>
      </c>
      <c r="T229" s="78" t="str">
        <f t="shared" si="12"/>
        <v>#NAME?</v>
      </c>
      <c r="U229" s="78" t="str">
        <f t="shared" si="13"/>
        <v>#NAME?</v>
      </c>
    </row>
    <row r="230" ht="12.75" customHeight="1">
      <c r="A230" s="74" t="str">
        <f t="shared" si="1"/>
        <v>#NAME?</v>
      </c>
      <c r="B230" s="75" t="str">
        <f>IF(A230="","",IF(OR(periods_per_year=26,periods_per_year=52),IF(periods_per_year=26,IF(A230=1,fpdate,B229+14),IF(periods_per_year=52,IF(A230=1,fpdate,B229+7),"n/a")),IF(periods_per_year=24,DATE(YEAR(fpdate),MONTH(fpdate)+(A230-1)/2+IF(AND(DAY(fpdate)&gt;=15,MOD(A230,2)=0),1,0),IF(MOD(A230,2)=0,IF(DAY(fpdate)&gt;=15,DAY(fpdate)-14,DAY(fpdate)+14),DAY(fpdate))),IF(DAY(DATE(YEAR(fpdate),MONTH(fpdate)+A230-1,DAY(fpdate)))&lt;&gt;DAY(fpdate),DATE(YEAR(fpdate),MONTH(fpdate)+A230,0),DATE(YEAR(fpdate),MONTH(fpdate)+A230-1,DAY(fpdate))))))</f>
        <v>#NAME?</v>
      </c>
      <c r="C230" s="76" t="str">
        <f t="shared" si="2"/>
        <v>#NAME?</v>
      </c>
      <c r="D230" s="77" t="str">
        <f>IF(A230="","",IF(A230=1,start_rate,IF(variable,IF(OR(A230=1,A230&lt;$J$23*periods_per_year),D229,MIN($J$24,IF(MOD(A230-1,$J$26)=0,MAX($J$25,D229+$J$27),D229))),D229)))</f>
        <v>#NAME?</v>
      </c>
      <c r="E230" s="78" t="str">
        <f t="shared" si="3"/>
        <v>#NAME?</v>
      </c>
      <c r="F230" s="78" t="str">
        <f t="shared" si="4"/>
        <v>#NAME?</v>
      </c>
      <c r="G230" s="78" t="str">
        <f>IF(OR(A230="",A230&lt;$E$23),"",IF(J229&lt;=F230,0,IF(IF(AND(A230&gt;=$E$23,MOD(A230-$E$23,int)=0),$E$24,0)+F230&gt;=J229+E230,J229+E230-F230,IF(AND(A230&gt;=$E$23,MOD(A230-$E$23,int)=0),$E$24,0)+IF(IF(AND(A230&gt;=$E$23,MOD(A230-$E$23,int)=0),$E$24,0)+IF(MOD(A230-$E$27,periods_per_year)=0,$E$26,0)+F230&lt;J229+E230,IF(MOD(A230-$E$27,periods_per_year)=0,$E$26,0),J229+E230-IF(AND(A230&gt;=$E$23,MOD(A230-$E$23,int)=0),$E$24,0)-F230))))</f>
        <v>#NAME?</v>
      </c>
      <c r="H230" s="79"/>
      <c r="I230" s="78" t="str">
        <f t="shared" si="5"/>
        <v>#NAME?</v>
      </c>
      <c r="J230" s="78" t="str">
        <f t="shared" si="6"/>
        <v>#NAME?</v>
      </c>
      <c r="K230" s="78" t="str">
        <f t="shared" si="7"/>
        <v>#NAME?</v>
      </c>
      <c r="L230" s="78" t="str">
        <f t="shared" si="8"/>
        <v>#NAME?</v>
      </c>
      <c r="M230" s="4"/>
      <c r="N230" s="4"/>
      <c r="O230" s="74" t="str">
        <f t="shared" si="9"/>
        <v>#NAME?</v>
      </c>
      <c r="P230" s="75" t="str">
        <f>IF(O230="","",IF(OR(periods_per_year=26,periods_per_year=52),IF(periods_per_year=26,IF(O230=1,fpdate,P229+14),IF(periods_per_year=52,IF(O230=1,fpdate,P229+7),"n/a")),IF(periods_per_year=24,DATE(YEAR(fpdate),MONTH(fpdate)+(O230-1)/2+IF(AND(DAY(fpdate)&gt;=15,MOD(O230,2)=0),1,0),IF(MOD(O230,2)=0,IF(DAY(fpdate)&gt;=15,DAY(fpdate)-14,DAY(fpdate)+14),DAY(fpdate))),IF(DAY(DATE(YEAR(fpdate),MONTH(fpdate)+O230-1,DAY(fpdate)))&lt;&gt;DAY(fpdate),DATE(YEAR(fpdate),MONTH(fpdate)+O230,0),DATE(YEAR(fpdate),MONTH(fpdate)+O230-1,DAY(fpdate))))))</f>
        <v>#NAME?</v>
      </c>
      <c r="Q230" s="80" t="str">
        <f>IF(O230="","",IF(D230&lt;&gt;"",D230,IF(O230=1,start_rate,IF(variable,IF(OR(O230=1,O230&lt;$J$23*periods_per_year),Q229,MIN($J$24,IF(MOD(O230-1,$J$26)=0,MAX($J$25,Q229+$J$27),Q229))),Q229))))</f>
        <v>#NAME?</v>
      </c>
      <c r="R230" s="78" t="str">
        <f t="shared" si="10"/>
        <v>#NAME?</v>
      </c>
      <c r="S230" s="78" t="str">
        <f t="shared" si="11"/>
        <v>#NAME?</v>
      </c>
      <c r="T230" s="78" t="str">
        <f t="shared" si="12"/>
        <v>#NAME?</v>
      </c>
      <c r="U230" s="78" t="str">
        <f t="shared" si="13"/>
        <v>#NAME?</v>
      </c>
    </row>
    <row r="231" ht="12.75" customHeight="1">
      <c r="A231" s="74" t="str">
        <f t="shared" si="1"/>
        <v>#NAME?</v>
      </c>
      <c r="B231" s="75" t="str">
        <f>IF(A231="","",IF(OR(periods_per_year=26,periods_per_year=52),IF(periods_per_year=26,IF(A231=1,fpdate,B230+14),IF(periods_per_year=52,IF(A231=1,fpdate,B230+7),"n/a")),IF(periods_per_year=24,DATE(YEAR(fpdate),MONTH(fpdate)+(A231-1)/2+IF(AND(DAY(fpdate)&gt;=15,MOD(A231,2)=0),1,0),IF(MOD(A231,2)=0,IF(DAY(fpdate)&gt;=15,DAY(fpdate)-14,DAY(fpdate)+14),DAY(fpdate))),IF(DAY(DATE(YEAR(fpdate),MONTH(fpdate)+A231-1,DAY(fpdate)))&lt;&gt;DAY(fpdate),DATE(YEAR(fpdate),MONTH(fpdate)+A231,0),DATE(YEAR(fpdate),MONTH(fpdate)+A231-1,DAY(fpdate))))))</f>
        <v>#NAME?</v>
      </c>
      <c r="C231" s="76" t="str">
        <f t="shared" si="2"/>
        <v>#NAME?</v>
      </c>
      <c r="D231" s="77" t="str">
        <f>IF(A231="","",IF(A231=1,start_rate,IF(variable,IF(OR(A231=1,A231&lt;$J$23*periods_per_year),D230,MIN($J$24,IF(MOD(A231-1,$J$26)=0,MAX($J$25,D230+$J$27),D230))),D230)))</f>
        <v>#NAME?</v>
      </c>
      <c r="E231" s="78" t="str">
        <f t="shared" si="3"/>
        <v>#NAME?</v>
      </c>
      <c r="F231" s="78" t="str">
        <f t="shared" si="4"/>
        <v>#NAME?</v>
      </c>
      <c r="G231" s="78" t="str">
        <f>IF(OR(A231="",A231&lt;$E$23),"",IF(J230&lt;=F231,0,IF(IF(AND(A231&gt;=$E$23,MOD(A231-$E$23,int)=0),$E$24,0)+F231&gt;=J230+E231,J230+E231-F231,IF(AND(A231&gt;=$E$23,MOD(A231-$E$23,int)=0),$E$24,0)+IF(IF(AND(A231&gt;=$E$23,MOD(A231-$E$23,int)=0),$E$24,0)+IF(MOD(A231-$E$27,periods_per_year)=0,$E$26,0)+F231&lt;J230+E231,IF(MOD(A231-$E$27,periods_per_year)=0,$E$26,0),J230+E231-IF(AND(A231&gt;=$E$23,MOD(A231-$E$23,int)=0),$E$24,0)-F231))))</f>
        <v>#NAME?</v>
      </c>
      <c r="H231" s="79"/>
      <c r="I231" s="78" t="str">
        <f t="shared" si="5"/>
        <v>#NAME?</v>
      </c>
      <c r="J231" s="78" t="str">
        <f t="shared" si="6"/>
        <v>#NAME?</v>
      </c>
      <c r="K231" s="78" t="str">
        <f t="shared" si="7"/>
        <v>#NAME?</v>
      </c>
      <c r="L231" s="78" t="str">
        <f t="shared" si="8"/>
        <v>#NAME?</v>
      </c>
      <c r="M231" s="4"/>
      <c r="N231" s="4"/>
      <c r="O231" s="74" t="str">
        <f t="shared" si="9"/>
        <v>#NAME?</v>
      </c>
      <c r="P231" s="75" t="str">
        <f>IF(O231="","",IF(OR(periods_per_year=26,periods_per_year=52),IF(periods_per_year=26,IF(O231=1,fpdate,P230+14),IF(periods_per_year=52,IF(O231=1,fpdate,P230+7),"n/a")),IF(periods_per_year=24,DATE(YEAR(fpdate),MONTH(fpdate)+(O231-1)/2+IF(AND(DAY(fpdate)&gt;=15,MOD(O231,2)=0),1,0),IF(MOD(O231,2)=0,IF(DAY(fpdate)&gt;=15,DAY(fpdate)-14,DAY(fpdate)+14),DAY(fpdate))),IF(DAY(DATE(YEAR(fpdate),MONTH(fpdate)+O231-1,DAY(fpdate)))&lt;&gt;DAY(fpdate),DATE(YEAR(fpdate),MONTH(fpdate)+O231,0),DATE(YEAR(fpdate),MONTH(fpdate)+O231-1,DAY(fpdate))))))</f>
        <v>#NAME?</v>
      </c>
      <c r="Q231" s="80" t="str">
        <f>IF(O231="","",IF(D231&lt;&gt;"",D231,IF(O231=1,start_rate,IF(variable,IF(OR(O231=1,O231&lt;$J$23*periods_per_year),Q230,MIN($J$24,IF(MOD(O231-1,$J$26)=0,MAX($J$25,Q230+$J$27),Q230))),Q230))))</f>
        <v>#NAME?</v>
      </c>
      <c r="R231" s="78" t="str">
        <f t="shared" si="10"/>
        <v>#NAME?</v>
      </c>
      <c r="S231" s="78" t="str">
        <f t="shared" si="11"/>
        <v>#NAME?</v>
      </c>
      <c r="T231" s="78" t="str">
        <f t="shared" si="12"/>
        <v>#NAME?</v>
      </c>
      <c r="U231" s="78" t="str">
        <f t="shared" si="13"/>
        <v>#NAME?</v>
      </c>
    </row>
    <row r="232" ht="12.75" customHeight="1">
      <c r="A232" s="74" t="str">
        <f t="shared" si="1"/>
        <v>#NAME?</v>
      </c>
      <c r="B232" s="75" t="str">
        <f>IF(A232="","",IF(OR(periods_per_year=26,periods_per_year=52),IF(periods_per_year=26,IF(A232=1,fpdate,B231+14),IF(periods_per_year=52,IF(A232=1,fpdate,B231+7),"n/a")),IF(periods_per_year=24,DATE(YEAR(fpdate),MONTH(fpdate)+(A232-1)/2+IF(AND(DAY(fpdate)&gt;=15,MOD(A232,2)=0),1,0),IF(MOD(A232,2)=0,IF(DAY(fpdate)&gt;=15,DAY(fpdate)-14,DAY(fpdate)+14),DAY(fpdate))),IF(DAY(DATE(YEAR(fpdate),MONTH(fpdate)+A232-1,DAY(fpdate)))&lt;&gt;DAY(fpdate),DATE(YEAR(fpdate),MONTH(fpdate)+A232,0),DATE(YEAR(fpdate),MONTH(fpdate)+A232-1,DAY(fpdate))))))</f>
        <v>#NAME?</v>
      </c>
      <c r="C232" s="76" t="str">
        <f t="shared" si="2"/>
        <v>#NAME?</v>
      </c>
      <c r="D232" s="77" t="str">
        <f>IF(A232="","",IF(A232=1,start_rate,IF(variable,IF(OR(A232=1,A232&lt;$J$23*periods_per_year),D231,MIN($J$24,IF(MOD(A232-1,$J$26)=0,MAX($J$25,D231+$J$27),D231))),D231)))</f>
        <v>#NAME?</v>
      </c>
      <c r="E232" s="78" t="str">
        <f t="shared" si="3"/>
        <v>#NAME?</v>
      </c>
      <c r="F232" s="78" t="str">
        <f t="shared" si="4"/>
        <v>#NAME?</v>
      </c>
      <c r="G232" s="78" t="str">
        <f>IF(OR(A232="",A232&lt;$E$23),"",IF(J231&lt;=F232,0,IF(IF(AND(A232&gt;=$E$23,MOD(A232-$E$23,int)=0),$E$24,0)+F232&gt;=J231+E232,J231+E232-F232,IF(AND(A232&gt;=$E$23,MOD(A232-$E$23,int)=0),$E$24,0)+IF(IF(AND(A232&gt;=$E$23,MOD(A232-$E$23,int)=0),$E$24,0)+IF(MOD(A232-$E$27,periods_per_year)=0,$E$26,0)+F232&lt;J231+E232,IF(MOD(A232-$E$27,periods_per_year)=0,$E$26,0),J231+E232-IF(AND(A232&gt;=$E$23,MOD(A232-$E$23,int)=0),$E$24,0)-F232))))</f>
        <v>#NAME?</v>
      </c>
      <c r="H232" s="79"/>
      <c r="I232" s="78" t="str">
        <f t="shared" si="5"/>
        <v>#NAME?</v>
      </c>
      <c r="J232" s="78" t="str">
        <f t="shared" si="6"/>
        <v>#NAME?</v>
      </c>
      <c r="K232" s="78" t="str">
        <f t="shared" si="7"/>
        <v>#NAME?</v>
      </c>
      <c r="L232" s="78" t="str">
        <f t="shared" si="8"/>
        <v>#NAME?</v>
      </c>
      <c r="M232" s="4"/>
      <c r="N232" s="4"/>
      <c r="O232" s="74" t="str">
        <f t="shared" si="9"/>
        <v>#NAME?</v>
      </c>
      <c r="P232" s="75" t="str">
        <f>IF(O232="","",IF(OR(periods_per_year=26,periods_per_year=52),IF(periods_per_year=26,IF(O232=1,fpdate,P231+14),IF(periods_per_year=52,IF(O232=1,fpdate,P231+7),"n/a")),IF(periods_per_year=24,DATE(YEAR(fpdate),MONTH(fpdate)+(O232-1)/2+IF(AND(DAY(fpdate)&gt;=15,MOD(O232,2)=0),1,0),IF(MOD(O232,2)=0,IF(DAY(fpdate)&gt;=15,DAY(fpdate)-14,DAY(fpdate)+14),DAY(fpdate))),IF(DAY(DATE(YEAR(fpdate),MONTH(fpdate)+O232-1,DAY(fpdate)))&lt;&gt;DAY(fpdate),DATE(YEAR(fpdate),MONTH(fpdate)+O232,0),DATE(YEAR(fpdate),MONTH(fpdate)+O232-1,DAY(fpdate))))))</f>
        <v>#NAME?</v>
      </c>
      <c r="Q232" s="80" t="str">
        <f>IF(O232="","",IF(D232&lt;&gt;"",D232,IF(O232=1,start_rate,IF(variable,IF(OR(O232=1,O232&lt;$J$23*periods_per_year),Q231,MIN($J$24,IF(MOD(O232-1,$J$26)=0,MAX($J$25,Q231+$J$27),Q231))),Q231))))</f>
        <v>#NAME?</v>
      </c>
      <c r="R232" s="78" t="str">
        <f t="shared" si="10"/>
        <v>#NAME?</v>
      </c>
      <c r="S232" s="78" t="str">
        <f t="shared" si="11"/>
        <v>#NAME?</v>
      </c>
      <c r="T232" s="78" t="str">
        <f t="shared" si="12"/>
        <v>#NAME?</v>
      </c>
      <c r="U232" s="78" t="str">
        <f t="shared" si="13"/>
        <v>#NAME?</v>
      </c>
    </row>
    <row r="233" ht="12.75" customHeight="1">
      <c r="A233" s="74" t="str">
        <f t="shared" si="1"/>
        <v>#NAME?</v>
      </c>
      <c r="B233" s="75" t="str">
        <f>IF(A233="","",IF(OR(periods_per_year=26,periods_per_year=52),IF(periods_per_year=26,IF(A233=1,fpdate,B232+14),IF(periods_per_year=52,IF(A233=1,fpdate,B232+7),"n/a")),IF(periods_per_year=24,DATE(YEAR(fpdate),MONTH(fpdate)+(A233-1)/2+IF(AND(DAY(fpdate)&gt;=15,MOD(A233,2)=0),1,0),IF(MOD(A233,2)=0,IF(DAY(fpdate)&gt;=15,DAY(fpdate)-14,DAY(fpdate)+14),DAY(fpdate))),IF(DAY(DATE(YEAR(fpdate),MONTH(fpdate)+A233-1,DAY(fpdate)))&lt;&gt;DAY(fpdate),DATE(YEAR(fpdate),MONTH(fpdate)+A233,0),DATE(YEAR(fpdate),MONTH(fpdate)+A233-1,DAY(fpdate))))))</f>
        <v>#NAME?</v>
      </c>
      <c r="C233" s="76" t="str">
        <f t="shared" si="2"/>
        <v>#NAME?</v>
      </c>
      <c r="D233" s="77" t="str">
        <f>IF(A233="","",IF(A233=1,start_rate,IF(variable,IF(OR(A233=1,A233&lt;$J$23*periods_per_year),D232,MIN($J$24,IF(MOD(A233-1,$J$26)=0,MAX($J$25,D232+$J$27),D232))),D232)))</f>
        <v>#NAME?</v>
      </c>
      <c r="E233" s="78" t="str">
        <f t="shared" si="3"/>
        <v>#NAME?</v>
      </c>
      <c r="F233" s="78" t="str">
        <f t="shared" si="4"/>
        <v>#NAME?</v>
      </c>
      <c r="G233" s="78" t="str">
        <f>IF(OR(A233="",A233&lt;$E$23),"",IF(J232&lt;=F233,0,IF(IF(AND(A233&gt;=$E$23,MOD(A233-$E$23,int)=0),$E$24,0)+F233&gt;=J232+E233,J232+E233-F233,IF(AND(A233&gt;=$E$23,MOD(A233-$E$23,int)=0),$E$24,0)+IF(IF(AND(A233&gt;=$E$23,MOD(A233-$E$23,int)=0),$E$24,0)+IF(MOD(A233-$E$27,periods_per_year)=0,$E$26,0)+F233&lt;J232+E233,IF(MOD(A233-$E$27,periods_per_year)=0,$E$26,0),J232+E233-IF(AND(A233&gt;=$E$23,MOD(A233-$E$23,int)=0),$E$24,0)-F233))))</f>
        <v>#NAME?</v>
      </c>
      <c r="H233" s="79"/>
      <c r="I233" s="78" t="str">
        <f t="shared" si="5"/>
        <v>#NAME?</v>
      </c>
      <c r="J233" s="78" t="str">
        <f t="shared" si="6"/>
        <v>#NAME?</v>
      </c>
      <c r="K233" s="78" t="str">
        <f t="shared" si="7"/>
        <v>#NAME?</v>
      </c>
      <c r="L233" s="78" t="str">
        <f t="shared" si="8"/>
        <v>#NAME?</v>
      </c>
      <c r="M233" s="4"/>
      <c r="N233" s="4"/>
      <c r="O233" s="74" t="str">
        <f t="shared" si="9"/>
        <v>#NAME?</v>
      </c>
      <c r="P233" s="75" t="str">
        <f>IF(O233="","",IF(OR(periods_per_year=26,periods_per_year=52),IF(periods_per_year=26,IF(O233=1,fpdate,P232+14),IF(periods_per_year=52,IF(O233=1,fpdate,P232+7),"n/a")),IF(periods_per_year=24,DATE(YEAR(fpdate),MONTH(fpdate)+(O233-1)/2+IF(AND(DAY(fpdate)&gt;=15,MOD(O233,2)=0),1,0),IF(MOD(O233,2)=0,IF(DAY(fpdate)&gt;=15,DAY(fpdate)-14,DAY(fpdate)+14),DAY(fpdate))),IF(DAY(DATE(YEAR(fpdate),MONTH(fpdate)+O233-1,DAY(fpdate)))&lt;&gt;DAY(fpdate),DATE(YEAR(fpdate),MONTH(fpdate)+O233,0),DATE(YEAR(fpdate),MONTH(fpdate)+O233-1,DAY(fpdate))))))</f>
        <v>#NAME?</v>
      </c>
      <c r="Q233" s="80" t="str">
        <f>IF(O233="","",IF(D233&lt;&gt;"",D233,IF(O233=1,start_rate,IF(variable,IF(OR(O233=1,O233&lt;$J$23*periods_per_year),Q232,MIN($J$24,IF(MOD(O233-1,$J$26)=0,MAX($J$25,Q232+$J$27),Q232))),Q232))))</f>
        <v>#NAME?</v>
      </c>
      <c r="R233" s="78" t="str">
        <f t="shared" si="10"/>
        <v>#NAME?</v>
      </c>
      <c r="S233" s="78" t="str">
        <f t="shared" si="11"/>
        <v>#NAME?</v>
      </c>
      <c r="T233" s="78" t="str">
        <f t="shared" si="12"/>
        <v>#NAME?</v>
      </c>
      <c r="U233" s="78" t="str">
        <f t="shared" si="13"/>
        <v>#NAME?</v>
      </c>
    </row>
    <row r="234" ht="12.75" customHeight="1">
      <c r="A234" s="74" t="str">
        <f t="shared" si="1"/>
        <v>#NAME?</v>
      </c>
      <c r="B234" s="75" t="str">
        <f>IF(A234="","",IF(OR(periods_per_year=26,periods_per_year=52),IF(periods_per_year=26,IF(A234=1,fpdate,B233+14),IF(periods_per_year=52,IF(A234=1,fpdate,B233+7),"n/a")),IF(periods_per_year=24,DATE(YEAR(fpdate),MONTH(fpdate)+(A234-1)/2+IF(AND(DAY(fpdate)&gt;=15,MOD(A234,2)=0),1,0),IF(MOD(A234,2)=0,IF(DAY(fpdate)&gt;=15,DAY(fpdate)-14,DAY(fpdate)+14),DAY(fpdate))),IF(DAY(DATE(YEAR(fpdate),MONTH(fpdate)+A234-1,DAY(fpdate)))&lt;&gt;DAY(fpdate),DATE(YEAR(fpdate),MONTH(fpdate)+A234,0),DATE(YEAR(fpdate),MONTH(fpdate)+A234-1,DAY(fpdate))))))</f>
        <v>#NAME?</v>
      </c>
      <c r="C234" s="76" t="str">
        <f t="shared" si="2"/>
        <v>#NAME?</v>
      </c>
      <c r="D234" s="77" t="str">
        <f>IF(A234="","",IF(A234=1,start_rate,IF(variable,IF(OR(A234=1,A234&lt;$J$23*periods_per_year),D233,MIN($J$24,IF(MOD(A234-1,$J$26)=0,MAX($J$25,D233+$J$27),D233))),D233)))</f>
        <v>#NAME?</v>
      </c>
      <c r="E234" s="78" t="str">
        <f t="shared" si="3"/>
        <v>#NAME?</v>
      </c>
      <c r="F234" s="78" t="str">
        <f t="shared" si="4"/>
        <v>#NAME?</v>
      </c>
      <c r="G234" s="78" t="str">
        <f>IF(OR(A234="",A234&lt;$E$23),"",IF(J233&lt;=F234,0,IF(IF(AND(A234&gt;=$E$23,MOD(A234-$E$23,int)=0),$E$24,0)+F234&gt;=J233+E234,J233+E234-F234,IF(AND(A234&gt;=$E$23,MOD(A234-$E$23,int)=0),$E$24,0)+IF(IF(AND(A234&gt;=$E$23,MOD(A234-$E$23,int)=0),$E$24,0)+IF(MOD(A234-$E$27,periods_per_year)=0,$E$26,0)+F234&lt;J233+E234,IF(MOD(A234-$E$27,periods_per_year)=0,$E$26,0),J233+E234-IF(AND(A234&gt;=$E$23,MOD(A234-$E$23,int)=0),$E$24,0)-F234))))</f>
        <v>#NAME?</v>
      </c>
      <c r="H234" s="79"/>
      <c r="I234" s="78" t="str">
        <f t="shared" si="5"/>
        <v>#NAME?</v>
      </c>
      <c r="J234" s="78" t="str">
        <f t="shared" si="6"/>
        <v>#NAME?</v>
      </c>
      <c r="K234" s="78" t="str">
        <f t="shared" si="7"/>
        <v>#NAME?</v>
      </c>
      <c r="L234" s="78" t="str">
        <f t="shared" si="8"/>
        <v>#NAME?</v>
      </c>
      <c r="M234" s="4"/>
      <c r="N234" s="4"/>
      <c r="O234" s="74" t="str">
        <f t="shared" si="9"/>
        <v>#NAME?</v>
      </c>
      <c r="P234" s="75" t="str">
        <f>IF(O234="","",IF(OR(periods_per_year=26,periods_per_year=52),IF(periods_per_year=26,IF(O234=1,fpdate,P233+14),IF(periods_per_year=52,IF(O234=1,fpdate,P233+7),"n/a")),IF(periods_per_year=24,DATE(YEAR(fpdate),MONTH(fpdate)+(O234-1)/2+IF(AND(DAY(fpdate)&gt;=15,MOD(O234,2)=0),1,0),IF(MOD(O234,2)=0,IF(DAY(fpdate)&gt;=15,DAY(fpdate)-14,DAY(fpdate)+14),DAY(fpdate))),IF(DAY(DATE(YEAR(fpdate),MONTH(fpdate)+O234-1,DAY(fpdate)))&lt;&gt;DAY(fpdate),DATE(YEAR(fpdate),MONTH(fpdate)+O234,0),DATE(YEAR(fpdate),MONTH(fpdate)+O234-1,DAY(fpdate))))))</f>
        <v>#NAME?</v>
      </c>
      <c r="Q234" s="80" t="str">
        <f>IF(O234="","",IF(D234&lt;&gt;"",D234,IF(O234=1,start_rate,IF(variable,IF(OR(O234=1,O234&lt;$J$23*periods_per_year),Q233,MIN($J$24,IF(MOD(O234-1,$J$26)=0,MAX($J$25,Q233+$J$27),Q233))),Q233))))</f>
        <v>#NAME?</v>
      </c>
      <c r="R234" s="78" t="str">
        <f t="shared" si="10"/>
        <v>#NAME?</v>
      </c>
      <c r="S234" s="78" t="str">
        <f t="shared" si="11"/>
        <v>#NAME?</v>
      </c>
      <c r="T234" s="78" t="str">
        <f t="shared" si="12"/>
        <v>#NAME?</v>
      </c>
      <c r="U234" s="78" t="str">
        <f t="shared" si="13"/>
        <v>#NAME?</v>
      </c>
    </row>
    <row r="235" ht="12.75" customHeight="1">
      <c r="A235" s="74" t="str">
        <f t="shared" si="1"/>
        <v>#NAME?</v>
      </c>
      <c r="B235" s="75" t="str">
        <f>IF(A235="","",IF(OR(periods_per_year=26,periods_per_year=52),IF(periods_per_year=26,IF(A235=1,fpdate,B234+14),IF(periods_per_year=52,IF(A235=1,fpdate,B234+7),"n/a")),IF(periods_per_year=24,DATE(YEAR(fpdate),MONTH(fpdate)+(A235-1)/2+IF(AND(DAY(fpdate)&gt;=15,MOD(A235,2)=0),1,0),IF(MOD(A235,2)=0,IF(DAY(fpdate)&gt;=15,DAY(fpdate)-14,DAY(fpdate)+14),DAY(fpdate))),IF(DAY(DATE(YEAR(fpdate),MONTH(fpdate)+A235-1,DAY(fpdate)))&lt;&gt;DAY(fpdate),DATE(YEAR(fpdate),MONTH(fpdate)+A235,0),DATE(YEAR(fpdate),MONTH(fpdate)+A235-1,DAY(fpdate))))))</f>
        <v>#NAME?</v>
      </c>
      <c r="C235" s="76" t="str">
        <f t="shared" si="2"/>
        <v>#NAME?</v>
      </c>
      <c r="D235" s="77" t="str">
        <f>IF(A235="","",IF(A235=1,start_rate,IF(variable,IF(OR(A235=1,A235&lt;$J$23*periods_per_year),D234,MIN($J$24,IF(MOD(A235-1,$J$26)=0,MAX($J$25,D234+$J$27),D234))),D234)))</f>
        <v>#NAME?</v>
      </c>
      <c r="E235" s="78" t="str">
        <f t="shared" si="3"/>
        <v>#NAME?</v>
      </c>
      <c r="F235" s="78" t="str">
        <f t="shared" si="4"/>
        <v>#NAME?</v>
      </c>
      <c r="G235" s="78" t="str">
        <f>IF(OR(A235="",A235&lt;$E$23),"",IF(J234&lt;=F235,0,IF(IF(AND(A235&gt;=$E$23,MOD(A235-$E$23,int)=0),$E$24,0)+F235&gt;=J234+E235,J234+E235-F235,IF(AND(A235&gt;=$E$23,MOD(A235-$E$23,int)=0),$E$24,0)+IF(IF(AND(A235&gt;=$E$23,MOD(A235-$E$23,int)=0),$E$24,0)+IF(MOD(A235-$E$27,periods_per_year)=0,$E$26,0)+F235&lt;J234+E235,IF(MOD(A235-$E$27,periods_per_year)=0,$E$26,0),J234+E235-IF(AND(A235&gt;=$E$23,MOD(A235-$E$23,int)=0),$E$24,0)-F235))))</f>
        <v>#NAME?</v>
      </c>
      <c r="H235" s="79"/>
      <c r="I235" s="78" t="str">
        <f t="shared" si="5"/>
        <v>#NAME?</v>
      </c>
      <c r="J235" s="78" t="str">
        <f t="shared" si="6"/>
        <v>#NAME?</v>
      </c>
      <c r="K235" s="78" t="str">
        <f t="shared" si="7"/>
        <v>#NAME?</v>
      </c>
      <c r="L235" s="78" t="str">
        <f t="shared" si="8"/>
        <v>#NAME?</v>
      </c>
      <c r="M235" s="4"/>
      <c r="N235" s="4"/>
      <c r="O235" s="74" t="str">
        <f t="shared" si="9"/>
        <v>#NAME?</v>
      </c>
      <c r="P235" s="75" t="str">
        <f>IF(O235="","",IF(OR(periods_per_year=26,periods_per_year=52),IF(periods_per_year=26,IF(O235=1,fpdate,P234+14),IF(periods_per_year=52,IF(O235=1,fpdate,P234+7),"n/a")),IF(periods_per_year=24,DATE(YEAR(fpdate),MONTH(fpdate)+(O235-1)/2+IF(AND(DAY(fpdate)&gt;=15,MOD(O235,2)=0),1,0),IF(MOD(O235,2)=0,IF(DAY(fpdate)&gt;=15,DAY(fpdate)-14,DAY(fpdate)+14),DAY(fpdate))),IF(DAY(DATE(YEAR(fpdate),MONTH(fpdate)+O235-1,DAY(fpdate)))&lt;&gt;DAY(fpdate),DATE(YEAR(fpdate),MONTH(fpdate)+O235,0),DATE(YEAR(fpdate),MONTH(fpdate)+O235-1,DAY(fpdate))))))</f>
        <v>#NAME?</v>
      </c>
      <c r="Q235" s="80" t="str">
        <f>IF(O235="","",IF(D235&lt;&gt;"",D235,IF(O235=1,start_rate,IF(variable,IF(OR(O235=1,O235&lt;$J$23*periods_per_year),Q234,MIN($J$24,IF(MOD(O235-1,$J$26)=0,MAX($J$25,Q234+$J$27),Q234))),Q234))))</f>
        <v>#NAME?</v>
      </c>
      <c r="R235" s="78" t="str">
        <f t="shared" si="10"/>
        <v>#NAME?</v>
      </c>
      <c r="S235" s="78" t="str">
        <f t="shared" si="11"/>
        <v>#NAME?</v>
      </c>
      <c r="T235" s="78" t="str">
        <f t="shared" si="12"/>
        <v>#NAME?</v>
      </c>
      <c r="U235" s="78" t="str">
        <f t="shared" si="13"/>
        <v>#NAME?</v>
      </c>
    </row>
    <row r="236" ht="12.75" customHeight="1">
      <c r="A236" s="74" t="str">
        <f t="shared" si="1"/>
        <v>#NAME?</v>
      </c>
      <c r="B236" s="75" t="str">
        <f>IF(A236="","",IF(OR(periods_per_year=26,periods_per_year=52),IF(periods_per_year=26,IF(A236=1,fpdate,B235+14),IF(periods_per_year=52,IF(A236=1,fpdate,B235+7),"n/a")),IF(periods_per_year=24,DATE(YEAR(fpdate),MONTH(fpdate)+(A236-1)/2+IF(AND(DAY(fpdate)&gt;=15,MOD(A236,2)=0),1,0),IF(MOD(A236,2)=0,IF(DAY(fpdate)&gt;=15,DAY(fpdate)-14,DAY(fpdate)+14),DAY(fpdate))),IF(DAY(DATE(YEAR(fpdate),MONTH(fpdate)+A236-1,DAY(fpdate)))&lt;&gt;DAY(fpdate),DATE(YEAR(fpdate),MONTH(fpdate)+A236,0),DATE(YEAR(fpdate),MONTH(fpdate)+A236-1,DAY(fpdate))))))</f>
        <v>#NAME?</v>
      </c>
      <c r="C236" s="76" t="str">
        <f t="shared" si="2"/>
        <v>#NAME?</v>
      </c>
      <c r="D236" s="77" t="str">
        <f>IF(A236="","",IF(A236=1,start_rate,IF(variable,IF(OR(A236=1,A236&lt;$J$23*periods_per_year),D235,MIN($J$24,IF(MOD(A236-1,$J$26)=0,MAX($J$25,D235+$J$27),D235))),D235)))</f>
        <v>#NAME?</v>
      </c>
      <c r="E236" s="78" t="str">
        <f t="shared" si="3"/>
        <v>#NAME?</v>
      </c>
      <c r="F236" s="78" t="str">
        <f t="shared" si="4"/>
        <v>#NAME?</v>
      </c>
      <c r="G236" s="78" t="str">
        <f>IF(OR(A236="",A236&lt;$E$23),"",IF(J235&lt;=F236,0,IF(IF(AND(A236&gt;=$E$23,MOD(A236-$E$23,int)=0),$E$24,0)+F236&gt;=J235+E236,J235+E236-F236,IF(AND(A236&gt;=$E$23,MOD(A236-$E$23,int)=0),$E$24,0)+IF(IF(AND(A236&gt;=$E$23,MOD(A236-$E$23,int)=0),$E$24,0)+IF(MOD(A236-$E$27,periods_per_year)=0,$E$26,0)+F236&lt;J235+E236,IF(MOD(A236-$E$27,periods_per_year)=0,$E$26,0),J235+E236-IF(AND(A236&gt;=$E$23,MOD(A236-$E$23,int)=0),$E$24,0)-F236))))</f>
        <v>#NAME?</v>
      </c>
      <c r="H236" s="79"/>
      <c r="I236" s="78" t="str">
        <f t="shared" si="5"/>
        <v>#NAME?</v>
      </c>
      <c r="J236" s="78" t="str">
        <f t="shared" si="6"/>
        <v>#NAME?</v>
      </c>
      <c r="K236" s="78" t="str">
        <f t="shared" si="7"/>
        <v>#NAME?</v>
      </c>
      <c r="L236" s="78" t="str">
        <f t="shared" si="8"/>
        <v>#NAME?</v>
      </c>
      <c r="M236" s="4"/>
      <c r="N236" s="4"/>
      <c r="O236" s="74" t="str">
        <f t="shared" si="9"/>
        <v>#NAME?</v>
      </c>
      <c r="P236" s="75" t="str">
        <f>IF(O236="","",IF(OR(periods_per_year=26,periods_per_year=52),IF(periods_per_year=26,IF(O236=1,fpdate,P235+14),IF(periods_per_year=52,IF(O236=1,fpdate,P235+7),"n/a")),IF(periods_per_year=24,DATE(YEAR(fpdate),MONTH(fpdate)+(O236-1)/2+IF(AND(DAY(fpdate)&gt;=15,MOD(O236,2)=0),1,0),IF(MOD(O236,2)=0,IF(DAY(fpdate)&gt;=15,DAY(fpdate)-14,DAY(fpdate)+14),DAY(fpdate))),IF(DAY(DATE(YEAR(fpdate),MONTH(fpdate)+O236-1,DAY(fpdate)))&lt;&gt;DAY(fpdate),DATE(YEAR(fpdate),MONTH(fpdate)+O236,0),DATE(YEAR(fpdate),MONTH(fpdate)+O236-1,DAY(fpdate))))))</f>
        <v>#NAME?</v>
      </c>
      <c r="Q236" s="80" t="str">
        <f>IF(O236="","",IF(D236&lt;&gt;"",D236,IF(O236=1,start_rate,IF(variable,IF(OR(O236=1,O236&lt;$J$23*periods_per_year),Q235,MIN($J$24,IF(MOD(O236-1,$J$26)=0,MAX($J$25,Q235+$J$27),Q235))),Q235))))</f>
        <v>#NAME?</v>
      </c>
      <c r="R236" s="78" t="str">
        <f t="shared" si="10"/>
        <v>#NAME?</v>
      </c>
      <c r="S236" s="78" t="str">
        <f t="shared" si="11"/>
        <v>#NAME?</v>
      </c>
      <c r="T236" s="78" t="str">
        <f t="shared" si="12"/>
        <v>#NAME?</v>
      </c>
      <c r="U236" s="78" t="str">
        <f t="shared" si="13"/>
        <v>#NAME?</v>
      </c>
    </row>
    <row r="237" ht="12.75" customHeight="1">
      <c r="A237" s="74" t="str">
        <f t="shared" si="1"/>
        <v>#NAME?</v>
      </c>
      <c r="B237" s="75" t="str">
        <f>IF(A237="","",IF(OR(periods_per_year=26,periods_per_year=52),IF(periods_per_year=26,IF(A237=1,fpdate,B236+14),IF(periods_per_year=52,IF(A237=1,fpdate,B236+7),"n/a")),IF(periods_per_year=24,DATE(YEAR(fpdate),MONTH(fpdate)+(A237-1)/2+IF(AND(DAY(fpdate)&gt;=15,MOD(A237,2)=0),1,0),IF(MOD(A237,2)=0,IF(DAY(fpdate)&gt;=15,DAY(fpdate)-14,DAY(fpdate)+14),DAY(fpdate))),IF(DAY(DATE(YEAR(fpdate),MONTH(fpdate)+A237-1,DAY(fpdate)))&lt;&gt;DAY(fpdate),DATE(YEAR(fpdate),MONTH(fpdate)+A237,0),DATE(YEAR(fpdate),MONTH(fpdate)+A237-1,DAY(fpdate))))))</f>
        <v>#NAME?</v>
      </c>
      <c r="C237" s="76" t="str">
        <f t="shared" si="2"/>
        <v>#NAME?</v>
      </c>
      <c r="D237" s="77" t="str">
        <f>IF(A237="","",IF(A237=1,start_rate,IF(variable,IF(OR(A237=1,A237&lt;$J$23*periods_per_year),D236,MIN($J$24,IF(MOD(A237-1,$J$26)=0,MAX($J$25,D236+$J$27),D236))),D236)))</f>
        <v>#NAME?</v>
      </c>
      <c r="E237" s="78" t="str">
        <f t="shared" si="3"/>
        <v>#NAME?</v>
      </c>
      <c r="F237" s="78" t="str">
        <f t="shared" si="4"/>
        <v>#NAME?</v>
      </c>
      <c r="G237" s="78" t="str">
        <f>IF(OR(A237="",A237&lt;$E$23),"",IF(J236&lt;=F237,0,IF(IF(AND(A237&gt;=$E$23,MOD(A237-$E$23,int)=0),$E$24,0)+F237&gt;=J236+E237,J236+E237-F237,IF(AND(A237&gt;=$E$23,MOD(A237-$E$23,int)=0),$E$24,0)+IF(IF(AND(A237&gt;=$E$23,MOD(A237-$E$23,int)=0),$E$24,0)+IF(MOD(A237-$E$27,periods_per_year)=0,$E$26,0)+F237&lt;J236+E237,IF(MOD(A237-$E$27,periods_per_year)=0,$E$26,0),J236+E237-IF(AND(A237&gt;=$E$23,MOD(A237-$E$23,int)=0),$E$24,0)-F237))))</f>
        <v>#NAME?</v>
      </c>
      <c r="H237" s="79"/>
      <c r="I237" s="78" t="str">
        <f t="shared" si="5"/>
        <v>#NAME?</v>
      </c>
      <c r="J237" s="78" t="str">
        <f t="shared" si="6"/>
        <v>#NAME?</v>
      </c>
      <c r="K237" s="78" t="str">
        <f t="shared" si="7"/>
        <v>#NAME?</v>
      </c>
      <c r="L237" s="78" t="str">
        <f t="shared" si="8"/>
        <v>#NAME?</v>
      </c>
      <c r="M237" s="4"/>
      <c r="N237" s="4"/>
      <c r="O237" s="74" t="str">
        <f t="shared" si="9"/>
        <v>#NAME?</v>
      </c>
      <c r="P237" s="75" t="str">
        <f>IF(O237="","",IF(OR(periods_per_year=26,periods_per_year=52),IF(periods_per_year=26,IF(O237=1,fpdate,P236+14),IF(periods_per_year=52,IF(O237=1,fpdate,P236+7),"n/a")),IF(periods_per_year=24,DATE(YEAR(fpdate),MONTH(fpdate)+(O237-1)/2+IF(AND(DAY(fpdate)&gt;=15,MOD(O237,2)=0),1,0),IF(MOD(O237,2)=0,IF(DAY(fpdate)&gt;=15,DAY(fpdate)-14,DAY(fpdate)+14),DAY(fpdate))),IF(DAY(DATE(YEAR(fpdate),MONTH(fpdate)+O237-1,DAY(fpdate)))&lt;&gt;DAY(fpdate),DATE(YEAR(fpdate),MONTH(fpdate)+O237,0),DATE(YEAR(fpdate),MONTH(fpdate)+O237-1,DAY(fpdate))))))</f>
        <v>#NAME?</v>
      </c>
      <c r="Q237" s="80" t="str">
        <f>IF(O237="","",IF(D237&lt;&gt;"",D237,IF(O237=1,start_rate,IF(variable,IF(OR(O237=1,O237&lt;$J$23*periods_per_year),Q236,MIN($J$24,IF(MOD(O237-1,$J$26)=0,MAX($J$25,Q236+$J$27),Q236))),Q236))))</f>
        <v>#NAME?</v>
      </c>
      <c r="R237" s="78" t="str">
        <f t="shared" si="10"/>
        <v>#NAME?</v>
      </c>
      <c r="S237" s="78" t="str">
        <f t="shared" si="11"/>
        <v>#NAME?</v>
      </c>
      <c r="T237" s="78" t="str">
        <f t="shared" si="12"/>
        <v>#NAME?</v>
      </c>
      <c r="U237" s="78" t="str">
        <f t="shared" si="13"/>
        <v>#NAME?</v>
      </c>
    </row>
    <row r="238" ht="12.75" customHeight="1">
      <c r="A238" s="74" t="str">
        <f t="shared" si="1"/>
        <v>#NAME?</v>
      </c>
      <c r="B238" s="75" t="str">
        <f>IF(A238="","",IF(OR(periods_per_year=26,periods_per_year=52),IF(periods_per_year=26,IF(A238=1,fpdate,B237+14),IF(periods_per_year=52,IF(A238=1,fpdate,B237+7),"n/a")),IF(periods_per_year=24,DATE(YEAR(fpdate),MONTH(fpdate)+(A238-1)/2+IF(AND(DAY(fpdate)&gt;=15,MOD(A238,2)=0),1,0),IF(MOD(A238,2)=0,IF(DAY(fpdate)&gt;=15,DAY(fpdate)-14,DAY(fpdate)+14),DAY(fpdate))),IF(DAY(DATE(YEAR(fpdate),MONTH(fpdate)+A238-1,DAY(fpdate)))&lt;&gt;DAY(fpdate),DATE(YEAR(fpdate),MONTH(fpdate)+A238,0),DATE(YEAR(fpdate),MONTH(fpdate)+A238-1,DAY(fpdate))))))</f>
        <v>#NAME?</v>
      </c>
      <c r="C238" s="76" t="str">
        <f t="shared" si="2"/>
        <v>#NAME?</v>
      </c>
      <c r="D238" s="77" t="str">
        <f>IF(A238="","",IF(A238=1,start_rate,IF(variable,IF(OR(A238=1,A238&lt;$J$23*periods_per_year),D237,MIN($J$24,IF(MOD(A238-1,$J$26)=0,MAX($J$25,D237+$J$27),D237))),D237)))</f>
        <v>#NAME?</v>
      </c>
      <c r="E238" s="78" t="str">
        <f t="shared" si="3"/>
        <v>#NAME?</v>
      </c>
      <c r="F238" s="78" t="str">
        <f t="shared" si="4"/>
        <v>#NAME?</v>
      </c>
      <c r="G238" s="78" t="str">
        <f>IF(OR(A238="",A238&lt;$E$23),"",IF(J237&lt;=F238,0,IF(IF(AND(A238&gt;=$E$23,MOD(A238-$E$23,int)=0),$E$24,0)+F238&gt;=J237+E238,J237+E238-F238,IF(AND(A238&gt;=$E$23,MOD(A238-$E$23,int)=0),$E$24,0)+IF(IF(AND(A238&gt;=$E$23,MOD(A238-$E$23,int)=0),$E$24,0)+IF(MOD(A238-$E$27,periods_per_year)=0,$E$26,0)+F238&lt;J237+E238,IF(MOD(A238-$E$27,periods_per_year)=0,$E$26,0),J237+E238-IF(AND(A238&gt;=$E$23,MOD(A238-$E$23,int)=0),$E$24,0)-F238))))</f>
        <v>#NAME?</v>
      </c>
      <c r="H238" s="79"/>
      <c r="I238" s="78" t="str">
        <f t="shared" si="5"/>
        <v>#NAME?</v>
      </c>
      <c r="J238" s="78" t="str">
        <f t="shared" si="6"/>
        <v>#NAME?</v>
      </c>
      <c r="K238" s="78" t="str">
        <f t="shared" si="7"/>
        <v>#NAME?</v>
      </c>
      <c r="L238" s="78" t="str">
        <f t="shared" si="8"/>
        <v>#NAME?</v>
      </c>
      <c r="M238" s="4"/>
      <c r="N238" s="4"/>
      <c r="O238" s="74" t="str">
        <f t="shared" si="9"/>
        <v>#NAME?</v>
      </c>
      <c r="P238" s="75" t="str">
        <f>IF(O238="","",IF(OR(periods_per_year=26,periods_per_year=52),IF(periods_per_year=26,IF(O238=1,fpdate,P237+14),IF(periods_per_year=52,IF(O238=1,fpdate,P237+7),"n/a")),IF(periods_per_year=24,DATE(YEAR(fpdate),MONTH(fpdate)+(O238-1)/2+IF(AND(DAY(fpdate)&gt;=15,MOD(O238,2)=0),1,0),IF(MOD(O238,2)=0,IF(DAY(fpdate)&gt;=15,DAY(fpdate)-14,DAY(fpdate)+14),DAY(fpdate))),IF(DAY(DATE(YEAR(fpdate),MONTH(fpdate)+O238-1,DAY(fpdate)))&lt;&gt;DAY(fpdate),DATE(YEAR(fpdate),MONTH(fpdate)+O238,0),DATE(YEAR(fpdate),MONTH(fpdate)+O238-1,DAY(fpdate))))))</f>
        <v>#NAME?</v>
      </c>
      <c r="Q238" s="80" t="str">
        <f>IF(O238="","",IF(D238&lt;&gt;"",D238,IF(O238=1,start_rate,IF(variable,IF(OR(O238=1,O238&lt;$J$23*periods_per_year),Q237,MIN($J$24,IF(MOD(O238-1,$J$26)=0,MAX($J$25,Q237+$J$27),Q237))),Q237))))</f>
        <v>#NAME?</v>
      </c>
      <c r="R238" s="78" t="str">
        <f t="shared" si="10"/>
        <v>#NAME?</v>
      </c>
      <c r="S238" s="78" t="str">
        <f t="shared" si="11"/>
        <v>#NAME?</v>
      </c>
      <c r="T238" s="78" t="str">
        <f t="shared" si="12"/>
        <v>#NAME?</v>
      </c>
      <c r="U238" s="78" t="str">
        <f t="shared" si="13"/>
        <v>#NAME?</v>
      </c>
    </row>
    <row r="239" ht="12.75" customHeight="1">
      <c r="A239" s="74" t="str">
        <f t="shared" si="1"/>
        <v>#NAME?</v>
      </c>
      <c r="B239" s="75" t="str">
        <f>IF(A239="","",IF(OR(periods_per_year=26,periods_per_year=52),IF(periods_per_year=26,IF(A239=1,fpdate,B238+14),IF(periods_per_year=52,IF(A239=1,fpdate,B238+7),"n/a")),IF(periods_per_year=24,DATE(YEAR(fpdate),MONTH(fpdate)+(A239-1)/2+IF(AND(DAY(fpdate)&gt;=15,MOD(A239,2)=0),1,0),IF(MOD(A239,2)=0,IF(DAY(fpdate)&gt;=15,DAY(fpdate)-14,DAY(fpdate)+14),DAY(fpdate))),IF(DAY(DATE(YEAR(fpdate),MONTH(fpdate)+A239-1,DAY(fpdate)))&lt;&gt;DAY(fpdate),DATE(YEAR(fpdate),MONTH(fpdate)+A239,0),DATE(YEAR(fpdate),MONTH(fpdate)+A239-1,DAY(fpdate))))))</f>
        <v>#NAME?</v>
      </c>
      <c r="C239" s="76" t="str">
        <f t="shared" si="2"/>
        <v>#NAME?</v>
      </c>
      <c r="D239" s="77" t="str">
        <f>IF(A239="","",IF(A239=1,start_rate,IF(variable,IF(OR(A239=1,A239&lt;$J$23*periods_per_year),D238,MIN($J$24,IF(MOD(A239-1,$J$26)=0,MAX($J$25,D238+$J$27),D238))),D238)))</f>
        <v>#NAME?</v>
      </c>
      <c r="E239" s="78" t="str">
        <f t="shared" si="3"/>
        <v>#NAME?</v>
      </c>
      <c r="F239" s="78" t="str">
        <f t="shared" si="4"/>
        <v>#NAME?</v>
      </c>
      <c r="G239" s="78" t="str">
        <f>IF(OR(A239="",A239&lt;$E$23),"",IF(J238&lt;=F239,0,IF(IF(AND(A239&gt;=$E$23,MOD(A239-$E$23,int)=0),$E$24,0)+F239&gt;=J238+E239,J238+E239-F239,IF(AND(A239&gt;=$E$23,MOD(A239-$E$23,int)=0),$E$24,0)+IF(IF(AND(A239&gt;=$E$23,MOD(A239-$E$23,int)=0),$E$24,0)+IF(MOD(A239-$E$27,periods_per_year)=0,$E$26,0)+F239&lt;J238+E239,IF(MOD(A239-$E$27,periods_per_year)=0,$E$26,0),J238+E239-IF(AND(A239&gt;=$E$23,MOD(A239-$E$23,int)=0),$E$24,0)-F239))))</f>
        <v>#NAME?</v>
      </c>
      <c r="H239" s="79"/>
      <c r="I239" s="78" t="str">
        <f t="shared" si="5"/>
        <v>#NAME?</v>
      </c>
      <c r="J239" s="78" t="str">
        <f t="shared" si="6"/>
        <v>#NAME?</v>
      </c>
      <c r="K239" s="78" t="str">
        <f t="shared" si="7"/>
        <v>#NAME?</v>
      </c>
      <c r="L239" s="78" t="str">
        <f t="shared" si="8"/>
        <v>#NAME?</v>
      </c>
      <c r="M239" s="4"/>
      <c r="N239" s="4"/>
      <c r="O239" s="74" t="str">
        <f t="shared" si="9"/>
        <v>#NAME?</v>
      </c>
      <c r="P239" s="75" t="str">
        <f>IF(O239="","",IF(OR(periods_per_year=26,periods_per_year=52),IF(periods_per_year=26,IF(O239=1,fpdate,P238+14),IF(periods_per_year=52,IF(O239=1,fpdate,P238+7),"n/a")),IF(periods_per_year=24,DATE(YEAR(fpdate),MONTH(fpdate)+(O239-1)/2+IF(AND(DAY(fpdate)&gt;=15,MOD(O239,2)=0),1,0),IF(MOD(O239,2)=0,IF(DAY(fpdate)&gt;=15,DAY(fpdate)-14,DAY(fpdate)+14),DAY(fpdate))),IF(DAY(DATE(YEAR(fpdate),MONTH(fpdate)+O239-1,DAY(fpdate)))&lt;&gt;DAY(fpdate),DATE(YEAR(fpdate),MONTH(fpdate)+O239,0),DATE(YEAR(fpdate),MONTH(fpdate)+O239-1,DAY(fpdate))))))</f>
        <v>#NAME?</v>
      </c>
      <c r="Q239" s="80" t="str">
        <f>IF(O239="","",IF(D239&lt;&gt;"",D239,IF(O239=1,start_rate,IF(variable,IF(OR(O239=1,O239&lt;$J$23*periods_per_year),Q238,MIN($J$24,IF(MOD(O239-1,$J$26)=0,MAX($J$25,Q238+$J$27),Q238))),Q238))))</f>
        <v>#NAME?</v>
      </c>
      <c r="R239" s="78" t="str">
        <f t="shared" si="10"/>
        <v>#NAME?</v>
      </c>
      <c r="S239" s="78" t="str">
        <f t="shared" si="11"/>
        <v>#NAME?</v>
      </c>
      <c r="T239" s="78" t="str">
        <f t="shared" si="12"/>
        <v>#NAME?</v>
      </c>
      <c r="U239" s="78" t="str">
        <f t="shared" si="13"/>
        <v>#NAME?</v>
      </c>
    </row>
    <row r="240" ht="12.75" customHeight="1">
      <c r="A240" s="74" t="str">
        <f t="shared" si="1"/>
        <v>#NAME?</v>
      </c>
      <c r="B240" s="75" t="str">
        <f>IF(A240="","",IF(OR(periods_per_year=26,periods_per_year=52),IF(periods_per_year=26,IF(A240=1,fpdate,B239+14),IF(periods_per_year=52,IF(A240=1,fpdate,B239+7),"n/a")),IF(periods_per_year=24,DATE(YEAR(fpdate),MONTH(fpdate)+(A240-1)/2+IF(AND(DAY(fpdate)&gt;=15,MOD(A240,2)=0),1,0),IF(MOD(A240,2)=0,IF(DAY(fpdate)&gt;=15,DAY(fpdate)-14,DAY(fpdate)+14),DAY(fpdate))),IF(DAY(DATE(YEAR(fpdate),MONTH(fpdate)+A240-1,DAY(fpdate)))&lt;&gt;DAY(fpdate),DATE(YEAR(fpdate),MONTH(fpdate)+A240,0),DATE(YEAR(fpdate),MONTH(fpdate)+A240-1,DAY(fpdate))))))</f>
        <v>#NAME?</v>
      </c>
      <c r="C240" s="76" t="str">
        <f t="shared" si="2"/>
        <v>#NAME?</v>
      </c>
      <c r="D240" s="77" t="str">
        <f>IF(A240="","",IF(A240=1,start_rate,IF(variable,IF(OR(A240=1,A240&lt;$J$23*periods_per_year),D239,MIN($J$24,IF(MOD(A240-1,$J$26)=0,MAX($J$25,D239+$J$27),D239))),D239)))</f>
        <v>#NAME?</v>
      </c>
      <c r="E240" s="78" t="str">
        <f t="shared" si="3"/>
        <v>#NAME?</v>
      </c>
      <c r="F240" s="78" t="str">
        <f t="shared" si="4"/>
        <v>#NAME?</v>
      </c>
      <c r="G240" s="78" t="str">
        <f>IF(OR(A240="",A240&lt;$E$23),"",IF(J239&lt;=F240,0,IF(IF(AND(A240&gt;=$E$23,MOD(A240-$E$23,int)=0),$E$24,0)+F240&gt;=J239+E240,J239+E240-F240,IF(AND(A240&gt;=$E$23,MOD(A240-$E$23,int)=0),$E$24,0)+IF(IF(AND(A240&gt;=$E$23,MOD(A240-$E$23,int)=0),$E$24,0)+IF(MOD(A240-$E$27,periods_per_year)=0,$E$26,0)+F240&lt;J239+E240,IF(MOD(A240-$E$27,periods_per_year)=0,$E$26,0),J239+E240-IF(AND(A240&gt;=$E$23,MOD(A240-$E$23,int)=0),$E$24,0)-F240))))</f>
        <v>#NAME?</v>
      </c>
      <c r="H240" s="79"/>
      <c r="I240" s="78" t="str">
        <f t="shared" si="5"/>
        <v>#NAME?</v>
      </c>
      <c r="J240" s="78" t="str">
        <f t="shared" si="6"/>
        <v>#NAME?</v>
      </c>
      <c r="K240" s="78" t="str">
        <f t="shared" si="7"/>
        <v>#NAME?</v>
      </c>
      <c r="L240" s="78" t="str">
        <f t="shared" si="8"/>
        <v>#NAME?</v>
      </c>
      <c r="M240" s="4"/>
      <c r="N240" s="4"/>
      <c r="O240" s="74" t="str">
        <f t="shared" si="9"/>
        <v>#NAME?</v>
      </c>
      <c r="P240" s="75" t="str">
        <f>IF(O240="","",IF(OR(periods_per_year=26,periods_per_year=52),IF(periods_per_year=26,IF(O240=1,fpdate,P239+14),IF(periods_per_year=52,IF(O240=1,fpdate,P239+7),"n/a")),IF(periods_per_year=24,DATE(YEAR(fpdate),MONTH(fpdate)+(O240-1)/2+IF(AND(DAY(fpdate)&gt;=15,MOD(O240,2)=0),1,0),IF(MOD(O240,2)=0,IF(DAY(fpdate)&gt;=15,DAY(fpdate)-14,DAY(fpdate)+14),DAY(fpdate))),IF(DAY(DATE(YEAR(fpdate),MONTH(fpdate)+O240-1,DAY(fpdate)))&lt;&gt;DAY(fpdate),DATE(YEAR(fpdate),MONTH(fpdate)+O240,0),DATE(YEAR(fpdate),MONTH(fpdate)+O240-1,DAY(fpdate))))))</f>
        <v>#NAME?</v>
      </c>
      <c r="Q240" s="80" t="str">
        <f>IF(O240="","",IF(D240&lt;&gt;"",D240,IF(O240=1,start_rate,IF(variable,IF(OR(O240=1,O240&lt;$J$23*periods_per_year),Q239,MIN($J$24,IF(MOD(O240-1,$J$26)=0,MAX($J$25,Q239+$J$27),Q239))),Q239))))</f>
        <v>#NAME?</v>
      </c>
      <c r="R240" s="78" t="str">
        <f t="shared" si="10"/>
        <v>#NAME?</v>
      </c>
      <c r="S240" s="78" t="str">
        <f t="shared" si="11"/>
        <v>#NAME?</v>
      </c>
      <c r="T240" s="78" t="str">
        <f t="shared" si="12"/>
        <v>#NAME?</v>
      </c>
      <c r="U240" s="78" t="str">
        <f t="shared" si="13"/>
        <v>#NAME?</v>
      </c>
    </row>
    <row r="241" ht="12.75" customHeight="1">
      <c r="A241" s="74" t="str">
        <f t="shared" si="1"/>
        <v>#NAME?</v>
      </c>
      <c r="B241" s="75" t="str">
        <f>IF(A241="","",IF(OR(periods_per_year=26,periods_per_year=52),IF(periods_per_year=26,IF(A241=1,fpdate,B240+14),IF(periods_per_year=52,IF(A241=1,fpdate,B240+7),"n/a")),IF(periods_per_year=24,DATE(YEAR(fpdate),MONTH(fpdate)+(A241-1)/2+IF(AND(DAY(fpdate)&gt;=15,MOD(A241,2)=0),1,0),IF(MOD(A241,2)=0,IF(DAY(fpdate)&gt;=15,DAY(fpdate)-14,DAY(fpdate)+14),DAY(fpdate))),IF(DAY(DATE(YEAR(fpdate),MONTH(fpdate)+A241-1,DAY(fpdate)))&lt;&gt;DAY(fpdate),DATE(YEAR(fpdate),MONTH(fpdate)+A241,0),DATE(YEAR(fpdate),MONTH(fpdate)+A241-1,DAY(fpdate))))))</f>
        <v>#NAME?</v>
      </c>
      <c r="C241" s="76" t="str">
        <f t="shared" si="2"/>
        <v>#NAME?</v>
      </c>
      <c r="D241" s="77" t="str">
        <f>IF(A241="","",IF(A241=1,start_rate,IF(variable,IF(OR(A241=1,A241&lt;$J$23*periods_per_year),D240,MIN($J$24,IF(MOD(A241-1,$J$26)=0,MAX($J$25,D240+$J$27),D240))),D240)))</f>
        <v>#NAME?</v>
      </c>
      <c r="E241" s="78" t="str">
        <f t="shared" si="3"/>
        <v>#NAME?</v>
      </c>
      <c r="F241" s="78" t="str">
        <f t="shared" si="4"/>
        <v>#NAME?</v>
      </c>
      <c r="G241" s="78" t="str">
        <f>IF(OR(A241="",A241&lt;$E$23),"",IF(J240&lt;=F241,0,IF(IF(AND(A241&gt;=$E$23,MOD(A241-$E$23,int)=0),$E$24,0)+F241&gt;=J240+E241,J240+E241-F241,IF(AND(A241&gt;=$E$23,MOD(A241-$E$23,int)=0),$E$24,0)+IF(IF(AND(A241&gt;=$E$23,MOD(A241-$E$23,int)=0),$E$24,0)+IF(MOD(A241-$E$27,periods_per_year)=0,$E$26,0)+F241&lt;J240+E241,IF(MOD(A241-$E$27,periods_per_year)=0,$E$26,0),J240+E241-IF(AND(A241&gt;=$E$23,MOD(A241-$E$23,int)=0),$E$24,0)-F241))))</f>
        <v>#NAME?</v>
      </c>
      <c r="H241" s="79"/>
      <c r="I241" s="78" t="str">
        <f t="shared" si="5"/>
        <v>#NAME?</v>
      </c>
      <c r="J241" s="78" t="str">
        <f t="shared" si="6"/>
        <v>#NAME?</v>
      </c>
      <c r="K241" s="78" t="str">
        <f t="shared" si="7"/>
        <v>#NAME?</v>
      </c>
      <c r="L241" s="78" t="str">
        <f t="shared" si="8"/>
        <v>#NAME?</v>
      </c>
      <c r="M241" s="4"/>
      <c r="N241" s="4"/>
      <c r="O241" s="74" t="str">
        <f t="shared" si="9"/>
        <v>#NAME?</v>
      </c>
      <c r="P241" s="75" t="str">
        <f>IF(O241="","",IF(OR(periods_per_year=26,periods_per_year=52),IF(periods_per_year=26,IF(O241=1,fpdate,P240+14),IF(periods_per_year=52,IF(O241=1,fpdate,P240+7),"n/a")),IF(periods_per_year=24,DATE(YEAR(fpdate),MONTH(fpdate)+(O241-1)/2+IF(AND(DAY(fpdate)&gt;=15,MOD(O241,2)=0),1,0),IF(MOD(O241,2)=0,IF(DAY(fpdate)&gt;=15,DAY(fpdate)-14,DAY(fpdate)+14),DAY(fpdate))),IF(DAY(DATE(YEAR(fpdate),MONTH(fpdate)+O241-1,DAY(fpdate)))&lt;&gt;DAY(fpdate),DATE(YEAR(fpdate),MONTH(fpdate)+O241,0),DATE(YEAR(fpdate),MONTH(fpdate)+O241-1,DAY(fpdate))))))</f>
        <v>#NAME?</v>
      </c>
      <c r="Q241" s="80" t="str">
        <f>IF(O241="","",IF(D241&lt;&gt;"",D241,IF(O241=1,start_rate,IF(variable,IF(OR(O241=1,O241&lt;$J$23*periods_per_year),Q240,MIN($J$24,IF(MOD(O241-1,$J$26)=0,MAX($J$25,Q240+$J$27),Q240))),Q240))))</f>
        <v>#NAME?</v>
      </c>
      <c r="R241" s="78" t="str">
        <f t="shared" si="10"/>
        <v>#NAME?</v>
      </c>
      <c r="S241" s="78" t="str">
        <f t="shared" si="11"/>
        <v>#NAME?</v>
      </c>
      <c r="T241" s="78" t="str">
        <f t="shared" si="12"/>
        <v>#NAME?</v>
      </c>
      <c r="U241" s="78" t="str">
        <f t="shared" si="13"/>
        <v>#NAME?</v>
      </c>
    </row>
    <row r="242" ht="12.75" customHeight="1">
      <c r="A242" s="74" t="str">
        <f t="shared" si="1"/>
        <v>#NAME?</v>
      </c>
      <c r="B242" s="75" t="str">
        <f>IF(A242="","",IF(OR(periods_per_year=26,periods_per_year=52),IF(periods_per_year=26,IF(A242=1,fpdate,B241+14),IF(periods_per_year=52,IF(A242=1,fpdate,B241+7),"n/a")),IF(periods_per_year=24,DATE(YEAR(fpdate),MONTH(fpdate)+(A242-1)/2+IF(AND(DAY(fpdate)&gt;=15,MOD(A242,2)=0),1,0),IF(MOD(A242,2)=0,IF(DAY(fpdate)&gt;=15,DAY(fpdate)-14,DAY(fpdate)+14),DAY(fpdate))),IF(DAY(DATE(YEAR(fpdate),MONTH(fpdate)+A242-1,DAY(fpdate)))&lt;&gt;DAY(fpdate),DATE(YEAR(fpdate),MONTH(fpdate)+A242,0),DATE(YEAR(fpdate),MONTH(fpdate)+A242-1,DAY(fpdate))))))</f>
        <v>#NAME?</v>
      </c>
      <c r="C242" s="76" t="str">
        <f t="shared" si="2"/>
        <v>#NAME?</v>
      </c>
      <c r="D242" s="77" t="str">
        <f>IF(A242="","",IF(A242=1,start_rate,IF(variable,IF(OR(A242=1,A242&lt;$J$23*periods_per_year),D241,MIN($J$24,IF(MOD(A242-1,$J$26)=0,MAX($J$25,D241+$J$27),D241))),D241)))</f>
        <v>#NAME?</v>
      </c>
      <c r="E242" s="78" t="str">
        <f t="shared" si="3"/>
        <v>#NAME?</v>
      </c>
      <c r="F242" s="78" t="str">
        <f t="shared" si="4"/>
        <v>#NAME?</v>
      </c>
      <c r="G242" s="78" t="str">
        <f>IF(OR(A242="",A242&lt;$E$23),"",IF(J241&lt;=F242,0,IF(IF(AND(A242&gt;=$E$23,MOD(A242-$E$23,int)=0),$E$24,0)+F242&gt;=J241+E242,J241+E242-F242,IF(AND(A242&gt;=$E$23,MOD(A242-$E$23,int)=0),$E$24,0)+IF(IF(AND(A242&gt;=$E$23,MOD(A242-$E$23,int)=0),$E$24,0)+IF(MOD(A242-$E$27,periods_per_year)=0,$E$26,0)+F242&lt;J241+E242,IF(MOD(A242-$E$27,periods_per_year)=0,$E$26,0),J241+E242-IF(AND(A242&gt;=$E$23,MOD(A242-$E$23,int)=0),$E$24,0)-F242))))</f>
        <v>#NAME?</v>
      </c>
      <c r="H242" s="79"/>
      <c r="I242" s="78" t="str">
        <f t="shared" si="5"/>
        <v>#NAME?</v>
      </c>
      <c r="J242" s="78" t="str">
        <f t="shared" si="6"/>
        <v>#NAME?</v>
      </c>
      <c r="K242" s="78" t="str">
        <f t="shared" si="7"/>
        <v>#NAME?</v>
      </c>
      <c r="L242" s="78" t="str">
        <f t="shared" si="8"/>
        <v>#NAME?</v>
      </c>
      <c r="M242" s="4"/>
      <c r="N242" s="4"/>
      <c r="O242" s="74" t="str">
        <f t="shared" si="9"/>
        <v>#NAME?</v>
      </c>
      <c r="P242" s="75" t="str">
        <f>IF(O242="","",IF(OR(periods_per_year=26,periods_per_year=52),IF(periods_per_year=26,IF(O242=1,fpdate,P241+14),IF(periods_per_year=52,IF(O242=1,fpdate,P241+7),"n/a")),IF(periods_per_year=24,DATE(YEAR(fpdate),MONTH(fpdate)+(O242-1)/2+IF(AND(DAY(fpdate)&gt;=15,MOD(O242,2)=0),1,0),IF(MOD(O242,2)=0,IF(DAY(fpdate)&gt;=15,DAY(fpdate)-14,DAY(fpdate)+14),DAY(fpdate))),IF(DAY(DATE(YEAR(fpdate),MONTH(fpdate)+O242-1,DAY(fpdate)))&lt;&gt;DAY(fpdate),DATE(YEAR(fpdate),MONTH(fpdate)+O242,0),DATE(YEAR(fpdate),MONTH(fpdate)+O242-1,DAY(fpdate))))))</f>
        <v>#NAME?</v>
      </c>
      <c r="Q242" s="80" t="str">
        <f>IF(O242="","",IF(D242&lt;&gt;"",D242,IF(O242=1,start_rate,IF(variable,IF(OR(O242=1,O242&lt;$J$23*periods_per_year),Q241,MIN($J$24,IF(MOD(O242-1,$J$26)=0,MAX($J$25,Q241+$J$27),Q241))),Q241))))</f>
        <v>#NAME?</v>
      </c>
      <c r="R242" s="78" t="str">
        <f t="shared" si="10"/>
        <v>#NAME?</v>
      </c>
      <c r="S242" s="78" t="str">
        <f t="shared" si="11"/>
        <v>#NAME?</v>
      </c>
      <c r="T242" s="78" t="str">
        <f t="shared" si="12"/>
        <v>#NAME?</v>
      </c>
      <c r="U242" s="78" t="str">
        <f t="shared" si="13"/>
        <v>#NAME?</v>
      </c>
    </row>
    <row r="243" ht="12.75" customHeight="1">
      <c r="A243" s="74" t="str">
        <f t="shared" si="1"/>
        <v>#NAME?</v>
      </c>
      <c r="B243" s="75" t="str">
        <f>IF(A243="","",IF(OR(periods_per_year=26,periods_per_year=52),IF(periods_per_year=26,IF(A243=1,fpdate,B242+14),IF(periods_per_year=52,IF(A243=1,fpdate,B242+7),"n/a")),IF(periods_per_year=24,DATE(YEAR(fpdate),MONTH(fpdate)+(A243-1)/2+IF(AND(DAY(fpdate)&gt;=15,MOD(A243,2)=0),1,0),IF(MOD(A243,2)=0,IF(DAY(fpdate)&gt;=15,DAY(fpdate)-14,DAY(fpdate)+14),DAY(fpdate))),IF(DAY(DATE(YEAR(fpdate),MONTH(fpdate)+A243-1,DAY(fpdate)))&lt;&gt;DAY(fpdate),DATE(YEAR(fpdate),MONTH(fpdate)+A243,0),DATE(YEAR(fpdate),MONTH(fpdate)+A243-1,DAY(fpdate))))))</f>
        <v>#NAME?</v>
      </c>
      <c r="C243" s="76" t="str">
        <f t="shared" si="2"/>
        <v>#NAME?</v>
      </c>
      <c r="D243" s="77" t="str">
        <f>IF(A243="","",IF(A243=1,start_rate,IF(variable,IF(OR(A243=1,A243&lt;$J$23*periods_per_year),D242,MIN($J$24,IF(MOD(A243-1,$J$26)=0,MAX($J$25,D242+$J$27),D242))),D242)))</f>
        <v>#NAME?</v>
      </c>
      <c r="E243" s="78" t="str">
        <f t="shared" si="3"/>
        <v>#NAME?</v>
      </c>
      <c r="F243" s="78" t="str">
        <f t="shared" si="4"/>
        <v>#NAME?</v>
      </c>
      <c r="G243" s="78" t="str">
        <f>IF(OR(A243="",A243&lt;$E$23),"",IF(J242&lt;=F243,0,IF(IF(AND(A243&gt;=$E$23,MOD(A243-$E$23,int)=0),$E$24,0)+F243&gt;=J242+E243,J242+E243-F243,IF(AND(A243&gt;=$E$23,MOD(A243-$E$23,int)=0),$E$24,0)+IF(IF(AND(A243&gt;=$E$23,MOD(A243-$E$23,int)=0),$E$24,0)+IF(MOD(A243-$E$27,periods_per_year)=0,$E$26,0)+F243&lt;J242+E243,IF(MOD(A243-$E$27,periods_per_year)=0,$E$26,0),J242+E243-IF(AND(A243&gt;=$E$23,MOD(A243-$E$23,int)=0),$E$24,0)-F243))))</f>
        <v>#NAME?</v>
      </c>
      <c r="H243" s="79"/>
      <c r="I243" s="78" t="str">
        <f t="shared" si="5"/>
        <v>#NAME?</v>
      </c>
      <c r="J243" s="78" t="str">
        <f t="shared" si="6"/>
        <v>#NAME?</v>
      </c>
      <c r="K243" s="78" t="str">
        <f t="shared" si="7"/>
        <v>#NAME?</v>
      </c>
      <c r="L243" s="78" t="str">
        <f t="shared" si="8"/>
        <v>#NAME?</v>
      </c>
      <c r="M243" s="4"/>
      <c r="N243" s="4"/>
      <c r="O243" s="74" t="str">
        <f t="shared" si="9"/>
        <v>#NAME?</v>
      </c>
      <c r="P243" s="75" t="str">
        <f>IF(O243="","",IF(OR(periods_per_year=26,periods_per_year=52),IF(periods_per_year=26,IF(O243=1,fpdate,P242+14),IF(periods_per_year=52,IF(O243=1,fpdate,P242+7),"n/a")),IF(periods_per_year=24,DATE(YEAR(fpdate),MONTH(fpdate)+(O243-1)/2+IF(AND(DAY(fpdate)&gt;=15,MOD(O243,2)=0),1,0),IF(MOD(O243,2)=0,IF(DAY(fpdate)&gt;=15,DAY(fpdate)-14,DAY(fpdate)+14),DAY(fpdate))),IF(DAY(DATE(YEAR(fpdate),MONTH(fpdate)+O243-1,DAY(fpdate)))&lt;&gt;DAY(fpdate),DATE(YEAR(fpdate),MONTH(fpdate)+O243,0),DATE(YEAR(fpdate),MONTH(fpdate)+O243-1,DAY(fpdate))))))</f>
        <v>#NAME?</v>
      </c>
      <c r="Q243" s="80" t="str">
        <f>IF(O243="","",IF(D243&lt;&gt;"",D243,IF(O243=1,start_rate,IF(variable,IF(OR(O243=1,O243&lt;$J$23*periods_per_year),Q242,MIN($J$24,IF(MOD(O243-1,$J$26)=0,MAX($J$25,Q242+$J$27),Q242))),Q242))))</f>
        <v>#NAME?</v>
      </c>
      <c r="R243" s="78" t="str">
        <f t="shared" si="10"/>
        <v>#NAME?</v>
      </c>
      <c r="S243" s="78" t="str">
        <f t="shared" si="11"/>
        <v>#NAME?</v>
      </c>
      <c r="T243" s="78" t="str">
        <f t="shared" si="12"/>
        <v>#NAME?</v>
      </c>
      <c r="U243" s="78" t="str">
        <f t="shared" si="13"/>
        <v>#NAME?</v>
      </c>
    </row>
    <row r="244" ht="12.75" customHeight="1">
      <c r="A244" s="74" t="str">
        <f t="shared" si="1"/>
        <v>#NAME?</v>
      </c>
      <c r="B244" s="75" t="str">
        <f>IF(A244="","",IF(OR(periods_per_year=26,periods_per_year=52),IF(periods_per_year=26,IF(A244=1,fpdate,B243+14),IF(periods_per_year=52,IF(A244=1,fpdate,B243+7),"n/a")),IF(periods_per_year=24,DATE(YEAR(fpdate),MONTH(fpdate)+(A244-1)/2+IF(AND(DAY(fpdate)&gt;=15,MOD(A244,2)=0),1,0),IF(MOD(A244,2)=0,IF(DAY(fpdate)&gt;=15,DAY(fpdate)-14,DAY(fpdate)+14),DAY(fpdate))),IF(DAY(DATE(YEAR(fpdate),MONTH(fpdate)+A244-1,DAY(fpdate)))&lt;&gt;DAY(fpdate),DATE(YEAR(fpdate),MONTH(fpdate)+A244,0),DATE(YEAR(fpdate),MONTH(fpdate)+A244-1,DAY(fpdate))))))</f>
        <v>#NAME?</v>
      </c>
      <c r="C244" s="76" t="str">
        <f t="shared" si="2"/>
        <v>#NAME?</v>
      </c>
      <c r="D244" s="77" t="str">
        <f>IF(A244="","",IF(A244=1,start_rate,IF(variable,IF(OR(A244=1,A244&lt;$J$23*periods_per_year),D243,MIN($J$24,IF(MOD(A244-1,$J$26)=0,MAX($J$25,D243+$J$27),D243))),D243)))</f>
        <v>#NAME?</v>
      </c>
      <c r="E244" s="78" t="str">
        <f t="shared" si="3"/>
        <v>#NAME?</v>
      </c>
      <c r="F244" s="78" t="str">
        <f t="shared" si="4"/>
        <v>#NAME?</v>
      </c>
      <c r="G244" s="78" t="str">
        <f>IF(OR(A244="",A244&lt;$E$23),"",IF(J243&lt;=F244,0,IF(IF(AND(A244&gt;=$E$23,MOD(A244-$E$23,int)=0),$E$24,0)+F244&gt;=J243+E244,J243+E244-F244,IF(AND(A244&gt;=$E$23,MOD(A244-$E$23,int)=0),$E$24,0)+IF(IF(AND(A244&gt;=$E$23,MOD(A244-$E$23,int)=0),$E$24,0)+IF(MOD(A244-$E$27,periods_per_year)=0,$E$26,0)+F244&lt;J243+E244,IF(MOD(A244-$E$27,periods_per_year)=0,$E$26,0),J243+E244-IF(AND(A244&gt;=$E$23,MOD(A244-$E$23,int)=0),$E$24,0)-F244))))</f>
        <v>#NAME?</v>
      </c>
      <c r="H244" s="79"/>
      <c r="I244" s="78" t="str">
        <f t="shared" si="5"/>
        <v>#NAME?</v>
      </c>
      <c r="J244" s="78" t="str">
        <f t="shared" si="6"/>
        <v>#NAME?</v>
      </c>
      <c r="K244" s="78" t="str">
        <f t="shared" si="7"/>
        <v>#NAME?</v>
      </c>
      <c r="L244" s="78" t="str">
        <f t="shared" si="8"/>
        <v>#NAME?</v>
      </c>
      <c r="M244" s="4"/>
      <c r="N244" s="4"/>
      <c r="O244" s="74" t="str">
        <f t="shared" si="9"/>
        <v>#NAME?</v>
      </c>
      <c r="P244" s="75" t="str">
        <f>IF(O244="","",IF(OR(periods_per_year=26,periods_per_year=52),IF(periods_per_year=26,IF(O244=1,fpdate,P243+14),IF(periods_per_year=52,IF(O244=1,fpdate,P243+7),"n/a")),IF(periods_per_year=24,DATE(YEAR(fpdate),MONTH(fpdate)+(O244-1)/2+IF(AND(DAY(fpdate)&gt;=15,MOD(O244,2)=0),1,0),IF(MOD(O244,2)=0,IF(DAY(fpdate)&gt;=15,DAY(fpdate)-14,DAY(fpdate)+14),DAY(fpdate))),IF(DAY(DATE(YEAR(fpdate),MONTH(fpdate)+O244-1,DAY(fpdate)))&lt;&gt;DAY(fpdate),DATE(YEAR(fpdate),MONTH(fpdate)+O244,0),DATE(YEAR(fpdate),MONTH(fpdate)+O244-1,DAY(fpdate))))))</f>
        <v>#NAME?</v>
      </c>
      <c r="Q244" s="80" t="str">
        <f>IF(O244="","",IF(D244&lt;&gt;"",D244,IF(O244=1,start_rate,IF(variable,IF(OR(O244=1,O244&lt;$J$23*periods_per_year),Q243,MIN($J$24,IF(MOD(O244-1,$J$26)=0,MAX($J$25,Q243+$J$27),Q243))),Q243))))</f>
        <v>#NAME?</v>
      </c>
      <c r="R244" s="78" t="str">
        <f t="shared" si="10"/>
        <v>#NAME?</v>
      </c>
      <c r="S244" s="78" t="str">
        <f t="shared" si="11"/>
        <v>#NAME?</v>
      </c>
      <c r="T244" s="78" t="str">
        <f t="shared" si="12"/>
        <v>#NAME?</v>
      </c>
      <c r="U244" s="78" t="str">
        <f t="shared" si="13"/>
        <v>#NAME?</v>
      </c>
    </row>
    <row r="245" ht="12.75" customHeight="1">
      <c r="A245" s="74" t="str">
        <f t="shared" si="1"/>
        <v>#NAME?</v>
      </c>
      <c r="B245" s="75" t="str">
        <f>IF(A245="","",IF(OR(periods_per_year=26,periods_per_year=52),IF(periods_per_year=26,IF(A245=1,fpdate,B244+14),IF(periods_per_year=52,IF(A245=1,fpdate,B244+7),"n/a")),IF(periods_per_year=24,DATE(YEAR(fpdate),MONTH(fpdate)+(A245-1)/2+IF(AND(DAY(fpdate)&gt;=15,MOD(A245,2)=0),1,0),IF(MOD(A245,2)=0,IF(DAY(fpdate)&gt;=15,DAY(fpdate)-14,DAY(fpdate)+14),DAY(fpdate))),IF(DAY(DATE(YEAR(fpdate),MONTH(fpdate)+A245-1,DAY(fpdate)))&lt;&gt;DAY(fpdate),DATE(YEAR(fpdate),MONTH(fpdate)+A245,0),DATE(YEAR(fpdate),MONTH(fpdate)+A245-1,DAY(fpdate))))))</f>
        <v>#NAME?</v>
      </c>
      <c r="C245" s="76" t="str">
        <f t="shared" si="2"/>
        <v>#NAME?</v>
      </c>
      <c r="D245" s="77" t="str">
        <f>IF(A245="","",IF(A245=1,start_rate,IF(variable,IF(OR(A245=1,A245&lt;$J$23*periods_per_year),D244,MIN($J$24,IF(MOD(A245-1,$J$26)=0,MAX($J$25,D244+$J$27),D244))),D244)))</f>
        <v>#NAME?</v>
      </c>
      <c r="E245" s="78" t="str">
        <f t="shared" si="3"/>
        <v>#NAME?</v>
      </c>
      <c r="F245" s="78" t="str">
        <f t="shared" si="4"/>
        <v>#NAME?</v>
      </c>
      <c r="G245" s="78" t="str">
        <f>IF(OR(A245="",A245&lt;$E$23),"",IF(J244&lt;=F245,0,IF(IF(AND(A245&gt;=$E$23,MOD(A245-$E$23,int)=0),$E$24,0)+F245&gt;=J244+E245,J244+E245-F245,IF(AND(A245&gt;=$E$23,MOD(A245-$E$23,int)=0),$E$24,0)+IF(IF(AND(A245&gt;=$E$23,MOD(A245-$E$23,int)=0),$E$24,0)+IF(MOD(A245-$E$27,periods_per_year)=0,$E$26,0)+F245&lt;J244+E245,IF(MOD(A245-$E$27,periods_per_year)=0,$E$26,0),J244+E245-IF(AND(A245&gt;=$E$23,MOD(A245-$E$23,int)=0),$E$24,0)-F245))))</f>
        <v>#NAME?</v>
      </c>
      <c r="H245" s="79"/>
      <c r="I245" s="78" t="str">
        <f t="shared" si="5"/>
        <v>#NAME?</v>
      </c>
      <c r="J245" s="78" t="str">
        <f t="shared" si="6"/>
        <v>#NAME?</v>
      </c>
      <c r="K245" s="78" t="str">
        <f t="shared" si="7"/>
        <v>#NAME?</v>
      </c>
      <c r="L245" s="78" t="str">
        <f t="shared" si="8"/>
        <v>#NAME?</v>
      </c>
      <c r="M245" s="4"/>
      <c r="N245" s="4"/>
      <c r="O245" s="74" t="str">
        <f t="shared" si="9"/>
        <v>#NAME?</v>
      </c>
      <c r="P245" s="75" t="str">
        <f>IF(O245="","",IF(OR(periods_per_year=26,periods_per_year=52),IF(periods_per_year=26,IF(O245=1,fpdate,P244+14),IF(periods_per_year=52,IF(O245=1,fpdate,P244+7),"n/a")),IF(periods_per_year=24,DATE(YEAR(fpdate),MONTH(fpdate)+(O245-1)/2+IF(AND(DAY(fpdate)&gt;=15,MOD(O245,2)=0),1,0),IF(MOD(O245,2)=0,IF(DAY(fpdate)&gt;=15,DAY(fpdate)-14,DAY(fpdate)+14),DAY(fpdate))),IF(DAY(DATE(YEAR(fpdate),MONTH(fpdate)+O245-1,DAY(fpdate)))&lt;&gt;DAY(fpdate),DATE(YEAR(fpdate),MONTH(fpdate)+O245,0),DATE(YEAR(fpdate),MONTH(fpdate)+O245-1,DAY(fpdate))))))</f>
        <v>#NAME?</v>
      </c>
      <c r="Q245" s="80" t="str">
        <f>IF(O245="","",IF(D245&lt;&gt;"",D245,IF(O245=1,start_rate,IF(variable,IF(OR(O245=1,O245&lt;$J$23*periods_per_year),Q244,MIN($J$24,IF(MOD(O245-1,$J$26)=0,MAX($J$25,Q244+$J$27),Q244))),Q244))))</f>
        <v>#NAME?</v>
      </c>
      <c r="R245" s="78" t="str">
        <f t="shared" si="10"/>
        <v>#NAME?</v>
      </c>
      <c r="S245" s="78" t="str">
        <f t="shared" si="11"/>
        <v>#NAME?</v>
      </c>
      <c r="T245" s="78" t="str">
        <f t="shared" si="12"/>
        <v>#NAME?</v>
      </c>
      <c r="U245" s="78" t="str">
        <f t="shared" si="13"/>
        <v>#NAME?</v>
      </c>
    </row>
    <row r="246" ht="12.75" customHeight="1">
      <c r="A246" s="74" t="str">
        <f t="shared" si="1"/>
        <v>#NAME?</v>
      </c>
      <c r="B246" s="75" t="str">
        <f>IF(A246="","",IF(OR(periods_per_year=26,periods_per_year=52),IF(periods_per_year=26,IF(A246=1,fpdate,B245+14),IF(periods_per_year=52,IF(A246=1,fpdate,B245+7),"n/a")),IF(periods_per_year=24,DATE(YEAR(fpdate),MONTH(fpdate)+(A246-1)/2+IF(AND(DAY(fpdate)&gt;=15,MOD(A246,2)=0),1,0),IF(MOD(A246,2)=0,IF(DAY(fpdate)&gt;=15,DAY(fpdate)-14,DAY(fpdate)+14),DAY(fpdate))),IF(DAY(DATE(YEAR(fpdate),MONTH(fpdate)+A246-1,DAY(fpdate)))&lt;&gt;DAY(fpdate),DATE(YEAR(fpdate),MONTH(fpdate)+A246,0),DATE(YEAR(fpdate),MONTH(fpdate)+A246-1,DAY(fpdate))))))</f>
        <v>#NAME?</v>
      </c>
      <c r="C246" s="76" t="str">
        <f t="shared" si="2"/>
        <v>#NAME?</v>
      </c>
      <c r="D246" s="77" t="str">
        <f>IF(A246="","",IF(A246=1,start_rate,IF(variable,IF(OR(A246=1,A246&lt;$J$23*periods_per_year),D245,MIN($J$24,IF(MOD(A246-1,$J$26)=0,MAX($J$25,D245+$J$27),D245))),D245)))</f>
        <v>#NAME?</v>
      </c>
      <c r="E246" s="78" t="str">
        <f t="shared" si="3"/>
        <v>#NAME?</v>
      </c>
      <c r="F246" s="78" t="str">
        <f t="shared" si="4"/>
        <v>#NAME?</v>
      </c>
      <c r="G246" s="78" t="str">
        <f>IF(OR(A246="",A246&lt;$E$23),"",IF(J245&lt;=F246,0,IF(IF(AND(A246&gt;=$E$23,MOD(A246-$E$23,int)=0),$E$24,0)+F246&gt;=J245+E246,J245+E246-F246,IF(AND(A246&gt;=$E$23,MOD(A246-$E$23,int)=0),$E$24,0)+IF(IF(AND(A246&gt;=$E$23,MOD(A246-$E$23,int)=0),$E$24,0)+IF(MOD(A246-$E$27,periods_per_year)=0,$E$26,0)+F246&lt;J245+E246,IF(MOD(A246-$E$27,periods_per_year)=0,$E$26,0),J245+E246-IF(AND(A246&gt;=$E$23,MOD(A246-$E$23,int)=0),$E$24,0)-F246))))</f>
        <v>#NAME?</v>
      </c>
      <c r="H246" s="79"/>
      <c r="I246" s="78" t="str">
        <f t="shared" si="5"/>
        <v>#NAME?</v>
      </c>
      <c r="J246" s="78" t="str">
        <f t="shared" si="6"/>
        <v>#NAME?</v>
      </c>
      <c r="K246" s="78" t="str">
        <f t="shared" si="7"/>
        <v>#NAME?</v>
      </c>
      <c r="L246" s="78" t="str">
        <f t="shared" si="8"/>
        <v>#NAME?</v>
      </c>
      <c r="M246" s="4"/>
      <c r="N246" s="4"/>
      <c r="O246" s="74" t="str">
        <f t="shared" si="9"/>
        <v>#NAME?</v>
      </c>
      <c r="P246" s="75" t="str">
        <f>IF(O246="","",IF(OR(periods_per_year=26,periods_per_year=52),IF(periods_per_year=26,IF(O246=1,fpdate,P245+14),IF(periods_per_year=52,IF(O246=1,fpdate,P245+7),"n/a")),IF(periods_per_year=24,DATE(YEAR(fpdate),MONTH(fpdate)+(O246-1)/2+IF(AND(DAY(fpdate)&gt;=15,MOD(O246,2)=0),1,0),IF(MOD(O246,2)=0,IF(DAY(fpdate)&gt;=15,DAY(fpdate)-14,DAY(fpdate)+14),DAY(fpdate))),IF(DAY(DATE(YEAR(fpdate),MONTH(fpdate)+O246-1,DAY(fpdate)))&lt;&gt;DAY(fpdate),DATE(YEAR(fpdate),MONTH(fpdate)+O246,0),DATE(YEAR(fpdate),MONTH(fpdate)+O246-1,DAY(fpdate))))))</f>
        <v>#NAME?</v>
      </c>
      <c r="Q246" s="80" t="str">
        <f>IF(O246="","",IF(D246&lt;&gt;"",D246,IF(O246=1,start_rate,IF(variable,IF(OR(O246=1,O246&lt;$J$23*periods_per_year),Q245,MIN($J$24,IF(MOD(O246-1,$J$26)=0,MAX($J$25,Q245+$J$27),Q245))),Q245))))</f>
        <v>#NAME?</v>
      </c>
      <c r="R246" s="78" t="str">
        <f t="shared" si="10"/>
        <v>#NAME?</v>
      </c>
      <c r="S246" s="78" t="str">
        <f t="shared" si="11"/>
        <v>#NAME?</v>
      </c>
      <c r="T246" s="78" t="str">
        <f t="shared" si="12"/>
        <v>#NAME?</v>
      </c>
      <c r="U246" s="78" t="str">
        <f t="shared" si="13"/>
        <v>#NAME?</v>
      </c>
    </row>
    <row r="247" ht="12.75" customHeight="1">
      <c r="A247" s="74" t="str">
        <f t="shared" si="1"/>
        <v>#NAME?</v>
      </c>
      <c r="B247" s="75" t="str">
        <f>IF(A247="","",IF(OR(periods_per_year=26,periods_per_year=52),IF(periods_per_year=26,IF(A247=1,fpdate,B246+14),IF(periods_per_year=52,IF(A247=1,fpdate,B246+7),"n/a")),IF(periods_per_year=24,DATE(YEAR(fpdate),MONTH(fpdate)+(A247-1)/2+IF(AND(DAY(fpdate)&gt;=15,MOD(A247,2)=0),1,0),IF(MOD(A247,2)=0,IF(DAY(fpdate)&gt;=15,DAY(fpdate)-14,DAY(fpdate)+14),DAY(fpdate))),IF(DAY(DATE(YEAR(fpdate),MONTH(fpdate)+A247-1,DAY(fpdate)))&lt;&gt;DAY(fpdate),DATE(YEAR(fpdate),MONTH(fpdate)+A247,0),DATE(YEAR(fpdate),MONTH(fpdate)+A247-1,DAY(fpdate))))))</f>
        <v>#NAME?</v>
      </c>
      <c r="C247" s="76" t="str">
        <f t="shared" si="2"/>
        <v>#NAME?</v>
      </c>
      <c r="D247" s="77" t="str">
        <f>IF(A247="","",IF(A247=1,start_rate,IF(variable,IF(OR(A247=1,A247&lt;$J$23*periods_per_year),D246,MIN($J$24,IF(MOD(A247-1,$J$26)=0,MAX($J$25,D246+$J$27),D246))),D246)))</f>
        <v>#NAME?</v>
      </c>
      <c r="E247" s="78" t="str">
        <f t="shared" si="3"/>
        <v>#NAME?</v>
      </c>
      <c r="F247" s="78" t="str">
        <f t="shared" si="4"/>
        <v>#NAME?</v>
      </c>
      <c r="G247" s="78" t="str">
        <f>IF(OR(A247="",A247&lt;$E$23),"",IF(J246&lt;=F247,0,IF(IF(AND(A247&gt;=$E$23,MOD(A247-$E$23,int)=0),$E$24,0)+F247&gt;=J246+E247,J246+E247-F247,IF(AND(A247&gt;=$E$23,MOD(A247-$E$23,int)=0),$E$24,0)+IF(IF(AND(A247&gt;=$E$23,MOD(A247-$E$23,int)=0),$E$24,0)+IF(MOD(A247-$E$27,periods_per_year)=0,$E$26,0)+F247&lt;J246+E247,IF(MOD(A247-$E$27,periods_per_year)=0,$E$26,0),J246+E247-IF(AND(A247&gt;=$E$23,MOD(A247-$E$23,int)=0),$E$24,0)-F247))))</f>
        <v>#NAME?</v>
      </c>
      <c r="H247" s="79"/>
      <c r="I247" s="78" t="str">
        <f t="shared" si="5"/>
        <v>#NAME?</v>
      </c>
      <c r="J247" s="78" t="str">
        <f t="shared" si="6"/>
        <v>#NAME?</v>
      </c>
      <c r="K247" s="78" t="str">
        <f t="shared" si="7"/>
        <v>#NAME?</v>
      </c>
      <c r="L247" s="78" t="str">
        <f t="shared" si="8"/>
        <v>#NAME?</v>
      </c>
      <c r="M247" s="4"/>
      <c r="N247" s="4"/>
      <c r="O247" s="74" t="str">
        <f t="shared" si="9"/>
        <v>#NAME?</v>
      </c>
      <c r="P247" s="75" t="str">
        <f>IF(O247="","",IF(OR(periods_per_year=26,periods_per_year=52),IF(periods_per_year=26,IF(O247=1,fpdate,P246+14),IF(periods_per_year=52,IF(O247=1,fpdate,P246+7),"n/a")),IF(periods_per_year=24,DATE(YEAR(fpdate),MONTH(fpdate)+(O247-1)/2+IF(AND(DAY(fpdate)&gt;=15,MOD(O247,2)=0),1,0),IF(MOD(O247,2)=0,IF(DAY(fpdate)&gt;=15,DAY(fpdate)-14,DAY(fpdate)+14),DAY(fpdate))),IF(DAY(DATE(YEAR(fpdate),MONTH(fpdate)+O247-1,DAY(fpdate)))&lt;&gt;DAY(fpdate),DATE(YEAR(fpdate),MONTH(fpdate)+O247,0),DATE(YEAR(fpdate),MONTH(fpdate)+O247-1,DAY(fpdate))))))</f>
        <v>#NAME?</v>
      </c>
      <c r="Q247" s="80" t="str">
        <f>IF(O247="","",IF(D247&lt;&gt;"",D247,IF(O247=1,start_rate,IF(variable,IF(OR(O247=1,O247&lt;$J$23*periods_per_year),Q246,MIN($J$24,IF(MOD(O247-1,$J$26)=0,MAX($J$25,Q246+$J$27),Q246))),Q246))))</f>
        <v>#NAME?</v>
      </c>
      <c r="R247" s="78" t="str">
        <f t="shared" si="10"/>
        <v>#NAME?</v>
      </c>
      <c r="S247" s="78" t="str">
        <f t="shared" si="11"/>
        <v>#NAME?</v>
      </c>
      <c r="T247" s="78" t="str">
        <f t="shared" si="12"/>
        <v>#NAME?</v>
      </c>
      <c r="U247" s="78" t="str">
        <f t="shared" si="13"/>
        <v>#NAME?</v>
      </c>
    </row>
    <row r="248" ht="12.75" customHeight="1">
      <c r="A248" s="74" t="str">
        <f t="shared" si="1"/>
        <v>#NAME?</v>
      </c>
      <c r="B248" s="75" t="str">
        <f>IF(A248="","",IF(OR(periods_per_year=26,periods_per_year=52),IF(periods_per_year=26,IF(A248=1,fpdate,B247+14),IF(periods_per_year=52,IF(A248=1,fpdate,B247+7),"n/a")),IF(periods_per_year=24,DATE(YEAR(fpdate),MONTH(fpdate)+(A248-1)/2+IF(AND(DAY(fpdate)&gt;=15,MOD(A248,2)=0),1,0),IF(MOD(A248,2)=0,IF(DAY(fpdate)&gt;=15,DAY(fpdate)-14,DAY(fpdate)+14),DAY(fpdate))),IF(DAY(DATE(YEAR(fpdate),MONTH(fpdate)+A248-1,DAY(fpdate)))&lt;&gt;DAY(fpdate),DATE(YEAR(fpdate),MONTH(fpdate)+A248,0),DATE(YEAR(fpdate),MONTH(fpdate)+A248-1,DAY(fpdate))))))</f>
        <v>#NAME?</v>
      </c>
      <c r="C248" s="76" t="str">
        <f t="shared" si="2"/>
        <v>#NAME?</v>
      </c>
      <c r="D248" s="77" t="str">
        <f>IF(A248="","",IF(A248=1,start_rate,IF(variable,IF(OR(A248=1,A248&lt;$J$23*periods_per_year),D247,MIN($J$24,IF(MOD(A248-1,$J$26)=0,MAX($J$25,D247+$J$27),D247))),D247)))</f>
        <v>#NAME?</v>
      </c>
      <c r="E248" s="78" t="str">
        <f t="shared" si="3"/>
        <v>#NAME?</v>
      </c>
      <c r="F248" s="78" t="str">
        <f t="shared" si="4"/>
        <v>#NAME?</v>
      </c>
      <c r="G248" s="78" t="str">
        <f>IF(OR(A248="",A248&lt;$E$23),"",IF(J247&lt;=F248,0,IF(IF(AND(A248&gt;=$E$23,MOD(A248-$E$23,int)=0),$E$24,0)+F248&gt;=J247+E248,J247+E248-F248,IF(AND(A248&gt;=$E$23,MOD(A248-$E$23,int)=0),$E$24,0)+IF(IF(AND(A248&gt;=$E$23,MOD(A248-$E$23,int)=0),$E$24,0)+IF(MOD(A248-$E$27,periods_per_year)=0,$E$26,0)+F248&lt;J247+E248,IF(MOD(A248-$E$27,periods_per_year)=0,$E$26,0),J247+E248-IF(AND(A248&gt;=$E$23,MOD(A248-$E$23,int)=0),$E$24,0)-F248))))</f>
        <v>#NAME?</v>
      </c>
      <c r="H248" s="79"/>
      <c r="I248" s="78" t="str">
        <f t="shared" si="5"/>
        <v>#NAME?</v>
      </c>
      <c r="J248" s="78" t="str">
        <f t="shared" si="6"/>
        <v>#NAME?</v>
      </c>
      <c r="K248" s="78" t="str">
        <f t="shared" si="7"/>
        <v>#NAME?</v>
      </c>
      <c r="L248" s="78" t="str">
        <f t="shared" si="8"/>
        <v>#NAME?</v>
      </c>
      <c r="M248" s="4"/>
      <c r="N248" s="4"/>
      <c r="O248" s="74" t="str">
        <f t="shared" si="9"/>
        <v>#NAME?</v>
      </c>
      <c r="P248" s="75" t="str">
        <f>IF(O248="","",IF(OR(periods_per_year=26,periods_per_year=52),IF(periods_per_year=26,IF(O248=1,fpdate,P247+14),IF(periods_per_year=52,IF(O248=1,fpdate,P247+7),"n/a")),IF(periods_per_year=24,DATE(YEAR(fpdate),MONTH(fpdate)+(O248-1)/2+IF(AND(DAY(fpdate)&gt;=15,MOD(O248,2)=0),1,0),IF(MOD(O248,2)=0,IF(DAY(fpdate)&gt;=15,DAY(fpdate)-14,DAY(fpdate)+14),DAY(fpdate))),IF(DAY(DATE(YEAR(fpdate),MONTH(fpdate)+O248-1,DAY(fpdate)))&lt;&gt;DAY(fpdate),DATE(YEAR(fpdate),MONTH(fpdate)+O248,0),DATE(YEAR(fpdate),MONTH(fpdate)+O248-1,DAY(fpdate))))))</f>
        <v>#NAME?</v>
      </c>
      <c r="Q248" s="80" t="str">
        <f>IF(O248="","",IF(D248&lt;&gt;"",D248,IF(O248=1,start_rate,IF(variable,IF(OR(O248=1,O248&lt;$J$23*periods_per_year),Q247,MIN($J$24,IF(MOD(O248-1,$J$26)=0,MAX($J$25,Q247+$J$27),Q247))),Q247))))</f>
        <v>#NAME?</v>
      </c>
      <c r="R248" s="78" t="str">
        <f t="shared" si="10"/>
        <v>#NAME?</v>
      </c>
      <c r="S248" s="78" t="str">
        <f t="shared" si="11"/>
        <v>#NAME?</v>
      </c>
      <c r="T248" s="78" t="str">
        <f t="shared" si="12"/>
        <v>#NAME?</v>
      </c>
      <c r="U248" s="78" t="str">
        <f t="shared" si="13"/>
        <v>#NAME?</v>
      </c>
    </row>
    <row r="249" ht="12.75" customHeight="1">
      <c r="A249" s="74" t="str">
        <f t="shared" si="1"/>
        <v>#NAME?</v>
      </c>
      <c r="B249" s="75" t="str">
        <f>IF(A249="","",IF(OR(periods_per_year=26,periods_per_year=52),IF(periods_per_year=26,IF(A249=1,fpdate,B248+14),IF(periods_per_year=52,IF(A249=1,fpdate,B248+7),"n/a")),IF(periods_per_year=24,DATE(YEAR(fpdate),MONTH(fpdate)+(A249-1)/2+IF(AND(DAY(fpdate)&gt;=15,MOD(A249,2)=0),1,0),IF(MOD(A249,2)=0,IF(DAY(fpdate)&gt;=15,DAY(fpdate)-14,DAY(fpdate)+14),DAY(fpdate))),IF(DAY(DATE(YEAR(fpdate),MONTH(fpdate)+A249-1,DAY(fpdate)))&lt;&gt;DAY(fpdate),DATE(YEAR(fpdate),MONTH(fpdate)+A249,0),DATE(YEAR(fpdate),MONTH(fpdate)+A249-1,DAY(fpdate))))))</f>
        <v>#NAME?</v>
      </c>
      <c r="C249" s="76" t="str">
        <f t="shared" si="2"/>
        <v>#NAME?</v>
      </c>
      <c r="D249" s="77" t="str">
        <f>IF(A249="","",IF(A249=1,start_rate,IF(variable,IF(OR(A249=1,A249&lt;$J$23*periods_per_year),D248,MIN($J$24,IF(MOD(A249-1,$J$26)=0,MAX($J$25,D248+$J$27),D248))),D248)))</f>
        <v>#NAME?</v>
      </c>
      <c r="E249" s="78" t="str">
        <f t="shared" si="3"/>
        <v>#NAME?</v>
      </c>
      <c r="F249" s="78" t="str">
        <f t="shared" si="4"/>
        <v>#NAME?</v>
      </c>
      <c r="G249" s="78" t="str">
        <f>IF(OR(A249="",A249&lt;$E$23),"",IF(J248&lt;=F249,0,IF(IF(AND(A249&gt;=$E$23,MOD(A249-$E$23,int)=0),$E$24,0)+F249&gt;=J248+E249,J248+E249-F249,IF(AND(A249&gt;=$E$23,MOD(A249-$E$23,int)=0),$E$24,0)+IF(IF(AND(A249&gt;=$E$23,MOD(A249-$E$23,int)=0),$E$24,0)+IF(MOD(A249-$E$27,periods_per_year)=0,$E$26,0)+F249&lt;J248+E249,IF(MOD(A249-$E$27,periods_per_year)=0,$E$26,0),J248+E249-IF(AND(A249&gt;=$E$23,MOD(A249-$E$23,int)=0),$E$24,0)-F249))))</f>
        <v>#NAME?</v>
      </c>
      <c r="H249" s="79"/>
      <c r="I249" s="78" t="str">
        <f t="shared" si="5"/>
        <v>#NAME?</v>
      </c>
      <c r="J249" s="78" t="str">
        <f t="shared" si="6"/>
        <v>#NAME?</v>
      </c>
      <c r="K249" s="78" t="str">
        <f t="shared" si="7"/>
        <v>#NAME?</v>
      </c>
      <c r="L249" s="78" t="str">
        <f t="shared" si="8"/>
        <v>#NAME?</v>
      </c>
      <c r="M249" s="4"/>
      <c r="N249" s="4"/>
      <c r="O249" s="74" t="str">
        <f t="shared" si="9"/>
        <v>#NAME?</v>
      </c>
      <c r="P249" s="75" t="str">
        <f>IF(O249="","",IF(OR(periods_per_year=26,periods_per_year=52),IF(periods_per_year=26,IF(O249=1,fpdate,P248+14),IF(periods_per_year=52,IF(O249=1,fpdate,P248+7),"n/a")),IF(periods_per_year=24,DATE(YEAR(fpdate),MONTH(fpdate)+(O249-1)/2+IF(AND(DAY(fpdate)&gt;=15,MOD(O249,2)=0),1,0),IF(MOD(O249,2)=0,IF(DAY(fpdate)&gt;=15,DAY(fpdate)-14,DAY(fpdate)+14),DAY(fpdate))),IF(DAY(DATE(YEAR(fpdate),MONTH(fpdate)+O249-1,DAY(fpdate)))&lt;&gt;DAY(fpdate),DATE(YEAR(fpdate),MONTH(fpdate)+O249,0),DATE(YEAR(fpdate),MONTH(fpdate)+O249-1,DAY(fpdate))))))</f>
        <v>#NAME?</v>
      </c>
      <c r="Q249" s="80" t="str">
        <f>IF(O249="","",IF(D249&lt;&gt;"",D249,IF(O249=1,start_rate,IF(variable,IF(OR(O249=1,O249&lt;$J$23*periods_per_year),Q248,MIN($J$24,IF(MOD(O249-1,$J$26)=0,MAX($J$25,Q248+$J$27),Q248))),Q248))))</f>
        <v>#NAME?</v>
      </c>
      <c r="R249" s="78" t="str">
        <f t="shared" si="10"/>
        <v>#NAME?</v>
      </c>
      <c r="S249" s="78" t="str">
        <f t="shared" si="11"/>
        <v>#NAME?</v>
      </c>
      <c r="T249" s="78" t="str">
        <f t="shared" si="12"/>
        <v>#NAME?</v>
      </c>
      <c r="U249" s="78" t="str">
        <f t="shared" si="13"/>
        <v>#NAME?</v>
      </c>
    </row>
    <row r="250" ht="12.75" customHeight="1">
      <c r="A250" s="74" t="str">
        <f t="shared" si="1"/>
        <v>#NAME?</v>
      </c>
      <c r="B250" s="75" t="str">
        <f>IF(A250="","",IF(OR(periods_per_year=26,periods_per_year=52),IF(periods_per_year=26,IF(A250=1,fpdate,B249+14),IF(periods_per_year=52,IF(A250=1,fpdate,B249+7),"n/a")),IF(periods_per_year=24,DATE(YEAR(fpdate),MONTH(fpdate)+(A250-1)/2+IF(AND(DAY(fpdate)&gt;=15,MOD(A250,2)=0),1,0),IF(MOD(A250,2)=0,IF(DAY(fpdate)&gt;=15,DAY(fpdate)-14,DAY(fpdate)+14),DAY(fpdate))),IF(DAY(DATE(YEAR(fpdate),MONTH(fpdate)+A250-1,DAY(fpdate)))&lt;&gt;DAY(fpdate),DATE(YEAR(fpdate),MONTH(fpdate)+A250,0),DATE(YEAR(fpdate),MONTH(fpdate)+A250-1,DAY(fpdate))))))</f>
        <v>#NAME?</v>
      </c>
      <c r="C250" s="76" t="str">
        <f t="shared" si="2"/>
        <v>#NAME?</v>
      </c>
      <c r="D250" s="77" t="str">
        <f>IF(A250="","",IF(A250=1,start_rate,IF(variable,IF(OR(A250=1,A250&lt;$J$23*periods_per_year),D249,MIN($J$24,IF(MOD(A250-1,$J$26)=0,MAX($J$25,D249+$J$27),D249))),D249)))</f>
        <v>#NAME?</v>
      </c>
      <c r="E250" s="78" t="str">
        <f t="shared" si="3"/>
        <v>#NAME?</v>
      </c>
      <c r="F250" s="78" t="str">
        <f t="shared" si="4"/>
        <v>#NAME?</v>
      </c>
      <c r="G250" s="78" t="str">
        <f>IF(OR(A250="",A250&lt;$E$23),"",IF(J249&lt;=F250,0,IF(IF(AND(A250&gt;=$E$23,MOD(A250-$E$23,int)=0),$E$24,0)+F250&gt;=J249+E250,J249+E250-F250,IF(AND(A250&gt;=$E$23,MOD(A250-$E$23,int)=0),$E$24,0)+IF(IF(AND(A250&gt;=$E$23,MOD(A250-$E$23,int)=0),$E$24,0)+IF(MOD(A250-$E$27,periods_per_year)=0,$E$26,0)+F250&lt;J249+E250,IF(MOD(A250-$E$27,periods_per_year)=0,$E$26,0),J249+E250-IF(AND(A250&gt;=$E$23,MOD(A250-$E$23,int)=0),$E$24,0)-F250))))</f>
        <v>#NAME?</v>
      </c>
      <c r="H250" s="79"/>
      <c r="I250" s="78" t="str">
        <f t="shared" si="5"/>
        <v>#NAME?</v>
      </c>
      <c r="J250" s="78" t="str">
        <f t="shared" si="6"/>
        <v>#NAME?</v>
      </c>
      <c r="K250" s="78" t="str">
        <f t="shared" si="7"/>
        <v>#NAME?</v>
      </c>
      <c r="L250" s="78" t="str">
        <f t="shared" si="8"/>
        <v>#NAME?</v>
      </c>
      <c r="M250" s="4"/>
      <c r="N250" s="4"/>
      <c r="O250" s="74" t="str">
        <f t="shared" si="9"/>
        <v>#NAME?</v>
      </c>
      <c r="P250" s="75" t="str">
        <f>IF(O250="","",IF(OR(periods_per_year=26,periods_per_year=52),IF(periods_per_year=26,IF(O250=1,fpdate,P249+14),IF(periods_per_year=52,IF(O250=1,fpdate,P249+7),"n/a")),IF(periods_per_year=24,DATE(YEAR(fpdate),MONTH(fpdate)+(O250-1)/2+IF(AND(DAY(fpdate)&gt;=15,MOD(O250,2)=0),1,0),IF(MOD(O250,2)=0,IF(DAY(fpdate)&gt;=15,DAY(fpdate)-14,DAY(fpdate)+14),DAY(fpdate))),IF(DAY(DATE(YEAR(fpdate),MONTH(fpdate)+O250-1,DAY(fpdate)))&lt;&gt;DAY(fpdate),DATE(YEAR(fpdate),MONTH(fpdate)+O250,0),DATE(YEAR(fpdate),MONTH(fpdate)+O250-1,DAY(fpdate))))))</f>
        <v>#NAME?</v>
      </c>
      <c r="Q250" s="80" t="str">
        <f>IF(O250="","",IF(D250&lt;&gt;"",D250,IF(O250=1,start_rate,IF(variable,IF(OR(O250=1,O250&lt;$J$23*periods_per_year),Q249,MIN($J$24,IF(MOD(O250-1,$J$26)=0,MAX($J$25,Q249+$J$27),Q249))),Q249))))</f>
        <v>#NAME?</v>
      </c>
      <c r="R250" s="78" t="str">
        <f t="shared" si="10"/>
        <v>#NAME?</v>
      </c>
      <c r="S250" s="78" t="str">
        <f t="shared" si="11"/>
        <v>#NAME?</v>
      </c>
      <c r="T250" s="78" t="str">
        <f t="shared" si="12"/>
        <v>#NAME?</v>
      </c>
      <c r="U250" s="78" t="str">
        <f t="shared" si="13"/>
        <v>#NAME?</v>
      </c>
    </row>
    <row r="251" ht="12.75" customHeight="1">
      <c r="A251" s="74" t="str">
        <f t="shared" si="1"/>
        <v>#NAME?</v>
      </c>
      <c r="B251" s="75" t="str">
        <f>IF(A251="","",IF(OR(periods_per_year=26,periods_per_year=52),IF(periods_per_year=26,IF(A251=1,fpdate,B250+14),IF(periods_per_year=52,IF(A251=1,fpdate,B250+7),"n/a")),IF(periods_per_year=24,DATE(YEAR(fpdate),MONTH(fpdate)+(A251-1)/2+IF(AND(DAY(fpdate)&gt;=15,MOD(A251,2)=0),1,0),IF(MOD(A251,2)=0,IF(DAY(fpdate)&gt;=15,DAY(fpdate)-14,DAY(fpdate)+14),DAY(fpdate))),IF(DAY(DATE(YEAR(fpdate),MONTH(fpdate)+A251-1,DAY(fpdate)))&lt;&gt;DAY(fpdate),DATE(YEAR(fpdate),MONTH(fpdate)+A251,0),DATE(YEAR(fpdate),MONTH(fpdate)+A251-1,DAY(fpdate))))))</f>
        <v>#NAME?</v>
      </c>
      <c r="C251" s="76" t="str">
        <f t="shared" si="2"/>
        <v>#NAME?</v>
      </c>
      <c r="D251" s="77" t="str">
        <f>IF(A251="","",IF(A251=1,start_rate,IF(variable,IF(OR(A251=1,A251&lt;$J$23*periods_per_year),D250,MIN($J$24,IF(MOD(A251-1,$J$26)=0,MAX($J$25,D250+$J$27),D250))),D250)))</f>
        <v>#NAME?</v>
      </c>
      <c r="E251" s="78" t="str">
        <f t="shared" si="3"/>
        <v>#NAME?</v>
      </c>
      <c r="F251" s="78" t="str">
        <f t="shared" si="4"/>
        <v>#NAME?</v>
      </c>
      <c r="G251" s="78" t="str">
        <f>IF(OR(A251="",A251&lt;$E$23),"",IF(J250&lt;=F251,0,IF(IF(AND(A251&gt;=$E$23,MOD(A251-$E$23,int)=0),$E$24,0)+F251&gt;=J250+E251,J250+E251-F251,IF(AND(A251&gt;=$E$23,MOD(A251-$E$23,int)=0),$E$24,0)+IF(IF(AND(A251&gt;=$E$23,MOD(A251-$E$23,int)=0),$E$24,0)+IF(MOD(A251-$E$27,periods_per_year)=0,$E$26,0)+F251&lt;J250+E251,IF(MOD(A251-$E$27,periods_per_year)=0,$E$26,0),J250+E251-IF(AND(A251&gt;=$E$23,MOD(A251-$E$23,int)=0),$E$24,0)-F251))))</f>
        <v>#NAME?</v>
      </c>
      <c r="H251" s="79"/>
      <c r="I251" s="78" t="str">
        <f t="shared" si="5"/>
        <v>#NAME?</v>
      </c>
      <c r="J251" s="78" t="str">
        <f t="shared" si="6"/>
        <v>#NAME?</v>
      </c>
      <c r="K251" s="78" t="str">
        <f t="shared" si="7"/>
        <v>#NAME?</v>
      </c>
      <c r="L251" s="78" t="str">
        <f t="shared" si="8"/>
        <v>#NAME?</v>
      </c>
      <c r="M251" s="4"/>
      <c r="N251" s="4"/>
      <c r="O251" s="74" t="str">
        <f t="shared" si="9"/>
        <v>#NAME?</v>
      </c>
      <c r="P251" s="75" t="str">
        <f>IF(O251="","",IF(OR(periods_per_year=26,periods_per_year=52),IF(periods_per_year=26,IF(O251=1,fpdate,P250+14),IF(periods_per_year=52,IF(O251=1,fpdate,P250+7),"n/a")),IF(periods_per_year=24,DATE(YEAR(fpdate),MONTH(fpdate)+(O251-1)/2+IF(AND(DAY(fpdate)&gt;=15,MOD(O251,2)=0),1,0),IF(MOD(O251,2)=0,IF(DAY(fpdate)&gt;=15,DAY(fpdate)-14,DAY(fpdate)+14),DAY(fpdate))),IF(DAY(DATE(YEAR(fpdate),MONTH(fpdate)+O251-1,DAY(fpdate)))&lt;&gt;DAY(fpdate),DATE(YEAR(fpdate),MONTH(fpdate)+O251,0),DATE(YEAR(fpdate),MONTH(fpdate)+O251-1,DAY(fpdate))))))</f>
        <v>#NAME?</v>
      </c>
      <c r="Q251" s="80" t="str">
        <f>IF(O251="","",IF(D251&lt;&gt;"",D251,IF(O251=1,start_rate,IF(variable,IF(OR(O251=1,O251&lt;$J$23*periods_per_year),Q250,MIN($J$24,IF(MOD(O251-1,$J$26)=0,MAX($J$25,Q250+$J$27),Q250))),Q250))))</f>
        <v>#NAME?</v>
      </c>
      <c r="R251" s="78" t="str">
        <f t="shared" si="10"/>
        <v>#NAME?</v>
      </c>
      <c r="S251" s="78" t="str">
        <f t="shared" si="11"/>
        <v>#NAME?</v>
      </c>
      <c r="T251" s="78" t="str">
        <f t="shared" si="12"/>
        <v>#NAME?</v>
      </c>
      <c r="U251" s="78" t="str">
        <f t="shared" si="13"/>
        <v>#NAME?</v>
      </c>
    </row>
    <row r="252" ht="12.75" customHeight="1">
      <c r="A252" s="74" t="str">
        <f t="shared" si="1"/>
        <v>#NAME?</v>
      </c>
      <c r="B252" s="75" t="str">
        <f>IF(A252="","",IF(OR(periods_per_year=26,periods_per_year=52),IF(periods_per_year=26,IF(A252=1,fpdate,B251+14),IF(periods_per_year=52,IF(A252=1,fpdate,B251+7),"n/a")),IF(periods_per_year=24,DATE(YEAR(fpdate),MONTH(fpdate)+(A252-1)/2+IF(AND(DAY(fpdate)&gt;=15,MOD(A252,2)=0),1,0),IF(MOD(A252,2)=0,IF(DAY(fpdate)&gt;=15,DAY(fpdate)-14,DAY(fpdate)+14),DAY(fpdate))),IF(DAY(DATE(YEAR(fpdate),MONTH(fpdate)+A252-1,DAY(fpdate)))&lt;&gt;DAY(fpdate),DATE(YEAR(fpdate),MONTH(fpdate)+A252,0),DATE(YEAR(fpdate),MONTH(fpdate)+A252-1,DAY(fpdate))))))</f>
        <v>#NAME?</v>
      </c>
      <c r="C252" s="76" t="str">
        <f t="shared" si="2"/>
        <v>#NAME?</v>
      </c>
      <c r="D252" s="77" t="str">
        <f>IF(A252="","",IF(A252=1,start_rate,IF(variable,IF(OR(A252=1,A252&lt;$J$23*periods_per_year),D251,MIN($J$24,IF(MOD(A252-1,$J$26)=0,MAX($J$25,D251+$J$27),D251))),D251)))</f>
        <v>#NAME?</v>
      </c>
      <c r="E252" s="78" t="str">
        <f t="shared" si="3"/>
        <v>#NAME?</v>
      </c>
      <c r="F252" s="78" t="str">
        <f t="shared" si="4"/>
        <v>#NAME?</v>
      </c>
      <c r="G252" s="78" t="str">
        <f>IF(OR(A252="",A252&lt;$E$23),"",IF(J251&lt;=F252,0,IF(IF(AND(A252&gt;=$E$23,MOD(A252-$E$23,int)=0),$E$24,0)+F252&gt;=J251+E252,J251+E252-F252,IF(AND(A252&gt;=$E$23,MOD(A252-$E$23,int)=0),$E$24,0)+IF(IF(AND(A252&gt;=$E$23,MOD(A252-$E$23,int)=0),$E$24,0)+IF(MOD(A252-$E$27,periods_per_year)=0,$E$26,0)+F252&lt;J251+E252,IF(MOD(A252-$E$27,periods_per_year)=0,$E$26,0),J251+E252-IF(AND(A252&gt;=$E$23,MOD(A252-$E$23,int)=0),$E$24,0)-F252))))</f>
        <v>#NAME?</v>
      </c>
      <c r="H252" s="79"/>
      <c r="I252" s="78" t="str">
        <f t="shared" si="5"/>
        <v>#NAME?</v>
      </c>
      <c r="J252" s="78" t="str">
        <f t="shared" si="6"/>
        <v>#NAME?</v>
      </c>
      <c r="K252" s="78" t="str">
        <f t="shared" si="7"/>
        <v>#NAME?</v>
      </c>
      <c r="L252" s="78" t="str">
        <f t="shared" si="8"/>
        <v>#NAME?</v>
      </c>
      <c r="M252" s="4"/>
      <c r="N252" s="4"/>
      <c r="O252" s="74" t="str">
        <f t="shared" si="9"/>
        <v>#NAME?</v>
      </c>
      <c r="P252" s="75" t="str">
        <f>IF(O252="","",IF(OR(periods_per_year=26,periods_per_year=52),IF(periods_per_year=26,IF(O252=1,fpdate,P251+14),IF(periods_per_year=52,IF(O252=1,fpdate,P251+7),"n/a")),IF(periods_per_year=24,DATE(YEAR(fpdate),MONTH(fpdate)+(O252-1)/2+IF(AND(DAY(fpdate)&gt;=15,MOD(O252,2)=0),1,0),IF(MOD(O252,2)=0,IF(DAY(fpdate)&gt;=15,DAY(fpdate)-14,DAY(fpdate)+14),DAY(fpdate))),IF(DAY(DATE(YEAR(fpdate),MONTH(fpdate)+O252-1,DAY(fpdate)))&lt;&gt;DAY(fpdate),DATE(YEAR(fpdate),MONTH(fpdate)+O252,0),DATE(YEAR(fpdate),MONTH(fpdate)+O252-1,DAY(fpdate))))))</f>
        <v>#NAME?</v>
      </c>
      <c r="Q252" s="80" t="str">
        <f>IF(O252="","",IF(D252&lt;&gt;"",D252,IF(O252=1,start_rate,IF(variable,IF(OR(O252=1,O252&lt;$J$23*periods_per_year),Q251,MIN($J$24,IF(MOD(O252-1,$J$26)=0,MAX($J$25,Q251+$J$27),Q251))),Q251))))</f>
        <v>#NAME?</v>
      </c>
      <c r="R252" s="78" t="str">
        <f t="shared" si="10"/>
        <v>#NAME?</v>
      </c>
      <c r="S252" s="78" t="str">
        <f t="shared" si="11"/>
        <v>#NAME?</v>
      </c>
      <c r="T252" s="78" t="str">
        <f t="shared" si="12"/>
        <v>#NAME?</v>
      </c>
      <c r="U252" s="78" t="str">
        <f t="shared" si="13"/>
        <v>#NAME?</v>
      </c>
    </row>
    <row r="253" ht="12.75" customHeight="1">
      <c r="A253" s="74" t="str">
        <f t="shared" si="1"/>
        <v>#NAME?</v>
      </c>
      <c r="B253" s="75" t="str">
        <f>IF(A253="","",IF(OR(periods_per_year=26,periods_per_year=52),IF(periods_per_year=26,IF(A253=1,fpdate,B252+14),IF(periods_per_year=52,IF(A253=1,fpdate,B252+7),"n/a")),IF(periods_per_year=24,DATE(YEAR(fpdate),MONTH(fpdate)+(A253-1)/2+IF(AND(DAY(fpdate)&gt;=15,MOD(A253,2)=0),1,0),IF(MOD(A253,2)=0,IF(DAY(fpdate)&gt;=15,DAY(fpdate)-14,DAY(fpdate)+14),DAY(fpdate))),IF(DAY(DATE(YEAR(fpdate),MONTH(fpdate)+A253-1,DAY(fpdate)))&lt;&gt;DAY(fpdate),DATE(YEAR(fpdate),MONTH(fpdate)+A253,0),DATE(YEAR(fpdate),MONTH(fpdate)+A253-1,DAY(fpdate))))))</f>
        <v>#NAME?</v>
      </c>
      <c r="C253" s="76" t="str">
        <f t="shared" si="2"/>
        <v>#NAME?</v>
      </c>
      <c r="D253" s="77" t="str">
        <f>IF(A253="","",IF(A253=1,start_rate,IF(variable,IF(OR(A253=1,A253&lt;$J$23*periods_per_year),D252,MIN($J$24,IF(MOD(A253-1,$J$26)=0,MAX($J$25,D252+$J$27),D252))),D252)))</f>
        <v>#NAME?</v>
      </c>
      <c r="E253" s="78" t="str">
        <f t="shared" si="3"/>
        <v>#NAME?</v>
      </c>
      <c r="F253" s="78" t="str">
        <f t="shared" si="4"/>
        <v>#NAME?</v>
      </c>
      <c r="G253" s="78" t="str">
        <f>IF(OR(A253="",A253&lt;$E$23),"",IF(J252&lt;=F253,0,IF(IF(AND(A253&gt;=$E$23,MOD(A253-$E$23,int)=0),$E$24,0)+F253&gt;=J252+E253,J252+E253-F253,IF(AND(A253&gt;=$E$23,MOD(A253-$E$23,int)=0),$E$24,0)+IF(IF(AND(A253&gt;=$E$23,MOD(A253-$E$23,int)=0),$E$24,0)+IF(MOD(A253-$E$27,periods_per_year)=0,$E$26,0)+F253&lt;J252+E253,IF(MOD(A253-$E$27,periods_per_year)=0,$E$26,0),J252+E253-IF(AND(A253&gt;=$E$23,MOD(A253-$E$23,int)=0),$E$24,0)-F253))))</f>
        <v>#NAME?</v>
      </c>
      <c r="H253" s="79"/>
      <c r="I253" s="78" t="str">
        <f t="shared" si="5"/>
        <v>#NAME?</v>
      </c>
      <c r="J253" s="78" t="str">
        <f t="shared" si="6"/>
        <v>#NAME?</v>
      </c>
      <c r="K253" s="78" t="str">
        <f t="shared" si="7"/>
        <v>#NAME?</v>
      </c>
      <c r="L253" s="78" t="str">
        <f t="shared" si="8"/>
        <v>#NAME?</v>
      </c>
      <c r="M253" s="4"/>
      <c r="N253" s="4"/>
      <c r="O253" s="74" t="str">
        <f t="shared" si="9"/>
        <v>#NAME?</v>
      </c>
      <c r="P253" s="75" t="str">
        <f>IF(O253="","",IF(OR(periods_per_year=26,periods_per_year=52),IF(periods_per_year=26,IF(O253=1,fpdate,P252+14),IF(periods_per_year=52,IF(O253=1,fpdate,P252+7),"n/a")),IF(periods_per_year=24,DATE(YEAR(fpdate),MONTH(fpdate)+(O253-1)/2+IF(AND(DAY(fpdate)&gt;=15,MOD(O253,2)=0),1,0),IF(MOD(O253,2)=0,IF(DAY(fpdate)&gt;=15,DAY(fpdate)-14,DAY(fpdate)+14),DAY(fpdate))),IF(DAY(DATE(YEAR(fpdate),MONTH(fpdate)+O253-1,DAY(fpdate)))&lt;&gt;DAY(fpdate),DATE(YEAR(fpdate),MONTH(fpdate)+O253,0),DATE(YEAR(fpdate),MONTH(fpdate)+O253-1,DAY(fpdate))))))</f>
        <v>#NAME?</v>
      </c>
      <c r="Q253" s="80" t="str">
        <f>IF(O253="","",IF(D253&lt;&gt;"",D253,IF(O253=1,start_rate,IF(variable,IF(OR(O253=1,O253&lt;$J$23*periods_per_year),Q252,MIN($J$24,IF(MOD(O253-1,$J$26)=0,MAX($J$25,Q252+$J$27),Q252))),Q252))))</f>
        <v>#NAME?</v>
      </c>
      <c r="R253" s="78" t="str">
        <f t="shared" si="10"/>
        <v>#NAME?</v>
      </c>
      <c r="S253" s="78" t="str">
        <f t="shared" si="11"/>
        <v>#NAME?</v>
      </c>
      <c r="T253" s="78" t="str">
        <f t="shared" si="12"/>
        <v>#NAME?</v>
      </c>
      <c r="U253" s="78" t="str">
        <f t="shared" si="13"/>
        <v>#NAME?</v>
      </c>
    </row>
    <row r="254" ht="12.75" customHeight="1">
      <c r="A254" s="74" t="str">
        <f t="shared" si="1"/>
        <v>#NAME?</v>
      </c>
      <c r="B254" s="75" t="str">
        <f>IF(A254="","",IF(OR(periods_per_year=26,periods_per_year=52),IF(periods_per_year=26,IF(A254=1,fpdate,B253+14),IF(periods_per_year=52,IF(A254=1,fpdate,B253+7),"n/a")),IF(periods_per_year=24,DATE(YEAR(fpdate),MONTH(fpdate)+(A254-1)/2+IF(AND(DAY(fpdate)&gt;=15,MOD(A254,2)=0),1,0),IF(MOD(A254,2)=0,IF(DAY(fpdate)&gt;=15,DAY(fpdate)-14,DAY(fpdate)+14),DAY(fpdate))),IF(DAY(DATE(YEAR(fpdate),MONTH(fpdate)+A254-1,DAY(fpdate)))&lt;&gt;DAY(fpdate),DATE(YEAR(fpdate),MONTH(fpdate)+A254,0),DATE(YEAR(fpdate),MONTH(fpdate)+A254-1,DAY(fpdate))))))</f>
        <v>#NAME?</v>
      </c>
      <c r="C254" s="76" t="str">
        <f t="shared" si="2"/>
        <v>#NAME?</v>
      </c>
      <c r="D254" s="77" t="str">
        <f>IF(A254="","",IF(A254=1,start_rate,IF(variable,IF(OR(A254=1,A254&lt;$J$23*periods_per_year),D253,MIN($J$24,IF(MOD(A254-1,$J$26)=0,MAX($J$25,D253+$J$27),D253))),D253)))</f>
        <v>#NAME?</v>
      </c>
      <c r="E254" s="78" t="str">
        <f t="shared" si="3"/>
        <v>#NAME?</v>
      </c>
      <c r="F254" s="78" t="str">
        <f t="shared" si="4"/>
        <v>#NAME?</v>
      </c>
      <c r="G254" s="78" t="str">
        <f>IF(OR(A254="",A254&lt;$E$23),"",IF(J253&lt;=F254,0,IF(IF(AND(A254&gt;=$E$23,MOD(A254-$E$23,int)=0),$E$24,0)+F254&gt;=J253+E254,J253+E254-F254,IF(AND(A254&gt;=$E$23,MOD(A254-$E$23,int)=0),$E$24,0)+IF(IF(AND(A254&gt;=$E$23,MOD(A254-$E$23,int)=0),$E$24,0)+IF(MOD(A254-$E$27,periods_per_year)=0,$E$26,0)+F254&lt;J253+E254,IF(MOD(A254-$E$27,periods_per_year)=0,$E$26,0),J253+E254-IF(AND(A254&gt;=$E$23,MOD(A254-$E$23,int)=0),$E$24,0)-F254))))</f>
        <v>#NAME?</v>
      </c>
      <c r="H254" s="79"/>
      <c r="I254" s="78" t="str">
        <f t="shared" si="5"/>
        <v>#NAME?</v>
      </c>
      <c r="J254" s="78" t="str">
        <f t="shared" si="6"/>
        <v>#NAME?</v>
      </c>
      <c r="K254" s="78" t="str">
        <f t="shared" si="7"/>
        <v>#NAME?</v>
      </c>
      <c r="L254" s="78" t="str">
        <f t="shared" si="8"/>
        <v>#NAME?</v>
      </c>
      <c r="M254" s="4"/>
      <c r="N254" s="4"/>
      <c r="O254" s="74" t="str">
        <f t="shared" si="9"/>
        <v>#NAME?</v>
      </c>
      <c r="P254" s="75" t="str">
        <f>IF(O254="","",IF(OR(periods_per_year=26,periods_per_year=52),IF(periods_per_year=26,IF(O254=1,fpdate,P253+14),IF(periods_per_year=52,IF(O254=1,fpdate,P253+7),"n/a")),IF(periods_per_year=24,DATE(YEAR(fpdate),MONTH(fpdate)+(O254-1)/2+IF(AND(DAY(fpdate)&gt;=15,MOD(O254,2)=0),1,0),IF(MOD(O254,2)=0,IF(DAY(fpdate)&gt;=15,DAY(fpdate)-14,DAY(fpdate)+14),DAY(fpdate))),IF(DAY(DATE(YEAR(fpdate),MONTH(fpdate)+O254-1,DAY(fpdate)))&lt;&gt;DAY(fpdate),DATE(YEAR(fpdate),MONTH(fpdate)+O254,0),DATE(YEAR(fpdate),MONTH(fpdate)+O254-1,DAY(fpdate))))))</f>
        <v>#NAME?</v>
      </c>
      <c r="Q254" s="80" t="str">
        <f>IF(O254="","",IF(D254&lt;&gt;"",D254,IF(O254=1,start_rate,IF(variable,IF(OR(O254=1,O254&lt;$J$23*periods_per_year),Q253,MIN($J$24,IF(MOD(O254-1,$J$26)=0,MAX($J$25,Q253+$J$27),Q253))),Q253))))</f>
        <v>#NAME?</v>
      </c>
      <c r="R254" s="78" t="str">
        <f t="shared" si="10"/>
        <v>#NAME?</v>
      </c>
      <c r="S254" s="78" t="str">
        <f t="shared" si="11"/>
        <v>#NAME?</v>
      </c>
      <c r="T254" s="78" t="str">
        <f t="shared" si="12"/>
        <v>#NAME?</v>
      </c>
      <c r="U254" s="78" t="str">
        <f t="shared" si="13"/>
        <v>#NAME?</v>
      </c>
    </row>
    <row r="255" ht="12.75" customHeight="1">
      <c r="A255" s="74" t="str">
        <f t="shared" si="1"/>
        <v>#NAME?</v>
      </c>
      <c r="B255" s="75" t="str">
        <f>IF(A255="","",IF(OR(periods_per_year=26,periods_per_year=52),IF(periods_per_year=26,IF(A255=1,fpdate,B254+14),IF(periods_per_year=52,IF(A255=1,fpdate,B254+7),"n/a")),IF(periods_per_year=24,DATE(YEAR(fpdate),MONTH(fpdate)+(A255-1)/2+IF(AND(DAY(fpdate)&gt;=15,MOD(A255,2)=0),1,0),IF(MOD(A255,2)=0,IF(DAY(fpdate)&gt;=15,DAY(fpdate)-14,DAY(fpdate)+14),DAY(fpdate))),IF(DAY(DATE(YEAR(fpdate),MONTH(fpdate)+A255-1,DAY(fpdate)))&lt;&gt;DAY(fpdate),DATE(YEAR(fpdate),MONTH(fpdate)+A255,0),DATE(YEAR(fpdate),MONTH(fpdate)+A255-1,DAY(fpdate))))))</f>
        <v>#NAME?</v>
      </c>
      <c r="C255" s="76" t="str">
        <f t="shared" si="2"/>
        <v>#NAME?</v>
      </c>
      <c r="D255" s="77" t="str">
        <f>IF(A255="","",IF(A255=1,start_rate,IF(variable,IF(OR(A255=1,A255&lt;$J$23*periods_per_year),D254,MIN($J$24,IF(MOD(A255-1,$J$26)=0,MAX($J$25,D254+$J$27),D254))),D254)))</f>
        <v>#NAME?</v>
      </c>
      <c r="E255" s="78" t="str">
        <f t="shared" si="3"/>
        <v>#NAME?</v>
      </c>
      <c r="F255" s="78" t="str">
        <f t="shared" si="4"/>
        <v>#NAME?</v>
      </c>
      <c r="G255" s="78" t="str">
        <f>IF(OR(A255="",A255&lt;$E$23),"",IF(J254&lt;=F255,0,IF(IF(AND(A255&gt;=$E$23,MOD(A255-$E$23,int)=0),$E$24,0)+F255&gt;=J254+E255,J254+E255-F255,IF(AND(A255&gt;=$E$23,MOD(A255-$E$23,int)=0),$E$24,0)+IF(IF(AND(A255&gt;=$E$23,MOD(A255-$E$23,int)=0),$E$24,0)+IF(MOD(A255-$E$27,periods_per_year)=0,$E$26,0)+F255&lt;J254+E255,IF(MOD(A255-$E$27,periods_per_year)=0,$E$26,0),J254+E255-IF(AND(A255&gt;=$E$23,MOD(A255-$E$23,int)=0),$E$24,0)-F255))))</f>
        <v>#NAME?</v>
      </c>
      <c r="H255" s="79"/>
      <c r="I255" s="78" t="str">
        <f t="shared" si="5"/>
        <v>#NAME?</v>
      </c>
      <c r="J255" s="78" t="str">
        <f t="shared" si="6"/>
        <v>#NAME?</v>
      </c>
      <c r="K255" s="78" t="str">
        <f t="shared" si="7"/>
        <v>#NAME?</v>
      </c>
      <c r="L255" s="78" t="str">
        <f t="shared" si="8"/>
        <v>#NAME?</v>
      </c>
      <c r="M255" s="4"/>
      <c r="N255" s="4"/>
      <c r="O255" s="74" t="str">
        <f t="shared" si="9"/>
        <v>#NAME?</v>
      </c>
      <c r="P255" s="75" t="str">
        <f>IF(O255="","",IF(OR(periods_per_year=26,periods_per_year=52),IF(periods_per_year=26,IF(O255=1,fpdate,P254+14),IF(periods_per_year=52,IF(O255=1,fpdate,P254+7),"n/a")),IF(periods_per_year=24,DATE(YEAR(fpdate),MONTH(fpdate)+(O255-1)/2+IF(AND(DAY(fpdate)&gt;=15,MOD(O255,2)=0),1,0),IF(MOD(O255,2)=0,IF(DAY(fpdate)&gt;=15,DAY(fpdate)-14,DAY(fpdate)+14),DAY(fpdate))),IF(DAY(DATE(YEAR(fpdate),MONTH(fpdate)+O255-1,DAY(fpdate)))&lt;&gt;DAY(fpdate),DATE(YEAR(fpdate),MONTH(fpdate)+O255,0),DATE(YEAR(fpdate),MONTH(fpdate)+O255-1,DAY(fpdate))))))</f>
        <v>#NAME?</v>
      </c>
      <c r="Q255" s="80" t="str">
        <f>IF(O255="","",IF(D255&lt;&gt;"",D255,IF(O255=1,start_rate,IF(variable,IF(OR(O255=1,O255&lt;$J$23*periods_per_year),Q254,MIN($J$24,IF(MOD(O255-1,$J$26)=0,MAX($J$25,Q254+$J$27),Q254))),Q254))))</f>
        <v>#NAME?</v>
      </c>
      <c r="R255" s="78" t="str">
        <f t="shared" si="10"/>
        <v>#NAME?</v>
      </c>
      <c r="S255" s="78" t="str">
        <f t="shared" si="11"/>
        <v>#NAME?</v>
      </c>
      <c r="T255" s="78" t="str">
        <f t="shared" si="12"/>
        <v>#NAME?</v>
      </c>
      <c r="U255" s="78" t="str">
        <f t="shared" si="13"/>
        <v>#NAME?</v>
      </c>
    </row>
    <row r="256" ht="12.75" customHeight="1">
      <c r="A256" s="74" t="str">
        <f t="shared" si="1"/>
        <v>#NAME?</v>
      </c>
      <c r="B256" s="75" t="str">
        <f>IF(A256="","",IF(OR(periods_per_year=26,periods_per_year=52),IF(periods_per_year=26,IF(A256=1,fpdate,B255+14),IF(periods_per_year=52,IF(A256=1,fpdate,B255+7),"n/a")),IF(periods_per_year=24,DATE(YEAR(fpdate),MONTH(fpdate)+(A256-1)/2+IF(AND(DAY(fpdate)&gt;=15,MOD(A256,2)=0),1,0),IF(MOD(A256,2)=0,IF(DAY(fpdate)&gt;=15,DAY(fpdate)-14,DAY(fpdate)+14),DAY(fpdate))),IF(DAY(DATE(YEAR(fpdate),MONTH(fpdate)+A256-1,DAY(fpdate)))&lt;&gt;DAY(fpdate),DATE(YEAR(fpdate),MONTH(fpdate)+A256,0),DATE(YEAR(fpdate),MONTH(fpdate)+A256-1,DAY(fpdate))))))</f>
        <v>#NAME?</v>
      </c>
      <c r="C256" s="76" t="str">
        <f t="shared" si="2"/>
        <v>#NAME?</v>
      </c>
      <c r="D256" s="77" t="str">
        <f>IF(A256="","",IF(A256=1,start_rate,IF(variable,IF(OR(A256=1,A256&lt;$J$23*periods_per_year),D255,MIN($J$24,IF(MOD(A256-1,$J$26)=0,MAX($J$25,D255+$J$27),D255))),D255)))</f>
        <v>#NAME?</v>
      </c>
      <c r="E256" s="78" t="str">
        <f t="shared" si="3"/>
        <v>#NAME?</v>
      </c>
      <c r="F256" s="78" t="str">
        <f t="shared" si="4"/>
        <v>#NAME?</v>
      </c>
      <c r="G256" s="78" t="str">
        <f>IF(OR(A256="",A256&lt;$E$23),"",IF(J255&lt;=F256,0,IF(IF(AND(A256&gt;=$E$23,MOD(A256-$E$23,int)=0),$E$24,0)+F256&gt;=J255+E256,J255+E256-F256,IF(AND(A256&gt;=$E$23,MOD(A256-$E$23,int)=0),$E$24,0)+IF(IF(AND(A256&gt;=$E$23,MOD(A256-$E$23,int)=0),$E$24,0)+IF(MOD(A256-$E$27,periods_per_year)=0,$E$26,0)+F256&lt;J255+E256,IF(MOD(A256-$E$27,periods_per_year)=0,$E$26,0),J255+E256-IF(AND(A256&gt;=$E$23,MOD(A256-$E$23,int)=0),$E$24,0)-F256))))</f>
        <v>#NAME?</v>
      </c>
      <c r="H256" s="79"/>
      <c r="I256" s="78" t="str">
        <f t="shared" si="5"/>
        <v>#NAME?</v>
      </c>
      <c r="J256" s="78" t="str">
        <f t="shared" si="6"/>
        <v>#NAME?</v>
      </c>
      <c r="K256" s="78" t="str">
        <f t="shared" si="7"/>
        <v>#NAME?</v>
      </c>
      <c r="L256" s="78" t="str">
        <f t="shared" si="8"/>
        <v>#NAME?</v>
      </c>
      <c r="M256" s="4"/>
      <c r="N256" s="4"/>
      <c r="O256" s="74" t="str">
        <f t="shared" si="9"/>
        <v>#NAME?</v>
      </c>
      <c r="P256" s="75" t="str">
        <f>IF(O256="","",IF(OR(periods_per_year=26,periods_per_year=52),IF(periods_per_year=26,IF(O256=1,fpdate,P255+14),IF(periods_per_year=52,IF(O256=1,fpdate,P255+7),"n/a")),IF(periods_per_year=24,DATE(YEAR(fpdate),MONTH(fpdate)+(O256-1)/2+IF(AND(DAY(fpdate)&gt;=15,MOD(O256,2)=0),1,0),IF(MOD(O256,2)=0,IF(DAY(fpdate)&gt;=15,DAY(fpdate)-14,DAY(fpdate)+14),DAY(fpdate))),IF(DAY(DATE(YEAR(fpdate),MONTH(fpdate)+O256-1,DAY(fpdate)))&lt;&gt;DAY(fpdate),DATE(YEAR(fpdate),MONTH(fpdate)+O256,0),DATE(YEAR(fpdate),MONTH(fpdate)+O256-1,DAY(fpdate))))))</f>
        <v>#NAME?</v>
      </c>
      <c r="Q256" s="80" t="str">
        <f>IF(O256="","",IF(D256&lt;&gt;"",D256,IF(O256=1,start_rate,IF(variable,IF(OR(O256=1,O256&lt;$J$23*periods_per_year),Q255,MIN($J$24,IF(MOD(O256-1,$J$26)=0,MAX($J$25,Q255+$J$27),Q255))),Q255))))</f>
        <v>#NAME?</v>
      </c>
      <c r="R256" s="78" t="str">
        <f t="shared" si="10"/>
        <v>#NAME?</v>
      </c>
      <c r="S256" s="78" t="str">
        <f t="shared" si="11"/>
        <v>#NAME?</v>
      </c>
      <c r="T256" s="78" t="str">
        <f t="shared" si="12"/>
        <v>#NAME?</v>
      </c>
      <c r="U256" s="78" t="str">
        <f t="shared" si="13"/>
        <v>#NAME?</v>
      </c>
    </row>
    <row r="257" ht="12.75" customHeight="1">
      <c r="A257" s="74" t="str">
        <f t="shared" si="1"/>
        <v>#NAME?</v>
      </c>
      <c r="B257" s="75" t="str">
        <f>IF(A257="","",IF(OR(periods_per_year=26,periods_per_year=52),IF(periods_per_year=26,IF(A257=1,fpdate,B256+14),IF(periods_per_year=52,IF(A257=1,fpdate,B256+7),"n/a")),IF(periods_per_year=24,DATE(YEAR(fpdate),MONTH(fpdate)+(A257-1)/2+IF(AND(DAY(fpdate)&gt;=15,MOD(A257,2)=0),1,0),IF(MOD(A257,2)=0,IF(DAY(fpdate)&gt;=15,DAY(fpdate)-14,DAY(fpdate)+14),DAY(fpdate))),IF(DAY(DATE(YEAR(fpdate),MONTH(fpdate)+A257-1,DAY(fpdate)))&lt;&gt;DAY(fpdate),DATE(YEAR(fpdate),MONTH(fpdate)+A257,0),DATE(YEAR(fpdate),MONTH(fpdate)+A257-1,DAY(fpdate))))))</f>
        <v>#NAME?</v>
      </c>
      <c r="C257" s="76" t="str">
        <f t="shared" si="2"/>
        <v>#NAME?</v>
      </c>
      <c r="D257" s="77" t="str">
        <f>IF(A257="","",IF(A257=1,start_rate,IF(variable,IF(OR(A257=1,A257&lt;$J$23*periods_per_year),D256,MIN($J$24,IF(MOD(A257-1,$J$26)=0,MAX($J$25,D256+$J$27),D256))),D256)))</f>
        <v>#NAME?</v>
      </c>
      <c r="E257" s="78" t="str">
        <f t="shared" si="3"/>
        <v>#NAME?</v>
      </c>
      <c r="F257" s="78" t="str">
        <f t="shared" si="4"/>
        <v>#NAME?</v>
      </c>
      <c r="G257" s="78" t="str">
        <f>IF(OR(A257="",A257&lt;$E$23),"",IF(J256&lt;=F257,0,IF(IF(AND(A257&gt;=$E$23,MOD(A257-$E$23,int)=0),$E$24,0)+F257&gt;=J256+E257,J256+E257-F257,IF(AND(A257&gt;=$E$23,MOD(A257-$E$23,int)=0),$E$24,0)+IF(IF(AND(A257&gt;=$E$23,MOD(A257-$E$23,int)=0),$E$24,0)+IF(MOD(A257-$E$27,periods_per_year)=0,$E$26,0)+F257&lt;J256+E257,IF(MOD(A257-$E$27,periods_per_year)=0,$E$26,0),J256+E257-IF(AND(A257&gt;=$E$23,MOD(A257-$E$23,int)=0),$E$24,0)-F257))))</f>
        <v>#NAME?</v>
      </c>
      <c r="H257" s="79"/>
      <c r="I257" s="78" t="str">
        <f t="shared" si="5"/>
        <v>#NAME?</v>
      </c>
      <c r="J257" s="78" t="str">
        <f t="shared" si="6"/>
        <v>#NAME?</v>
      </c>
      <c r="K257" s="78" t="str">
        <f t="shared" si="7"/>
        <v>#NAME?</v>
      </c>
      <c r="L257" s="78" t="str">
        <f t="shared" si="8"/>
        <v>#NAME?</v>
      </c>
      <c r="M257" s="4"/>
      <c r="N257" s="4"/>
      <c r="O257" s="74" t="str">
        <f t="shared" si="9"/>
        <v>#NAME?</v>
      </c>
      <c r="P257" s="75" t="str">
        <f>IF(O257="","",IF(OR(periods_per_year=26,periods_per_year=52),IF(periods_per_year=26,IF(O257=1,fpdate,P256+14),IF(periods_per_year=52,IF(O257=1,fpdate,P256+7),"n/a")),IF(periods_per_year=24,DATE(YEAR(fpdate),MONTH(fpdate)+(O257-1)/2+IF(AND(DAY(fpdate)&gt;=15,MOD(O257,2)=0),1,0),IF(MOD(O257,2)=0,IF(DAY(fpdate)&gt;=15,DAY(fpdate)-14,DAY(fpdate)+14),DAY(fpdate))),IF(DAY(DATE(YEAR(fpdate),MONTH(fpdate)+O257-1,DAY(fpdate)))&lt;&gt;DAY(fpdate),DATE(YEAR(fpdate),MONTH(fpdate)+O257,0),DATE(YEAR(fpdate),MONTH(fpdate)+O257-1,DAY(fpdate))))))</f>
        <v>#NAME?</v>
      </c>
      <c r="Q257" s="80" t="str">
        <f>IF(O257="","",IF(D257&lt;&gt;"",D257,IF(O257=1,start_rate,IF(variable,IF(OR(O257=1,O257&lt;$J$23*periods_per_year),Q256,MIN($J$24,IF(MOD(O257-1,$J$26)=0,MAX($J$25,Q256+$J$27),Q256))),Q256))))</f>
        <v>#NAME?</v>
      </c>
      <c r="R257" s="78" t="str">
        <f t="shared" si="10"/>
        <v>#NAME?</v>
      </c>
      <c r="S257" s="78" t="str">
        <f t="shared" si="11"/>
        <v>#NAME?</v>
      </c>
      <c r="T257" s="78" t="str">
        <f t="shared" si="12"/>
        <v>#NAME?</v>
      </c>
      <c r="U257" s="78" t="str">
        <f t="shared" si="13"/>
        <v>#NAME?</v>
      </c>
    </row>
    <row r="258" ht="12.75" customHeight="1">
      <c r="A258" s="74" t="str">
        <f t="shared" si="1"/>
        <v>#NAME?</v>
      </c>
      <c r="B258" s="75" t="str">
        <f>IF(A258="","",IF(OR(periods_per_year=26,periods_per_year=52),IF(periods_per_year=26,IF(A258=1,fpdate,B257+14),IF(periods_per_year=52,IF(A258=1,fpdate,B257+7),"n/a")),IF(periods_per_year=24,DATE(YEAR(fpdate),MONTH(fpdate)+(A258-1)/2+IF(AND(DAY(fpdate)&gt;=15,MOD(A258,2)=0),1,0),IF(MOD(A258,2)=0,IF(DAY(fpdate)&gt;=15,DAY(fpdate)-14,DAY(fpdate)+14),DAY(fpdate))),IF(DAY(DATE(YEAR(fpdate),MONTH(fpdate)+A258-1,DAY(fpdate)))&lt;&gt;DAY(fpdate),DATE(YEAR(fpdate),MONTH(fpdate)+A258,0),DATE(YEAR(fpdate),MONTH(fpdate)+A258-1,DAY(fpdate))))))</f>
        <v>#NAME?</v>
      </c>
      <c r="C258" s="76" t="str">
        <f t="shared" si="2"/>
        <v>#NAME?</v>
      </c>
      <c r="D258" s="77" t="str">
        <f>IF(A258="","",IF(A258=1,start_rate,IF(variable,IF(OR(A258=1,A258&lt;$J$23*periods_per_year),D257,MIN($J$24,IF(MOD(A258-1,$J$26)=0,MAX($J$25,D257+$J$27),D257))),D257)))</f>
        <v>#NAME?</v>
      </c>
      <c r="E258" s="78" t="str">
        <f t="shared" si="3"/>
        <v>#NAME?</v>
      </c>
      <c r="F258" s="78" t="str">
        <f t="shared" si="4"/>
        <v>#NAME?</v>
      </c>
      <c r="G258" s="78" t="str">
        <f>IF(OR(A258="",A258&lt;$E$23),"",IF(J257&lt;=F258,0,IF(IF(AND(A258&gt;=$E$23,MOD(A258-$E$23,int)=0),$E$24,0)+F258&gt;=J257+E258,J257+E258-F258,IF(AND(A258&gt;=$E$23,MOD(A258-$E$23,int)=0),$E$24,0)+IF(IF(AND(A258&gt;=$E$23,MOD(A258-$E$23,int)=0),$E$24,0)+IF(MOD(A258-$E$27,periods_per_year)=0,$E$26,0)+F258&lt;J257+E258,IF(MOD(A258-$E$27,periods_per_year)=0,$E$26,0),J257+E258-IF(AND(A258&gt;=$E$23,MOD(A258-$E$23,int)=0),$E$24,0)-F258))))</f>
        <v>#NAME?</v>
      </c>
      <c r="H258" s="79"/>
      <c r="I258" s="78" t="str">
        <f t="shared" si="5"/>
        <v>#NAME?</v>
      </c>
      <c r="J258" s="78" t="str">
        <f t="shared" si="6"/>
        <v>#NAME?</v>
      </c>
      <c r="K258" s="78" t="str">
        <f t="shared" si="7"/>
        <v>#NAME?</v>
      </c>
      <c r="L258" s="78" t="str">
        <f t="shared" si="8"/>
        <v>#NAME?</v>
      </c>
      <c r="M258" s="4"/>
      <c r="N258" s="4"/>
      <c r="O258" s="74" t="str">
        <f t="shared" si="9"/>
        <v>#NAME?</v>
      </c>
      <c r="P258" s="75" t="str">
        <f>IF(O258="","",IF(OR(periods_per_year=26,periods_per_year=52),IF(periods_per_year=26,IF(O258=1,fpdate,P257+14),IF(periods_per_year=52,IF(O258=1,fpdate,P257+7),"n/a")),IF(periods_per_year=24,DATE(YEAR(fpdate),MONTH(fpdate)+(O258-1)/2+IF(AND(DAY(fpdate)&gt;=15,MOD(O258,2)=0),1,0),IF(MOD(O258,2)=0,IF(DAY(fpdate)&gt;=15,DAY(fpdate)-14,DAY(fpdate)+14),DAY(fpdate))),IF(DAY(DATE(YEAR(fpdate),MONTH(fpdate)+O258-1,DAY(fpdate)))&lt;&gt;DAY(fpdate),DATE(YEAR(fpdate),MONTH(fpdate)+O258,0),DATE(YEAR(fpdate),MONTH(fpdate)+O258-1,DAY(fpdate))))))</f>
        <v>#NAME?</v>
      </c>
      <c r="Q258" s="80" t="str">
        <f>IF(O258="","",IF(D258&lt;&gt;"",D258,IF(O258=1,start_rate,IF(variable,IF(OR(O258=1,O258&lt;$J$23*periods_per_year),Q257,MIN($J$24,IF(MOD(O258-1,$J$26)=0,MAX($J$25,Q257+$J$27),Q257))),Q257))))</f>
        <v>#NAME?</v>
      </c>
      <c r="R258" s="78" t="str">
        <f t="shared" si="10"/>
        <v>#NAME?</v>
      </c>
      <c r="S258" s="78" t="str">
        <f t="shared" si="11"/>
        <v>#NAME?</v>
      </c>
      <c r="T258" s="78" t="str">
        <f t="shared" si="12"/>
        <v>#NAME?</v>
      </c>
      <c r="U258" s="78" t="str">
        <f t="shared" si="13"/>
        <v>#NAME?</v>
      </c>
    </row>
    <row r="259" ht="12.75" customHeight="1">
      <c r="A259" s="74" t="str">
        <f t="shared" si="1"/>
        <v>#NAME?</v>
      </c>
      <c r="B259" s="75" t="str">
        <f>IF(A259="","",IF(OR(periods_per_year=26,periods_per_year=52),IF(periods_per_year=26,IF(A259=1,fpdate,B258+14),IF(periods_per_year=52,IF(A259=1,fpdate,B258+7),"n/a")),IF(periods_per_year=24,DATE(YEAR(fpdate),MONTH(fpdate)+(A259-1)/2+IF(AND(DAY(fpdate)&gt;=15,MOD(A259,2)=0),1,0),IF(MOD(A259,2)=0,IF(DAY(fpdate)&gt;=15,DAY(fpdate)-14,DAY(fpdate)+14),DAY(fpdate))),IF(DAY(DATE(YEAR(fpdate),MONTH(fpdate)+A259-1,DAY(fpdate)))&lt;&gt;DAY(fpdate),DATE(YEAR(fpdate),MONTH(fpdate)+A259,0),DATE(YEAR(fpdate),MONTH(fpdate)+A259-1,DAY(fpdate))))))</f>
        <v>#NAME?</v>
      </c>
      <c r="C259" s="76" t="str">
        <f t="shared" si="2"/>
        <v>#NAME?</v>
      </c>
      <c r="D259" s="77" t="str">
        <f>IF(A259="","",IF(A259=1,start_rate,IF(variable,IF(OR(A259=1,A259&lt;$J$23*periods_per_year),D258,MIN($J$24,IF(MOD(A259-1,$J$26)=0,MAX($J$25,D258+$J$27),D258))),D258)))</f>
        <v>#NAME?</v>
      </c>
      <c r="E259" s="78" t="str">
        <f t="shared" si="3"/>
        <v>#NAME?</v>
      </c>
      <c r="F259" s="78" t="str">
        <f t="shared" si="4"/>
        <v>#NAME?</v>
      </c>
      <c r="G259" s="78" t="str">
        <f>IF(OR(A259="",A259&lt;$E$23),"",IF(J258&lt;=F259,0,IF(IF(AND(A259&gt;=$E$23,MOD(A259-$E$23,int)=0),$E$24,0)+F259&gt;=J258+E259,J258+E259-F259,IF(AND(A259&gt;=$E$23,MOD(A259-$E$23,int)=0),$E$24,0)+IF(IF(AND(A259&gt;=$E$23,MOD(A259-$E$23,int)=0),$E$24,0)+IF(MOD(A259-$E$27,periods_per_year)=0,$E$26,0)+F259&lt;J258+E259,IF(MOD(A259-$E$27,periods_per_year)=0,$E$26,0),J258+E259-IF(AND(A259&gt;=$E$23,MOD(A259-$E$23,int)=0),$E$24,0)-F259))))</f>
        <v>#NAME?</v>
      </c>
      <c r="H259" s="79"/>
      <c r="I259" s="78" t="str">
        <f t="shared" si="5"/>
        <v>#NAME?</v>
      </c>
      <c r="J259" s="78" t="str">
        <f t="shared" si="6"/>
        <v>#NAME?</v>
      </c>
      <c r="K259" s="78" t="str">
        <f t="shared" si="7"/>
        <v>#NAME?</v>
      </c>
      <c r="L259" s="78" t="str">
        <f t="shared" si="8"/>
        <v>#NAME?</v>
      </c>
      <c r="M259" s="4"/>
      <c r="N259" s="4"/>
      <c r="O259" s="74" t="str">
        <f t="shared" si="9"/>
        <v>#NAME?</v>
      </c>
      <c r="P259" s="75" t="str">
        <f>IF(O259="","",IF(OR(periods_per_year=26,periods_per_year=52),IF(periods_per_year=26,IF(O259=1,fpdate,P258+14),IF(periods_per_year=52,IF(O259=1,fpdate,P258+7),"n/a")),IF(periods_per_year=24,DATE(YEAR(fpdate),MONTH(fpdate)+(O259-1)/2+IF(AND(DAY(fpdate)&gt;=15,MOD(O259,2)=0),1,0),IF(MOD(O259,2)=0,IF(DAY(fpdate)&gt;=15,DAY(fpdate)-14,DAY(fpdate)+14),DAY(fpdate))),IF(DAY(DATE(YEAR(fpdate),MONTH(fpdate)+O259-1,DAY(fpdate)))&lt;&gt;DAY(fpdate),DATE(YEAR(fpdate),MONTH(fpdate)+O259,0),DATE(YEAR(fpdate),MONTH(fpdate)+O259-1,DAY(fpdate))))))</f>
        <v>#NAME?</v>
      </c>
      <c r="Q259" s="80" t="str">
        <f>IF(O259="","",IF(D259&lt;&gt;"",D259,IF(O259=1,start_rate,IF(variable,IF(OR(O259=1,O259&lt;$J$23*periods_per_year),Q258,MIN($J$24,IF(MOD(O259-1,$J$26)=0,MAX($J$25,Q258+$J$27),Q258))),Q258))))</f>
        <v>#NAME?</v>
      </c>
      <c r="R259" s="78" t="str">
        <f t="shared" si="10"/>
        <v>#NAME?</v>
      </c>
      <c r="S259" s="78" t="str">
        <f t="shared" si="11"/>
        <v>#NAME?</v>
      </c>
      <c r="T259" s="78" t="str">
        <f t="shared" si="12"/>
        <v>#NAME?</v>
      </c>
      <c r="U259" s="78" t="str">
        <f t="shared" si="13"/>
        <v>#NAME?</v>
      </c>
    </row>
    <row r="260" ht="12.75" customHeight="1">
      <c r="A260" s="74" t="str">
        <f t="shared" si="1"/>
        <v>#NAME?</v>
      </c>
      <c r="B260" s="75" t="str">
        <f>IF(A260="","",IF(OR(periods_per_year=26,periods_per_year=52),IF(periods_per_year=26,IF(A260=1,fpdate,B259+14),IF(periods_per_year=52,IF(A260=1,fpdate,B259+7),"n/a")),IF(periods_per_year=24,DATE(YEAR(fpdate),MONTH(fpdate)+(A260-1)/2+IF(AND(DAY(fpdate)&gt;=15,MOD(A260,2)=0),1,0),IF(MOD(A260,2)=0,IF(DAY(fpdate)&gt;=15,DAY(fpdate)-14,DAY(fpdate)+14),DAY(fpdate))),IF(DAY(DATE(YEAR(fpdate),MONTH(fpdate)+A260-1,DAY(fpdate)))&lt;&gt;DAY(fpdate),DATE(YEAR(fpdate),MONTH(fpdate)+A260,0),DATE(YEAR(fpdate),MONTH(fpdate)+A260-1,DAY(fpdate))))))</f>
        <v>#NAME?</v>
      </c>
      <c r="C260" s="76" t="str">
        <f t="shared" si="2"/>
        <v>#NAME?</v>
      </c>
      <c r="D260" s="77" t="str">
        <f>IF(A260="","",IF(A260=1,start_rate,IF(variable,IF(OR(A260=1,A260&lt;$J$23*periods_per_year),D259,MIN($J$24,IF(MOD(A260-1,$J$26)=0,MAX($J$25,D259+$J$27),D259))),D259)))</f>
        <v>#NAME?</v>
      </c>
      <c r="E260" s="78" t="str">
        <f t="shared" si="3"/>
        <v>#NAME?</v>
      </c>
      <c r="F260" s="78" t="str">
        <f t="shared" si="4"/>
        <v>#NAME?</v>
      </c>
      <c r="G260" s="78" t="str">
        <f>IF(OR(A260="",A260&lt;$E$23),"",IF(J259&lt;=F260,0,IF(IF(AND(A260&gt;=$E$23,MOD(A260-$E$23,int)=0),$E$24,0)+F260&gt;=J259+E260,J259+E260-F260,IF(AND(A260&gt;=$E$23,MOD(A260-$E$23,int)=0),$E$24,0)+IF(IF(AND(A260&gt;=$E$23,MOD(A260-$E$23,int)=0),$E$24,0)+IF(MOD(A260-$E$27,periods_per_year)=0,$E$26,0)+F260&lt;J259+E260,IF(MOD(A260-$E$27,periods_per_year)=0,$E$26,0),J259+E260-IF(AND(A260&gt;=$E$23,MOD(A260-$E$23,int)=0),$E$24,0)-F260))))</f>
        <v>#NAME?</v>
      </c>
      <c r="H260" s="79"/>
      <c r="I260" s="78" t="str">
        <f t="shared" si="5"/>
        <v>#NAME?</v>
      </c>
      <c r="J260" s="78" t="str">
        <f t="shared" si="6"/>
        <v>#NAME?</v>
      </c>
      <c r="K260" s="78" t="str">
        <f t="shared" si="7"/>
        <v>#NAME?</v>
      </c>
      <c r="L260" s="78" t="str">
        <f t="shared" si="8"/>
        <v>#NAME?</v>
      </c>
      <c r="M260" s="4"/>
      <c r="N260" s="4"/>
      <c r="O260" s="74" t="str">
        <f t="shared" si="9"/>
        <v>#NAME?</v>
      </c>
      <c r="P260" s="75" t="str">
        <f>IF(O260="","",IF(OR(periods_per_year=26,periods_per_year=52),IF(periods_per_year=26,IF(O260=1,fpdate,P259+14),IF(periods_per_year=52,IF(O260=1,fpdate,P259+7),"n/a")),IF(periods_per_year=24,DATE(YEAR(fpdate),MONTH(fpdate)+(O260-1)/2+IF(AND(DAY(fpdate)&gt;=15,MOD(O260,2)=0),1,0),IF(MOD(O260,2)=0,IF(DAY(fpdate)&gt;=15,DAY(fpdate)-14,DAY(fpdate)+14),DAY(fpdate))),IF(DAY(DATE(YEAR(fpdate),MONTH(fpdate)+O260-1,DAY(fpdate)))&lt;&gt;DAY(fpdate),DATE(YEAR(fpdate),MONTH(fpdate)+O260,0),DATE(YEAR(fpdate),MONTH(fpdate)+O260-1,DAY(fpdate))))))</f>
        <v>#NAME?</v>
      </c>
      <c r="Q260" s="80" t="str">
        <f>IF(O260="","",IF(D260&lt;&gt;"",D260,IF(O260=1,start_rate,IF(variable,IF(OR(O260=1,O260&lt;$J$23*periods_per_year),Q259,MIN($J$24,IF(MOD(O260-1,$J$26)=0,MAX($J$25,Q259+$J$27),Q259))),Q259))))</f>
        <v>#NAME?</v>
      </c>
      <c r="R260" s="78" t="str">
        <f t="shared" si="10"/>
        <v>#NAME?</v>
      </c>
      <c r="S260" s="78" t="str">
        <f t="shared" si="11"/>
        <v>#NAME?</v>
      </c>
      <c r="T260" s="78" t="str">
        <f t="shared" si="12"/>
        <v>#NAME?</v>
      </c>
      <c r="U260" s="78" t="str">
        <f t="shared" si="13"/>
        <v>#NAME?</v>
      </c>
    </row>
    <row r="261" ht="12.75" customHeight="1">
      <c r="A261" s="74" t="str">
        <f t="shared" si="1"/>
        <v>#NAME?</v>
      </c>
      <c r="B261" s="75" t="str">
        <f>IF(A261="","",IF(OR(periods_per_year=26,periods_per_year=52),IF(periods_per_year=26,IF(A261=1,fpdate,B260+14),IF(periods_per_year=52,IF(A261=1,fpdate,B260+7),"n/a")),IF(periods_per_year=24,DATE(YEAR(fpdate),MONTH(fpdate)+(A261-1)/2+IF(AND(DAY(fpdate)&gt;=15,MOD(A261,2)=0),1,0),IF(MOD(A261,2)=0,IF(DAY(fpdate)&gt;=15,DAY(fpdate)-14,DAY(fpdate)+14),DAY(fpdate))),IF(DAY(DATE(YEAR(fpdate),MONTH(fpdate)+A261-1,DAY(fpdate)))&lt;&gt;DAY(fpdate),DATE(YEAR(fpdate),MONTH(fpdate)+A261,0),DATE(YEAR(fpdate),MONTH(fpdate)+A261-1,DAY(fpdate))))))</f>
        <v>#NAME?</v>
      </c>
      <c r="C261" s="76" t="str">
        <f t="shared" si="2"/>
        <v>#NAME?</v>
      </c>
      <c r="D261" s="77" t="str">
        <f>IF(A261="","",IF(A261=1,start_rate,IF(variable,IF(OR(A261=1,A261&lt;$J$23*periods_per_year),D260,MIN($J$24,IF(MOD(A261-1,$J$26)=0,MAX($J$25,D260+$J$27),D260))),D260)))</f>
        <v>#NAME?</v>
      </c>
      <c r="E261" s="78" t="str">
        <f t="shared" si="3"/>
        <v>#NAME?</v>
      </c>
      <c r="F261" s="78" t="str">
        <f t="shared" si="4"/>
        <v>#NAME?</v>
      </c>
      <c r="G261" s="78" t="str">
        <f>IF(OR(A261="",A261&lt;$E$23),"",IF(J260&lt;=F261,0,IF(IF(AND(A261&gt;=$E$23,MOD(A261-$E$23,int)=0),$E$24,0)+F261&gt;=J260+E261,J260+E261-F261,IF(AND(A261&gt;=$E$23,MOD(A261-$E$23,int)=0),$E$24,0)+IF(IF(AND(A261&gt;=$E$23,MOD(A261-$E$23,int)=0),$E$24,0)+IF(MOD(A261-$E$27,periods_per_year)=0,$E$26,0)+F261&lt;J260+E261,IF(MOD(A261-$E$27,periods_per_year)=0,$E$26,0),J260+E261-IF(AND(A261&gt;=$E$23,MOD(A261-$E$23,int)=0),$E$24,0)-F261))))</f>
        <v>#NAME?</v>
      </c>
      <c r="H261" s="79"/>
      <c r="I261" s="78" t="str">
        <f t="shared" si="5"/>
        <v>#NAME?</v>
      </c>
      <c r="J261" s="78" t="str">
        <f t="shared" si="6"/>
        <v>#NAME?</v>
      </c>
      <c r="K261" s="78" t="str">
        <f t="shared" si="7"/>
        <v>#NAME?</v>
      </c>
      <c r="L261" s="78" t="str">
        <f t="shared" si="8"/>
        <v>#NAME?</v>
      </c>
      <c r="M261" s="4"/>
      <c r="N261" s="4"/>
      <c r="O261" s="74" t="str">
        <f t="shared" si="9"/>
        <v>#NAME?</v>
      </c>
      <c r="P261" s="75" t="str">
        <f>IF(O261="","",IF(OR(periods_per_year=26,periods_per_year=52),IF(periods_per_year=26,IF(O261=1,fpdate,P260+14),IF(periods_per_year=52,IF(O261=1,fpdate,P260+7),"n/a")),IF(periods_per_year=24,DATE(YEAR(fpdate),MONTH(fpdate)+(O261-1)/2+IF(AND(DAY(fpdate)&gt;=15,MOD(O261,2)=0),1,0),IF(MOD(O261,2)=0,IF(DAY(fpdate)&gt;=15,DAY(fpdate)-14,DAY(fpdate)+14),DAY(fpdate))),IF(DAY(DATE(YEAR(fpdate),MONTH(fpdate)+O261-1,DAY(fpdate)))&lt;&gt;DAY(fpdate),DATE(YEAR(fpdate),MONTH(fpdate)+O261,0),DATE(YEAR(fpdate),MONTH(fpdate)+O261-1,DAY(fpdate))))))</f>
        <v>#NAME?</v>
      </c>
      <c r="Q261" s="80" t="str">
        <f>IF(O261="","",IF(D261&lt;&gt;"",D261,IF(O261=1,start_rate,IF(variable,IF(OR(O261=1,O261&lt;$J$23*periods_per_year),Q260,MIN($J$24,IF(MOD(O261-1,$J$26)=0,MAX($J$25,Q260+$J$27),Q260))),Q260))))</f>
        <v>#NAME?</v>
      </c>
      <c r="R261" s="78" t="str">
        <f t="shared" si="10"/>
        <v>#NAME?</v>
      </c>
      <c r="S261" s="78" t="str">
        <f t="shared" si="11"/>
        <v>#NAME?</v>
      </c>
      <c r="T261" s="78" t="str">
        <f t="shared" si="12"/>
        <v>#NAME?</v>
      </c>
      <c r="U261" s="78" t="str">
        <f t="shared" si="13"/>
        <v>#NAME?</v>
      </c>
    </row>
    <row r="262" ht="12.75" customHeight="1">
      <c r="A262" s="74" t="str">
        <f t="shared" si="1"/>
        <v>#NAME?</v>
      </c>
      <c r="B262" s="75" t="str">
        <f>IF(A262="","",IF(OR(periods_per_year=26,periods_per_year=52),IF(periods_per_year=26,IF(A262=1,fpdate,B261+14),IF(periods_per_year=52,IF(A262=1,fpdate,B261+7),"n/a")),IF(periods_per_year=24,DATE(YEAR(fpdate),MONTH(fpdate)+(A262-1)/2+IF(AND(DAY(fpdate)&gt;=15,MOD(A262,2)=0),1,0),IF(MOD(A262,2)=0,IF(DAY(fpdate)&gt;=15,DAY(fpdate)-14,DAY(fpdate)+14),DAY(fpdate))),IF(DAY(DATE(YEAR(fpdate),MONTH(fpdate)+A262-1,DAY(fpdate)))&lt;&gt;DAY(fpdate),DATE(YEAR(fpdate),MONTH(fpdate)+A262,0),DATE(YEAR(fpdate),MONTH(fpdate)+A262-1,DAY(fpdate))))))</f>
        <v>#NAME?</v>
      </c>
      <c r="C262" s="76" t="str">
        <f t="shared" si="2"/>
        <v>#NAME?</v>
      </c>
      <c r="D262" s="77" t="str">
        <f>IF(A262="","",IF(A262=1,start_rate,IF(variable,IF(OR(A262=1,A262&lt;$J$23*periods_per_year),D261,MIN($J$24,IF(MOD(A262-1,$J$26)=0,MAX($J$25,D261+$J$27),D261))),D261)))</f>
        <v>#NAME?</v>
      </c>
      <c r="E262" s="78" t="str">
        <f t="shared" si="3"/>
        <v>#NAME?</v>
      </c>
      <c r="F262" s="78" t="str">
        <f t="shared" si="4"/>
        <v>#NAME?</v>
      </c>
      <c r="G262" s="78" t="str">
        <f>IF(OR(A262="",A262&lt;$E$23),"",IF(J261&lt;=F262,0,IF(IF(AND(A262&gt;=$E$23,MOD(A262-$E$23,int)=0),$E$24,0)+F262&gt;=J261+E262,J261+E262-F262,IF(AND(A262&gt;=$E$23,MOD(A262-$E$23,int)=0),$E$24,0)+IF(IF(AND(A262&gt;=$E$23,MOD(A262-$E$23,int)=0),$E$24,0)+IF(MOD(A262-$E$27,periods_per_year)=0,$E$26,0)+F262&lt;J261+E262,IF(MOD(A262-$E$27,periods_per_year)=0,$E$26,0),J261+E262-IF(AND(A262&gt;=$E$23,MOD(A262-$E$23,int)=0),$E$24,0)-F262))))</f>
        <v>#NAME?</v>
      </c>
      <c r="H262" s="79"/>
      <c r="I262" s="78" t="str">
        <f t="shared" si="5"/>
        <v>#NAME?</v>
      </c>
      <c r="J262" s="78" t="str">
        <f t="shared" si="6"/>
        <v>#NAME?</v>
      </c>
      <c r="K262" s="78" t="str">
        <f t="shared" si="7"/>
        <v>#NAME?</v>
      </c>
      <c r="L262" s="78" t="str">
        <f t="shared" si="8"/>
        <v>#NAME?</v>
      </c>
      <c r="M262" s="4"/>
      <c r="N262" s="4"/>
      <c r="O262" s="74" t="str">
        <f t="shared" si="9"/>
        <v>#NAME?</v>
      </c>
      <c r="P262" s="75" t="str">
        <f>IF(O262="","",IF(OR(periods_per_year=26,periods_per_year=52),IF(periods_per_year=26,IF(O262=1,fpdate,P261+14),IF(periods_per_year=52,IF(O262=1,fpdate,P261+7),"n/a")),IF(periods_per_year=24,DATE(YEAR(fpdate),MONTH(fpdate)+(O262-1)/2+IF(AND(DAY(fpdate)&gt;=15,MOD(O262,2)=0),1,0),IF(MOD(O262,2)=0,IF(DAY(fpdate)&gt;=15,DAY(fpdate)-14,DAY(fpdate)+14),DAY(fpdate))),IF(DAY(DATE(YEAR(fpdate),MONTH(fpdate)+O262-1,DAY(fpdate)))&lt;&gt;DAY(fpdate),DATE(YEAR(fpdate),MONTH(fpdate)+O262,0),DATE(YEAR(fpdate),MONTH(fpdate)+O262-1,DAY(fpdate))))))</f>
        <v>#NAME?</v>
      </c>
      <c r="Q262" s="80" t="str">
        <f>IF(O262="","",IF(D262&lt;&gt;"",D262,IF(O262=1,start_rate,IF(variable,IF(OR(O262=1,O262&lt;$J$23*periods_per_year),Q261,MIN($J$24,IF(MOD(O262-1,$J$26)=0,MAX($J$25,Q261+$J$27),Q261))),Q261))))</f>
        <v>#NAME?</v>
      </c>
      <c r="R262" s="78" t="str">
        <f t="shared" si="10"/>
        <v>#NAME?</v>
      </c>
      <c r="S262" s="78" t="str">
        <f t="shared" si="11"/>
        <v>#NAME?</v>
      </c>
      <c r="T262" s="78" t="str">
        <f t="shared" si="12"/>
        <v>#NAME?</v>
      </c>
      <c r="U262" s="78" t="str">
        <f t="shared" si="13"/>
        <v>#NAME?</v>
      </c>
    </row>
    <row r="263" ht="12.75" customHeight="1">
      <c r="A263" s="74" t="str">
        <f t="shared" si="1"/>
        <v>#NAME?</v>
      </c>
      <c r="B263" s="75" t="str">
        <f>IF(A263="","",IF(OR(periods_per_year=26,periods_per_year=52),IF(periods_per_year=26,IF(A263=1,fpdate,B262+14),IF(periods_per_year=52,IF(A263=1,fpdate,B262+7),"n/a")),IF(periods_per_year=24,DATE(YEAR(fpdate),MONTH(fpdate)+(A263-1)/2+IF(AND(DAY(fpdate)&gt;=15,MOD(A263,2)=0),1,0),IF(MOD(A263,2)=0,IF(DAY(fpdate)&gt;=15,DAY(fpdate)-14,DAY(fpdate)+14),DAY(fpdate))),IF(DAY(DATE(YEAR(fpdate),MONTH(fpdate)+A263-1,DAY(fpdate)))&lt;&gt;DAY(fpdate),DATE(YEAR(fpdate),MONTH(fpdate)+A263,0),DATE(YEAR(fpdate),MONTH(fpdate)+A263-1,DAY(fpdate))))))</f>
        <v>#NAME?</v>
      </c>
      <c r="C263" s="76" t="str">
        <f t="shared" si="2"/>
        <v>#NAME?</v>
      </c>
      <c r="D263" s="77" t="str">
        <f>IF(A263="","",IF(A263=1,start_rate,IF(variable,IF(OR(A263=1,A263&lt;$J$23*periods_per_year),D262,MIN($J$24,IF(MOD(A263-1,$J$26)=0,MAX($J$25,D262+$J$27),D262))),D262)))</f>
        <v>#NAME?</v>
      </c>
      <c r="E263" s="78" t="str">
        <f t="shared" si="3"/>
        <v>#NAME?</v>
      </c>
      <c r="F263" s="78" t="str">
        <f t="shared" si="4"/>
        <v>#NAME?</v>
      </c>
      <c r="G263" s="78" t="str">
        <f>IF(OR(A263="",A263&lt;$E$23),"",IF(J262&lt;=F263,0,IF(IF(AND(A263&gt;=$E$23,MOD(A263-$E$23,int)=0),$E$24,0)+F263&gt;=J262+E263,J262+E263-F263,IF(AND(A263&gt;=$E$23,MOD(A263-$E$23,int)=0),$E$24,0)+IF(IF(AND(A263&gt;=$E$23,MOD(A263-$E$23,int)=0),$E$24,0)+IF(MOD(A263-$E$27,periods_per_year)=0,$E$26,0)+F263&lt;J262+E263,IF(MOD(A263-$E$27,periods_per_year)=0,$E$26,0),J262+E263-IF(AND(A263&gt;=$E$23,MOD(A263-$E$23,int)=0),$E$24,0)-F263))))</f>
        <v>#NAME?</v>
      </c>
      <c r="H263" s="79"/>
      <c r="I263" s="78" t="str">
        <f t="shared" si="5"/>
        <v>#NAME?</v>
      </c>
      <c r="J263" s="78" t="str">
        <f t="shared" si="6"/>
        <v>#NAME?</v>
      </c>
      <c r="K263" s="78" t="str">
        <f t="shared" si="7"/>
        <v>#NAME?</v>
      </c>
      <c r="L263" s="78" t="str">
        <f t="shared" si="8"/>
        <v>#NAME?</v>
      </c>
      <c r="M263" s="4"/>
      <c r="N263" s="4"/>
      <c r="O263" s="74" t="str">
        <f t="shared" si="9"/>
        <v>#NAME?</v>
      </c>
      <c r="P263" s="75" t="str">
        <f>IF(O263="","",IF(OR(periods_per_year=26,periods_per_year=52),IF(periods_per_year=26,IF(O263=1,fpdate,P262+14),IF(periods_per_year=52,IF(O263=1,fpdate,P262+7),"n/a")),IF(periods_per_year=24,DATE(YEAR(fpdate),MONTH(fpdate)+(O263-1)/2+IF(AND(DAY(fpdate)&gt;=15,MOD(O263,2)=0),1,0),IF(MOD(O263,2)=0,IF(DAY(fpdate)&gt;=15,DAY(fpdate)-14,DAY(fpdate)+14),DAY(fpdate))),IF(DAY(DATE(YEAR(fpdate),MONTH(fpdate)+O263-1,DAY(fpdate)))&lt;&gt;DAY(fpdate),DATE(YEAR(fpdate),MONTH(fpdate)+O263,0),DATE(YEAR(fpdate),MONTH(fpdate)+O263-1,DAY(fpdate))))))</f>
        <v>#NAME?</v>
      </c>
      <c r="Q263" s="80" t="str">
        <f>IF(O263="","",IF(D263&lt;&gt;"",D263,IF(O263=1,start_rate,IF(variable,IF(OR(O263=1,O263&lt;$J$23*periods_per_year),Q262,MIN($J$24,IF(MOD(O263-1,$J$26)=0,MAX($J$25,Q262+$J$27),Q262))),Q262))))</f>
        <v>#NAME?</v>
      </c>
      <c r="R263" s="78" t="str">
        <f t="shared" si="10"/>
        <v>#NAME?</v>
      </c>
      <c r="S263" s="78" t="str">
        <f t="shared" si="11"/>
        <v>#NAME?</v>
      </c>
      <c r="T263" s="78" t="str">
        <f t="shared" si="12"/>
        <v>#NAME?</v>
      </c>
      <c r="U263" s="78" t="str">
        <f t="shared" si="13"/>
        <v>#NAME?</v>
      </c>
    </row>
    <row r="264" ht="12.75" customHeight="1">
      <c r="A264" s="74" t="str">
        <f t="shared" si="1"/>
        <v>#NAME?</v>
      </c>
      <c r="B264" s="75" t="str">
        <f>IF(A264="","",IF(OR(periods_per_year=26,periods_per_year=52),IF(periods_per_year=26,IF(A264=1,fpdate,B263+14),IF(periods_per_year=52,IF(A264=1,fpdate,B263+7),"n/a")),IF(periods_per_year=24,DATE(YEAR(fpdate),MONTH(fpdate)+(A264-1)/2+IF(AND(DAY(fpdate)&gt;=15,MOD(A264,2)=0),1,0),IF(MOD(A264,2)=0,IF(DAY(fpdate)&gt;=15,DAY(fpdate)-14,DAY(fpdate)+14),DAY(fpdate))),IF(DAY(DATE(YEAR(fpdate),MONTH(fpdate)+A264-1,DAY(fpdate)))&lt;&gt;DAY(fpdate),DATE(YEAR(fpdate),MONTH(fpdate)+A264,0),DATE(YEAR(fpdate),MONTH(fpdate)+A264-1,DAY(fpdate))))))</f>
        <v>#NAME?</v>
      </c>
      <c r="C264" s="76" t="str">
        <f t="shared" si="2"/>
        <v>#NAME?</v>
      </c>
      <c r="D264" s="77" t="str">
        <f>IF(A264="","",IF(A264=1,start_rate,IF(variable,IF(OR(A264=1,A264&lt;$J$23*periods_per_year),D263,MIN($J$24,IF(MOD(A264-1,$J$26)=0,MAX($J$25,D263+$J$27),D263))),D263)))</f>
        <v>#NAME?</v>
      </c>
      <c r="E264" s="78" t="str">
        <f t="shared" si="3"/>
        <v>#NAME?</v>
      </c>
      <c r="F264" s="78" t="str">
        <f t="shared" si="4"/>
        <v>#NAME?</v>
      </c>
      <c r="G264" s="78" t="str">
        <f>IF(OR(A264="",A264&lt;$E$23),"",IF(J263&lt;=F264,0,IF(IF(AND(A264&gt;=$E$23,MOD(A264-$E$23,int)=0),$E$24,0)+F264&gt;=J263+E264,J263+E264-F264,IF(AND(A264&gt;=$E$23,MOD(A264-$E$23,int)=0),$E$24,0)+IF(IF(AND(A264&gt;=$E$23,MOD(A264-$E$23,int)=0),$E$24,0)+IF(MOD(A264-$E$27,periods_per_year)=0,$E$26,0)+F264&lt;J263+E264,IF(MOD(A264-$E$27,periods_per_year)=0,$E$26,0),J263+E264-IF(AND(A264&gt;=$E$23,MOD(A264-$E$23,int)=0),$E$24,0)-F264))))</f>
        <v>#NAME?</v>
      </c>
      <c r="H264" s="79"/>
      <c r="I264" s="78" t="str">
        <f t="shared" si="5"/>
        <v>#NAME?</v>
      </c>
      <c r="J264" s="78" t="str">
        <f t="shared" si="6"/>
        <v>#NAME?</v>
      </c>
      <c r="K264" s="78" t="str">
        <f t="shared" si="7"/>
        <v>#NAME?</v>
      </c>
      <c r="L264" s="78" t="str">
        <f t="shared" si="8"/>
        <v>#NAME?</v>
      </c>
      <c r="M264" s="4"/>
      <c r="N264" s="4"/>
      <c r="O264" s="74" t="str">
        <f t="shared" si="9"/>
        <v>#NAME?</v>
      </c>
      <c r="P264" s="75" t="str">
        <f>IF(O264="","",IF(OR(periods_per_year=26,periods_per_year=52),IF(periods_per_year=26,IF(O264=1,fpdate,P263+14),IF(periods_per_year=52,IF(O264=1,fpdate,P263+7),"n/a")),IF(periods_per_year=24,DATE(YEAR(fpdate),MONTH(fpdate)+(O264-1)/2+IF(AND(DAY(fpdate)&gt;=15,MOD(O264,2)=0),1,0),IF(MOD(O264,2)=0,IF(DAY(fpdate)&gt;=15,DAY(fpdate)-14,DAY(fpdate)+14),DAY(fpdate))),IF(DAY(DATE(YEAR(fpdate),MONTH(fpdate)+O264-1,DAY(fpdate)))&lt;&gt;DAY(fpdate),DATE(YEAR(fpdate),MONTH(fpdate)+O264,0),DATE(YEAR(fpdate),MONTH(fpdate)+O264-1,DAY(fpdate))))))</f>
        <v>#NAME?</v>
      </c>
      <c r="Q264" s="80" t="str">
        <f>IF(O264="","",IF(D264&lt;&gt;"",D264,IF(O264=1,start_rate,IF(variable,IF(OR(O264=1,O264&lt;$J$23*periods_per_year),Q263,MIN($J$24,IF(MOD(O264-1,$J$26)=0,MAX($J$25,Q263+$J$27),Q263))),Q263))))</f>
        <v>#NAME?</v>
      </c>
      <c r="R264" s="78" t="str">
        <f t="shared" si="10"/>
        <v>#NAME?</v>
      </c>
      <c r="S264" s="78" t="str">
        <f t="shared" si="11"/>
        <v>#NAME?</v>
      </c>
      <c r="T264" s="78" t="str">
        <f t="shared" si="12"/>
        <v>#NAME?</v>
      </c>
      <c r="U264" s="78" t="str">
        <f t="shared" si="13"/>
        <v>#NAME?</v>
      </c>
    </row>
    <row r="265" ht="12.75" customHeight="1">
      <c r="A265" s="74" t="str">
        <f t="shared" si="1"/>
        <v>#NAME?</v>
      </c>
      <c r="B265" s="75" t="str">
        <f>IF(A265="","",IF(OR(periods_per_year=26,periods_per_year=52),IF(periods_per_year=26,IF(A265=1,fpdate,B264+14),IF(periods_per_year=52,IF(A265=1,fpdate,B264+7),"n/a")),IF(periods_per_year=24,DATE(YEAR(fpdate),MONTH(fpdate)+(A265-1)/2+IF(AND(DAY(fpdate)&gt;=15,MOD(A265,2)=0),1,0),IF(MOD(A265,2)=0,IF(DAY(fpdate)&gt;=15,DAY(fpdate)-14,DAY(fpdate)+14),DAY(fpdate))),IF(DAY(DATE(YEAR(fpdate),MONTH(fpdate)+A265-1,DAY(fpdate)))&lt;&gt;DAY(fpdate),DATE(YEAR(fpdate),MONTH(fpdate)+A265,0),DATE(YEAR(fpdate),MONTH(fpdate)+A265-1,DAY(fpdate))))))</f>
        <v>#NAME?</v>
      </c>
      <c r="C265" s="76" t="str">
        <f t="shared" si="2"/>
        <v>#NAME?</v>
      </c>
      <c r="D265" s="77" t="str">
        <f>IF(A265="","",IF(A265=1,start_rate,IF(variable,IF(OR(A265=1,A265&lt;$J$23*periods_per_year),D264,MIN($J$24,IF(MOD(A265-1,$J$26)=0,MAX($J$25,D264+$J$27),D264))),D264)))</f>
        <v>#NAME?</v>
      </c>
      <c r="E265" s="78" t="str">
        <f t="shared" si="3"/>
        <v>#NAME?</v>
      </c>
      <c r="F265" s="78" t="str">
        <f t="shared" si="4"/>
        <v>#NAME?</v>
      </c>
      <c r="G265" s="78" t="str">
        <f>IF(OR(A265="",A265&lt;$E$23),"",IF(J264&lt;=F265,0,IF(IF(AND(A265&gt;=$E$23,MOD(A265-$E$23,int)=0),$E$24,0)+F265&gt;=J264+E265,J264+E265-F265,IF(AND(A265&gt;=$E$23,MOD(A265-$E$23,int)=0),$E$24,0)+IF(IF(AND(A265&gt;=$E$23,MOD(A265-$E$23,int)=0),$E$24,0)+IF(MOD(A265-$E$27,periods_per_year)=0,$E$26,0)+F265&lt;J264+E265,IF(MOD(A265-$E$27,periods_per_year)=0,$E$26,0),J264+E265-IF(AND(A265&gt;=$E$23,MOD(A265-$E$23,int)=0),$E$24,0)-F265))))</f>
        <v>#NAME?</v>
      </c>
      <c r="H265" s="79"/>
      <c r="I265" s="78" t="str">
        <f t="shared" si="5"/>
        <v>#NAME?</v>
      </c>
      <c r="J265" s="78" t="str">
        <f t="shared" si="6"/>
        <v>#NAME?</v>
      </c>
      <c r="K265" s="78" t="str">
        <f t="shared" si="7"/>
        <v>#NAME?</v>
      </c>
      <c r="L265" s="78" t="str">
        <f t="shared" si="8"/>
        <v>#NAME?</v>
      </c>
      <c r="M265" s="4"/>
      <c r="N265" s="4"/>
      <c r="O265" s="74" t="str">
        <f t="shared" si="9"/>
        <v>#NAME?</v>
      </c>
      <c r="P265" s="75" t="str">
        <f>IF(O265="","",IF(OR(periods_per_year=26,periods_per_year=52),IF(periods_per_year=26,IF(O265=1,fpdate,P264+14),IF(periods_per_year=52,IF(O265=1,fpdate,P264+7),"n/a")),IF(periods_per_year=24,DATE(YEAR(fpdate),MONTH(fpdate)+(O265-1)/2+IF(AND(DAY(fpdate)&gt;=15,MOD(O265,2)=0),1,0),IF(MOD(O265,2)=0,IF(DAY(fpdate)&gt;=15,DAY(fpdate)-14,DAY(fpdate)+14),DAY(fpdate))),IF(DAY(DATE(YEAR(fpdate),MONTH(fpdate)+O265-1,DAY(fpdate)))&lt;&gt;DAY(fpdate),DATE(YEAR(fpdate),MONTH(fpdate)+O265,0),DATE(YEAR(fpdate),MONTH(fpdate)+O265-1,DAY(fpdate))))))</f>
        <v>#NAME?</v>
      </c>
      <c r="Q265" s="80" t="str">
        <f>IF(O265="","",IF(D265&lt;&gt;"",D265,IF(O265=1,start_rate,IF(variable,IF(OR(O265=1,O265&lt;$J$23*periods_per_year),Q264,MIN($J$24,IF(MOD(O265-1,$J$26)=0,MAX($J$25,Q264+$J$27),Q264))),Q264))))</f>
        <v>#NAME?</v>
      </c>
      <c r="R265" s="78" t="str">
        <f t="shared" si="10"/>
        <v>#NAME?</v>
      </c>
      <c r="S265" s="78" t="str">
        <f t="shared" si="11"/>
        <v>#NAME?</v>
      </c>
      <c r="T265" s="78" t="str">
        <f t="shared" si="12"/>
        <v>#NAME?</v>
      </c>
      <c r="U265" s="78" t="str">
        <f t="shared" si="13"/>
        <v>#NAME?</v>
      </c>
    </row>
    <row r="266" ht="12.75" customHeight="1">
      <c r="A266" s="74" t="str">
        <f t="shared" si="1"/>
        <v>#NAME?</v>
      </c>
      <c r="B266" s="75" t="str">
        <f>IF(A266="","",IF(OR(periods_per_year=26,periods_per_year=52),IF(periods_per_year=26,IF(A266=1,fpdate,B265+14),IF(periods_per_year=52,IF(A266=1,fpdate,B265+7),"n/a")),IF(periods_per_year=24,DATE(YEAR(fpdate),MONTH(fpdate)+(A266-1)/2+IF(AND(DAY(fpdate)&gt;=15,MOD(A266,2)=0),1,0),IF(MOD(A266,2)=0,IF(DAY(fpdate)&gt;=15,DAY(fpdate)-14,DAY(fpdate)+14),DAY(fpdate))),IF(DAY(DATE(YEAR(fpdate),MONTH(fpdate)+A266-1,DAY(fpdate)))&lt;&gt;DAY(fpdate),DATE(YEAR(fpdate),MONTH(fpdate)+A266,0),DATE(YEAR(fpdate),MONTH(fpdate)+A266-1,DAY(fpdate))))))</f>
        <v>#NAME?</v>
      </c>
      <c r="C266" s="76" t="str">
        <f t="shared" si="2"/>
        <v>#NAME?</v>
      </c>
      <c r="D266" s="77" t="str">
        <f>IF(A266="","",IF(A266=1,start_rate,IF(variable,IF(OR(A266=1,A266&lt;$J$23*periods_per_year),D265,MIN($J$24,IF(MOD(A266-1,$J$26)=0,MAX($J$25,D265+$J$27),D265))),D265)))</f>
        <v>#NAME?</v>
      </c>
      <c r="E266" s="78" t="str">
        <f t="shared" si="3"/>
        <v>#NAME?</v>
      </c>
      <c r="F266" s="78" t="str">
        <f t="shared" si="4"/>
        <v>#NAME?</v>
      </c>
      <c r="G266" s="78" t="str">
        <f>IF(OR(A266="",A266&lt;$E$23),"",IF(J265&lt;=F266,0,IF(IF(AND(A266&gt;=$E$23,MOD(A266-$E$23,int)=0),$E$24,0)+F266&gt;=J265+E266,J265+E266-F266,IF(AND(A266&gt;=$E$23,MOD(A266-$E$23,int)=0),$E$24,0)+IF(IF(AND(A266&gt;=$E$23,MOD(A266-$E$23,int)=0),$E$24,0)+IF(MOD(A266-$E$27,periods_per_year)=0,$E$26,0)+F266&lt;J265+E266,IF(MOD(A266-$E$27,periods_per_year)=0,$E$26,0),J265+E266-IF(AND(A266&gt;=$E$23,MOD(A266-$E$23,int)=0),$E$24,0)-F266))))</f>
        <v>#NAME?</v>
      </c>
      <c r="H266" s="79"/>
      <c r="I266" s="78" t="str">
        <f t="shared" si="5"/>
        <v>#NAME?</v>
      </c>
      <c r="J266" s="78" t="str">
        <f t="shared" si="6"/>
        <v>#NAME?</v>
      </c>
      <c r="K266" s="78" t="str">
        <f t="shared" si="7"/>
        <v>#NAME?</v>
      </c>
      <c r="L266" s="78" t="str">
        <f t="shared" si="8"/>
        <v>#NAME?</v>
      </c>
      <c r="M266" s="4"/>
      <c r="N266" s="4"/>
      <c r="O266" s="74" t="str">
        <f t="shared" si="9"/>
        <v>#NAME?</v>
      </c>
      <c r="P266" s="75" t="str">
        <f>IF(O266="","",IF(OR(periods_per_year=26,periods_per_year=52),IF(periods_per_year=26,IF(O266=1,fpdate,P265+14),IF(periods_per_year=52,IF(O266=1,fpdate,P265+7),"n/a")),IF(periods_per_year=24,DATE(YEAR(fpdate),MONTH(fpdate)+(O266-1)/2+IF(AND(DAY(fpdate)&gt;=15,MOD(O266,2)=0),1,0),IF(MOD(O266,2)=0,IF(DAY(fpdate)&gt;=15,DAY(fpdate)-14,DAY(fpdate)+14),DAY(fpdate))),IF(DAY(DATE(YEAR(fpdate),MONTH(fpdate)+O266-1,DAY(fpdate)))&lt;&gt;DAY(fpdate),DATE(YEAR(fpdate),MONTH(fpdate)+O266,0),DATE(YEAR(fpdate),MONTH(fpdate)+O266-1,DAY(fpdate))))))</f>
        <v>#NAME?</v>
      </c>
      <c r="Q266" s="80" t="str">
        <f>IF(O266="","",IF(D266&lt;&gt;"",D266,IF(O266=1,start_rate,IF(variable,IF(OR(O266=1,O266&lt;$J$23*periods_per_year),Q265,MIN($J$24,IF(MOD(O266-1,$J$26)=0,MAX($J$25,Q265+$J$27),Q265))),Q265))))</f>
        <v>#NAME?</v>
      </c>
      <c r="R266" s="78" t="str">
        <f t="shared" si="10"/>
        <v>#NAME?</v>
      </c>
      <c r="S266" s="78" t="str">
        <f t="shared" si="11"/>
        <v>#NAME?</v>
      </c>
      <c r="T266" s="78" t="str">
        <f t="shared" si="12"/>
        <v>#NAME?</v>
      </c>
      <c r="U266" s="78" t="str">
        <f t="shared" si="13"/>
        <v>#NAME?</v>
      </c>
    </row>
    <row r="267" ht="12.75" customHeight="1">
      <c r="A267" s="74" t="str">
        <f t="shared" si="1"/>
        <v>#NAME?</v>
      </c>
      <c r="B267" s="75" t="str">
        <f>IF(A267="","",IF(OR(periods_per_year=26,periods_per_year=52),IF(periods_per_year=26,IF(A267=1,fpdate,B266+14),IF(periods_per_year=52,IF(A267=1,fpdate,B266+7),"n/a")),IF(periods_per_year=24,DATE(YEAR(fpdate),MONTH(fpdate)+(A267-1)/2+IF(AND(DAY(fpdate)&gt;=15,MOD(A267,2)=0),1,0),IF(MOD(A267,2)=0,IF(DAY(fpdate)&gt;=15,DAY(fpdate)-14,DAY(fpdate)+14),DAY(fpdate))),IF(DAY(DATE(YEAR(fpdate),MONTH(fpdate)+A267-1,DAY(fpdate)))&lt;&gt;DAY(fpdate),DATE(YEAR(fpdate),MONTH(fpdate)+A267,0),DATE(YEAR(fpdate),MONTH(fpdate)+A267-1,DAY(fpdate))))))</f>
        <v>#NAME?</v>
      </c>
      <c r="C267" s="76" t="str">
        <f t="shared" si="2"/>
        <v>#NAME?</v>
      </c>
      <c r="D267" s="77" t="str">
        <f>IF(A267="","",IF(A267=1,start_rate,IF(variable,IF(OR(A267=1,A267&lt;$J$23*periods_per_year),D266,MIN($J$24,IF(MOD(A267-1,$J$26)=0,MAX($J$25,D266+$J$27),D266))),D266)))</f>
        <v>#NAME?</v>
      </c>
      <c r="E267" s="78" t="str">
        <f t="shared" si="3"/>
        <v>#NAME?</v>
      </c>
      <c r="F267" s="78" t="str">
        <f t="shared" si="4"/>
        <v>#NAME?</v>
      </c>
      <c r="G267" s="78" t="str">
        <f>IF(OR(A267="",A267&lt;$E$23),"",IF(J266&lt;=F267,0,IF(IF(AND(A267&gt;=$E$23,MOD(A267-$E$23,int)=0),$E$24,0)+F267&gt;=J266+E267,J266+E267-F267,IF(AND(A267&gt;=$E$23,MOD(A267-$E$23,int)=0),$E$24,0)+IF(IF(AND(A267&gt;=$E$23,MOD(A267-$E$23,int)=0),$E$24,0)+IF(MOD(A267-$E$27,periods_per_year)=0,$E$26,0)+F267&lt;J266+E267,IF(MOD(A267-$E$27,periods_per_year)=0,$E$26,0),J266+E267-IF(AND(A267&gt;=$E$23,MOD(A267-$E$23,int)=0),$E$24,0)-F267))))</f>
        <v>#NAME?</v>
      </c>
      <c r="H267" s="79"/>
      <c r="I267" s="78" t="str">
        <f t="shared" si="5"/>
        <v>#NAME?</v>
      </c>
      <c r="J267" s="78" t="str">
        <f t="shared" si="6"/>
        <v>#NAME?</v>
      </c>
      <c r="K267" s="78" t="str">
        <f t="shared" si="7"/>
        <v>#NAME?</v>
      </c>
      <c r="L267" s="78" t="str">
        <f t="shared" si="8"/>
        <v>#NAME?</v>
      </c>
      <c r="M267" s="4"/>
      <c r="N267" s="4"/>
      <c r="O267" s="74" t="str">
        <f t="shared" si="9"/>
        <v>#NAME?</v>
      </c>
      <c r="P267" s="75" t="str">
        <f>IF(O267="","",IF(OR(periods_per_year=26,periods_per_year=52),IF(periods_per_year=26,IF(O267=1,fpdate,P266+14),IF(periods_per_year=52,IF(O267=1,fpdate,P266+7),"n/a")),IF(periods_per_year=24,DATE(YEAR(fpdate),MONTH(fpdate)+(O267-1)/2+IF(AND(DAY(fpdate)&gt;=15,MOD(O267,2)=0),1,0),IF(MOD(O267,2)=0,IF(DAY(fpdate)&gt;=15,DAY(fpdate)-14,DAY(fpdate)+14),DAY(fpdate))),IF(DAY(DATE(YEAR(fpdate),MONTH(fpdate)+O267-1,DAY(fpdate)))&lt;&gt;DAY(fpdate),DATE(YEAR(fpdate),MONTH(fpdate)+O267,0),DATE(YEAR(fpdate),MONTH(fpdate)+O267-1,DAY(fpdate))))))</f>
        <v>#NAME?</v>
      </c>
      <c r="Q267" s="80" t="str">
        <f>IF(O267="","",IF(D267&lt;&gt;"",D267,IF(O267=1,start_rate,IF(variable,IF(OR(O267=1,O267&lt;$J$23*periods_per_year),Q266,MIN($J$24,IF(MOD(O267-1,$J$26)=0,MAX($J$25,Q266+$J$27),Q266))),Q266))))</f>
        <v>#NAME?</v>
      </c>
      <c r="R267" s="78" t="str">
        <f t="shared" si="10"/>
        <v>#NAME?</v>
      </c>
      <c r="S267" s="78" t="str">
        <f t="shared" si="11"/>
        <v>#NAME?</v>
      </c>
      <c r="T267" s="78" t="str">
        <f t="shared" si="12"/>
        <v>#NAME?</v>
      </c>
      <c r="U267" s="78" t="str">
        <f t="shared" si="13"/>
        <v>#NAME?</v>
      </c>
    </row>
    <row r="268" ht="12.75" customHeight="1">
      <c r="A268" s="74" t="str">
        <f t="shared" si="1"/>
        <v>#NAME?</v>
      </c>
      <c r="B268" s="75" t="str">
        <f>IF(A268="","",IF(OR(periods_per_year=26,periods_per_year=52),IF(periods_per_year=26,IF(A268=1,fpdate,B267+14),IF(periods_per_year=52,IF(A268=1,fpdate,B267+7),"n/a")),IF(periods_per_year=24,DATE(YEAR(fpdate),MONTH(fpdate)+(A268-1)/2+IF(AND(DAY(fpdate)&gt;=15,MOD(A268,2)=0),1,0),IF(MOD(A268,2)=0,IF(DAY(fpdate)&gt;=15,DAY(fpdate)-14,DAY(fpdate)+14),DAY(fpdate))),IF(DAY(DATE(YEAR(fpdate),MONTH(fpdate)+A268-1,DAY(fpdate)))&lt;&gt;DAY(fpdate),DATE(YEAR(fpdate),MONTH(fpdate)+A268,0),DATE(YEAR(fpdate),MONTH(fpdate)+A268-1,DAY(fpdate))))))</f>
        <v>#NAME?</v>
      </c>
      <c r="C268" s="76" t="str">
        <f t="shared" si="2"/>
        <v>#NAME?</v>
      </c>
      <c r="D268" s="77" t="str">
        <f>IF(A268="","",IF(A268=1,start_rate,IF(variable,IF(OR(A268=1,A268&lt;$J$23*periods_per_year),D267,MIN($J$24,IF(MOD(A268-1,$J$26)=0,MAX($J$25,D267+$J$27),D267))),D267)))</f>
        <v>#NAME?</v>
      </c>
      <c r="E268" s="78" t="str">
        <f t="shared" si="3"/>
        <v>#NAME?</v>
      </c>
      <c r="F268" s="78" t="str">
        <f t="shared" si="4"/>
        <v>#NAME?</v>
      </c>
      <c r="G268" s="78" t="str">
        <f>IF(OR(A268="",A268&lt;$E$23),"",IF(J267&lt;=F268,0,IF(IF(AND(A268&gt;=$E$23,MOD(A268-$E$23,int)=0),$E$24,0)+F268&gt;=J267+E268,J267+E268-F268,IF(AND(A268&gt;=$E$23,MOD(A268-$E$23,int)=0),$E$24,0)+IF(IF(AND(A268&gt;=$E$23,MOD(A268-$E$23,int)=0),$E$24,0)+IF(MOD(A268-$E$27,periods_per_year)=0,$E$26,0)+F268&lt;J267+E268,IF(MOD(A268-$E$27,periods_per_year)=0,$E$26,0),J267+E268-IF(AND(A268&gt;=$E$23,MOD(A268-$E$23,int)=0),$E$24,0)-F268))))</f>
        <v>#NAME?</v>
      </c>
      <c r="H268" s="79"/>
      <c r="I268" s="78" t="str">
        <f t="shared" si="5"/>
        <v>#NAME?</v>
      </c>
      <c r="J268" s="78" t="str">
        <f t="shared" si="6"/>
        <v>#NAME?</v>
      </c>
      <c r="K268" s="78" t="str">
        <f t="shared" si="7"/>
        <v>#NAME?</v>
      </c>
      <c r="L268" s="78" t="str">
        <f t="shared" si="8"/>
        <v>#NAME?</v>
      </c>
      <c r="M268" s="4"/>
      <c r="N268" s="4"/>
      <c r="O268" s="74" t="str">
        <f t="shared" si="9"/>
        <v>#NAME?</v>
      </c>
      <c r="P268" s="75" t="str">
        <f>IF(O268="","",IF(OR(periods_per_year=26,periods_per_year=52),IF(periods_per_year=26,IF(O268=1,fpdate,P267+14),IF(periods_per_year=52,IF(O268=1,fpdate,P267+7),"n/a")),IF(periods_per_year=24,DATE(YEAR(fpdate),MONTH(fpdate)+(O268-1)/2+IF(AND(DAY(fpdate)&gt;=15,MOD(O268,2)=0),1,0),IF(MOD(O268,2)=0,IF(DAY(fpdate)&gt;=15,DAY(fpdate)-14,DAY(fpdate)+14),DAY(fpdate))),IF(DAY(DATE(YEAR(fpdate),MONTH(fpdate)+O268-1,DAY(fpdate)))&lt;&gt;DAY(fpdate),DATE(YEAR(fpdate),MONTH(fpdate)+O268,0),DATE(YEAR(fpdate),MONTH(fpdate)+O268-1,DAY(fpdate))))))</f>
        <v>#NAME?</v>
      </c>
      <c r="Q268" s="80" t="str">
        <f>IF(O268="","",IF(D268&lt;&gt;"",D268,IF(O268=1,start_rate,IF(variable,IF(OR(O268=1,O268&lt;$J$23*periods_per_year),Q267,MIN($J$24,IF(MOD(O268-1,$J$26)=0,MAX($J$25,Q267+$J$27),Q267))),Q267))))</f>
        <v>#NAME?</v>
      </c>
      <c r="R268" s="78" t="str">
        <f t="shared" si="10"/>
        <v>#NAME?</v>
      </c>
      <c r="S268" s="78" t="str">
        <f t="shared" si="11"/>
        <v>#NAME?</v>
      </c>
      <c r="T268" s="78" t="str">
        <f t="shared" si="12"/>
        <v>#NAME?</v>
      </c>
      <c r="U268" s="78" t="str">
        <f t="shared" si="13"/>
        <v>#NAME?</v>
      </c>
    </row>
    <row r="269" ht="12.75" customHeight="1">
      <c r="A269" s="74" t="str">
        <f t="shared" si="1"/>
        <v>#NAME?</v>
      </c>
      <c r="B269" s="75" t="str">
        <f>IF(A269="","",IF(OR(periods_per_year=26,periods_per_year=52),IF(periods_per_year=26,IF(A269=1,fpdate,B268+14),IF(periods_per_year=52,IF(A269=1,fpdate,B268+7),"n/a")),IF(periods_per_year=24,DATE(YEAR(fpdate),MONTH(fpdate)+(A269-1)/2+IF(AND(DAY(fpdate)&gt;=15,MOD(A269,2)=0),1,0),IF(MOD(A269,2)=0,IF(DAY(fpdate)&gt;=15,DAY(fpdate)-14,DAY(fpdate)+14),DAY(fpdate))),IF(DAY(DATE(YEAR(fpdate),MONTH(fpdate)+A269-1,DAY(fpdate)))&lt;&gt;DAY(fpdate),DATE(YEAR(fpdate),MONTH(fpdate)+A269,0),DATE(YEAR(fpdate),MONTH(fpdate)+A269-1,DAY(fpdate))))))</f>
        <v>#NAME?</v>
      </c>
      <c r="C269" s="76" t="str">
        <f t="shared" si="2"/>
        <v>#NAME?</v>
      </c>
      <c r="D269" s="77" t="str">
        <f>IF(A269="","",IF(A269=1,start_rate,IF(variable,IF(OR(A269=1,A269&lt;$J$23*periods_per_year),D268,MIN($J$24,IF(MOD(A269-1,$J$26)=0,MAX($J$25,D268+$J$27),D268))),D268)))</f>
        <v>#NAME?</v>
      </c>
      <c r="E269" s="78" t="str">
        <f t="shared" si="3"/>
        <v>#NAME?</v>
      </c>
      <c r="F269" s="78" t="str">
        <f t="shared" si="4"/>
        <v>#NAME?</v>
      </c>
      <c r="G269" s="78" t="str">
        <f>IF(OR(A269="",A269&lt;$E$23),"",IF(J268&lt;=F269,0,IF(IF(AND(A269&gt;=$E$23,MOD(A269-$E$23,int)=0),$E$24,0)+F269&gt;=J268+E269,J268+E269-F269,IF(AND(A269&gt;=$E$23,MOD(A269-$E$23,int)=0),$E$24,0)+IF(IF(AND(A269&gt;=$E$23,MOD(A269-$E$23,int)=0),$E$24,0)+IF(MOD(A269-$E$27,periods_per_year)=0,$E$26,0)+F269&lt;J268+E269,IF(MOD(A269-$E$27,periods_per_year)=0,$E$26,0),J268+E269-IF(AND(A269&gt;=$E$23,MOD(A269-$E$23,int)=0),$E$24,0)-F269))))</f>
        <v>#NAME?</v>
      </c>
      <c r="H269" s="79"/>
      <c r="I269" s="78" t="str">
        <f t="shared" si="5"/>
        <v>#NAME?</v>
      </c>
      <c r="J269" s="78" t="str">
        <f t="shared" si="6"/>
        <v>#NAME?</v>
      </c>
      <c r="K269" s="78" t="str">
        <f t="shared" si="7"/>
        <v>#NAME?</v>
      </c>
      <c r="L269" s="78" t="str">
        <f t="shared" si="8"/>
        <v>#NAME?</v>
      </c>
      <c r="M269" s="4"/>
      <c r="N269" s="4"/>
      <c r="O269" s="74" t="str">
        <f t="shared" si="9"/>
        <v>#NAME?</v>
      </c>
      <c r="P269" s="75" t="str">
        <f>IF(O269="","",IF(OR(periods_per_year=26,periods_per_year=52),IF(periods_per_year=26,IF(O269=1,fpdate,P268+14),IF(periods_per_year=52,IF(O269=1,fpdate,P268+7),"n/a")),IF(periods_per_year=24,DATE(YEAR(fpdate),MONTH(fpdate)+(O269-1)/2+IF(AND(DAY(fpdate)&gt;=15,MOD(O269,2)=0),1,0),IF(MOD(O269,2)=0,IF(DAY(fpdate)&gt;=15,DAY(fpdate)-14,DAY(fpdate)+14),DAY(fpdate))),IF(DAY(DATE(YEAR(fpdate),MONTH(fpdate)+O269-1,DAY(fpdate)))&lt;&gt;DAY(fpdate),DATE(YEAR(fpdate),MONTH(fpdate)+O269,0),DATE(YEAR(fpdate),MONTH(fpdate)+O269-1,DAY(fpdate))))))</f>
        <v>#NAME?</v>
      </c>
      <c r="Q269" s="80" t="str">
        <f>IF(O269="","",IF(D269&lt;&gt;"",D269,IF(O269=1,start_rate,IF(variable,IF(OR(O269=1,O269&lt;$J$23*periods_per_year),Q268,MIN($J$24,IF(MOD(O269-1,$J$26)=0,MAX($J$25,Q268+$J$27),Q268))),Q268))))</f>
        <v>#NAME?</v>
      </c>
      <c r="R269" s="78" t="str">
        <f t="shared" si="10"/>
        <v>#NAME?</v>
      </c>
      <c r="S269" s="78" t="str">
        <f t="shared" si="11"/>
        <v>#NAME?</v>
      </c>
      <c r="T269" s="78" t="str">
        <f t="shared" si="12"/>
        <v>#NAME?</v>
      </c>
      <c r="U269" s="78" t="str">
        <f t="shared" si="13"/>
        <v>#NAME?</v>
      </c>
    </row>
    <row r="270" ht="12.75" customHeight="1">
      <c r="A270" s="74" t="str">
        <f t="shared" si="1"/>
        <v>#NAME?</v>
      </c>
      <c r="B270" s="75" t="str">
        <f>IF(A270="","",IF(OR(periods_per_year=26,periods_per_year=52),IF(periods_per_year=26,IF(A270=1,fpdate,B269+14),IF(periods_per_year=52,IF(A270=1,fpdate,B269+7),"n/a")),IF(periods_per_year=24,DATE(YEAR(fpdate),MONTH(fpdate)+(A270-1)/2+IF(AND(DAY(fpdate)&gt;=15,MOD(A270,2)=0),1,0),IF(MOD(A270,2)=0,IF(DAY(fpdate)&gt;=15,DAY(fpdate)-14,DAY(fpdate)+14),DAY(fpdate))),IF(DAY(DATE(YEAR(fpdate),MONTH(fpdate)+A270-1,DAY(fpdate)))&lt;&gt;DAY(fpdate),DATE(YEAR(fpdate),MONTH(fpdate)+A270,0),DATE(YEAR(fpdate),MONTH(fpdate)+A270-1,DAY(fpdate))))))</f>
        <v>#NAME?</v>
      </c>
      <c r="C270" s="76" t="str">
        <f t="shared" si="2"/>
        <v>#NAME?</v>
      </c>
      <c r="D270" s="77" t="str">
        <f>IF(A270="","",IF(A270=1,start_rate,IF(variable,IF(OR(A270=1,A270&lt;$J$23*periods_per_year),D269,MIN($J$24,IF(MOD(A270-1,$J$26)=0,MAX($J$25,D269+$J$27),D269))),D269)))</f>
        <v>#NAME?</v>
      </c>
      <c r="E270" s="78" t="str">
        <f t="shared" si="3"/>
        <v>#NAME?</v>
      </c>
      <c r="F270" s="78" t="str">
        <f t="shared" si="4"/>
        <v>#NAME?</v>
      </c>
      <c r="G270" s="78" t="str">
        <f>IF(OR(A270="",A270&lt;$E$23),"",IF(J269&lt;=F270,0,IF(IF(AND(A270&gt;=$E$23,MOD(A270-$E$23,int)=0),$E$24,0)+F270&gt;=J269+E270,J269+E270-F270,IF(AND(A270&gt;=$E$23,MOD(A270-$E$23,int)=0),$E$24,0)+IF(IF(AND(A270&gt;=$E$23,MOD(A270-$E$23,int)=0),$E$24,0)+IF(MOD(A270-$E$27,periods_per_year)=0,$E$26,0)+F270&lt;J269+E270,IF(MOD(A270-$E$27,periods_per_year)=0,$E$26,0),J269+E270-IF(AND(A270&gt;=$E$23,MOD(A270-$E$23,int)=0),$E$24,0)-F270))))</f>
        <v>#NAME?</v>
      </c>
      <c r="H270" s="79"/>
      <c r="I270" s="78" t="str">
        <f t="shared" si="5"/>
        <v>#NAME?</v>
      </c>
      <c r="J270" s="78" t="str">
        <f t="shared" si="6"/>
        <v>#NAME?</v>
      </c>
      <c r="K270" s="78" t="str">
        <f t="shared" si="7"/>
        <v>#NAME?</v>
      </c>
      <c r="L270" s="78" t="str">
        <f t="shared" si="8"/>
        <v>#NAME?</v>
      </c>
      <c r="M270" s="4"/>
      <c r="N270" s="4"/>
      <c r="O270" s="74" t="str">
        <f t="shared" si="9"/>
        <v>#NAME?</v>
      </c>
      <c r="P270" s="75" t="str">
        <f>IF(O270="","",IF(OR(periods_per_year=26,periods_per_year=52),IF(periods_per_year=26,IF(O270=1,fpdate,P269+14),IF(periods_per_year=52,IF(O270=1,fpdate,P269+7),"n/a")),IF(periods_per_year=24,DATE(YEAR(fpdate),MONTH(fpdate)+(O270-1)/2+IF(AND(DAY(fpdate)&gt;=15,MOD(O270,2)=0),1,0),IF(MOD(O270,2)=0,IF(DAY(fpdate)&gt;=15,DAY(fpdate)-14,DAY(fpdate)+14),DAY(fpdate))),IF(DAY(DATE(YEAR(fpdate),MONTH(fpdate)+O270-1,DAY(fpdate)))&lt;&gt;DAY(fpdate),DATE(YEAR(fpdate),MONTH(fpdate)+O270,0),DATE(YEAR(fpdate),MONTH(fpdate)+O270-1,DAY(fpdate))))))</f>
        <v>#NAME?</v>
      </c>
      <c r="Q270" s="80" t="str">
        <f>IF(O270="","",IF(D270&lt;&gt;"",D270,IF(O270=1,start_rate,IF(variable,IF(OR(O270=1,O270&lt;$J$23*periods_per_year),Q269,MIN($J$24,IF(MOD(O270-1,$J$26)=0,MAX($J$25,Q269+$J$27),Q269))),Q269))))</f>
        <v>#NAME?</v>
      </c>
      <c r="R270" s="78" t="str">
        <f t="shared" si="10"/>
        <v>#NAME?</v>
      </c>
      <c r="S270" s="78" t="str">
        <f t="shared" si="11"/>
        <v>#NAME?</v>
      </c>
      <c r="T270" s="78" t="str">
        <f t="shared" si="12"/>
        <v>#NAME?</v>
      </c>
      <c r="U270" s="78" t="str">
        <f t="shared" si="13"/>
        <v>#NAME?</v>
      </c>
    </row>
    <row r="271" ht="12.75" customHeight="1">
      <c r="A271" s="74" t="str">
        <f t="shared" si="1"/>
        <v>#NAME?</v>
      </c>
      <c r="B271" s="75" t="str">
        <f>IF(A271="","",IF(OR(periods_per_year=26,periods_per_year=52),IF(periods_per_year=26,IF(A271=1,fpdate,B270+14),IF(periods_per_year=52,IF(A271=1,fpdate,B270+7),"n/a")),IF(periods_per_year=24,DATE(YEAR(fpdate),MONTH(fpdate)+(A271-1)/2+IF(AND(DAY(fpdate)&gt;=15,MOD(A271,2)=0),1,0),IF(MOD(A271,2)=0,IF(DAY(fpdate)&gt;=15,DAY(fpdate)-14,DAY(fpdate)+14),DAY(fpdate))),IF(DAY(DATE(YEAR(fpdate),MONTH(fpdate)+A271-1,DAY(fpdate)))&lt;&gt;DAY(fpdate),DATE(YEAR(fpdate),MONTH(fpdate)+A271,0),DATE(YEAR(fpdate),MONTH(fpdate)+A271-1,DAY(fpdate))))))</f>
        <v>#NAME?</v>
      </c>
      <c r="C271" s="76" t="str">
        <f t="shared" si="2"/>
        <v>#NAME?</v>
      </c>
      <c r="D271" s="77" t="str">
        <f>IF(A271="","",IF(A271=1,start_rate,IF(variable,IF(OR(A271=1,A271&lt;$J$23*periods_per_year),D270,MIN($J$24,IF(MOD(A271-1,$J$26)=0,MAX($J$25,D270+$J$27),D270))),D270)))</f>
        <v>#NAME?</v>
      </c>
      <c r="E271" s="78" t="str">
        <f t="shared" si="3"/>
        <v>#NAME?</v>
      </c>
      <c r="F271" s="78" t="str">
        <f t="shared" si="4"/>
        <v>#NAME?</v>
      </c>
      <c r="G271" s="78" t="str">
        <f>IF(OR(A271="",A271&lt;$E$23),"",IF(J270&lt;=F271,0,IF(IF(AND(A271&gt;=$E$23,MOD(A271-$E$23,int)=0),$E$24,0)+F271&gt;=J270+E271,J270+E271-F271,IF(AND(A271&gt;=$E$23,MOD(A271-$E$23,int)=0),$E$24,0)+IF(IF(AND(A271&gt;=$E$23,MOD(A271-$E$23,int)=0),$E$24,0)+IF(MOD(A271-$E$27,periods_per_year)=0,$E$26,0)+F271&lt;J270+E271,IF(MOD(A271-$E$27,periods_per_year)=0,$E$26,0),J270+E271-IF(AND(A271&gt;=$E$23,MOD(A271-$E$23,int)=0),$E$24,0)-F271))))</f>
        <v>#NAME?</v>
      </c>
      <c r="H271" s="79"/>
      <c r="I271" s="78" t="str">
        <f t="shared" si="5"/>
        <v>#NAME?</v>
      </c>
      <c r="J271" s="78" t="str">
        <f t="shared" si="6"/>
        <v>#NAME?</v>
      </c>
      <c r="K271" s="78" t="str">
        <f t="shared" si="7"/>
        <v>#NAME?</v>
      </c>
      <c r="L271" s="78" t="str">
        <f t="shared" si="8"/>
        <v>#NAME?</v>
      </c>
      <c r="M271" s="4"/>
      <c r="N271" s="4"/>
      <c r="O271" s="74" t="str">
        <f t="shared" si="9"/>
        <v>#NAME?</v>
      </c>
      <c r="P271" s="75" t="str">
        <f>IF(O271="","",IF(OR(periods_per_year=26,periods_per_year=52),IF(periods_per_year=26,IF(O271=1,fpdate,P270+14),IF(periods_per_year=52,IF(O271=1,fpdate,P270+7),"n/a")),IF(periods_per_year=24,DATE(YEAR(fpdate),MONTH(fpdate)+(O271-1)/2+IF(AND(DAY(fpdate)&gt;=15,MOD(O271,2)=0),1,0),IF(MOD(O271,2)=0,IF(DAY(fpdate)&gt;=15,DAY(fpdate)-14,DAY(fpdate)+14),DAY(fpdate))),IF(DAY(DATE(YEAR(fpdate),MONTH(fpdate)+O271-1,DAY(fpdate)))&lt;&gt;DAY(fpdate),DATE(YEAR(fpdate),MONTH(fpdate)+O271,0),DATE(YEAR(fpdate),MONTH(fpdate)+O271-1,DAY(fpdate))))))</f>
        <v>#NAME?</v>
      </c>
      <c r="Q271" s="80" t="str">
        <f>IF(O271="","",IF(D271&lt;&gt;"",D271,IF(O271=1,start_rate,IF(variable,IF(OR(O271=1,O271&lt;$J$23*periods_per_year),Q270,MIN($J$24,IF(MOD(O271-1,$J$26)=0,MAX($J$25,Q270+$J$27),Q270))),Q270))))</f>
        <v>#NAME?</v>
      </c>
      <c r="R271" s="78" t="str">
        <f t="shared" si="10"/>
        <v>#NAME?</v>
      </c>
      <c r="S271" s="78" t="str">
        <f t="shared" si="11"/>
        <v>#NAME?</v>
      </c>
      <c r="T271" s="78" t="str">
        <f t="shared" si="12"/>
        <v>#NAME?</v>
      </c>
      <c r="U271" s="78" t="str">
        <f t="shared" si="13"/>
        <v>#NAME?</v>
      </c>
    </row>
    <row r="272" ht="12.75" customHeight="1">
      <c r="A272" s="74" t="str">
        <f t="shared" si="1"/>
        <v>#NAME?</v>
      </c>
      <c r="B272" s="75" t="str">
        <f>IF(A272="","",IF(OR(periods_per_year=26,periods_per_year=52),IF(periods_per_year=26,IF(A272=1,fpdate,B271+14),IF(periods_per_year=52,IF(A272=1,fpdate,B271+7),"n/a")),IF(periods_per_year=24,DATE(YEAR(fpdate),MONTH(fpdate)+(A272-1)/2+IF(AND(DAY(fpdate)&gt;=15,MOD(A272,2)=0),1,0),IF(MOD(A272,2)=0,IF(DAY(fpdate)&gt;=15,DAY(fpdate)-14,DAY(fpdate)+14),DAY(fpdate))),IF(DAY(DATE(YEAR(fpdate),MONTH(fpdate)+A272-1,DAY(fpdate)))&lt;&gt;DAY(fpdate),DATE(YEAR(fpdate),MONTH(fpdate)+A272,0),DATE(YEAR(fpdate),MONTH(fpdate)+A272-1,DAY(fpdate))))))</f>
        <v>#NAME?</v>
      </c>
      <c r="C272" s="76" t="str">
        <f t="shared" si="2"/>
        <v>#NAME?</v>
      </c>
      <c r="D272" s="77" t="str">
        <f>IF(A272="","",IF(A272=1,start_rate,IF(variable,IF(OR(A272=1,A272&lt;$J$23*periods_per_year),D271,MIN($J$24,IF(MOD(A272-1,$J$26)=0,MAX($J$25,D271+$J$27),D271))),D271)))</f>
        <v>#NAME?</v>
      </c>
      <c r="E272" s="78" t="str">
        <f t="shared" si="3"/>
        <v>#NAME?</v>
      </c>
      <c r="F272" s="78" t="str">
        <f t="shared" si="4"/>
        <v>#NAME?</v>
      </c>
      <c r="G272" s="78" t="str">
        <f>IF(OR(A272="",A272&lt;$E$23),"",IF(J271&lt;=F272,0,IF(IF(AND(A272&gt;=$E$23,MOD(A272-$E$23,int)=0),$E$24,0)+F272&gt;=J271+E272,J271+E272-F272,IF(AND(A272&gt;=$E$23,MOD(A272-$E$23,int)=0),$E$24,0)+IF(IF(AND(A272&gt;=$E$23,MOD(A272-$E$23,int)=0),$E$24,0)+IF(MOD(A272-$E$27,periods_per_year)=0,$E$26,0)+F272&lt;J271+E272,IF(MOD(A272-$E$27,periods_per_year)=0,$E$26,0),J271+E272-IF(AND(A272&gt;=$E$23,MOD(A272-$E$23,int)=0),$E$24,0)-F272))))</f>
        <v>#NAME?</v>
      </c>
      <c r="H272" s="79"/>
      <c r="I272" s="78" t="str">
        <f t="shared" si="5"/>
        <v>#NAME?</v>
      </c>
      <c r="J272" s="78" t="str">
        <f t="shared" si="6"/>
        <v>#NAME?</v>
      </c>
      <c r="K272" s="78" t="str">
        <f t="shared" si="7"/>
        <v>#NAME?</v>
      </c>
      <c r="L272" s="78" t="str">
        <f t="shared" si="8"/>
        <v>#NAME?</v>
      </c>
      <c r="M272" s="4"/>
      <c r="N272" s="4"/>
      <c r="O272" s="74" t="str">
        <f t="shared" si="9"/>
        <v>#NAME?</v>
      </c>
      <c r="P272" s="75" t="str">
        <f>IF(O272="","",IF(OR(periods_per_year=26,periods_per_year=52),IF(periods_per_year=26,IF(O272=1,fpdate,P271+14),IF(periods_per_year=52,IF(O272=1,fpdate,P271+7),"n/a")),IF(periods_per_year=24,DATE(YEAR(fpdate),MONTH(fpdate)+(O272-1)/2+IF(AND(DAY(fpdate)&gt;=15,MOD(O272,2)=0),1,0),IF(MOD(O272,2)=0,IF(DAY(fpdate)&gt;=15,DAY(fpdate)-14,DAY(fpdate)+14),DAY(fpdate))),IF(DAY(DATE(YEAR(fpdate),MONTH(fpdate)+O272-1,DAY(fpdate)))&lt;&gt;DAY(fpdate),DATE(YEAR(fpdate),MONTH(fpdate)+O272,0),DATE(YEAR(fpdate),MONTH(fpdate)+O272-1,DAY(fpdate))))))</f>
        <v>#NAME?</v>
      </c>
      <c r="Q272" s="80" t="str">
        <f>IF(O272="","",IF(D272&lt;&gt;"",D272,IF(O272=1,start_rate,IF(variable,IF(OR(O272=1,O272&lt;$J$23*periods_per_year),Q271,MIN($J$24,IF(MOD(O272-1,$J$26)=0,MAX($J$25,Q271+$J$27),Q271))),Q271))))</f>
        <v>#NAME?</v>
      </c>
      <c r="R272" s="78" t="str">
        <f t="shared" si="10"/>
        <v>#NAME?</v>
      </c>
      <c r="S272" s="78" t="str">
        <f t="shared" si="11"/>
        <v>#NAME?</v>
      </c>
      <c r="T272" s="78" t="str">
        <f t="shared" si="12"/>
        <v>#NAME?</v>
      </c>
      <c r="U272" s="78" t="str">
        <f t="shared" si="13"/>
        <v>#NAME?</v>
      </c>
    </row>
    <row r="273" ht="12.75" customHeight="1">
      <c r="A273" s="74" t="str">
        <f t="shared" si="1"/>
        <v>#NAME?</v>
      </c>
      <c r="B273" s="75" t="str">
        <f>IF(A273="","",IF(OR(periods_per_year=26,periods_per_year=52),IF(periods_per_year=26,IF(A273=1,fpdate,B272+14),IF(periods_per_year=52,IF(A273=1,fpdate,B272+7),"n/a")),IF(periods_per_year=24,DATE(YEAR(fpdate),MONTH(fpdate)+(A273-1)/2+IF(AND(DAY(fpdate)&gt;=15,MOD(A273,2)=0),1,0),IF(MOD(A273,2)=0,IF(DAY(fpdate)&gt;=15,DAY(fpdate)-14,DAY(fpdate)+14),DAY(fpdate))),IF(DAY(DATE(YEAR(fpdate),MONTH(fpdate)+A273-1,DAY(fpdate)))&lt;&gt;DAY(fpdate),DATE(YEAR(fpdate),MONTH(fpdate)+A273,0),DATE(YEAR(fpdate),MONTH(fpdate)+A273-1,DAY(fpdate))))))</f>
        <v>#NAME?</v>
      </c>
      <c r="C273" s="76" t="str">
        <f t="shared" si="2"/>
        <v>#NAME?</v>
      </c>
      <c r="D273" s="77" t="str">
        <f>IF(A273="","",IF(A273=1,start_rate,IF(variable,IF(OR(A273=1,A273&lt;$J$23*periods_per_year),D272,MIN($J$24,IF(MOD(A273-1,$J$26)=0,MAX($J$25,D272+$J$27),D272))),D272)))</f>
        <v>#NAME?</v>
      </c>
      <c r="E273" s="78" t="str">
        <f t="shared" si="3"/>
        <v>#NAME?</v>
      </c>
      <c r="F273" s="78" t="str">
        <f t="shared" si="4"/>
        <v>#NAME?</v>
      </c>
      <c r="G273" s="78" t="str">
        <f>IF(OR(A273="",A273&lt;$E$23),"",IF(J272&lt;=F273,0,IF(IF(AND(A273&gt;=$E$23,MOD(A273-$E$23,int)=0),$E$24,0)+F273&gt;=J272+E273,J272+E273-F273,IF(AND(A273&gt;=$E$23,MOD(A273-$E$23,int)=0),$E$24,0)+IF(IF(AND(A273&gt;=$E$23,MOD(A273-$E$23,int)=0),$E$24,0)+IF(MOD(A273-$E$27,periods_per_year)=0,$E$26,0)+F273&lt;J272+E273,IF(MOD(A273-$E$27,periods_per_year)=0,$E$26,0),J272+E273-IF(AND(A273&gt;=$E$23,MOD(A273-$E$23,int)=0),$E$24,0)-F273))))</f>
        <v>#NAME?</v>
      </c>
      <c r="H273" s="79"/>
      <c r="I273" s="78" t="str">
        <f t="shared" si="5"/>
        <v>#NAME?</v>
      </c>
      <c r="J273" s="78" t="str">
        <f t="shared" si="6"/>
        <v>#NAME?</v>
      </c>
      <c r="K273" s="78" t="str">
        <f t="shared" si="7"/>
        <v>#NAME?</v>
      </c>
      <c r="L273" s="78" t="str">
        <f t="shared" si="8"/>
        <v>#NAME?</v>
      </c>
      <c r="M273" s="4"/>
      <c r="N273" s="4"/>
      <c r="O273" s="74" t="str">
        <f t="shared" si="9"/>
        <v>#NAME?</v>
      </c>
      <c r="P273" s="75" t="str">
        <f>IF(O273="","",IF(OR(periods_per_year=26,periods_per_year=52),IF(periods_per_year=26,IF(O273=1,fpdate,P272+14),IF(periods_per_year=52,IF(O273=1,fpdate,P272+7),"n/a")),IF(periods_per_year=24,DATE(YEAR(fpdate),MONTH(fpdate)+(O273-1)/2+IF(AND(DAY(fpdate)&gt;=15,MOD(O273,2)=0),1,0),IF(MOD(O273,2)=0,IF(DAY(fpdate)&gt;=15,DAY(fpdate)-14,DAY(fpdate)+14),DAY(fpdate))),IF(DAY(DATE(YEAR(fpdate),MONTH(fpdate)+O273-1,DAY(fpdate)))&lt;&gt;DAY(fpdate),DATE(YEAR(fpdate),MONTH(fpdate)+O273,0),DATE(YEAR(fpdate),MONTH(fpdate)+O273-1,DAY(fpdate))))))</f>
        <v>#NAME?</v>
      </c>
      <c r="Q273" s="80" t="str">
        <f>IF(O273="","",IF(D273&lt;&gt;"",D273,IF(O273=1,start_rate,IF(variable,IF(OR(O273=1,O273&lt;$J$23*periods_per_year),Q272,MIN($J$24,IF(MOD(O273-1,$J$26)=0,MAX($J$25,Q272+$J$27),Q272))),Q272))))</f>
        <v>#NAME?</v>
      </c>
      <c r="R273" s="78" t="str">
        <f t="shared" si="10"/>
        <v>#NAME?</v>
      </c>
      <c r="S273" s="78" t="str">
        <f t="shared" si="11"/>
        <v>#NAME?</v>
      </c>
      <c r="T273" s="78" t="str">
        <f t="shared" si="12"/>
        <v>#NAME?</v>
      </c>
      <c r="U273" s="78" t="str">
        <f t="shared" si="13"/>
        <v>#NAME?</v>
      </c>
    </row>
    <row r="274" ht="12.75" customHeight="1">
      <c r="A274" s="74" t="str">
        <f t="shared" si="1"/>
        <v>#NAME?</v>
      </c>
      <c r="B274" s="75" t="str">
        <f>IF(A274="","",IF(OR(periods_per_year=26,periods_per_year=52),IF(periods_per_year=26,IF(A274=1,fpdate,B273+14),IF(periods_per_year=52,IF(A274=1,fpdate,B273+7),"n/a")),IF(periods_per_year=24,DATE(YEAR(fpdate),MONTH(fpdate)+(A274-1)/2+IF(AND(DAY(fpdate)&gt;=15,MOD(A274,2)=0),1,0),IF(MOD(A274,2)=0,IF(DAY(fpdate)&gt;=15,DAY(fpdate)-14,DAY(fpdate)+14),DAY(fpdate))),IF(DAY(DATE(YEAR(fpdate),MONTH(fpdate)+A274-1,DAY(fpdate)))&lt;&gt;DAY(fpdate),DATE(YEAR(fpdate),MONTH(fpdate)+A274,0),DATE(YEAR(fpdate),MONTH(fpdate)+A274-1,DAY(fpdate))))))</f>
        <v>#NAME?</v>
      </c>
      <c r="C274" s="76" t="str">
        <f t="shared" si="2"/>
        <v>#NAME?</v>
      </c>
      <c r="D274" s="77" t="str">
        <f>IF(A274="","",IF(A274=1,start_rate,IF(variable,IF(OR(A274=1,A274&lt;$J$23*periods_per_year),D273,MIN($J$24,IF(MOD(A274-1,$J$26)=0,MAX($J$25,D273+$J$27),D273))),D273)))</f>
        <v>#NAME?</v>
      </c>
      <c r="E274" s="78" t="str">
        <f t="shared" si="3"/>
        <v>#NAME?</v>
      </c>
      <c r="F274" s="78" t="str">
        <f t="shared" si="4"/>
        <v>#NAME?</v>
      </c>
      <c r="G274" s="78" t="str">
        <f>IF(OR(A274="",A274&lt;$E$23),"",IF(J273&lt;=F274,0,IF(IF(AND(A274&gt;=$E$23,MOD(A274-$E$23,int)=0),$E$24,0)+F274&gt;=J273+E274,J273+E274-F274,IF(AND(A274&gt;=$E$23,MOD(A274-$E$23,int)=0),$E$24,0)+IF(IF(AND(A274&gt;=$E$23,MOD(A274-$E$23,int)=0),$E$24,0)+IF(MOD(A274-$E$27,periods_per_year)=0,$E$26,0)+F274&lt;J273+E274,IF(MOD(A274-$E$27,periods_per_year)=0,$E$26,0),J273+E274-IF(AND(A274&gt;=$E$23,MOD(A274-$E$23,int)=0),$E$24,0)-F274))))</f>
        <v>#NAME?</v>
      </c>
      <c r="H274" s="79"/>
      <c r="I274" s="78" t="str">
        <f t="shared" si="5"/>
        <v>#NAME?</v>
      </c>
      <c r="J274" s="78" t="str">
        <f t="shared" si="6"/>
        <v>#NAME?</v>
      </c>
      <c r="K274" s="78" t="str">
        <f t="shared" si="7"/>
        <v>#NAME?</v>
      </c>
      <c r="L274" s="78" t="str">
        <f t="shared" si="8"/>
        <v>#NAME?</v>
      </c>
      <c r="M274" s="4"/>
      <c r="N274" s="4"/>
      <c r="O274" s="74" t="str">
        <f t="shared" si="9"/>
        <v>#NAME?</v>
      </c>
      <c r="P274" s="75" t="str">
        <f>IF(O274="","",IF(OR(periods_per_year=26,periods_per_year=52),IF(periods_per_year=26,IF(O274=1,fpdate,P273+14),IF(periods_per_year=52,IF(O274=1,fpdate,P273+7),"n/a")),IF(periods_per_year=24,DATE(YEAR(fpdate),MONTH(fpdate)+(O274-1)/2+IF(AND(DAY(fpdate)&gt;=15,MOD(O274,2)=0),1,0),IF(MOD(O274,2)=0,IF(DAY(fpdate)&gt;=15,DAY(fpdate)-14,DAY(fpdate)+14),DAY(fpdate))),IF(DAY(DATE(YEAR(fpdate),MONTH(fpdate)+O274-1,DAY(fpdate)))&lt;&gt;DAY(fpdate),DATE(YEAR(fpdate),MONTH(fpdate)+O274,0),DATE(YEAR(fpdate),MONTH(fpdate)+O274-1,DAY(fpdate))))))</f>
        <v>#NAME?</v>
      </c>
      <c r="Q274" s="80" t="str">
        <f>IF(O274="","",IF(D274&lt;&gt;"",D274,IF(O274=1,start_rate,IF(variable,IF(OR(O274=1,O274&lt;$J$23*periods_per_year),Q273,MIN($J$24,IF(MOD(O274-1,$J$26)=0,MAX($J$25,Q273+$J$27),Q273))),Q273))))</f>
        <v>#NAME?</v>
      </c>
      <c r="R274" s="78" t="str">
        <f t="shared" si="10"/>
        <v>#NAME?</v>
      </c>
      <c r="S274" s="78" t="str">
        <f t="shared" si="11"/>
        <v>#NAME?</v>
      </c>
      <c r="T274" s="78" t="str">
        <f t="shared" si="12"/>
        <v>#NAME?</v>
      </c>
      <c r="U274" s="78" t="str">
        <f t="shared" si="13"/>
        <v>#NAME?</v>
      </c>
    </row>
    <row r="275" ht="12.75" customHeight="1">
      <c r="A275" s="74" t="str">
        <f t="shared" si="1"/>
        <v>#NAME?</v>
      </c>
      <c r="B275" s="75" t="str">
        <f>IF(A275="","",IF(OR(periods_per_year=26,periods_per_year=52),IF(periods_per_year=26,IF(A275=1,fpdate,B274+14),IF(periods_per_year=52,IF(A275=1,fpdate,B274+7),"n/a")),IF(periods_per_year=24,DATE(YEAR(fpdate),MONTH(fpdate)+(A275-1)/2+IF(AND(DAY(fpdate)&gt;=15,MOD(A275,2)=0),1,0),IF(MOD(A275,2)=0,IF(DAY(fpdate)&gt;=15,DAY(fpdate)-14,DAY(fpdate)+14),DAY(fpdate))),IF(DAY(DATE(YEAR(fpdate),MONTH(fpdate)+A275-1,DAY(fpdate)))&lt;&gt;DAY(fpdate),DATE(YEAR(fpdate),MONTH(fpdate)+A275,0),DATE(YEAR(fpdate),MONTH(fpdate)+A275-1,DAY(fpdate))))))</f>
        <v>#NAME?</v>
      </c>
      <c r="C275" s="76" t="str">
        <f t="shared" si="2"/>
        <v>#NAME?</v>
      </c>
      <c r="D275" s="77" t="str">
        <f>IF(A275="","",IF(A275=1,start_rate,IF(variable,IF(OR(A275=1,A275&lt;$J$23*periods_per_year),D274,MIN($J$24,IF(MOD(A275-1,$J$26)=0,MAX($J$25,D274+$J$27),D274))),D274)))</f>
        <v>#NAME?</v>
      </c>
      <c r="E275" s="78" t="str">
        <f t="shared" si="3"/>
        <v>#NAME?</v>
      </c>
      <c r="F275" s="78" t="str">
        <f t="shared" si="4"/>
        <v>#NAME?</v>
      </c>
      <c r="G275" s="78" t="str">
        <f>IF(OR(A275="",A275&lt;$E$23),"",IF(J274&lt;=F275,0,IF(IF(AND(A275&gt;=$E$23,MOD(A275-$E$23,int)=0),$E$24,0)+F275&gt;=J274+E275,J274+E275-F275,IF(AND(A275&gt;=$E$23,MOD(A275-$E$23,int)=0),$E$24,0)+IF(IF(AND(A275&gt;=$E$23,MOD(A275-$E$23,int)=0),$E$24,0)+IF(MOD(A275-$E$27,periods_per_year)=0,$E$26,0)+F275&lt;J274+E275,IF(MOD(A275-$E$27,periods_per_year)=0,$E$26,0),J274+E275-IF(AND(A275&gt;=$E$23,MOD(A275-$E$23,int)=0),$E$24,0)-F275))))</f>
        <v>#NAME?</v>
      </c>
      <c r="H275" s="79"/>
      <c r="I275" s="78" t="str">
        <f t="shared" si="5"/>
        <v>#NAME?</v>
      </c>
      <c r="J275" s="78" t="str">
        <f t="shared" si="6"/>
        <v>#NAME?</v>
      </c>
      <c r="K275" s="78" t="str">
        <f t="shared" si="7"/>
        <v>#NAME?</v>
      </c>
      <c r="L275" s="78" t="str">
        <f t="shared" si="8"/>
        <v>#NAME?</v>
      </c>
      <c r="M275" s="4"/>
      <c r="N275" s="4"/>
      <c r="O275" s="74" t="str">
        <f t="shared" si="9"/>
        <v>#NAME?</v>
      </c>
      <c r="P275" s="75" t="str">
        <f>IF(O275="","",IF(OR(periods_per_year=26,periods_per_year=52),IF(periods_per_year=26,IF(O275=1,fpdate,P274+14),IF(periods_per_year=52,IF(O275=1,fpdate,P274+7),"n/a")),IF(periods_per_year=24,DATE(YEAR(fpdate),MONTH(fpdate)+(O275-1)/2+IF(AND(DAY(fpdate)&gt;=15,MOD(O275,2)=0),1,0),IF(MOD(O275,2)=0,IF(DAY(fpdate)&gt;=15,DAY(fpdate)-14,DAY(fpdate)+14),DAY(fpdate))),IF(DAY(DATE(YEAR(fpdate),MONTH(fpdate)+O275-1,DAY(fpdate)))&lt;&gt;DAY(fpdate),DATE(YEAR(fpdate),MONTH(fpdate)+O275,0),DATE(YEAR(fpdate),MONTH(fpdate)+O275-1,DAY(fpdate))))))</f>
        <v>#NAME?</v>
      </c>
      <c r="Q275" s="80" t="str">
        <f>IF(O275="","",IF(D275&lt;&gt;"",D275,IF(O275=1,start_rate,IF(variable,IF(OR(O275=1,O275&lt;$J$23*periods_per_year),Q274,MIN($J$24,IF(MOD(O275-1,$J$26)=0,MAX($J$25,Q274+$J$27),Q274))),Q274))))</f>
        <v>#NAME?</v>
      </c>
      <c r="R275" s="78" t="str">
        <f t="shared" si="10"/>
        <v>#NAME?</v>
      </c>
      <c r="S275" s="78" t="str">
        <f t="shared" si="11"/>
        <v>#NAME?</v>
      </c>
      <c r="T275" s="78" t="str">
        <f t="shared" si="12"/>
        <v>#NAME?</v>
      </c>
      <c r="U275" s="78" t="str">
        <f t="shared" si="13"/>
        <v>#NAME?</v>
      </c>
    </row>
    <row r="276" ht="12.75" customHeight="1">
      <c r="A276" s="74" t="str">
        <f t="shared" si="1"/>
        <v>#NAME?</v>
      </c>
      <c r="B276" s="75" t="str">
        <f>IF(A276="","",IF(OR(periods_per_year=26,periods_per_year=52),IF(periods_per_year=26,IF(A276=1,fpdate,B275+14),IF(periods_per_year=52,IF(A276=1,fpdate,B275+7),"n/a")),IF(periods_per_year=24,DATE(YEAR(fpdate),MONTH(fpdate)+(A276-1)/2+IF(AND(DAY(fpdate)&gt;=15,MOD(A276,2)=0),1,0),IF(MOD(A276,2)=0,IF(DAY(fpdate)&gt;=15,DAY(fpdate)-14,DAY(fpdate)+14),DAY(fpdate))),IF(DAY(DATE(YEAR(fpdate),MONTH(fpdate)+A276-1,DAY(fpdate)))&lt;&gt;DAY(fpdate),DATE(YEAR(fpdate),MONTH(fpdate)+A276,0),DATE(YEAR(fpdate),MONTH(fpdate)+A276-1,DAY(fpdate))))))</f>
        <v>#NAME?</v>
      </c>
      <c r="C276" s="76" t="str">
        <f t="shared" si="2"/>
        <v>#NAME?</v>
      </c>
      <c r="D276" s="77" t="str">
        <f>IF(A276="","",IF(A276=1,start_rate,IF(variable,IF(OR(A276=1,A276&lt;$J$23*periods_per_year),D275,MIN($J$24,IF(MOD(A276-1,$J$26)=0,MAX($J$25,D275+$J$27),D275))),D275)))</f>
        <v>#NAME?</v>
      </c>
      <c r="E276" s="78" t="str">
        <f t="shared" si="3"/>
        <v>#NAME?</v>
      </c>
      <c r="F276" s="78" t="str">
        <f t="shared" si="4"/>
        <v>#NAME?</v>
      </c>
      <c r="G276" s="78" t="str">
        <f>IF(OR(A276="",A276&lt;$E$23),"",IF(J275&lt;=F276,0,IF(IF(AND(A276&gt;=$E$23,MOD(A276-$E$23,int)=0),$E$24,0)+F276&gt;=J275+E276,J275+E276-F276,IF(AND(A276&gt;=$E$23,MOD(A276-$E$23,int)=0),$E$24,0)+IF(IF(AND(A276&gt;=$E$23,MOD(A276-$E$23,int)=0),$E$24,0)+IF(MOD(A276-$E$27,periods_per_year)=0,$E$26,0)+F276&lt;J275+E276,IF(MOD(A276-$E$27,periods_per_year)=0,$E$26,0),J275+E276-IF(AND(A276&gt;=$E$23,MOD(A276-$E$23,int)=0),$E$24,0)-F276))))</f>
        <v>#NAME?</v>
      </c>
      <c r="H276" s="79"/>
      <c r="I276" s="78" t="str">
        <f t="shared" si="5"/>
        <v>#NAME?</v>
      </c>
      <c r="J276" s="78" t="str">
        <f t="shared" si="6"/>
        <v>#NAME?</v>
      </c>
      <c r="K276" s="78" t="str">
        <f t="shared" si="7"/>
        <v>#NAME?</v>
      </c>
      <c r="L276" s="78" t="str">
        <f t="shared" si="8"/>
        <v>#NAME?</v>
      </c>
      <c r="M276" s="4"/>
      <c r="N276" s="4"/>
      <c r="O276" s="74" t="str">
        <f t="shared" si="9"/>
        <v>#NAME?</v>
      </c>
      <c r="P276" s="75" t="str">
        <f>IF(O276="","",IF(OR(periods_per_year=26,periods_per_year=52),IF(periods_per_year=26,IF(O276=1,fpdate,P275+14),IF(periods_per_year=52,IF(O276=1,fpdate,P275+7),"n/a")),IF(periods_per_year=24,DATE(YEAR(fpdate),MONTH(fpdate)+(O276-1)/2+IF(AND(DAY(fpdate)&gt;=15,MOD(O276,2)=0),1,0),IF(MOD(O276,2)=0,IF(DAY(fpdate)&gt;=15,DAY(fpdate)-14,DAY(fpdate)+14),DAY(fpdate))),IF(DAY(DATE(YEAR(fpdate),MONTH(fpdate)+O276-1,DAY(fpdate)))&lt;&gt;DAY(fpdate),DATE(YEAR(fpdate),MONTH(fpdate)+O276,0),DATE(YEAR(fpdate),MONTH(fpdate)+O276-1,DAY(fpdate))))))</f>
        <v>#NAME?</v>
      </c>
      <c r="Q276" s="80" t="str">
        <f>IF(O276="","",IF(D276&lt;&gt;"",D276,IF(O276=1,start_rate,IF(variable,IF(OR(O276=1,O276&lt;$J$23*periods_per_year),Q275,MIN($J$24,IF(MOD(O276-1,$J$26)=0,MAX($J$25,Q275+$J$27),Q275))),Q275))))</f>
        <v>#NAME?</v>
      </c>
      <c r="R276" s="78" t="str">
        <f t="shared" si="10"/>
        <v>#NAME?</v>
      </c>
      <c r="S276" s="78" t="str">
        <f t="shared" si="11"/>
        <v>#NAME?</v>
      </c>
      <c r="T276" s="78" t="str">
        <f t="shared" si="12"/>
        <v>#NAME?</v>
      </c>
      <c r="U276" s="78" t="str">
        <f t="shared" si="13"/>
        <v>#NAME?</v>
      </c>
    </row>
    <row r="277" ht="12.75" customHeight="1">
      <c r="A277" s="74" t="str">
        <f t="shared" si="1"/>
        <v>#NAME?</v>
      </c>
      <c r="B277" s="75" t="str">
        <f>IF(A277="","",IF(OR(periods_per_year=26,periods_per_year=52),IF(periods_per_year=26,IF(A277=1,fpdate,B276+14),IF(periods_per_year=52,IF(A277=1,fpdate,B276+7),"n/a")),IF(periods_per_year=24,DATE(YEAR(fpdate),MONTH(fpdate)+(A277-1)/2+IF(AND(DAY(fpdate)&gt;=15,MOD(A277,2)=0),1,0),IF(MOD(A277,2)=0,IF(DAY(fpdate)&gt;=15,DAY(fpdate)-14,DAY(fpdate)+14),DAY(fpdate))),IF(DAY(DATE(YEAR(fpdate),MONTH(fpdate)+A277-1,DAY(fpdate)))&lt;&gt;DAY(fpdate),DATE(YEAR(fpdate),MONTH(fpdate)+A277,0),DATE(YEAR(fpdate),MONTH(fpdate)+A277-1,DAY(fpdate))))))</f>
        <v>#NAME?</v>
      </c>
      <c r="C277" s="76" t="str">
        <f t="shared" si="2"/>
        <v>#NAME?</v>
      </c>
      <c r="D277" s="77" t="str">
        <f>IF(A277="","",IF(A277=1,start_rate,IF(variable,IF(OR(A277=1,A277&lt;$J$23*periods_per_year),D276,MIN($J$24,IF(MOD(A277-1,$J$26)=0,MAX($J$25,D276+$J$27),D276))),D276)))</f>
        <v>#NAME?</v>
      </c>
      <c r="E277" s="78" t="str">
        <f t="shared" si="3"/>
        <v>#NAME?</v>
      </c>
      <c r="F277" s="78" t="str">
        <f t="shared" si="4"/>
        <v>#NAME?</v>
      </c>
      <c r="G277" s="78" t="str">
        <f>IF(OR(A277="",A277&lt;$E$23),"",IF(J276&lt;=F277,0,IF(IF(AND(A277&gt;=$E$23,MOD(A277-$E$23,int)=0),$E$24,0)+F277&gt;=J276+E277,J276+E277-F277,IF(AND(A277&gt;=$E$23,MOD(A277-$E$23,int)=0),$E$24,0)+IF(IF(AND(A277&gt;=$E$23,MOD(A277-$E$23,int)=0),$E$24,0)+IF(MOD(A277-$E$27,periods_per_year)=0,$E$26,0)+F277&lt;J276+E277,IF(MOD(A277-$E$27,periods_per_year)=0,$E$26,0),J276+E277-IF(AND(A277&gt;=$E$23,MOD(A277-$E$23,int)=0),$E$24,0)-F277))))</f>
        <v>#NAME?</v>
      </c>
      <c r="H277" s="79"/>
      <c r="I277" s="78" t="str">
        <f t="shared" si="5"/>
        <v>#NAME?</v>
      </c>
      <c r="J277" s="78" t="str">
        <f t="shared" si="6"/>
        <v>#NAME?</v>
      </c>
      <c r="K277" s="78" t="str">
        <f t="shared" si="7"/>
        <v>#NAME?</v>
      </c>
      <c r="L277" s="78" t="str">
        <f t="shared" si="8"/>
        <v>#NAME?</v>
      </c>
      <c r="M277" s="4"/>
      <c r="N277" s="4"/>
      <c r="O277" s="74" t="str">
        <f t="shared" si="9"/>
        <v>#NAME?</v>
      </c>
      <c r="P277" s="75" t="str">
        <f>IF(O277="","",IF(OR(periods_per_year=26,periods_per_year=52),IF(periods_per_year=26,IF(O277=1,fpdate,P276+14),IF(periods_per_year=52,IF(O277=1,fpdate,P276+7),"n/a")),IF(periods_per_year=24,DATE(YEAR(fpdate),MONTH(fpdate)+(O277-1)/2+IF(AND(DAY(fpdate)&gt;=15,MOD(O277,2)=0),1,0),IF(MOD(O277,2)=0,IF(DAY(fpdate)&gt;=15,DAY(fpdate)-14,DAY(fpdate)+14),DAY(fpdate))),IF(DAY(DATE(YEAR(fpdate),MONTH(fpdate)+O277-1,DAY(fpdate)))&lt;&gt;DAY(fpdate),DATE(YEAR(fpdate),MONTH(fpdate)+O277,0),DATE(YEAR(fpdate),MONTH(fpdate)+O277-1,DAY(fpdate))))))</f>
        <v>#NAME?</v>
      </c>
      <c r="Q277" s="80" t="str">
        <f>IF(O277="","",IF(D277&lt;&gt;"",D277,IF(O277=1,start_rate,IF(variable,IF(OR(O277=1,O277&lt;$J$23*periods_per_year),Q276,MIN($J$24,IF(MOD(O277-1,$J$26)=0,MAX($J$25,Q276+$J$27),Q276))),Q276))))</f>
        <v>#NAME?</v>
      </c>
      <c r="R277" s="78" t="str">
        <f t="shared" si="10"/>
        <v>#NAME?</v>
      </c>
      <c r="S277" s="78" t="str">
        <f t="shared" si="11"/>
        <v>#NAME?</v>
      </c>
      <c r="T277" s="78" t="str">
        <f t="shared" si="12"/>
        <v>#NAME?</v>
      </c>
      <c r="U277" s="78" t="str">
        <f t="shared" si="13"/>
        <v>#NAME?</v>
      </c>
    </row>
    <row r="278" ht="12.75" customHeight="1">
      <c r="A278" s="74" t="str">
        <f t="shared" si="1"/>
        <v>#NAME?</v>
      </c>
      <c r="B278" s="75" t="str">
        <f>IF(A278="","",IF(OR(periods_per_year=26,periods_per_year=52),IF(periods_per_year=26,IF(A278=1,fpdate,B277+14),IF(periods_per_year=52,IF(A278=1,fpdate,B277+7),"n/a")),IF(periods_per_year=24,DATE(YEAR(fpdate),MONTH(fpdate)+(A278-1)/2+IF(AND(DAY(fpdate)&gt;=15,MOD(A278,2)=0),1,0),IF(MOD(A278,2)=0,IF(DAY(fpdate)&gt;=15,DAY(fpdate)-14,DAY(fpdate)+14),DAY(fpdate))),IF(DAY(DATE(YEAR(fpdate),MONTH(fpdate)+A278-1,DAY(fpdate)))&lt;&gt;DAY(fpdate),DATE(YEAR(fpdate),MONTH(fpdate)+A278,0),DATE(YEAR(fpdate),MONTH(fpdate)+A278-1,DAY(fpdate))))))</f>
        <v>#NAME?</v>
      </c>
      <c r="C278" s="76" t="str">
        <f t="shared" si="2"/>
        <v>#NAME?</v>
      </c>
      <c r="D278" s="77" t="str">
        <f>IF(A278="","",IF(A278=1,start_rate,IF(variable,IF(OR(A278=1,A278&lt;$J$23*periods_per_year),D277,MIN($J$24,IF(MOD(A278-1,$J$26)=0,MAX($J$25,D277+$J$27),D277))),D277)))</f>
        <v>#NAME?</v>
      </c>
      <c r="E278" s="78" t="str">
        <f t="shared" si="3"/>
        <v>#NAME?</v>
      </c>
      <c r="F278" s="78" t="str">
        <f t="shared" si="4"/>
        <v>#NAME?</v>
      </c>
      <c r="G278" s="78" t="str">
        <f>IF(OR(A278="",A278&lt;$E$23),"",IF(J277&lt;=F278,0,IF(IF(AND(A278&gt;=$E$23,MOD(A278-$E$23,int)=0),$E$24,0)+F278&gt;=J277+E278,J277+E278-F278,IF(AND(A278&gt;=$E$23,MOD(A278-$E$23,int)=0),$E$24,0)+IF(IF(AND(A278&gt;=$E$23,MOD(A278-$E$23,int)=0),$E$24,0)+IF(MOD(A278-$E$27,periods_per_year)=0,$E$26,0)+F278&lt;J277+E278,IF(MOD(A278-$E$27,periods_per_year)=0,$E$26,0),J277+E278-IF(AND(A278&gt;=$E$23,MOD(A278-$E$23,int)=0),$E$24,0)-F278))))</f>
        <v>#NAME?</v>
      </c>
      <c r="H278" s="79"/>
      <c r="I278" s="78" t="str">
        <f t="shared" si="5"/>
        <v>#NAME?</v>
      </c>
      <c r="J278" s="78" t="str">
        <f t="shared" si="6"/>
        <v>#NAME?</v>
      </c>
      <c r="K278" s="78" t="str">
        <f t="shared" si="7"/>
        <v>#NAME?</v>
      </c>
      <c r="L278" s="78" t="str">
        <f t="shared" si="8"/>
        <v>#NAME?</v>
      </c>
      <c r="M278" s="4"/>
      <c r="N278" s="4"/>
      <c r="O278" s="74" t="str">
        <f t="shared" si="9"/>
        <v>#NAME?</v>
      </c>
      <c r="P278" s="75" t="str">
        <f>IF(O278="","",IF(OR(periods_per_year=26,periods_per_year=52),IF(periods_per_year=26,IF(O278=1,fpdate,P277+14),IF(periods_per_year=52,IF(O278=1,fpdate,P277+7),"n/a")),IF(periods_per_year=24,DATE(YEAR(fpdate),MONTH(fpdate)+(O278-1)/2+IF(AND(DAY(fpdate)&gt;=15,MOD(O278,2)=0),1,0),IF(MOD(O278,2)=0,IF(DAY(fpdate)&gt;=15,DAY(fpdate)-14,DAY(fpdate)+14),DAY(fpdate))),IF(DAY(DATE(YEAR(fpdate),MONTH(fpdate)+O278-1,DAY(fpdate)))&lt;&gt;DAY(fpdate),DATE(YEAR(fpdate),MONTH(fpdate)+O278,0),DATE(YEAR(fpdate),MONTH(fpdate)+O278-1,DAY(fpdate))))))</f>
        <v>#NAME?</v>
      </c>
      <c r="Q278" s="80" t="str">
        <f>IF(O278="","",IF(D278&lt;&gt;"",D278,IF(O278=1,start_rate,IF(variable,IF(OR(O278=1,O278&lt;$J$23*periods_per_year),Q277,MIN($J$24,IF(MOD(O278-1,$J$26)=0,MAX($J$25,Q277+$J$27),Q277))),Q277))))</f>
        <v>#NAME?</v>
      </c>
      <c r="R278" s="78" t="str">
        <f t="shared" si="10"/>
        <v>#NAME?</v>
      </c>
      <c r="S278" s="78" t="str">
        <f t="shared" si="11"/>
        <v>#NAME?</v>
      </c>
      <c r="T278" s="78" t="str">
        <f t="shared" si="12"/>
        <v>#NAME?</v>
      </c>
      <c r="U278" s="78" t="str">
        <f t="shared" si="13"/>
        <v>#NAME?</v>
      </c>
    </row>
    <row r="279" ht="12.75" customHeight="1">
      <c r="A279" s="74" t="str">
        <f t="shared" si="1"/>
        <v>#NAME?</v>
      </c>
      <c r="B279" s="75" t="str">
        <f>IF(A279="","",IF(OR(periods_per_year=26,periods_per_year=52),IF(periods_per_year=26,IF(A279=1,fpdate,B278+14),IF(periods_per_year=52,IF(A279=1,fpdate,B278+7),"n/a")),IF(periods_per_year=24,DATE(YEAR(fpdate),MONTH(fpdate)+(A279-1)/2+IF(AND(DAY(fpdate)&gt;=15,MOD(A279,2)=0),1,0),IF(MOD(A279,2)=0,IF(DAY(fpdate)&gt;=15,DAY(fpdate)-14,DAY(fpdate)+14),DAY(fpdate))),IF(DAY(DATE(YEAR(fpdate),MONTH(fpdate)+A279-1,DAY(fpdate)))&lt;&gt;DAY(fpdate),DATE(YEAR(fpdate),MONTH(fpdate)+A279,0),DATE(YEAR(fpdate),MONTH(fpdate)+A279-1,DAY(fpdate))))))</f>
        <v>#NAME?</v>
      </c>
      <c r="C279" s="76" t="str">
        <f t="shared" si="2"/>
        <v>#NAME?</v>
      </c>
      <c r="D279" s="77" t="str">
        <f>IF(A279="","",IF(A279=1,start_rate,IF(variable,IF(OR(A279=1,A279&lt;$J$23*periods_per_year),D278,MIN($J$24,IF(MOD(A279-1,$J$26)=0,MAX($J$25,D278+$J$27),D278))),D278)))</f>
        <v>#NAME?</v>
      </c>
      <c r="E279" s="78" t="str">
        <f t="shared" si="3"/>
        <v>#NAME?</v>
      </c>
      <c r="F279" s="78" t="str">
        <f t="shared" si="4"/>
        <v>#NAME?</v>
      </c>
      <c r="G279" s="78" t="str">
        <f>IF(OR(A279="",A279&lt;$E$23),"",IF(J278&lt;=F279,0,IF(IF(AND(A279&gt;=$E$23,MOD(A279-$E$23,int)=0),$E$24,0)+F279&gt;=J278+E279,J278+E279-F279,IF(AND(A279&gt;=$E$23,MOD(A279-$E$23,int)=0),$E$24,0)+IF(IF(AND(A279&gt;=$E$23,MOD(A279-$E$23,int)=0),$E$24,0)+IF(MOD(A279-$E$27,periods_per_year)=0,$E$26,0)+F279&lt;J278+E279,IF(MOD(A279-$E$27,periods_per_year)=0,$E$26,0),J278+E279-IF(AND(A279&gt;=$E$23,MOD(A279-$E$23,int)=0),$E$24,0)-F279))))</f>
        <v>#NAME?</v>
      </c>
      <c r="H279" s="79"/>
      <c r="I279" s="78" t="str">
        <f t="shared" si="5"/>
        <v>#NAME?</v>
      </c>
      <c r="J279" s="78" t="str">
        <f t="shared" si="6"/>
        <v>#NAME?</v>
      </c>
      <c r="K279" s="78" t="str">
        <f t="shared" si="7"/>
        <v>#NAME?</v>
      </c>
      <c r="L279" s="78" t="str">
        <f t="shared" si="8"/>
        <v>#NAME?</v>
      </c>
      <c r="M279" s="4"/>
      <c r="N279" s="4"/>
      <c r="O279" s="74" t="str">
        <f t="shared" si="9"/>
        <v>#NAME?</v>
      </c>
      <c r="P279" s="75" t="str">
        <f>IF(O279="","",IF(OR(periods_per_year=26,periods_per_year=52),IF(periods_per_year=26,IF(O279=1,fpdate,P278+14),IF(periods_per_year=52,IF(O279=1,fpdate,P278+7),"n/a")),IF(periods_per_year=24,DATE(YEAR(fpdate),MONTH(fpdate)+(O279-1)/2+IF(AND(DAY(fpdate)&gt;=15,MOD(O279,2)=0),1,0),IF(MOD(O279,2)=0,IF(DAY(fpdate)&gt;=15,DAY(fpdate)-14,DAY(fpdate)+14),DAY(fpdate))),IF(DAY(DATE(YEAR(fpdate),MONTH(fpdate)+O279-1,DAY(fpdate)))&lt;&gt;DAY(fpdate),DATE(YEAR(fpdate),MONTH(fpdate)+O279,0),DATE(YEAR(fpdate),MONTH(fpdate)+O279-1,DAY(fpdate))))))</f>
        <v>#NAME?</v>
      </c>
      <c r="Q279" s="80" t="str">
        <f>IF(O279="","",IF(D279&lt;&gt;"",D279,IF(O279=1,start_rate,IF(variable,IF(OR(O279=1,O279&lt;$J$23*periods_per_year),Q278,MIN($J$24,IF(MOD(O279-1,$J$26)=0,MAX($J$25,Q278+$J$27),Q278))),Q278))))</f>
        <v>#NAME?</v>
      </c>
      <c r="R279" s="78" t="str">
        <f t="shared" si="10"/>
        <v>#NAME?</v>
      </c>
      <c r="S279" s="78" t="str">
        <f t="shared" si="11"/>
        <v>#NAME?</v>
      </c>
      <c r="T279" s="78" t="str">
        <f t="shared" si="12"/>
        <v>#NAME?</v>
      </c>
      <c r="U279" s="78" t="str">
        <f t="shared" si="13"/>
        <v>#NAME?</v>
      </c>
    </row>
    <row r="280" ht="12.75" customHeight="1">
      <c r="A280" s="74" t="str">
        <f t="shared" si="1"/>
        <v>#NAME?</v>
      </c>
      <c r="B280" s="75" t="str">
        <f>IF(A280="","",IF(OR(periods_per_year=26,periods_per_year=52),IF(periods_per_year=26,IF(A280=1,fpdate,B279+14),IF(periods_per_year=52,IF(A280=1,fpdate,B279+7),"n/a")),IF(periods_per_year=24,DATE(YEAR(fpdate),MONTH(fpdate)+(A280-1)/2+IF(AND(DAY(fpdate)&gt;=15,MOD(A280,2)=0),1,0),IF(MOD(A280,2)=0,IF(DAY(fpdate)&gt;=15,DAY(fpdate)-14,DAY(fpdate)+14),DAY(fpdate))),IF(DAY(DATE(YEAR(fpdate),MONTH(fpdate)+A280-1,DAY(fpdate)))&lt;&gt;DAY(fpdate),DATE(YEAR(fpdate),MONTH(fpdate)+A280,0),DATE(YEAR(fpdate),MONTH(fpdate)+A280-1,DAY(fpdate))))))</f>
        <v>#NAME?</v>
      </c>
      <c r="C280" s="76" t="str">
        <f t="shared" si="2"/>
        <v>#NAME?</v>
      </c>
      <c r="D280" s="77" t="str">
        <f>IF(A280="","",IF(A280=1,start_rate,IF(variable,IF(OR(A280=1,A280&lt;$J$23*periods_per_year),D279,MIN($J$24,IF(MOD(A280-1,$J$26)=0,MAX($J$25,D279+$J$27),D279))),D279)))</f>
        <v>#NAME?</v>
      </c>
      <c r="E280" s="78" t="str">
        <f t="shared" si="3"/>
        <v>#NAME?</v>
      </c>
      <c r="F280" s="78" t="str">
        <f t="shared" si="4"/>
        <v>#NAME?</v>
      </c>
      <c r="G280" s="78" t="str">
        <f>IF(OR(A280="",A280&lt;$E$23),"",IF(J279&lt;=F280,0,IF(IF(AND(A280&gt;=$E$23,MOD(A280-$E$23,int)=0),$E$24,0)+F280&gt;=J279+E280,J279+E280-F280,IF(AND(A280&gt;=$E$23,MOD(A280-$E$23,int)=0),$E$24,0)+IF(IF(AND(A280&gt;=$E$23,MOD(A280-$E$23,int)=0),$E$24,0)+IF(MOD(A280-$E$27,periods_per_year)=0,$E$26,0)+F280&lt;J279+E280,IF(MOD(A280-$E$27,periods_per_year)=0,$E$26,0),J279+E280-IF(AND(A280&gt;=$E$23,MOD(A280-$E$23,int)=0),$E$24,0)-F280))))</f>
        <v>#NAME?</v>
      </c>
      <c r="H280" s="79"/>
      <c r="I280" s="78" t="str">
        <f t="shared" si="5"/>
        <v>#NAME?</v>
      </c>
      <c r="J280" s="78" t="str">
        <f t="shared" si="6"/>
        <v>#NAME?</v>
      </c>
      <c r="K280" s="78" t="str">
        <f t="shared" si="7"/>
        <v>#NAME?</v>
      </c>
      <c r="L280" s="78" t="str">
        <f t="shared" si="8"/>
        <v>#NAME?</v>
      </c>
      <c r="M280" s="4"/>
      <c r="N280" s="4"/>
      <c r="O280" s="74" t="str">
        <f t="shared" si="9"/>
        <v>#NAME?</v>
      </c>
      <c r="P280" s="75" t="str">
        <f>IF(O280="","",IF(OR(periods_per_year=26,periods_per_year=52),IF(periods_per_year=26,IF(O280=1,fpdate,P279+14),IF(periods_per_year=52,IF(O280=1,fpdate,P279+7),"n/a")),IF(periods_per_year=24,DATE(YEAR(fpdate),MONTH(fpdate)+(O280-1)/2+IF(AND(DAY(fpdate)&gt;=15,MOD(O280,2)=0),1,0),IF(MOD(O280,2)=0,IF(DAY(fpdate)&gt;=15,DAY(fpdate)-14,DAY(fpdate)+14),DAY(fpdate))),IF(DAY(DATE(YEAR(fpdate),MONTH(fpdate)+O280-1,DAY(fpdate)))&lt;&gt;DAY(fpdate),DATE(YEAR(fpdate),MONTH(fpdate)+O280,0),DATE(YEAR(fpdate),MONTH(fpdate)+O280-1,DAY(fpdate))))))</f>
        <v>#NAME?</v>
      </c>
      <c r="Q280" s="80" t="str">
        <f>IF(O280="","",IF(D280&lt;&gt;"",D280,IF(O280=1,start_rate,IF(variable,IF(OR(O280=1,O280&lt;$J$23*periods_per_year),Q279,MIN($J$24,IF(MOD(O280-1,$J$26)=0,MAX($J$25,Q279+$J$27),Q279))),Q279))))</f>
        <v>#NAME?</v>
      </c>
      <c r="R280" s="78" t="str">
        <f t="shared" si="10"/>
        <v>#NAME?</v>
      </c>
      <c r="S280" s="78" t="str">
        <f t="shared" si="11"/>
        <v>#NAME?</v>
      </c>
      <c r="T280" s="78" t="str">
        <f t="shared" si="12"/>
        <v>#NAME?</v>
      </c>
      <c r="U280" s="78" t="str">
        <f t="shared" si="13"/>
        <v>#NAME?</v>
      </c>
    </row>
    <row r="281" ht="12.75" customHeight="1">
      <c r="A281" s="74" t="str">
        <f t="shared" si="1"/>
        <v>#NAME?</v>
      </c>
      <c r="B281" s="75" t="str">
        <f>IF(A281="","",IF(OR(periods_per_year=26,periods_per_year=52),IF(periods_per_year=26,IF(A281=1,fpdate,B280+14),IF(periods_per_year=52,IF(A281=1,fpdate,B280+7),"n/a")),IF(periods_per_year=24,DATE(YEAR(fpdate),MONTH(fpdate)+(A281-1)/2+IF(AND(DAY(fpdate)&gt;=15,MOD(A281,2)=0),1,0),IF(MOD(A281,2)=0,IF(DAY(fpdate)&gt;=15,DAY(fpdate)-14,DAY(fpdate)+14),DAY(fpdate))),IF(DAY(DATE(YEAR(fpdate),MONTH(fpdate)+A281-1,DAY(fpdate)))&lt;&gt;DAY(fpdate),DATE(YEAR(fpdate),MONTH(fpdate)+A281,0),DATE(YEAR(fpdate),MONTH(fpdate)+A281-1,DAY(fpdate))))))</f>
        <v>#NAME?</v>
      </c>
      <c r="C281" s="76" t="str">
        <f t="shared" si="2"/>
        <v>#NAME?</v>
      </c>
      <c r="D281" s="77" t="str">
        <f>IF(A281="","",IF(A281=1,start_rate,IF(variable,IF(OR(A281=1,A281&lt;$J$23*periods_per_year),D280,MIN($J$24,IF(MOD(A281-1,$J$26)=0,MAX($J$25,D280+$J$27),D280))),D280)))</f>
        <v>#NAME?</v>
      </c>
      <c r="E281" s="78" t="str">
        <f t="shared" si="3"/>
        <v>#NAME?</v>
      </c>
      <c r="F281" s="78" t="str">
        <f t="shared" si="4"/>
        <v>#NAME?</v>
      </c>
      <c r="G281" s="78" t="str">
        <f>IF(OR(A281="",A281&lt;$E$23),"",IF(J280&lt;=F281,0,IF(IF(AND(A281&gt;=$E$23,MOD(A281-$E$23,int)=0),$E$24,0)+F281&gt;=J280+E281,J280+E281-F281,IF(AND(A281&gt;=$E$23,MOD(A281-$E$23,int)=0),$E$24,0)+IF(IF(AND(A281&gt;=$E$23,MOD(A281-$E$23,int)=0),$E$24,0)+IF(MOD(A281-$E$27,periods_per_year)=0,$E$26,0)+F281&lt;J280+E281,IF(MOD(A281-$E$27,periods_per_year)=0,$E$26,0),J280+E281-IF(AND(A281&gt;=$E$23,MOD(A281-$E$23,int)=0),$E$24,0)-F281))))</f>
        <v>#NAME?</v>
      </c>
      <c r="H281" s="79"/>
      <c r="I281" s="78" t="str">
        <f t="shared" si="5"/>
        <v>#NAME?</v>
      </c>
      <c r="J281" s="78" t="str">
        <f t="shared" si="6"/>
        <v>#NAME?</v>
      </c>
      <c r="K281" s="78" t="str">
        <f t="shared" si="7"/>
        <v>#NAME?</v>
      </c>
      <c r="L281" s="78" t="str">
        <f t="shared" si="8"/>
        <v>#NAME?</v>
      </c>
      <c r="M281" s="4"/>
      <c r="N281" s="4"/>
      <c r="O281" s="74" t="str">
        <f t="shared" si="9"/>
        <v>#NAME?</v>
      </c>
      <c r="P281" s="75" t="str">
        <f>IF(O281="","",IF(OR(periods_per_year=26,periods_per_year=52),IF(periods_per_year=26,IF(O281=1,fpdate,P280+14),IF(periods_per_year=52,IF(O281=1,fpdate,P280+7),"n/a")),IF(periods_per_year=24,DATE(YEAR(fpdate),MONTH(fpdate)+(O281-1)/2+IF(AND(DAY(fpdate)&gt;=15,MOD(O281,2)=0),1,0),IF(MOD(O281,2)=0,IF(DAY(fpdate)&gt;=15,DAY(fpdate)-14,DAY(fpdate)+14),DAY(fpdate))),IF(DAY(DATE(YEAR(fpdate),MONTH(fpdate)+O281-1,DAY(fpdate)))&lt;&gt;DAY(fpdate),DATE(YEAR(fpdate),MONTH(fpdate)+O281,0),DATE(YEAR(fpdate),MONTH(fpdate)+O281-1,DAY(fpdate))))))</f>
        <v>#NAME?</v>
      </c>
      <c r="Q281" s="80" t="str">
        <f>IF(O281="","",IF(D281&lt;&gt;"",D281,IF(O281=1,start_rate,IF(variable,IF(OR(O281=1,O281&lt;$J$23*periods_per_year),Q280,MIN($J$24,IF(MOD(O281-1,$J$26)=0,MAX($J$25,Q280+$J$27),Q280))),Q280))))</f>
        <v>#NAME?</v>
      </c>
      <c r="R281" s="78" t="str">
        <f t="shared" si="10"/>
        <v>#NAME?</v>
      </c>
      <c r="S281" s="78" t="str">
        <f t="shared" si="11"/>
        <v>#NAME?</v>
      </c>
      <c r="T281" s="78" t="str">
        <f t="shared" si="12"/>
        <v>#NAME?</v>
      </c>
      <c r="U281" s="78" t="str">
        <f t="shared" si="13"/>
        <v>#NAME?</v>
      </c>
    </row>
    <row r="282" ht="12.75" customHeight="1">
      <c r="A282" s="74" t="str">
        <f t="shared" si="1"/>
        <v>#NAME?</v>
      </c>
      <c r="B282" s="75" t="str">
        <f>IF(A282="","",IF(OR(periods_per_year=26,periods_per_year=52),IF(periods_per_year=26,IF(A282=1,fpdate,B281+14),IF(periods_per_year=52,IF(A282=1,fpdate,B281+7),"n/a")),IF(periods_per_year=24,DATE(YEAR(fpdate),MONTH(fpdate)+(A282-1)/2+IF(AND(DAY(fpdate)&gt;=15,MOD(A282,2)=0),1,0),IF(MOD(A282,2)=0,IF(DAY(fpdate)&gt;=15,DAY(fpdate)-14,DAY(fpdate)+14),DAY(fpdate))),IF(DAY(DATE(YEAR(fpdate),MONTH(fpdate)+A282-1,DAY(fpdate)))&lt;&gt;DAY(fpdate),DATE(YEAR(fpdate),MONTH(fpdate)+A282,0),DATE(YEAR(fpdate),MONTH(fpdate)+A282-1,DAY(fpdate))))))</f>
        <v>#NAME?</v>
      </c>
      <c r="C282" s="76" t="str">
        <f t="shared" si="2"/>
        <v>#NAME?</v>
      </c>
      <c r="D282" s="77" t="str">
        <f>IF(A282="","",IF(A282=1,start_rate,IF(variable,IF(OR(A282=1,A282&lt;$J$23*periods_per_year),D281,MIN($J$24,IF(MOD(A282-1,$J$26)=0,MAX($J$25,D281+$J$27),D281))),D281)))</f>
        <v>#NAME?</v>
      </c>
      <c r="E282" s="78" t="str">
        <f t="shared" si="3"/>
        <v>#NAME?</v>
      </c>
      <c r="F282" s="78" t="str">
        <f t="shared" si="4"/>
        <v>#NAME?</v>
      </c>
      <c r="G282" s="78" t="str">
        <f>IF(OR(A282="",A282&lt;$E$23),"",IF(J281&lt;=F282,0,IF(IF(AND(A282&gt;=$E$23,MOD(A282-$E$23,int)=0),$E$24,0)+F282&gt;=J281+E282,J281+E282-F282,IF(AND(A282&gt;=$E$23,MOD(A282-$E$23,int)=0),$E$24,0)+IF(IF(AND(A282&gt;=$E$23,MOD(A282-$E$23,int)=0),$E$24,0)+IF(MOD(A282-$E$27,periods_per_year)=0,$E$26,0)+F282&lt;J281+E282,IF(MOD(A282-$E$27,periods_per_year)=0,$E$26,0),J281+E282-IF(AND(A282&gt;=$E$23,MOD(A282-$E$23,int)=0),$E$24,0)-F282))))</f>
        <v>#NAME?</v>
      </c>
      <c r="H282" s="79"/>
      <c r="I282" s="78" t="str">
        <f t="shared" si="5"/>
        <v>#NAME?</v>
      </c>
      <c r="J282" s="78" t="str">
        <f t="shared" si="6"/>
        <v>#NAME?</v>
      </c>
      <c r="K282" s="78" t="str">
        <f t="shared" si="7"/>
        <v>#NAME?</v>
      </c>
      <c r="L282" s="78" t="str">
        <f t="shared" si="8"/>
        <v>#NAME?</v>
      </c>
      <c r="M282" s="4"/>
      <c r="N282" s="4"/>
      <c r="O282" s="74" t="str">
        <f t="shared" si="9"/>
        <v>#NAME?</v>
      </c>
      <c r="P282" s="75" t="str">
        <f>IF(O282="","",IF(OR(periods_per_year=26,periods_per_year=52),IF(periods_per_year=26,IF(O282=1,fpdate,P281+14),IF(periods_per_year=52,IF(O282=1,fpdate,P281+7),"n/a")),IF(periods_per_year=24,DATE(YEAR(fpdate),MONTH(fpdate)+(O282-1)/2+IF(AND(DAY(fpdate)&gt;=15,MOD(O282,2)=0),1,0),IF(MOD(O282,2)=0,IF(DAY(fpdate)&gt;=15,DAY(fpdate)-14,DAY(fpdate)+14),DAY(fpdate))),IF(DAY(DATE(YEAR(fpdate),MONTH(fpdate)+O282-1,DAY(fpdate)))&lt;&gt;DAY(fpdate),DATE(YEAR(fpdate),MONTH(fpdate)+O282,0),DATE(YEAR(fpdate),MONTH(fpdate)+O282-1,DAY(fpdate))))))</f>
        <v>#NAME?</v>
      </c>
      <c r="Q282" s="80" t="str">
        <f>IF(O282="","",IF(D282&lt;&gt;"",D282,IF(O282=1,start_rate,IF(variable,IF(OR(O282=1,O282&lt;$J$23*periods_per_year),Q281,MIN($J$24,IF(MOD(O282-1,$J$26)=0,MAX($J$25,Q281+$J$27),Q281))),Q281))))</f>
        <v>#NAME?</v>
      </c>
      <c r="R282" s="78" t="str">
        <f t="shared" si="10"/>
        <v>#NAME?</v>
      </c>
      <c r="S282" s="78" t="str">
        <f t="shared" si="11"/>
        <v>#NAME?</v>
      </c>
      <c r="T282" s="78" t="str">
        <f t="shared" si="12"/>
        <v>#NAME?</v>
      </c>
      <c r="U282" s="78" t="str">
        <f t="shared" si="13"/>
        <v>#NAME?</v>
      </c>
    </row>
    <row r="283" ht="12.75" customHeight="1">
      <c r="A283" s="74" t="str">
        <f t="shared" si="1"/>
        <v>#NAME?</v>
      </c>
      <c r="B283" s="75" t="str">
        <f>IF(A283="","",IF(OR(periods_per_year=26,periods_per_year=52),IF(periods_per_year=26,IF(A283=1,fpdate,B282+14),IF(periods_per_year=52,IF(A283=1,fpdate,B282+7),"n/a")),IF(periods_per_year=24,DATE(YEAR(fpdate),MONTH(fpdate)+(A283-1)/2+IF(AND(DAY(fpdate)&gt;=15,MOD(A283,2)=0),1,0),IF(MOD(A283,2)=0,IF(DAY(fpdate)&gt;=15,DAY(fpdate)-14,DAY(fpdate)+14),DAY(fpdate))),IF(DAY(DATE(YEAR(fpdate),MONTH(fpdate)+A283-1,DAY(fpdate)))&lt;&gt;DAY(fpdate),DATE(YEAR(fpdate),MONTH(fpdate)+A283,0),DATE(YEAR(fpdate),MONTH(fpdate)+A283-1,DAY(fpdate))))))</f>
        <v>#NAME?</v>
      </c>
      <c r="C283" s="76" t="str">
        <f t="shared" si="2"/>
        <v>#NAME?</v>
      </c>
      <c r="D283" s="77" t="str">
        <f>IF(A283="","",IF(A283=1,start_rate,IF(variable,IF(OR(A283=1,A283&lt;$J$23*periods_per_year),D282,MIN($J$24,IF(MOD(A283-1,$J$26)=0,MAX($J$25,D282+$J$27),D282))),D282)))</f>
        <v>#NAME?</v>
      </c>
      <c r="E283" s="78" t="str">
        <f t="shared" si="3"/>
        <v>#NAME?</v>
      </c>
      <c r="F283" s="78" t="str">
        <f t="shared" si="4"/>
        <v>#NAME?</v>
      </c>
      <c r="G283" s="78" t="str">
        <f>IF(OR(A283="",A283&lt;$E$23),"",IF(J282&lt;=F283,0,IF(IF(AND(A283&gt;=$E$23,MOD(A283-$E$23,int)=0),$E$24,0)+F283&gt;=J282+E283,J282+E283-F283,IF(AND(A283&gt;=$E$23,MOD(A283-$E$23,int)=0),$E$24,0)+IF(IF(AND(A283&gt;=$E$23,MOD(A283-$E$23,int)=0),$E$24,0)+IF(MOD(A283-$E$27,periods_per_year)=0,$E$26,0)+F283&lt;J282+E283,IF(MOD(A283-$E$27,periods_per_year)=0,$E$26,0),J282+E283-IF(AND(A283&gt;=$E$23,MOD(A283-$E$23,int)=0),$E$24,0)-F283))))</f>
        <v>#NAME?</v>
      </c>
      <c r="H283" s="79"/>
      <c r="I283" s="78" t="str">
        <f t="shared" si="5"/>
        <v>#NAME?</v>
      </c>
      <c r="J283" s="78" t="str">
        <f t="shared" si="6"/>
        <v>#NAME?</v>
      </c>
      <c r="K283" s="78" t="str">
        <f t="shared" si="7"/>
        <v>#NAME?</v>
      </c>
      <c r="L283" s="78" t="str">
        <f t="shared" si="8"/>
        <v>#NAME?</v>
      </c>
      <c r="M283" s="4"/>
      <c r="N283" s="4"/>
      <c r="O283" s="74" t="str">
        <f t="shared" si="9"/>
        <v>#NAME?</v>
      </c>
      <c r="P283" s="75" t="str">
        <f>IF(O283="","",IF(OR(periods_per_year=26,periods_per_year=52),IF(periods_per_year=26,IF(O283=1,fpdate,P282+14),IF(periods_per_year=52,IF(O283=1,fpdate,P282+7),"n/a")),IF(periods_per_year=24,DATE(YEAR(fpdate),MONTH(fpdate)+(O283-1)/2+IF(AND(DAY(fpdate)&gt;=15,MOD(O283,2)=0),1,0),IF(MOD(O283,2)=0,IF(DAY(fpdate)&gt;=15,DAY(fpdate)-14,DAY(fpdate)+14),DAY(fpdate))),IF(DAY(DATE(YEAR(fpdate),MONTH(fpdate)+O283-1,DAY(fpdate)))&lt;&gt;DAY(fpdate),DATE(YEAR(fpdate),MONTH(fpdate)+O283,0),DATE(YEAR(fpdate),MONTH(fpdate)+O283-1,DAY(fpdate))))))</f>
        <v>#NAME?</v>
      </c>
      <c r="Q283" s="80" t="str">
        <f>IF(O283="","",IF(D283&lt;&gt;"",D283,IF(O283=1,start_rate,IF(variable,IF(OR(O283=1,O283&lt;$J$23*periods_per_year),Q282,MIN($J$24,IF(MOD(O283-1,$J$26)=0,MAX($J$25,Q282+$J$27),Q282))),Q282))))</f>
        <v>#NAME?</v>
      </c>
      <c r="R283" s="78" t="str">
        <f t="shared" si="10"/>
        <v>#NAME?</v>
      </c>
      <c r="S283" s="78" t="str">
        <f t="shared" si="11"/>
        <v>#NAME?</v>
      </c>
      <c r="T283" s="78" t="str">
        <f t="shared" si="12"/>
        <v>#NAME?</v>
      </c>
      <c r="U283" s="78" t="str">
        <f t="shared" si="13"/>
        <v>#NAME?</v>
      </c>
    </row>
    <row r="284" ht="12.75" customHeight="1">
      <c r="A284" s="74" t="str">
        <f t="shared" si="1"/>
        <v>#NAME?</v>
      </c>
      <c r="B284" s="75" t="str">
        <f>IF(A284="","",IF(OR(periods_per_year=26,periods_per_year=52),IF(periods_per_year=26,IF(A284=1,fpdate,B283+14),IF(periods_per_year=52,IF(A284=1,fpdate,B283+7),"n/a")),IF(periods_per_year=24,DATE(YEAR(fpdate),MONTH(fpdate)+(A284-1)/2+IF(AND(DAY(fpdate)&gt;=15,MOD(A284,2)=0),1,0),IF(MOD(A284,2)=0,IF(DAY(fpdate)&gt;=15,DAY(fpdate)-14,DAY(fpdate)+14),DAY(fpdate))),IF(DAY(DATE(YEAR(fpdate),MONTH(fpdate)+A284-1,DAY(fpdate)))&lt;&gt;DAY(fpdate),DATE(YEAR(fpdate),MONTH(fpdate)+A284,0),DATE(YEAR(fpdate),MONTH(fpdate)+A284-1,DAY(fpdate))))))</f>
        <v>#NAME?</v>
      </c>
      <c r="C284" s="76" t="str">
        <f t="shared" si="2"/>
        <v>#NAME?</v>
      </c>
      <c r="D284" s="77" t="str">
        <f>IF(A284="","",IF(A284=1,start_rate,IF(variable,IF(OR(A284=1,A284&lt;$J$23*periods_per_year),D283,MIN($J$24,IF(MOD(A284-1,$J$26)=0,MAX($J$25,D283+$J$27),D283))),D283)))</f>
        <v>#NAME?</v>
      </c>
      <c r="E284" s="78" t="str">
        <f t="shared" si="3"/>
        <v>#NAME?</v>
      </c>
      <c r="F284" s="78" t="str">
        <f t="shared" si="4"/>
        <v>#NAME?</v>
      </c>
      <c r="G284" s="78" t="str">
        <f>IF(OR(A284="",A284&lt;$E$23),"",IF(J283&lt;=F284,0,IF(IF(AND(A284&gt;=$E$23,MOD(A284-$E$23,int)=0),$E$24,0)+F284&gt;=J283+E284,J283+E284-F284,IF(AND(A284&gt;=$E$23,MOD(A284-$E$23,int)=0),$E$24,0)+IF(IF(AND(A284&gt;=$E$23,MOD(A284-$E$23,int)=0),$E$24,0)+IF(MOD(A284-$E$27,periods_per_year)=0,$E$26,0)+F284&lt;J283+E284,IF(MOD(A284-$E$27,periods_per_year)=0,$E$26,0),J283+E284-IF(AND(A284&gt;=$E$23,MOD(A284-$E$23,int)=0),$E$24,0)-F284))))</f>
        <v>#NAME?</v>
      </c>
      <c r="H284" s="79"/>
      <c r="I284" s="78" t="str">
        <f t="shared" si="5"/>
        <v>#NAME?</v>
      </c>
      <c r="J284" s="78" t="str">
        <f t="shared" si="6"/>
        <v>#NAME?</v>
      </c>
      <c r="K284" s="78" t="str">
        <f t="shared" si="7"/>
        <v>#NAME?</v>
      </c>
      <c r="L284" s="78" t="str">
        <f t="shared" si="8"/>
        <v>#NAME?</v>
      </c>
      <c r="M284" s="4"/>
      <c r="N284" s="4"/>
      <c r="O284" s="74" t="str">
        <f t="shared" si="9"/>
        <v>#NAME?</v>
      </c>
      <c r="P284" s="75" t="str">
        <f>IF(O284="","",IF(OR(periods_per_year=26,periods_per_year=52),IF(periods_per_year=26,IF(O284=1,fpdate,P283+14),IF(periods_per_year=52,IF(O284=1,fpdate,P283+7),"n/a")),IF(periods_per_year=24,DATE(YEAR(fpdate),MONTH(fpdate)+(O284-1)/2+IF(AND(DAY(fpdate)&gt;=15,MOD(O284,2)=0),1,0),IF(MOD(O284,2)=0,IF(DAY(fpdate)&gt;=15,DAY(fpdate)-14,DAY(fpdate)+14),DAY(fpdate))),IF(DAY(DATE(YEAR(fpdate),MONTH(fpdate)+O284-1,DAY(fpdate)))&lt;&gt;DAY(fpdate),DATE(YEAR(fpdate),MONTH(fpdate)+O284,0),DATE(YEAR(fpdate),MONTH(fpdate)+O284-1,DAY(fpdate))))))</f>
        <v>#NAME?</v>
      </c>
      <c r="Q284" s="80" t="str">
        <f>IF(O284="","",IF(D284&lt;&gt;"",D284,IF(O284=1,start_rate,IF(variable,IF(OR(O284=1,O284&lt;$J$23*periods_per_year),Q283,MIN($J$24,IF(MOD(O284-1,$J$26)=0,MAX($J$25,Q283+$J$27),Q283))),Q283))))</f>
        <v>#NAME?</v>
      </c>
      <c r="R284" s="78" t="str">
        <f t="shared" si="10"/>
        <v>#NAME?</v>
      </c>
      <c r="S284" s="78" t="str">
        <f t="shared" si="11"/>
        <v>#NAME?</v>
      </c>
      <c r="T284" s="78" t="str">
        <f t="shared" si="12"/>
        <v>#NAME?</v>
      </c>
      <c r="U284" s="78" t="str">
        <f t="shared" si="13"/>
        <v>#NAME?</v>
      </c>
    </row>
    <row r="285" ht="12.75" customHeight="1">
      <c r="A285" s="74" t="str">
        <f t="shared" si="1"/>
        <v>#NAME?</v>
      </c>
      <c r="B285" s="75" t="str">
        <f>IF(A285="","",IF(OR(periods_per_year=26,periods_per_year=52),IF(periods_per_year=26,IF(A285=1,fpdate,B284+14),IF(periods_per_year=52,IF(A285=1,fpdate,B284+7),"n/a")),IF(periods_per_year=24,DATE(YEAR(fpdate),MONTH(fpdate)+(A285-1)/2+IF(AND(DAY(fpdate)&gt;=15,MOD(A285,2)=0),1,0),IF(MOD(A285,2)=0,IF(DAY(fpdate)&gt;=15,DAY(fpdate)-14,DAY(fpdate)+14),DAY(fpdate))),IF(DAY(DATE(YEAR(fpdate),MONTH(fpdate)+A285-1,DAY(fpdate)))&lt;&gt;DAY(fpdate),DATE(YEAR(fpdate),MONTH(fpdate)+A285,0),DATE(YEAR(fpdate),MONTH(fpdate)+A285-1,DAY(fpdate))))))</f>
        <v>#NAME?</v>
      </c>
      <c r="C285" s="76" t="str">
        <f t="shared" si="2"/>
        <v>#NAME?</v>
      </c>
      <c r="D285" s="77" t="str">
        <f>IF(A285="","",IF(A285=1,start_rate,IF(variable,IF(OR(A285=1,A285&lt;$J$23*periods_per_year),D284,MIN($J$24,IF(MOD(A285-1,$J$26)=0,MAX($J$25,D284+$J$27),D284))),D284)))</f>
        <v>#NAME?</v>
      </c>
      <c r="E285" s="78" t="str">
        <f t="shared" si="3"/>
        <v>#NAME?</v>
      </c>
      <c r="F285" s="78" t="str">
        <f t="shared" si="4"/>
        <v>#NAME?</v>
      </c>
      <c r="G285" s="78" t="str">
        <f>IF(OR(A285="",A285&lt;$E$23),"",IF(J284&lt;=F285,0,IF(IF(AND(A285&gt;=$E$23,MOD(A285-$E$23,int)=0),$E$24,0)+F285&gt;=J284+E285,J284+E285-F285,IF(AND(A285&gt;=$E$23,MOD(A285-$E$23,int)=0),$E$24,0)+IF(IF(AND(A285&gt;=$E$23,MOD(A285-$E$23,int)=0),$E$24,0)+IF(MOD(A285-$E$27,periods_per_year)=0,$E$26,0)+F285&lt;J284+E285,IF(MOD(A285-$E$27,periods_per_year)=0,$E$26,0),J284+E285-IF(AND(A285&gt;=$E$23,MOD(A285-$E$23,int)=0),$E$24,0)-F285))))</f>
        <v>#NAME?</v>
      </c>
      <c r="H285" s="79"/>
      <c r="I285" s="78" t="str">
        <f t="shared" si="5"/>
        <v>#NAME?</v>
      </c>
      <c r="J285" s="78" t="str">
        <f t="shared" si="6"/>
        <v>#NAME?</v>
      </c>
      <c r="K285" s="78" t="str">
        <f t="shared" si="7"/>
        <v>#NAME?</v>
      </c>
      <c r="L285" s="78" t="str">
        <f t="shared" si="8"/>
        <v>#NAME?</v>
      </c>
      <c r="M285" s="4"/>
      <c r="N285" s="4"/>
      <c r="O285" s="74" t="str">
        <f t="shared" si="9"/>
        <v>#NAME?</v>
      </c>
      <c r="P285" s="75" t="str">
        <f>IF(O285="","",IF(OR(periods_per_year=26,periods_per_year=52),IF(periods_per_year=26,IF(O285=1,fpdate,P284+14),IF(periods_per_year=52,IF(O285=1,fpdate,P284+7),"n/a")),IF(periods_per_year=24,DATE(YEAR(fpdate),MONTH(fpdate)+(O285-1)/2+IF(AND(DAY(fpdate)&gt;=15,MOD(O285,2)=0),1,0),IF(MOD(O285,2)=0,IF(DAY(fpdate)&gt;=15,DAY(fpdate)-14,DAY(fpdate)+14),DAY(fpdate))),IF(DAY(DATE(YEAR(fpdate),MONTH(fpdate)+O285-1,DAY(fpdate)))&lt;&gt;DAY(fpdate),DATE(YEAR(fpdate),MONTH(fpdate)+O285,0),DATE(YEAR(fpdate),MONTH(fpdate)+O285-1,DAY(fpdate))))))</f>
        <v>#NAME?</v>
      </c>
      <c r="Q285" s="80" t="str">
        <f>IF(O285="","",IF(D285&lt;&gt;"",D285,IF(O285=1,start_rate,IF(variable,IF(OR(O285=1,O285&lt;$J$23*periods_per_year),Q284,MIN($J$24,IF(MOD(O285-1,$J$26)=0,MAX($J$25,Q284+$J$27),Q284))),Q284))))</f>
        <v>#NAME?</v>
      </c>
      <c r="R285" s="78" t="str">
        <f t="shared" si="10"/>
        <v>#NAME?</v>
      </c>
      <c r="S285" s="78" t="str">
        <f t="shared" si="11"/>
        <v>#NAME?</v>
      </c>
      <c r="T285" s="78" t="str">
        <f t="shared" si="12"/>
        <v>#NAME?</v>
      </c>
      <c r="U285" s="78" t="str">
        <f t="shared" si="13"/>
        <v>#NAME?</v>
      </c>
    </row>
    <row r="286" ht="12.75" customHeight="1">
      <c r="A286" s="74" t="str">
        <f t="shared" si="1"/>
        <v>#NAME?</v>
      </c>
      <c r="B286" s="75" t="str">
        <f>IF(A286="","",IF(OR(periods_per_year=26,periods_per_year=52),IF(periods_per_year=26,IF(A286=1,fpdate,B285+14),IF(periods_per_year=52,IF(A286=1,fpdate,B285+7),"n/a")),IF(periods_per_year=24,DATE(YEAR(fpdate),MONTH(fpdate)+(A286-1)/2+IF(AND(DAY(fpdate)&gt;=15,MOD(A286,2)=0),1,0),IF(MOD(A286,2)=0,IF(DAY(fpdate)&gt;=15,DAY(fpdate)-14,DAY(fpdate)+14),DAY(fpdate))),IF(DAY(DATE(YEAR(fpdate),MONTH(fpdate)+A286-1,DAY(fpdate)))&lt;&gt;DAY(fpdate),DATE(YEAR(fpdate),MONTH(fpdate)+A286,0),DATE(YEAR(fpdate),MONTH(fpdate)+A286-1,DAY(fpdate))))))</f>
        <v>#NAME?</v>
      </c>
      <c r="C286" s="76" t="str">
        <f t="shared" si="2"/>
        <v>#NAME?</v>
      </c>
      <c r="D286" s="77" t="str">
        <f>IF(A286="","",IF(A286=1,start_rate,IF(variable,IF(OR(A286=1,A286&lt;$J$23*periods_per_year),D285,MIN($J$24,IF(MOD(A286-1,$J$26)=0,MAX($J$25,D285+$J$27),D285))),D285)))</f>
        <v>#NAME?</v>
      </c>
      <c r="E286" s="78" t="str">
        <f t="shared" si="3"/>
        <v>#NAME?</v>
      </c>
      <c r="F286" s="78" t="str">
        <f t="shared" si="4"/>
        <v>#NAME?</v>
      </c>
      <c r="G286" s="78" t="str">
        <f>IF(OR(A286="",A286&lt;$E$23),"",IF(J285&lt;=F286,0,IF(IF(AND(A286&gt;=$E$23,MOD(A286-$E$23,int)=0),$E$24,0)+F286&gt;=J285+E286,J285+E286-F286,IF(AND(A286&gt;=$E$23,MOD(A286-$E$23,int)=0),$E$24,0)+IF(IF(AND(A286&gt;=$E$23,MOD(A286-$E$23,int)=0),$E$24,0)+IF(MOD(A286-$E$27,periods_per_year)=0,$E$26,0)+F286&lt;J285+E286,IF(MOD(A286-$E$27,periods_per_year)=0,$E$26,0),J285+E286-IF(AND(A286&gt;=$E$23,MOD(A286-$E$23,int)=0),$E$24,0)-F286))))</f>
        <v>#NAME?</v>
      </c>
      <c r="H286" s="79"/>
      <c r="I286" s="78" t="str">
        <f t="shared" si="5"/>
        <v>#NAME?</v>
      </c>
      <c r="J286" s="78" t="str">
        <f t="shared" si="6"/>
        <v>#NAME?</v>
      </c>
      <c r="K286" s="78" t="str">
        <f t="shared" si="7"/>
        <v>#NAME?</v>
      </c>
      <c r="L286" s="78" t="str">
        <f t="shared" si="8"/>
        <v>#NAME?</v>
      </c>
      <c r="M286" s="4"/>
      <c r="N286" s="4"/>
      <c r="O286" s="74" t="str">
        <f t="shared" si="9"/>
        <v>#NAME?</v>
      </c>
      <c r="P286" s="75" t="str">
        <f>IF(O286="","",IF(OR(periods_per_year=26,periods_per_year=52),IF(periods_per_year=26,IF(O286=1,fpdate,P285+14),IF(periods_per_year=52,IF(O286=1,fpdate,P285+7),"n/a")),IF(periods_per_year=24,DATE(YEAR(fpdate),MONTH(fpdate)+(O286-1)/2+IF(AND(DAY(fpdate)&gt;=15,MOD(O286,2)=0),1,0),IF(MOD(O286,2)=0,IF(DAY(fpdate)&gt;=15,DAY(fpdate)-14,DAY(fpdate)+14),DAY(fpdate))),IF(DAY(DATE(YEAR(fpdate),MONTH(fpdate)+O286-1,DAY(fpdate)))&lt;&gt;DAY(fpdate),DATE(YEAR(fpdate),MONTH(fpdate)+O286,0),DATE(YEAR(fpdate),MONTH(fpdate)+O286-1,DAY(fpdate))))))</f>
        <v>#NAME?</v>
      </c>
      <c r="Q286" s="80" t="str">
        <f>IF(O286="","",IF(D286&lt;&gt;"",D286,IF(O286=1,start_rate,IF(variable,IF(OR(O286=1,O286&lt;$J$23*periods_per_year),Q285,MIN($J$24,IF(MOD(O286-1,$J$26)=0,MAX($J$25,Q285+$J$27),Q285))),Q285))))</f>
        <v>#NAME?</v>
      </c>
      <c r="R286" s="78" t="str">
        <f t="shared" si="10"/>
        <v>#NAME?</v>
      </c>
      <c r="S286" s="78" t="str">
        <f t="shared" si="11"/>
        <v>#NAME?</v>
      </c>
      <c r="T286" s="78" t="str">
        <f t="shared" si="12"/>
        <v>#NAME?</v>
      </c>
      <c r="U286" s="78" t="str">
        <f t="shared" si="13"/>
        <v>#NAME?</v>
      </c>
    </row>
    <row r="287" ht="12.75" customHeight="1">
      <c r="A287" s="74" t="str">
        <f t="shared" si="1"/>
        <v>#NAME?</v>
      </c>
      <c r="B287" s="75" t="str">
        <f>IF(A287="","",IF(OR(periods_per_year=26,periods_per_year=52),IF(periods_per_year=26,IF(A287=1,fpdate,B286+14),IF(periods_per_year=52,IF(A287=1,fpdate,B286+7),"n/a")),IF(periods_per_year=24,DATE(YEAR(fpdate),MONTH(fpdate)+(A287-1)/2+IF(AND(DAY(fpdate)&gt;=15,MOD(A287,2)=0),1,0),IF(MOD(A287,2)=0,IF(DAY(fpdate)&gt;=15,DAY(fpdate)-14,DAY(fpdate)+14),DAY(fpdate))),IF(DAY(DATE(YEAR(fpdate),MONTH(fpdate)+A287-1,DAY(fpdate)))&lt;&gt;DAY(fpdate),DATE(YEAR(fpdate),MONTH(fpdate)+A287,0),DATE(YEAR(fpdate),MONTH(fpdate)+A287-1,DAY(fpdate))))))</f>
        <v>#NAME?</v>
      </c>
      <c r="C287" s="76" t="str">
        <f t="shared" si="2"/>
        <v>#NAME?</v>
      </c>
      <c r="D287" s="77" t="str">
        <f>IF(A287="","",IF(A287=1,start_rate,IF(variable,IF(OR(A287=1,A287&lt;$J$23*periods_per_year),D286,MIN($J$24,IF(MOD(A287-1,$J$26)=0,MAX($J$25,D286+$J$27),D286))),D286)))</f>
        <v>#NAME?</v>
      </c>
      <c r="E287" s="78" t="str">
        <f t="shared" si="3"/>
        <v>#NAME?</v>
      </c>
      <c r="F287" s="78" t="str">
        <f t="shared" si="4"/>
        <v>#NAME?</v>
      </c>
      <c r="G287" s="78" t="str">
        <f>IF(OR(A287="",A287&lt;$E$23),"",IF(J286&lt;=F287,0,IF(IF(AND(A287&gt;=$E$23,MOD(A287-$E$23,int)=0),$E$24,0)+F287&gt;=J286+E287,J286+E287-F287,IF(AND(A287&gt;=$E$23,MOD(A287-$E$23,int)=0),$E$24,0)+IF(IF(AND(A287&gt;=$E$23,MOD(A287-$E$23,int)=0),$E$24,0)+IF(MOD(A287-$E$27,periods_per_year)=0,$E$26,0)+F287&lt;J286+E287,IF(MOD(A287-$E$27,periods_per_year)=0,$E$26,0),J286+E287-IF(AND(A287&gt;=$E$23,MOD(A287-$E$23,int)=0),$E$24,0)-F287))))</f>
        <v>#NAME?</v>
      </c>
      <c r="H287" s="79"/>
      <c r="I287" s="78" t="str">
        <f t="shared" si="5"/>
        <v>#NAME?</v>
      </c>
      <c r="J287" s="78" t="str">
        <f t="shared" si="6"/>
        <v>#NAME?</v>
      </c>
      <c r="K287" s="78" t="str">
        <f t="shared" si="7"/>
        <v>#NAME?</v>
      </c>
      <c r="L287" s="78" t="str">
        <f t="shared" si="8"/>
        <v>#NAME?</v>
      </c>
      <c r="M287" s="4"/>
      <c r="N287" s="4"/>
      <c r="O287" s="74" t="str">
        <f t="shared" si="9"/>
        <v>#NAME?</v>
      </c>
      <c r="P287" s="75" t="str">
        <f>IF(O287="","",IF(OR(periods_per_year=26,periods_per_year=52),IF(periods_per_year=26,IF(O287=1,fpdate,P286+14),IF(periods_per_year=52,IF(O287=1,fpdate,P286+7),"n/a")),IF(periods_per_year=24,DATE(YEAR(fpdate),MONTH(fpdate)+(O287-1)/2+IF(AND(DAY(fpdate)&gt;=15,MOD(O287,2)=0),1,0),IF(MOD(O287,2)=0,IF(DAY(fpdate)&gt;=15,DAY(fpdate)-14,DAY(fpdate)+14),DAY(fpdate))),IF(DAY(DATE(YEAR(fpdate),MONTH(fpdate)+O287-1,DAY(fpdate)))&lt;&gt;DAY(fpdate),DATE(YEAR(fpdate),MONTH(fpdate)+O287,0),DATE(YEAR(fpdate),MONTH(fpdate)+O287-1,DAY(fpdate))))))</f>
        <v>#NAME?</v>
      </c>
      <c r="Q287" s="80" t="str">
        <f>IF(O287="","",IF(D287&lt;&gt;"",D287,IF(O287=1,start_rate,IF(variable,IF(OR(O287=1,O287&lt;$J$23*periods_per_year),Q286,MIN($J$24,IF(MOD(O287-1,$J$26)=0,MAX($J$25,Q286+$J$27),Q286))),Q286))))</f>
        <v>#NAME?</v>
      </c>
      <c r="R287" s="78" t="str">
        <f t="shared" si="10"/>
        <v>#NAME?</v>
      </c>
      <c r="S287" s="78" t="str">
        <f t="shared" si="11"/>
        <v>#NAME?</v>
      </c>
      <c r="T287" s="78" t="str">
        <f t="shared" si="12"/>
        <v>#NAME?</v>
      </c>
      <c r="U287" s="78" t="str">
        <f t="shared" si="13"/>
        <v>#NAME?</v>
      </c>
    </row>
    <row r="288" ht="12.75" customHeight="1">
      <c r="A288" s="74" t="str">
        <f t="shared" si="1"/>
        <v>#NAME?</v>
      </c>
      <c r="B288" s="75" t="str">
        <f>IF(A288="","",IF(OR(periods_per_year=26,periods_per_year=52),IF(periods_per_year=26,IF(A288=1,fpdate,B287+14),IF(periods_per_year=52,IF(A288=1,fpdate,B287+7),"n/a")),IF(periods_per_year=24,DATE(YEAR(fpdate),MONTH(fpdate)+(A288-1)/2+IF(AND(DAY(fpdate)&gt;=15,MOD(A288,2)=0),1,0),IF(MOD(A288,2)=0,IF(DAY(fpdate)&gt;=15,DAY(fpdate)-14,DAY(fpdate)+14),DAY(fpdate))),IF(DAY(DATE(YEAR(fpdate),MONTH(fpdate)+A288-1,DAY(fpdate)))&lt;&gt;DAY(fpdate),DATE(YEAR(fpdate),MONTH(fpdate)+A288,0),DATE(YEAR(fpdate),MONTH(fpdate)+A288-1,DAY(fpdate))))))</f>
        <v>#NAME?</v>
      </c>
      <c r="C288" s="76" t="str">
        <f t="shared" si="2"/>
        <v>#NAME?</v>
      </c>
      <c r="D288" s="77" t="str">
        <f>IF(A288="","",IF(A288=1,start_rate,IF(variable,IF(OR(A288=1,A288&lt;$J$23*periods_per_year),D287,MIN($J$24,IF(MOD(A288-1,$J$26)=0,MAX($J$25,D287+$J$27),D287))),D287)))</f>
        <v>#NAME?</v>
      </c>
      <c r="E288" s="78" t="str">
        <f t="shared" si="3"/>
        <v>#NAME?</v>
      </c>
      <c r="F288" s="78" t="str">
        <f t="shared" si="4"/>
        <v>#NAME?</v>
      </c>
      <c r="G288" s="78" t="str">
        <f>IF(OR(A288="",A288&lt;$E$23),"",IF(J287&lt;=F288,0,IF(IF(AND(A288&gt;=$E$23,MOD(A288-$E$23,int)=0),$E$24,0)+F288&gt;=J287+E288,J287+E288-F288,IF(AND(A288&gt;=$E$23,MOD(A288-$E$23,int)=0),$E$24,0)+IF(IF(AND(A288&gt;=$E$23,MOD(A288-$E$23,int)=0),$E$24,0)+IF(MOD(A288-$E$27,periods_per_year)=0,$E$26,0)+F288&lt;J287+E288,IF(MOD(A288-$E$27,periods_per_year)=0,$E$26,0),J287+E288-IF(AND(A288&gt;=$E$23,MOD(A288-$E$23,int)=0),$E$24,0)-F288))))</f>
        <v>#NAME?</v>
      </c>
      <c r="H288" s="79"/>
      <c r="I288" s="78" t="str">
        <f t="shared" si="5"/>
        <v>#NAME?</v>
      </c>
      <c r="J288" s="78" t="str">
        <f t="shared" si="6"/>
        <v>#NAME?</v>
      </c>
      <c r="K288" s="78" t="str">
        <f t="shared" si="7"/>
        <v>#NAME?</v>
      </c>
      <c r="L288" s="78" t="str">
        <f t="shared" si="8"/>
        <v>#NAME?</v>
      </c>
      <c r="M288" s="4"/>
      <c r="N288" s="4"/>
      <c r="O288" s="74" t="str">
        <f t="shared" si="9"/>
        <v>#NAME?</v>
      </c>
      <c r="P288" s="75" t="str">
        <f>IF(O288="","",IF(OR(periods_per_year=26,periods_per_year=52),IF(periods_per_year=26,IF(O288=1,fpdate,P287+14),IF(periods_per_year=52,IF(O288=1,fpdate,P287+7),"n/a")),IF(periods_per_year=24,DATE(YEAR(fpdate),MONTH(fpdate)+(O288-1)/2+IF(AND(DAY(fpdate)&gt;=15,MOD(O288,2)=0),1,0),IF(MOD(O288,2)=0,IF(DAY(fpdate)&gt;=15,DAY(fpdate)-14,DAY(fpdate)+14),DAY(fpdate))),IF(DAY(DATE(YEAR(fpdate),MONTH(fpdate)+O288-1,DAY(fpdate)))&lt;&gt;DAY(fpdate),DATE(YEAR(fpdate),MONTH(fpdate)+O288,0),DATE(YEAR(fpdate),MONTH(fpdate)+O288-1,DAY(fpdate))))))</f>
        <v>#NAME?</v>
      </c>
      <c r="Q288" s="80" t="str">
        <f>IF(O288="","",IF(D288&lt;&gt;"",D288,IF(O288=1,start_rate,IF(variable,IF(OR(O288=1,O288&lt;$J$23*periods_per_year),Q287,MIN($J$24,IF(MOD(O288-1,$J$26)=0,MAX($J$25,Q287+$J$27),Q287))),Q287))))</f>
        <v>#NAME?</v>
      </c>
      <c r="R288" s="78" t="str">
        <f t="shared" si="10"/>
        <v>#NAME?</v>
      </c>
      <c r="S288" s="78" t="str">
        <f t="shared" si="11"/>
        <v>#NAME?</v>
      </c>
      <c r="T288" s="78" t="str">
        <f t="shared" si="12"/>
        <v>#NAME?</v>
      </c>
      <c r="U288" s="78" t="str">
        <f t="shared" si="13"/>
        <v>#NAME?</v>
      </c>
    </row>
    <row r="289" ht="12.75" customHeight="1">
      <c r="A289" s="74" t="str">
        <f t="shared" si="1"/>
        <v>#NAME?</v>
      </c>
      <c r="B289" s="75" t="str">
        <f>IF(A289="","",IF(OR(periods_per_year=26,periods_per_year=52),IF(periods_per_year=26,IF(A289=1,fpdate,B288+14),IF(periods_per_year=52,IF(A289=1,fpdate,B288+7),"n/a")),IF(periods_per_year=24,DATE(YEAR(fpdate),MONTH(fpdate)+(A289-1)/2+IF(AND(DAY(fpdate)&gt;=15,MOD(A289,2)=0),1,0),IF(MOD(A289,2)=0,IF(DAY(fpdate)&gt;=15,DAY(fpdate)-14,DAY(fpdate)+14),DAY(fpdate))),IF(DAY(DATE(YEAR(fpdate),MONTH(fpdate)+A289-1,DAY(fpdate)))&lt;&gt;DAY(fpdate),DATE(YEAR(fpdate),MONTH(fpdate)+A289,0),DATE(YEAR(fpdate),MONTH(fpdate)+A289-1,DAY(fpdate))))))</f>
        <v>#NAME?</v>
      </c>
      <c r="C289" s="76" t="str">
        <f t="shared" si="2"/>
        <v>#NAME?</v>
      </c>
      <c r="D289" s="77" t="str">
        <f>IF(A289="","",IF(A289=1,start_rate,IF(variable,IF(OR(A289=1,A289&lt;$J$23*periods_per_year),D288,MIN($J$24,IF(MOD(A289-1,$J$26)=0,MAX($J$25,D288+$J$27),D288))),D288)))</f>
        <v>#NAME?</v>
      </c>
      <c r="E289" s="78" t="str">
        <f t="shared" si="3"/>
        <v>#NAME?</v>
      </c>
      <c r="F289" s="78" t="str">
        <f t="shared" si="4"/>
        <v>#NAME?</v>
      </c>
      <c r="G289" s="78" t="str">
        <f>IF(OR(A289="",A289&lt;$E$23),"",IF(J288&lt;=F289,0,IF(IF(AND(A289&gt;=$E$23,MOD(A289-$E$23,int)=0),$E$24,0)+F289&gt;=J288+E289,J288+E289-F289,IF(AND(A289&gt;=$E$23,MOD(A289-$E$23,int)=0),$E$24,0)+IF(IF(AND(A289&gt;=$E$23,MOD(A289-$E$23,int)=0),$E$24,0)+IF(MOD(A289-$E$27,periods_per_year)=0,$E$26,0)+F289&lt;J288+E289,IF(MOD(A289-$E$27,periods_per_year)=0,$E$26,0),J288+E289-IF(AND(A289&gt;=$E$23,MOD(A289-$E$23,int)=0),$E$24,0)-F289))))</f>
        <v>#NAME?</v>
      </c>
      <c r="H289" s="79"/>
      <c r="I289" s="78" t="str">
        <f t="shared" si="5"/>
        <v>#NAME?</v>
      </c>
      <c r="J289" s="78" t="str">
        <f t="shared" si="6"/>
        <v>#NAME?</v>
      </c>
      <c r="K289" s="78" t="str">
        <f t="shared" si="7"/>
        <v>#NAME?</v>
      </c>
      <c r="L289" s="78" t="str">
        <f t="shared" si="8"/>
        <v>#NAME?</v>
      </c>
      <c r="M289" s="4"/>
      <c r="N289" s="4"/>
      <c r="O289" s="74" t="str">
        <f t="shared" si="9"/>
        <v>#NAME?</v>
      </c>
      <c r="P289" s="75" t="str">
        <f>IF(O289="","",IF(OR(periods_per_year=26,periods_per_year=52),IF(periods_per_year=26,IF(O289=1,fpdate,P288+14),IF(periods_per_year=52,IF(O289=1,fpdate,P288+7),"n/a")),IF(periods_per_year=24,DATE(YEAR(fpdate),MONTH(fpdate)+(O289-1)/2+IF(AND(DAY(fpdate)&gt;=15,MOD(O289,2)=0),1,0),IF(MOD(O289,2)=0,IF(DAY(fpdate)&gt;=15,DAY(fpdate)-14,DAY(fpdate)+14),DAY(fpdate))),IF(DAY(DATE(YEAR(fpdate),MONTH(fpdate)+O289-1,DAY(fpdate)))&lt;&gt;DAY(fpdate),DATE(YEAR(fpdate),MONTH(fpdate)+O289,0),DATE(YEAR(fpdate),MONTH(fpdate)+O289-1,DAY(fpdate))))))</f>
        <v>#NAME?</v>
      </c>
      <c r="Q289" s="80" t="str">
        <f>IF(O289="","",IF(D289&lt;&gt;"",D289,IF(O289=1,start_rate,IF(variable,IF(OR(O289=1,O289&lt;$J$23*periods_per_year),Q288,MIN($J$24,IF(MOD(O289-1,$J$26)=0,MAX($J$25,Q288+$J$27),Q288))),Q288))))</f>
        <v>#NAME?</v>
      </c>
      <c r="R289" s="78" t="str">
        <f t="shared" si="10"/>
        <v>#NAME?</v>
      </c>
      <c r="S289" s="78" t="str">
        <f t="shared" si="11"/>
        <v>#NAME?</v>
      </c>
      <c r="T289" s="78" t="str">
        <f t="shared" si="12"/>
        <v>#NAME?</v>
      </c>
      <c r="U289" s="78" t="str">
        <f t="shared" si="13"/>
        <v>#NAME?</v>
      </c>
    </row>
    <row r="290" ht="12.75" customHeight="1">
      <c r="A290" s="74" t="str">
        <f t="shared" si="1"/>
        <v>#NAME?</v>
      </c>
      <c r="B290" s="75" t="str">
        <f>IF(A290="","",IF(OR(periods_per_year=26,periods_per_year=52),IF(periods_per_year=26,IF(A290=1,fpdate,B289+14),IF(periods_per_year=52,IF(A290=1,fpdate,B289+7),"n/a")),IF(periods_per_year=24,DATE(YEAR(fpdate),MONTH(fpdate)+(A290-1)/2+IF(AND(DAY(fpdate)&gt;=15,MOD(A290,2)=0),1,0),IF(MOD(A290,2)=0,IF(DAY(fpdate)&gt;=15,DAY(fpdate)-14,DAY(fpdate)+14),DAY(fpdate))),IF(DAY(DATE(YEAR(fpdate),MONTH(fpdate)+A290-1,DAY(fpdate)))&lt;&gt;DAY(fpdate),DATE(YEAR(fpdate),MONTH(fpdate)+A290,0),DATE(YEAR(fpdate),MONTH(fpdate)+A290-1,DAY(fpdate))))))</f>
        <v>#NAME?</v>
      </c>
      <c r="C290" s="76" t="str">
        <f t="shared" si="2"/>
        <v>#NAME?</v>
      </c>
      <c r="D290" s="77" t="str">
        <f>IF(A290="","",IF(A290=1,start_rate,IF(variable,IF(OR(A290=1,A290&lt;$J$23*periods_per_year),D289,MIN($J$24,IF(MOD(A290-1,$J$26)=0,MAX($J$25,D289+$J$27),D289))),D289)))</f>
        <v>#NAME?</v>
      </c>
      <c r="E290" s="78" t="str">
        <f t="shared" si="3"/>
        <v>#NAME?</v>
      </c>
      <c r="F290" s="78" t="str">
        <f t="shared" si="4"/>
        <v>#NAME?</v>
      </c>
      <c r="G290" s="78" t="str">
        <f>IF(OR(A290="",A290&lt;$E$23),"",IF(J289&lt;=F290,0,IF(IF(AND(A290&gt;=$E$23,MOD(A290-$E$23,int)=0),$E$24,0)+F290&gt;=J289+E290,J289+E290-F290,IF(AND(A290&gt;=$E$23,MOD(A290-$E$23,int)=0),$E$24,0)+IF(IF(AND(A290&gt;=$E$23,MOD(A290-$E$23,int)=0),$E$24,0)+IF(MOD(A290-$E$27,periods_per_year)=0,$E$26,0)+F290&lt;J289+E290,IF(MOD(A290-$E$27,periods_per_year)=0,$E$26,0),J289+E290-IF(AND(A290&gt;=$E$23,MOD(A290-$E$23,int)=0),$E$24,0)-F290))))</f>
        <v>#NAME?</v>
      </c>
      <c r="H290" s="79"/>
      <c r="I290" s="78" t="str">
        <f t="shared" si="5"/>
        <v>#NAME?</v>
      </c>
      <c r="J290" s="78" t="str">
        <f t="shared" si="6"/>
        <v>#NAME?</v>
      </c>
      <c r="K290" s="78" t="str">
        <f t="shared" si="7"/>
        <v>#NAME?</v>
      </c>
      <c r="L290" s="78" t="str">
        <f t="shared" si="8"/>
        <v>#NAME?</v>
      </c>
      <c r="M290" s="4"/>
      <c r="N290" s="4"/>
      <c r="O290" s="74" t="str">
        <f t="shared" si="9"/>
        <v>#NAME?</v>
      </c>
      <c r="P290" s="75" t="str">
        <f>IF(O290="","",IF(OR(periods_per_year=26,periods_per_year=52),IF(periods_per_year=26,IF(O290=1,fpdate,P289+14),IF(periods_per_year=52,IF(O290=1,fpdate,P289+7),"n/a")),IF(periods_per_year=24,DATE(YEAR(fpdate),MONTH(fpdate)+(O290-1)/2+IF(AND(DAY(fpdate)&gt;=15,MOD(O290,2)=0),1,0),IF(MOD(O290,2)=0,IF(DAY(fpdate)&gt;=15,DAY(fpdate)-14,DAY(fpdate)+14),DAY(fpdate))),IF(DAY(DATE(YEAR(fpdate),MONTH(fpdate)+O290-1,DAY(fpdate)))&lt;&gt;DAY(fpdate),DATE(YEAR(fpdate),MONTH(fpdate)+O290,0),DATE(YEAR(fpdate),MONTH(fpdate)+O290-1,DAY(fpdate))))))</f>
        <v>#NAME?</v>
      </c>
      <c r="Q290" s="80" t="str">
        <f>IF(O290="","",IF(D290&lt;&gt;"",D290,IF(O290=1,start_rate,IF(variable,IF(OR(O290=1,O290&lt;$J$23*periods_per_year),Q289,MIN($J$24,IF(MOD(O290-1,$J$26)=0,MAX($J$25,Q289+$J$27),Q289))),Q289))))</f>
        <v>#NAME?</v>
      </c>
      <c r="R290" s="78" t="str">
        <f t="shared" si="10"/>
        <v>#NAME?</v>
      </c>
      <c r="S290" s="78" t="str">
        <f t="shared" si="11"/>
        <v>#NAME?</v>
      </c>
      <c r="T290" s="78" t="str">
        <f t="shared" si="12"/>
        <v>#NAME?</v>
      </c>
      <c r="U290" s="78" t="str">
        <f t="shared" si="13"/>
        <v>#NAME?</v>
      </c>
    </row>
    <row r="291" ht="12.75" customHeight="1">
      <c r="A291" s="74" t="str">
        <f t="shared" si="1"/>
        <v>#NAME?</v>
      </c>
      <c r="B291" s="75" t="str">
        <f>IF(A291="","",IF(OR(periods_per_year=26,periods_per_year=52),IF(periods_per_year=26,IF(A291=1,fpdate,B290+14),IF(periods_per_year=52,IF(A291=1,fpdate,B290+7),"n/a")),IF(periods_per_year=24,DATE(YEAR(fpdate),MONTH(fpdate)+(A291-1)/2+IF(AND(DAY(fpdate)&gt;=15,MOD(A291,2)=0),1,0),IF(MOD(A291,2)=0,IF(DAY(fpdate)&gt;=15,DAY(fpdate)-14,DAY(fpdate)+14),DAY(fpdate))),IF(DAY(DATE(YEAR(fpdate),MONTH(fpdate)+A291-1,DAY(fpdate)))&lt;&gt;DAY(fpdate),DATE(YEAR(fpdate),MONTH(fpdate)+A291,0),DATE(YEAR(fpdate),MONTH(fpdate)+A291-1,DAY(fpdate))))))</f>
        <v>#NAME?</v>
      </c>
      <c r="C291" s="76" t="str">
        <f t="shared" si="2"/>
        <v>#NAME?</v>
      </c>
      <c r="D291" s="77" t="str">
        <f>IF(A291="","",IF(A291=1,start_rate,IF(variable,IF(OR(A291=1,A291&lt;$J$23*periods_per_year),D290,MIN($J$24,IF(MOD(A291-1,$J$26)=0,MAX($J$25,D290+$J$27),D290))),D290)))</f>
        <v>#NAME?</v>
      </c>
      <c r="E291" s="78" t="str">
        <f t="shared" si="3"/>
        <v>#NAME?</v>
      </c>
      <c r="F291" s="78" t="str">
        <f t="shared" si="4"/>
        <v>#NAME?</v>
      </c>
      <c r="G291" s="78" t="str">
        <f>IF(OR(A291="",A291&lt;$E$23),"",IF(J290&lt;=F291,0,IF(IF(AND(A291&gt;=$E$23,MOD(A291-$E$23,int)=0),$E$24,0)+F291&gt;=J290+E291,J290+E291-F291,IF(AND(A291&gt;=$E$23,MOD(A291-$E$23,int)=0),$E$24,0)+IF(IF(AND(A291&gt;=$E$23,MOD(A291-$E$23,int)=0),$E$24,0)+IF(MOD(A291-$E$27,periods_per_year)=0,$E$26,0)+F291&lt;J290+E291,IF(MOD(A291-$E$27,periods_per_year)=0,$E$26,0),J290+E291-IF(AND(A291&gt;=$E$23,MOD(A291-$E$23,int)=0),$E$24,0)-F291))))</f>
        <v>#NAME?</v>
      </c>
      <c r="H291" s="79"/>
      <c r="I291" s="78" t="str">
        <f t="shared" si="5"/>
        <v>#NAME?</v>
      </c>
      <c r="J291" s="78" t="str">
        <f t="shared" si="6"/>
        <v>#NAME?</v>
      </c>
      <c r="K291" s="78" t="str">
        <f t="shared" si="7"/>
        <v>#NAME?</v>
      </c>
      <c r="L291" s="78" t="str">
        <f t="shared" si="8"/>
        <v>#NAME?</v>
      </c>
      <c r="M291" s="4"/>
      <c r="N291" s="4"/>
      <c r="O291" s="74" t="str">
        <f t="shared" si="9"/>
        <v>#NAME?</v>
      </c>
      <c r="P291" s="75" t="str">
        <f>IF(O291="","",IF(OR(periods_per_year=26,periods_per_year=52),IF(periods_per_year=26,IF(O291=1,fpdate,P290+14),IF(periods_per_year=52,IF(O291=1,fpdate,P290+7),"n/a")),IF(periods_per_year=24,DATE(YEAR(fpdate),MONTH(fpdate)+(O291-1)/2+IF(AND(DAY(fpdate)&gt;=15,MOD(O291,2)=0),1,0),IF(MOD(O291,2)=0,IF(DAY(fpdate)&gt;=15,DAY(fpdate)-14,DAY(fpdate)+14),DAY(fpdate))),IF(DAY(DATE(YEAR(fpdate),MONTH(fpdate)+O291-1,DAY(fpdate)))&lt;&gt;DAY(fpdate),DATE(YEAR(fpdate),MONTH(fpdate)+O291,0),DATE(YEAR(fpdate),MONTH(fpdate)+O291-1,DAY(fpdate))))))</f>
        <v>#NAME?</v>
      </c>
      <c r="Q291" s="80" t="str">
        <f>IF(O291="","",IF(D291&lt;&gt;"",D291,IF(O291=1,start_rate,IF(variable,IF(OR(O291=1,O291&lt;$J$23*periods_per_year),Q290,MIN($J$24,IF(MOD(O291-1,$J$26)=0,MAX($J$25,Q290+$J$27),Q290))),Q290))))</f>
        <v>#NAME?</v>
      </c>
      <c r="R291" s="78" t="str">
        <f t="shared" si="10"/>
        <v>#NAME?</v>
      </c>
      <c r="S291" s="78" t="str">
        <f t="shared" si="11"/>
        <v>#NAME?</v>
      </c>
      <c r="T291" s="78" t="str">
        <f t="shared" si="12"/>
        <v>#NAME?</v>
      </c>
      <c r="U291" s="78" t="str">
        <f t="shared" si="13"/>
        <v>#NAME?</v>
      </c>
    </row>
    <row r="292" ht="12.75" customHeight="1">
      <c r="A292" s="74" t="str">
        <f t="shared" si="1"/>
        <v>#NAME?</v>
      </c>
      <c r="B292" s="75" t="str">
        <f>IF(A292="","",IF(OR(periods_per_year=26,periods_per_year=52),IF(periods_per_year=26,IF(A292=1,fpdate,B291+14),IF(periods_per_year=52,IF(A292=1,fpdate,B291+7),"n/a")),IF(periods_per_year=24,DATE(YEAR(fpdate),MONTH(fpdate)+(A292-1)/2+IF(AND(DAY(fpdate)&gt;=15,MOD(A292,2)=0),1,0),IF(MOD(A292,2)=0,IF(DAY(fpdate)&gt;=15,DAY(fpdate)-14,DAY(fpdate)+14),DAY(fpdate))),IF(DAY(DATE(YEAR(fpdate),MONTH(fpdate)+A292-1,DAY(fpdate)))&lt;&gt;DAY(fpdate),DATE(YEAR(fpdate),MONTH(fpdate)+A292,0),DATE(YEAR(fpdate),MONTH(fpdate)+A292-1,DAY(fpdate))))))</f>
        <v>#NAME?</v>
      </c>
      <c r="C292" s="76" t="str">
        <f t="shared" si="2"/>
        <v>#NAME?</v>
      </c>
      <c r="D292" s="77" t="str">
        <f>IF(A292="","",IF(A292=1,start_rate,IF(variable,IF(OR(A292=1,A292&lt;$J$23*periods_per_year),D291,MIN($J$24,IF(MOD(A292-1,$J$26)=0,MAX($J$25,D291+$J$27),D291))),D291)))</f>
        <v>#NAME?</v>
      </c>
      <c r="E292" s="78" t="str">
        <f t="shared" si="3"/>
        <v>#NAME?</v>
      </c>
      <c r="F292" s="78" t="str">
        <f t="shared" si="4"/>
        <v>#NAME?</v>
      </c>
      <c r="G292" s="78" t="str">
        <f>IF(OR(A292="",A292&lt;$E$23),"",IF(J291&lt;=F292,0,IF(IF(AND(A292&gt;=$E$23,MOD(A292-$E$23,int)=0),$E$24,0)+F292&gt;=J291+E292,J291+E292-F292,IF(AND(A292&gt;=$E$23,MOD(A292-$E$23,int)=0),$E$24,0)+IF(IF(AND(A292&gt;=$E$23,MOD(A292-$E$23,int)=0),$E$24,0)+IF(MOD(A292-$E$27,periods_per_year)=0,$E$26,0)+F292&lt;J291+E292,IF(MOD(A292-$E$27,periods_per_year)=0,$E$26,0),J291+E292-IF(AND(A292&gt;=$E$23,MOD(A292-$E$23,int)=0),$E$24,0)-F292))))</f>
        <v>#NAME?</v>
      </c>
      <c r="H292" s="79"/>
      <c r="I292" s="78" t="str">
        <f t="shared" si="5"/>
        <v>#NAME?</v>
      </c>
      <c r="J292" s="78" t="str">
        <f t="shared" si="6"/>
        <v>#NAME?</v>
      </c>
      <c r="K292" s="78" t="str">
        <f t="shared" si="7"/>
        <v>#NAME?</v>
      </c>
      <c r="L292" s="78" t="str">
        <f t="shared" si="8"/>
        <v>#NAME?</v>
      </c>
      <c r="M292" s="4"/>
      <c r="N292" s="4"/>
      <c r="O292" s="74" t="str">
        <f t="shared" si="9"/>
        <v>#NAME?</v>
      </c>
      <c r="P292" s="75" t="str">
        <f>IF(O292="","",IF(OR(periods_per_year=26,periods_per_year=52),IF(periods_per_year=26,IF(O292=1,fpdate,P291+14),IF(periods_per_year=52,IF(O292=1,fpdate,P291+7),"n/a")),IF(periods_per_year=24,DATE(YEAR(fpdate),MONTH(fpdate)+(O292-1)/2+IF(AND(DAY(fpdate)&gt;=15,MOD(O292,2)=0),1,0),IF(MOD(O292,2)=0,IF(DAY(fpdate)&gt;=15,DAY(fpdate)-14,DAY(fpdate)+14),DAY(fpdate))),IF(DAY(DATE(YEAR(fpdate),MONTH(fpdate)+O292-1,DAY(fpdate)))&lt;&gt;DAY(fpdate),DATE(YEAR(fpdate),MONTH(fpdate)+O292,0),DATE(YEAR(fpdate),MONTH(fpdate)+O292-1,DAY(fpdate))))))</f>
        <v>#NAME?</v>
      </c>
      <c r="Q292" s="80" t="str">
        <f>IF(O292="","",IF(D292&lt;&gt;"",D292,IF(O292=1,start_rate,IF(variable,IF(OR(O292=1,O292&lt;$J$23*periods_per_year),Q291,MIN($J$24,IF(MOD(O292-1,$J$26)=0,MAX($J$25,Q291+$J$27),Q291))),Q291))))</f>
        <v>#NAME?</v>
      </c>
      <c r="R292" s="78" t="str">
        <f t="shared" si="10"/>
        <v>#NAME?</v>
      </c>
      <c r="S292" s="78" t="str">
        <f t="shared" si="11"/>
        <v>#NAME?</v>
      </c>
      <c r="T292" s="78" t="str">
        <f t="shared" si="12"/>
        <v>#NAME?</v>
      </c>
      <c r="U292" s="78" t="str">
        <f t="shared" si="13"/>
        <v>#NAME?</v>
      </c>
    </row>
    <row r="293" ht="12.75" customHeight="1">
      <c r="A293" s="74" t="str">
        <f t="shared" si="1"/>
        <v>#NAME?</v>
      </c>
      <c r="B293" s="75" t="str">
        <f>IF(A293="","",IF(OR(periods_per_year=26,periods_per_year=52),IF(periods_per_year=26,IF(A293=1,fpdate,B292+14),IF(periods_per_year=52,IF(A293=1,fpdate,B292+7),"n/a")),IF(periods_per_year=24,DATE(YEAR(fpdate),MONTH(fpdate)+(A293-1)/2+IF(AND(DAY(fpdate)&gt;=15,MOD(A293,2)=0),1,0),IF(MOD(A293,2)=0,IF(DAY(fpdate)&gt;=15,DAY(fpdate)-14,DAY(fpdate)+14),DAY(fpdate))),IF(DAY(DATE(YEAR(fpdate),MONTH(fpdate)+A293-1,DAY(fpdate)))&lt;&gt;DAY(fpdate),DATE(YEAR(fpdate),MONTH(fpdate)+A293,0),DATE(YEAR(fpdate),MONTH(fpdate)+A293-1,DAY(fpdate))))))</f>
        <v>#NAME?</v>
      </c>
      <c r="C293" s="76" t="str">
        <f t="shared" si="2"/>
        <v>#NAME?</v>
      </c>
      <c r="D293" s="77" t="str">
        <f>IF(A293="","",IF(A293=1,start_rate,IF(variable,IF(OR(A293=1,A293&lt;$J$23*periods_per_year),D292,MIN($J$24,IF(MOD(A293-1,$J$26)=0,MAX($J$25,D292+$J$27),D292))),D292)))</f>
        <v>#NAME?</v>
      </c>
      <c r="E293" s="78" t="str">
        <f t="shared" si="3"/>
        <v>#NAME?</v>
      </c>
      <c r="F293" s="78" t="str">
        <f t="shared" si="4"/>
        <v>#NAME?</v>
      </c>
      <c r="G293" s="78" t="str">
        <f>IF(OR(A293="",A293&lt;$E$23),"",IF(J292&lt;=F293,0,IF(IF(AND(A293&gt;=$E$23,MOD(A293-$E$23,int)=0),$E$24,0)+F293&gt;=J292+E293,J292+E293-F293,IF(AND(A293&gt;=$E$23,MOD(A293-$E$23,int)=0),$E$24,0)+IF(IF(AND(A293&gt;=$E$23,MOD(A293-$E$23,int)=0),$E$24,0)+IF(MOD(A293-$E$27,periods_per_year)=0,$E$26,0)+F293&lt;J292+E293,IF(MOD(A293-$E$27,periods_per_year)=0,$E$26,0),J292+E293-IF(AND(A293&gt;=$E$23,MOD(A293-$E$23,int)=0),$E$24,0)-F293))))</f>
        <v>#NAME?</v>
      </c>
      <c r="H293" s="79"/>
      <c r="I293" s="78" t="str">
        <f t="shared" si="5"/>
        <v>#NAME?</v>
      </c>
      <c r="J293" s="78" t="str">
        <f t="shared" si="6"/>
        <v>#NAME?</v>
      </c>
      <c r="K293" s="78" t="str">
        <f t="shared" si="7"/>
        <v>#NAME?</v>
      </c>
      <c r="L293" s="78" t="str">
        <f t="shared" si="8"/>
        <v>#NAME?</v>
      </c>
      <c r="M293" s="4"/>
      <c r="N293" s="4"/>
      <c r="O293" s="74" t="str">
        <f t="shared" si="9"/>
        <v>#NAME?</v>
      </c>
      <c r="P293" s="75" t="str">
        <f>IF(O293="","",IF(OR(periods_per_year=26,periods_per_year=52),IF(periods_per_year=26,IF(O293=1,fpdate,P292+14),IF(periods_per_year=52,IF(O293=1,fpdate,P292+7),"n/a")),IF(periods_per_year=24,DATE(YEAR(fpdate),MONTH(fpdate)+(O293-1)/2+IF(AND(DAY(fpdate)&gt;=15,MOD(O293,2)=0),1,0),IF(MOD(O293,2)=0,IF(DAY(fpdate)&gt;=15,DAY(fpdate)-14,DAY(fpdate)+14),DAY(fpdate))),IF(DAY(DATE(YEAR(fpdate),MONTH(fpdate)+O293-1,DAY(fpdate)))&lt;&gt;DAY(fpdate),DATE(YEAR(fpdate),MONTH(fpdate)+O293,0),DATE(YEAR(fpdate),MONTH(fpdate)+O293-1,DAY(fpdate))))))</f>
        <v>#NAME?</v>
      </c>
      <c r="Q293" s="80" t="str">
        <f>IF(O293="","",IF(D293&lt;&gt;"",D293,IF(O293=1,start_rate,IF(variable,IF(OR(O293=1,O293&lt;$J$23*periods_per_year),Q292,MIN($J$24,IF(MOD(O293-1,$J$26)=0,MAX($J$25,Q292+$J$27),Q292))),Q292))))</f>
        <v>#NAME?</v>
      </c>
      <c r="R293" s="78" t="str">
        <f t="shared" si="10"/>
        <v>#NAME?</v>
      </c>
      <c r="S293" s="78" t="str">
        <f t="shared" si="11"/>
        <v>#NAME?</v>
      </c>
      <c r="T293" s="78" t="str">
        <f t="shared" si="12"/>
        <v>#NAME?</v>
      </c>
      <c r="U293" s="78" t="str">
        <f t="shared" si="13"/>
        <v>#NAME?</v>
      </c>
    </row>
    <row r="294" ht="12.75" customHeight="1">
      <c r="A294" s="74" t="str">
        <f t="shared" si="1"/>
        <v>#NAME?</v>
      </c>
      <c r="B294" s="75" t="str">
        <f>IF(A294="","",IF(OR(periods_per_year=26,periods_per_year=52),IF(periods_per_year=26,IF(A294=1,fpdate,B293+14),IF(periods_per_year=52,IF(A294=1,fpdate,B293+7),"n/a")),IF(periods_per_year=24,DATE(YEAR(fpdate),MONTH(fpdate)+(A294-1)/2+IF(AND(DAY(fpdate)&gt;=15,MOD(A294,2)=0),1,0),IF(MOD(A294,2)=0,IF(DAY(fpdate)&gt;=15,DAY(fpdate)-14,DAY(fpdate)+14),DAY(fpdate))),IF(DAY(DATE(YEAR(fpdate),MONTH(fpdate)+A294-1,DAY(fpdate)))&lt;&gt;DAY(fpdate),DATE(YEAR(fpdate),MONTH(fpdate)+A294,0),DATE(YEAR(fpdate),MONTH(fpdate)+A294-1,DAY(fpdate))))))</f>
        <v>#NAME?</v>
      </c>
      <c r="C294" s="76" t="str">
        <f t="shared" si="2"/>
        <v>#NAME?</v>
      </c>
      <c r="D294" s="77" t="str">
        <f>IF(A294="","",IF(A294=1,start_rate,IF(variable,IF(OR(A294=1,A294&lt;$J$23*periods_per_year),D293,MIN($J$24,IF(MOD(A294-1,$J$26)=0,MAX($J$25,D293+$J$27),D293))),D293)))</f>
        <v>#NAME?</v>
      </c>
      <c r="E294" s="78" t="str">
        <f t="shared" si="3"/>
        <v>#NAME?</v>
      </c>
      <c r="F294" s="78" t="str">
        <f t="shared" si="4"/>
        <v>#NAME?</v>
      </c>
      <c r="G294" s="78" t="str">
        <f>IF(OR(A294="",A294&lt;$E$23),"",IF(J293&lt;=F294,0,IF(IF(AND(A294&gt;=$E$23,MOD(A294-$E$23,int)=0),$E$24,0)+F294&gt;=J293+E294,J293+E294-F294,IF(AND(A294&gt;=$E$23,MOD(A294-$E$23,int)=0),$E$24,0)+IF(IF(AND(A294&gt;=$E$23,MOD(A294-$E$23,int)=0),$E$24,0)+IF(MOD(A294-$E$27,periods_per_year)=0,$E$26,0)+F294&lt;J293+E294,IF(MOD(A294-$E$27,periods_per_year)=0,$E$26,0),J293+E294-IF(AND(A294&gt;=$E$23,MOD(A294-$E$23,int)=0),$E$24,0)-F294))))</f>
        <v>#NAME?</v>
      </c>
      <c r="H294" s="79"/>
      <c r="I294" s="78" t="str">
        <f t="shared" si="5"/>
        <v>#NAME?</v>
      </c>
      <c r="J294" s="78" t="str">
        <f t="shared" si="6"/>
        <v>#NAME?</v>
      </c>
      <c r="K294" s="78" t="str">
        <f t="shared" si="7"/>
        <v>#NAME?</v>
      </c>
      <c r="L294" s="78" t="str">
        <f t="shared" si="8"/>
        <v>#NAME?</v>
      </c>
      <c r="M294" s="4"/>
      <c r="N294" s="4"/>
      <c r="O294" s="74" t="str">
        <f t="shared" si="9"/>
        <v>#NAME?</v>
      </c>
      <c r="P294" s="75" t="str">
        <f>IF(O294="","",IF(OR(periods_per_year=26,periods_per_year=52),IF(periods_per_year=26,IF(O294=1,fpdate,P293+14),IF(periods_per_year=52,IF(O294=1,fpdate,P293+7),"n/a")),IF(periods_per_year=24,DATE(YEAR(fpdate),MONTH(fpdate)+(O294-1)/2+IF(AND(DAY(fpdate)&gt;=15,MOD(O294,2)=0),1,0),IF(MOD(O294,2)=0,IF(DAY(fpdate)&gt;=15,DAY(fpdate)-14,DAY(fpdate)+14),DAY(fpdate))),IF(DAY(DATE(YEAR(fpdate),MONTH(fpdate)+O294-1,DAY(fpdate)))&lt;&gt;DAY(fpdate),DATE(YEAR(fpdate),MONTH(fpdate)+O294,0),DATE(YEAR(fpdate),MONTH(fpdate)+O294-1,DAY(fpdate))))))</f>
        <v>#NAME?</v>
      </c>
      <c r="Q294" s="80" t="str">
        <f>IF(O294="","",IF(D294&lt;&gt;"",D294,IF(O294=1,start_rate,IF(variable,IF(OR(O294=1,O294&lt;$J$23*periods_per_year),Q293,MIN($J$24,IF(MOD(O294-1,$J$26)=0,MAX($J$25,Q293+$J$27),Q293))),Q293))))</f>
        <v>#NAME?</v>
      </c>
      <c r="R294" s="78" t="str">
        <f t="shared" si="10"/>
        <v>#NAME?</v>
      </c>
      <c r="S294" s="78" t="str">
        <f t="shared" si="11"/>
        <v>#NAME?</v>
      </c>
      <c r="T294" s="78" t="str">
        <f t="shared" si="12"/>
        <v>#NAME?</v>
      </c>
      <c r="U294" s="78" t="str">
        <f t="shared" si="13"/>
        <v>#NAME?</v>
      </c>
    </row>
    <row r="295" ht="12.75" customHeight="1">
      <c r="A295" s="74" t="str">
        <f t="shared" si="1"/>
        <v>#NAME?</v>
      </c>
      <c r="B295" s="75" t="str">
        <f>IF(A295="","",IF(OR(periods_per_year=26,periods_per_year=52),IF(periods_per_year=26,IF(A295=1,fpdate,B294+14),IF(periods_per_year=52,IF(A295=1,fpdate,B294+7),"n/a")),IF(periods_per_year=24,DATE(YEAR(fpdate),MONTH(fpdate)+(A295-1)/2+IF(AND(DAY(fpdate)&gt;=15,MOD(A295,2)=0),1,0),IF(MOD(A295,2)=0,IF(DAY(fpdate)&gt;=15,DAY(fpdate)-14,DAY(fpdate)+14),DAY(fpdate))),IF(DAY(DATE(YEAR(fpdate),MONTH(fpdate)+A295-1,DAY(fpdate)))&lt;&gt;DAY(fpdate),DATE(YEAR(fpdate),MONTH(fpdate)+A295,0),DATE(YEAR(fpdate),MONTH(fpdate)+A295-1,DAY(fpdate))))))</f>
        <v>#NAME?</v>
      </c>
      <c r="C295" s="76" t="str">
        <f t="shared" si="2"/>
        <v>#NAME?</v>
      </c>
      <c r="D295" s="77" t="str">
        <f>IF(A295="","",IF(A295=1,start_rate,IF(variable,IF(OR(A295=1,A295&lt;$J$23*periods_per_year),D294,MIN($J$24,IF(MOD(A295-1,$J$26)=0,MAX($J$25,D294+$J$27),D294))),D294)))</f>
        <v>#NAME?</v>
      </c>
      <c r="E295" s="78" t="str">
        <f t="shared" si="3"/>
        <v>#NAME?</v>
      </c>
      <c r="F295" s="78" t="str">
        <f t="shared" si="4"/>
        <v>#NAME?</v>
      </c>
      <c r="G295" s="78" t="str">
        <f>IF(OR(A295="",A295&lt;$E$23),"",IF(J294&lt;=F295,0,IF(IF(AND(A295&gt;=$E$23,MOD(A295-$E$23,int)=0),$E$24,0)+F295&gt;=J294+E295,J294+E295-F295,IF(AND(A295&gt;=$E$23,MOD(A295-$E$23,int)=0),$E$24,0)+IF(IF(AND(A295&gt;=$E$23,MOD(A295-$E$23,int)=0),$E$24,0)+IF(MOD(A295-$E$27,periods_per_year)=0,$E$26,0)+F295&lt;J294+E295,IF(MOD(A295-$E$27,periods_per_year)=0,$E$26,0),J294+E295-IF(AND(A295&gt;=$E$23,MOD(A295-$E$23,int)=0),$E$24,0)-F295))))</f>
        <v>#NAME?</v>
      </c>
      <c r="H295" s="79"/>
      <c r="I295" s="78" t="str">
        <f t="shared" si="5"/>
        <v>#NAME?</v>
      </c>
      <c r="J295" s="78" t="str">
        <f t="shared" si="6"/>
        <v>#NAME?</v>
      </c>
      <c r="K295" s="78" t="str">
        <f t="shared" si="7"/>
        <v>#NAME?</v>
      </c>
      <c r="L295" s="78" t="str">
        <f t="shared" si="8"/>
        <v>#NAME?</v>
      </c>
      <c r="M295" s="4"/>
      <c r="N295" s="4"/>
      <c r="O295" s="74" t="str">
        <f t="shared" si="9"/>
        <v>#NAME?</v>
      </c>
      <c r="P295" s="75" t="str">
        <f>IF(O295="","",IF(OR(periods_per_year=26,periods_per_year=52),IF(periods_per_year=26,IF(O295=1,fpdate,P294+14),IF(periods_per_year=52,IF(O295=1,fpdate,P294+7),"n/a")),IF(periods_per_year=24,DATE(YEAR(fpdate),MONTH(fpdate)+(O295-1)/2+IF(AND(DAY(fpdate)&gt;=15,MOD(O295,2)=0),1,0),IF(MOD(O295,2)=0,IF(DAY(fpdate)&gt;=15,DAY(fpdate)-14,DAY(fpdate)+14),DAY(fpdate))),IF(DAY(DATE(YEAR(fpdate),MONTH(fpdate)+O295-1,DAY(fpdate)))&lt;&gt;DAY(fpdate),DATE(YEAR(fpdate),MONTH(fpdate)+O295,0),DATE(YEAR(fpdate),MONTH(fpdate)+O295-1,DAY(fpdate))))))</f>
        <v>#NAME?</v>
      </c>
      <c r="Q295" s="80" t="str">
        <f>IF(O295="","",IF(D295&lt;&gt;"",D295,IF(O295=1,start_rate,IF(variable,IF(OR(O295=1,O295&lt;$J$23*periods_per_year),Q294,MIN($J$24,IF(MOD(O295-1,$J$26)=0,MAX($J$25,Q294+$J$27),Q294))),Q294))))</f>
        <v>#NAME?</v>
      </c>
      <c r="R295" s="78" t="str">
        <f t="shared" si="10"/>
        <v>#NAME?</v>
      </c>
      <c r="S295" s="78" t="str">
        <f t="shared" si="11"/>
        <v>#NAME?</v>
      </c>
      <c r="T295" s="78" t="str">
        <f t="shared" si="12"/>
        <v>#NAME?</v>
      </c>
      <c r="U295" s="78" t="str">
        <f t="shared" si="13"/>
        <v>#NAME?</v>
      </c>
    </row>
    <row r="296" ht="12.75" customHeight="1">
      <c r="A296" s="74" t="str">
        <f t="shared" si="1"/>
        <v>#NAME?</v>
      </c>
      <c r="B296" s="75" t="str">
        <f>IF(A296="","",IF(OR(periods_per_year=26,periods_per_year=52),IF(periods_per_year=26,IF(A296=1,fpdate,B295+14),IF(periods_per_year=52,IF(A296=1,fpdate,B295+7),"n/a")),IF(periods_per_year=24,DATE(YEAR(fpdate),MONTH(fpdate)+(A296-1)/2+IF(AND(DAY(fpdate)&gt;=15,MOD(A296,2)=0),1,0),IF(MOD(A296,2)=0,IF(DAY(fpdate)&gt;=15,DAY(fpdate)-14,DAY(fpdate)+14),DAY(fpdate))),IF(DAY(DATE(YEAR(fpdate),MONTH(fpdate)+A296-1,DAY(fpdate)))&lt;&gt;DAY(fpdate),DATE(YEAR(fpdate),MONTH(fpdate)+A296,0),DATE(YEAR(fpdate),MONTH(fpdate)+A296-1,DAY(fpdate))))))</f>
        <v>#NAME?</v>
      </c>
      <c r="C296" s="76" t="str">
        <f t="shared" si="2"/>
        <v>#NAME?</v>
      </c>
      <c r="D296" s="77" t="str">
        <f>IF(A296="","",IF(A296=1,start_rate,IF(variable,IF(OR(A296=1,A296&lt;$J$23*periods_per_year),D295,MIN($J$24,IF(MOD(A296-1,$J$26)=0,MAX($J$25,D295+$J$27),D295))),D295)))</f>
        <v>#NAME?</v>
      </c>
      <c r="E296" s="78" t="str">
        <f t="shared" si="3"/>
        <v>#NAME?</v>
      </c>
      <c r="F296" s="78" t="str">
        <f t="shared" si="4"/>
        <v>#NAME?</v>
      </c>
      <c r="G296" s="78" t="str">
        <f>IF(OR(A296="",A296&lt;$E$23),"",IF(J295&lt;=F296,0,IF(IF(AND(A296&gt;=$E$23,MOD(A296-$E$23,int)=0),$E$24,0)+F296&gt;=J295+E296,J295+E296-F296,IF(AND(A296&gt;=$E$23,MOD(A296-$E$23,int)=0),$E$24,0)+IF(IF(AND(A296&gt;=$E$23,MOD(A296-$E$23,int)=0),$E$24,0)+IF(MOD(A296-$E$27,periods_per_year)=0,$E$26,0)+F296&lt;J295+E296,IF(MOD(A296-$E$27,periods_per_year)=0,$E$26,0),J295+E296-IF(AND(A296&gt;=$E$23,MOD(A296-$E$23,int)=0),$E$24,0)-F296))))</f>
        <v>#NAME?</v>
      </c>
      <c r="H296" s="79"/>
      <c r="I296" s="78" t="str">
        <f t="shared" si="5"/>
        <v>#NAME?</v>
      </c>
      <c r="J296" s="78" t="str">
        <f t="shared" si="6"/>
        <v>#NAME?</v>
      </c>
      <c r="K296" s="78" t="str">
        <f t="shared" si="7"/>
        <v>#NAME?</v>
      </c>
      <c r="L296" s="78" t="str">
        <f t="shared" si="8"/>
        <v>#NAME?</v>
      </c>
      <c r="M296" s="4"/>
      <c r="N296" s="4"/>
      <c r="O296" s="74" t="str">
        <f t="shared" si="9"/>
        <v>#NAME?</v>
      </c>
      <c r="P296" s="75" t="str">
        <f>IF(O296="","",IF(OR(periods_per_year=26,periods_per_year=52),IF(periods_per_year=26,IF(O296=1,fpdate,P295+14),IF(periods_per_year=52,IF(O296=1,fpdate,P295+7),"n/a")),IF(periods_per_year=24,DATE(YEAR(fpdate),MONTH(fpdate)+(O296-1)/2+IF(AND(DAY(fpdate)&gt;=15,MOD(O296,2)=0),1,0),IF(MOD(O296,2)=0,IF(DAY(fpdate)&gt;=15,DAY(fpdate)-14,DAY(fpdate)+14),DAY(fpdate))),IF(DAY(DATE(YEAR(fpdate),MONTH(fpdate)+O296-1,DAY(fpdate)))&lt;&gt;DAY(fpdate),DATE(YEAR(fpdate),MONTH(fpdate)+O296,0),DATE(YEAR(fpdate),MONTH(fpdate)+O296-1,DAY(fpdate))))))</f>
        <v>#NAME?</v>
      </c>
      <c r="Q296" s="80" t="str">
        <f>IF(O296="","",IF(D296&lt;&gt;"",D296,IF(O296=1,start_rate,IF(variable,IF(OR(O296=1,O296&lt;$J$23*periods_per_year),Q295,MIN($J$24,IF(MOD(O296-1,$J$26)=0,MAX($J$25,Q295+$J$27),Q295))),Q295))))</f>
        <v>#NAME?</v>
      </c>
      <c r="R296" s="78" t="str">
        <f t="shared" si="10"/>
        <v>#NAME?</v>
      </c>
      <c r="S296" s="78" t="str">
        <f t="shared" si="11"/>
        <v>#NAME?</v>
      </c>
      <c r="T296" s="78" t="str">
        <f t="shared" si="12"/>
        <v>#NAME?</v>
      </c>
      <c r="U296" s="78" t="str">
        <f t="shared" si="13"/>
        <v>#NAME?</v>
      </c>
    </row>
    <row r="297" ht="12.75" customHeight="1">
      <c r="A297" s="74" t="str">
        <f t="shared" si="1"/>
        <v>#NAME?</v>
      </c>
      <c r="B297" s="75" t="str">
        <f>IF(A297="","",IF(OR(periods_per_year=26,periods_per_year=52),IF(periods_per_year=26,IF(A297=1,fpdate,B296+14),IF(periods_per_year=52,IF(A297=1,fpdate,B296+7),"n/a")),IF(periods_per_year=24,DATE(YEAR(fpdate),MONTH(fpdate)+(A297-1)/2+IF(AND(DAY(fpdate)&gt;=15,MOD(A297,2)=0),1,0),IF(MOD(A297,2)=0,IF(DAY(fpdate)&gt;=15,DAY(fpdate)-14,DAY(fpdate)+14),DAY(fpdate))),IF(DAY(DATE(YEAR(fpdate),MONTH(fpdate)+A297-1,DAY(fpdate)))&lt;&gt;DAY(fpdate),DATE(YEAR(fpdate),MONTH(fpdate)+A297,0),DATE(YEAR(fpdate),MONTH(fpdate)+A297-1,DAY(fpdate))))))</f>
        <v>#NAME?</v>
      </c>
      <c r="C297" s="76" t="str">
        <f t="shared" si="2"/>
        <v>#NAME?</v>
      </c>
      <c r="D297" s="77" t="str">
        <f>IF(A297="","",IF(A297=1,start_rate,IF(variable,IF(OR(A297=1,A297&lt;$J$23*periods_per_year),D296,MIN($J$24,IF(MOD(A297-1,$J$26)=0,MAX($J$25,D296+$J$27),D296))),D296)))</f>
        <v>#NAME?</v>
      </c>
      <c r="E297" s="78" t="str">
        <f t="shared" si="3"/>
        <v>#NAME?</v>
      </c>
      <c r="F297" s="78" t="str">
        <f t="shared" si="4"/>
        <v>#NAME?</v>
      </c>
      <c r="G297" s="78" t="str">
        <f>IF(OR(A297="",A297&lt;$E$23),"",IF(J296&lt;=F297,0,IF(IF(AND(A297&gt;=$E$23,MOD(A297-$E$23,int)=0),$E$24,0)+F297&gt;=J296+E297,J296+E297-F297,IF(AND(A297&gt;=$E$23,MOD(A297-$E$23,int)=0),$E$24,0)+IF(IF(AND(A297&gt;=$E$23,MOD(A297-$E$23,int)=0),$E$24,0)+IF(MOD(A297-$E$27,periods_per_year)=0,$E$26,0)+F297&lt;J296+E297,IF(MOD(A297-$E$27,periods_per_year)=0,$E$26,0),J296+E297-IF(AND(A297&gt;=$E$23,MOD(A297-$E$23,int)=0),$E$24,0)-F297))))</f>
        <v>#NAME?</v>
      </c>
      <c r="H297" s="79"/>
      <c r="I297" s="78" t="str">
        <f t="shared" si="5"/>
        <v>#NAME?</v>
      </c>
      <c r="J297" s="78" t="str">
        <f t="shared" si="6"/>
        <v>#NAME?</v>
      </c>
      <c r="K297" s="78" t="str">
        <f t="shared" si="7"/>
        <v>#NAME?</v>
      </c>
      <c r="L297" s="78" t="str">
        <f t="shared" si="8"/>
        <v>#NAME?</v>
      </c>
      <c r="M297" s="4"/>
      <c r="N297" s="4"/>
      <c r="O297" s="74" t="str">
        <f t="shared" si="9"/>
        <v>#NAME?</v>
      </c>
      <c r="P297" s="75" t="str">
        <f>IF(O297="","",IF(OR(periods_per_year=26,periods_per_year=52),IF(periods_per_year=26,IF(O297=1,fpdate,P296+14),IF(periods_per_year=52,IF(O297=1,fpdate,P296+7),"n/a")),IF(periods_per_year=24,DATE(YEAR(fpdate),MONTH(fpdate)+(O297-1)/2+IF(AND(DAY(fpdate)&gt;=15,MOD(O297,2)=0),1,0),IF(MOD(O297,2)=0,IF(DAY(fpdate)&gt;=15,DAY(fpdate)-14,DAY(fpdate)+14),DAY(fpdate))),IF(DAY(DATE(YEAR(fpdate),MONTH(fpdate)+O297-1,DAY(fpdate)))&lt;&gt;DAY(fpdate),DATE(YEAR(fpdate),MONTH(fpdate)+O297,0),DATE(YEAR(fpdate),MONTH(fpdate)+O297-1,DAY(fpdate))))))</f>
        <v>#NAME?</v>
      </c>
      <c r="Q297" s="80" t="str">
        <f>IF(O297="","",IF(D297&lt;&gt;"",D297,IF(O297=1,start_rate,IF(variable,IF(OR(O297=1,O297&lt;$J$23*periods_per_year),Q296,MIN($J$24,IF(MOD(O297-1,$J$26)=0,MAX($J$25,Q296+$J$27),Q296))),Q296))))</f>
        <v>#NAME?</v>
      </c>
      <c r="R297" s="78" t="str">
        <f t="shared" si="10"/>
        <v>#NAME?</v>
      </c>
      <c r="S297" s="78" t="str">
        <f t="shared" si="11"/>
        <v>#NAME?</v>
      </c>
      <c r="T297" s="78" t="str">
        <f t="shared" si="12"/>
        <v>#NAME?</v>
      </c>
      <c r="U297" s="78" t="str">
        <f t="shared" si="13"/>
        <v>#NAME?</v>
      </c>
    </row>
    <row r="298" ht="12.75" customHeight="1">
      <c r="A298" s="74" t="str">
        <f t="shared" si="1"/>
        <v>#NAME?</v>
      </c>
      <c r="B298" s="75" t="str">
        <f>IF(A298="","",IF(OR(periods_per_year=26,periods_per_year=52),IF(periods_per_year=26,IF(A298=1,fpdate,B297+14),IF(periods_per_year=52,IF(A298=1,fpdate,B297+7),"n/a")),IF(periods_per_year=24,DATE(YEAR(fpdate),MONTH(fpdate)+(A298-1)/2+IF(AND(DAY(fpdate)&gt;=15,MOD(A298,2)=0),1,0),IF(MOD(A298,2)=0,IF(DAY(fpdate)&gt;=15,DAY(fpdate)-14,DAY(fpdate)+14),DAY(fpdate))),IF(DAY(DATE(YEAR(fpdate),MONTH(fpdate)+A298-1,DAY(fpdate)))&lt;&gt;DAY(fpdate),DATE(YEAR(fpdate),MONTH(fpdate)+A298,0),DATE(YEAR(fpdate),MONTH(fpdate)+A298-1,DAY(fpdate))))))</f>
        <v>#NAME?</v>
      </c>
      <c r="C298" s="76" t="str">
        <f t="shared" si="2"/>
        <v>#NAME?</v>
      </c>
      <c r="D298" s="77" t="str">
        <f>IF(A298="","",IF(A298=1,start_rate,IF(variable,IF(OR(A298=1,A298&lt;$J$23*periods_per_year),D297,MIN($J$24,IF(MOD(A298-1,$J$26)=0,MAX($J$25,D297+$J$27),D297))),D297)))</f>
        <v>#NAME?</v>
      </c>
      <c r="E298" s="78" t="str">
        <f t="shared" si="3"/>
        <v>#NAME?</v>
      </c>
      <c r="F298" s="78" t="str">
        <f t="shared" si="4"/>
        <v>#NAME?</v>
      </c>
      <c r="G298" s="78" t="str">
        <f>IF(OR(A298="",A298&lt;$E$23),"",IF(J297&lt;=F298,0,IF(IF(AND(A298&gt;=$E$23,MOD(A298-$E$23,int)=0),$E$24,0)+F298&gt;=J297+E298,J297+E298-F298,IF(AND(A298&gt;=$E$23,MOD(A298-$E$23,int)=0),$E$24,0)+IF(IF(AND(A298&gt;=$E$23,MOD(A298-$E$23,int)=0),$E$24,0)+IF(MOD(A298-$E$27,periods_per_year)=0,$E$26,0)+F298&lt;J297+E298,IF(MOD(A298-$E$27,periods_per_year)=0,$E$26,0),J297+E298-IF(AND(A298&gt;=$E$23,MOD(A298-$E$23,int)=0),$E$24,0)-F298))))</f>
        <v>#NAME?</v>
      </c>
      <c r="H298" s="79"/>
      <c r="I298" s="78" t="str">
        <f t="shared" si="5"/>
        <v>#NAME?</v>
      </c>
      <c r="J298" s="78" t="str">
        <f t="shared" si="6"/>
        <v>#NAME?</v>
      </c>
      <c r="K298" s="78" t="str">
        <f t="shared" si="7"/>
        <v>#NAME?</v>
      </c>
      <c r="L298" s="78" t="str">
        <f t="shared" si="8"/>
        <v>#NAME?</v>
      </c>
      <c r="M298" s="4"/>
      <c r="N298" s="4"/>
      <c r="O298" s="74" t="str">
        <f t="shared" si="9"/>
        <v>#NAME?</v>
      </c>
      <c r="P298" s="75" t="str">
        <f>IF(O298="","",IF(OR(periods_per_year=26,periods_per_year=52),IF(periods_per_year=26,IF(O298=1,fpdate,P297+14),IF(periods_per_year=52,IF(O298=1,fpdate,P297+7),"n/a")),IF(periods_per_year=24,DATE(YEAR(fpdate),MONTH(fpdate)+(O298-1)/2+IF(AND(DAY(fpdate)&gt;=15,MOD(O298,2)=0),1,0),IF(MOD(O298,2)=0,IF(DAY(fpdate)&gt;=15,DAY(fpdate)-14,DAY(fpdate)+14),DAY(fpdate))),IF(DAY(DATE(YEAR(fpdate),MONTH(fpdate)+O298-1,DAY(fpdate)))&lt;&gt;DAY(fpdate),DATE(YEAR(fpdate),MONTH(fpdate)+O298,0),DATE(YEAR(fpdate),MONTH(fpdate)+O298-1,DAY(fpdate))))))</f>
        <v>#NAME?</v>
      </c>
      <c r="Q298" s="80" t="str">
        <f>IF(O298="","",IF(D298&lt;&gt;"",D298,IF(O298=1,start_rate,IF(variable,IF(OR(O298=1,O298&lt;$J$23*periods_per_year),Q297,MIN($J$24,IF(MOD(O298-1,$J$26)=0,MAX($J$25,Q297+$J$27),Q297))),Q297))))</f>
        <v>#NAME?</v>
      </c>
      <c r="R298" s="78" t="str">
        <f t="shared" si="10"/>
        <v>#NAME?</v>
      </c>
      <c r="S298" s="78" t="str">
        <f t="shared" si="11"/>
        <v>#NAME?</v>
      </c>
      <c r="T298" s="78" t="str">
        <f t="shared" si="12"/>
        <v>#NAME?</v>
      </c>
      <c r="U298" s="78" t="str">
        <f t="shared" si="13"/>
        <v>#NAME?</v>
      </c>
    </row>
    <row r="299" ht="12.75" customHeight="1">
      <c r="A299" s="74" t="str">
        <f t="shared" si="1"/>
        <v>#NAME?</v>
      </c>
      <c r="B299" s="75" t="str">
        <f>IF(A299="","",IF(OR(periods_per_year=26,periods_per_year=52),IF(periods_per_year=26,IF(A299=1,fpdate,B298+14),IF(periods_per_year=52,IF(A299=1,fpdate,B298+7),"n/a")),IF(periods_per_year=24,DATE(YEAR(fpdate),MONTH(fpdate)+(A299-1)/2+IF(AND(DAY(fpdate)&gt;=15,MOD(A299,2)=0),1,0),IF(MOD(A299,2)=0,IF(DAY(fpdate)&gt;=15,DAY(fpdate)-14,DAY(fpdate)+14),DAY(fpdate))),IF(DAY(DATE(YEAR(fpdate),MONTH(fpdate)+A299-1,DAY(fpdate)))&lt;&gt;DAY(fpdate),DATE(YEAR(fpdate),MONTH(fpdate)+A299,0),DATE(YEAR(fpdate),MONTH(fpdate)+A299-1,DAY(fpdate))))))</f>
        <v>#NAME?</v>
      </c>
      <c r="C299" s="76" t="str">
        <f t="shared" si="2"/>
        <v>#NAME?</v>
      </c>
      <c r="D299" s="77" t="str">
        <f>IF(A299="","",IF(A299=1,start_rate,IF(variable,IF(OR(A299=1,A299&lt;$J$23*periods_per_year),D298,MIN($J$24,IF(MOD(A299-1,$J$26)=0,MAX($J$25,D298+$J$27),D298))),D298)))</f>
        <v>#NAME?</v>
      </c>
      <c r="E299" s="78" t="str">
        <f t="shared" si="3"/>
        <v>#NAME?</v>
      </c>
      <c r="F299" s="78" t="str">
        <f t="shared" si="4"/>
        <v>#NAME?</v>
      </c>
      <c r="G299" s="78" t="str">
        <f>IF(OR(A299="",A299&lt;$E$23),"",IF(J298&lt;=F299,0,IF(IF(AND(A299&gt;=$E$23,MOD(A299-$E$23,int)=0),$E$24,0)+F299&gt;=J298+E299,J298+E299-F299,IF(AND(A299&gt;=$E$23,MOD(A299-$E$23,int)=0),$E$24,0)+IF(IF(AND(A299&gt;=$E$23,MOD(A299-$E$23,int)=0),$E$24,0)+IF(MOD(A299-$E$27,periods_per_year)=0,$E$26,0)+F299&lt;J298+E299,IF(MOD(A299-$E$27,periods_per_year)=0,$E$26,0),J298+E299-IF(AND(A299&gt;=$E$23,MOD(A299-$E$23,int)=0),$E$24,0)-F299))))</f>
        <v>#NAME?</v>
      </c>
      <c r="H299" s="79"/>
      <c r="I299" s="78" t="str">
        <f t="shared" si="5"/>
        <v>#NAME?</v>
      </c>
      <c r="J299" s="78" t="str">
        <f t="shared" si="6"/>
        <v>#NAME?</v>
      </c>
      <c r="K299" s="78" t="str">
        <f t="shared" si="7"/>
        <v>#NAME?</v>
      </c>
      <c r="L299" s="78" t="str">
        <f t="shared" si="8"/>
        <v>#NAME?</v>
      </c>
      <c r="M299" s="4"/>
      <c r="N299" s="4"/>
      <c r="O299" s="74" t="str">
        <f t="shared" si="9"/>
        <v>#NAME?</v>
      </c>
      <c r="P299" s="75" t="str">
        <f>IF(O299="","",IF(OR(periods_per_year=26,periods_per_year=52),IF(periods_per_year=26,IF(O299=1,fpdate,P298+14),IF(periods_per_year=52,IF(O299=1,fpdate,P298+7),"n/a")),IF(periods_per_year=24,DATE(YEAR(fpdate),MONTH(fpdate)+(O299-1)/2+IF(AND(DAY(fpdate)&gt;=15,MOD(O299,2)=0),1,0),IF(MOD(O299,2)=0,IF(DAY(fpdate)&gt;=15,DAY(fpdate)-14,DAY(fpdate)+14),DAY(fpdate))),IF(DAY(DATE(YEAR(fpdate),MONTH(fpdate)+O299-1,DAY(fpdate)))&lt;&gt;DAY(fpdate),DATE(YEAR(fpdate),MONTH(fpdate)+O299,0),DATE(YEAR(fpdate),MONTH(fpdate)+O299-1,DAY(fpdate))))))</f>
        <v>#NAME?</v>
      </c>
      <c r="Q299" s="80" t="str">
        <f>IF(O299="","",IF(D299&lt;&gt;"",D299,IF(O299=1,start_rate,IF(variable,IF(OR(O299=1,O299&lt;$J$23*periods_per_year),Q298,MIN($J$24,IF(MOD(O299-1,$J$26)=0,MAX($J$25,Q298+$J$27),Q298))),Q298))))</f>
        <v>#NAME?</v>
      </c>
      <c r="R299" s="78" t="str">
        <f t="shared" si="10"/>
        <v>#NAME?</v>
      </c>
      <c r="S299" s="78" t="str">
        <f t="shared" si="11"/>
        <v>#NAME?</v>
      </c>
      <c r="T299" s="78" t="str">
        <f t="shared" si="12"/>
        <v>#NAME?</v>
      </c>
      <c r="U299" s="78" t="str">
        <f t="shared" si="13"/>
        <v>#NAME?</v>
      </c>
    </row>
    <row r="300" ht="12.75" customHeight="1">
      <c r="A300" s="74" t="str">
        <f t="shared" si="1"/>
        <v>#NAME?</v>
      </c>
      <c r="B300" s="75" t="str">
        <f>IF(A300="","",IF(OR(periods_per_year=26,periods_per_year=52),IF(periods_per_year=26,IF(A300=1,fpdate,B299+14),IF(periods_per_year=52,IF(A300=1,fpdate,B299+7),"n/a")),IF(periods_per_year=24,DATE(YEAR(fpdate),MONTH(fpdate)+(A300-1)/2+IF(AND(DAY(fpdate)&gt;=15,MOD(A300,2)=0),1,0),IF(MOD(A300,2)=0,IF(DAY(fpdate)&gt;=15,DAY(fpdate)-14,DAY(fpdate)+14),DAY(fpdate))),IF(DAY(DATE(YEAR(fpdate),MONTH(fpdate)+A300-1,DAY(fpdate)))&lt;&gt;DAY(fpdate),DATE(YEAR(fpdate),MONTH(fpdate)+A300,0),DATE(YEAR(fpdate),MONTH(fpdate)+A300-1,DAY(fpdate))))))</f>
        <v>#NAME?</v>
      </c>
      <c r="C300" s="76" t="str">
        <f t="shared" si="2"/>
        <v>#NAME?</v>
      </c>
      <c r="D300" s="77" t="str">
        <f>IF(A300="","",IF(A300=1,start_rate,IF(variable,IF(OR(A300=1,A300&lt;$J$23*periods_per_year),D299,MIN($J$24,IF(MOD(A300-1,$J$26)=0,MAX($J$25,D299+$J$27),D299))),D299)))</f>
        <v>#NAME?</v>
      </c>
      <c r="E300" s="78" t="str">
        <f t="shared" si="3"/>
        <v>#NAME?</v>
      </c>
      <c r="F300" s="78" t="str">
        <f t="shared" si="4"/>
        <v>#NAME?</v>
      </c>
      <c r="G300" s="78" t="str">
        <f>IF(OR(A300="",A300&lt;$E$23),"",IF(J299&lt;=F300,0,IF(IF(AND(A300&gt;=$E$23,MOD(A300-$E$23,int)=0),$E$24,0)+F300&gt;=J299+E300,J299+E300-F300,IF(AND(A300&gt;=$E$23,MOD(A300-$E$23,int)=0),$E$24,0)+IF(IF(AND(A300&gt;=$E$23,MOD(A300-$E$23,int)=0),$E$24,0)+IF(MOD(A300-$E$27,periods_per_year)=0,$E$26,0)+F300&lt;J299+E300,IF(MOD(A300-$E$27,periods_per_year)=0,$E$26,0),J299+E300-IF(AND(A300&gt;=$E$23,MOD(A300-$E$23,int)=0),$E$24,0)-F300))))</f>
        <v>#NAME?</v>
      </c>
      <c r="H300" s="79"/>
      <c r="I300" s="78" t="str">
        <f t="shared" si="5"/>
        <v>#NAME?</v>
      </c>
      <c r="J300" s="78" t="str">
        <f t="shared" si="6"/>
        <v>#NAME?</v>
      </c>
      <c r="K300" s="78" t="str">
        <f t="shared" si="7"/>
        <v>#NAME?</v>
      </c>
      <c r="L300" s="78" t="str">
        <f t="shared" si="8"/>
        <v>#NAME?</v>
      </c>
      <c r="M300" s="4"/>
      <c r="N300" s="4"/>
      <c r="O300" s="74" t="str">
        <f t="shared" si="9"/>
        <v>#NAME?</v>
      </c>
      <c r="P300" s="75" t="str">
        <f>IF(O300="","",IF(OR(periods_per_year=26,periods_per_year=52),IF(periods_per_year=26,IF(O300=1,fpdate,P299+14),IF(periods_per_year=52,IF(O300=1,fpdate,P299+7),"n/a")),IF(periods_per_year=24,DATE(YEAR(fpdate),MONTH(fpdate)+(O300-1)/2+IF(AND(DAY(fpdate)&gt;=15,MOD(O300,2)=0),1,0),IF(MOD(O300,2)=0,IF(DAY(fpdate)&gt;=15,DAY(fpdate)-14,DAY(fpdate)+14),DAY(fpdate))),IF(DAY(DATE(YEAR(fpdate),MONTH(fpdate)+O300-1,DAY(fpdate)))&lt;&gt;DAY(fpdate),DATE(YEAR(fpdate),MONTH(fpdate)+O300,0),DATE(YEAR(fpdate),MONTH(fpdate)+O300-1,DAY(fpdate))))))</f>
        <v>#NAME?</v>
      </c>
      <c r="Q300" s="80" t="str">
        <f>IF(O300="","",IF(D300&lt;&gt;"",D300,IF(O300=1,start_rate,IF(variable,IF(OR(O300=1,O300&lt;$J$23*periods_per_year),Q299,MIN($J$24,IF(MOD(O300-1,$J$26)=0,MAX($J$25,Q299+$J$27),Q299))),Q299))))</f>
        <v>#NAME?</v>
      </c>
      <c r="R300" s="78" t="str">
        <f t="shared" si="10"/>
        <v>#NAME?</v>
      </c>
      <c r="S300" s="78" t="str">
        <f t="shared" si="11"/>
        <v>#NAME?</v>
      </c>
      <c r="T300" s="78" t="str">
        <f t="shared" si="12"/>
        <v>#NAME?</v>
      </c>
      <c r="U300" s="78" t="str">
        <f t="shared" si="13"/>
        <v>#NAME?</v>
      </c>
    </row>
    <row r="301" ht="12.75" customHeight="1">
      <c r="A301" s="74" t="str">
        <f t="shared" si="1"/>
        <v>#NAME?</v>
      </c>
      <c r="B301" s="75" t="str">
        <f>IF(A301="","",IF(OR(periods_per_year=26,periods_per_year=52),IF(periods_per_year=26,IF(A301=1,fpdate,B300+14),IF(periods_per_year=52,IF(A301=1,fpdate,B300+7),"n/a")),IF(periods_per_year=24,DATE(YEAR(fpdate),MONTH(fpdate)+(A301-1)/2+IF(AND(DAY(fpdate)&gt;=15,MOD(A301,2)=0),1,0),IF(MOD(A301,2)=0,IF(DAY(fpdate)&gt;=15,DAY(fpdate)-14,DAY(fpdate)+14),DAY(fpdate))),IF(DAY(DATE(YEAR(fpdate),MONTH(fpdate)+A301-1,DAY(fpdate)))&lt;&gt;DAY(fpdate),DATE(YEAR(fpdate),MONTH(fpdate)+A301,0),DATE(YEAR(fpdate),MONTH(fpdate)+A301-1,DAY(fpdate))))))</f>
        <v>#NAME?</v>
      </c>
      <c r="C301" s="76" t="str">
        <f t="shared" si="2"/>
        <v>#NAME?</v>
      </c>
      <c r="D301" s="77" t="str">
        <f>IF(A301="","",IF(A301=1,start_rate,IF(variable,IF(OR(A301=1,A301&lt;$J$23*periods_per_year),D300,MIN($J$24,IF(MOD(A301-1,$J$26)=0,MAX($J$25,D300+$J$27),D300))),D300)))</f>
        <v>#NAME?</v>
      </c>
      <c r="E301" s="78" t="str">
        <f t="shared" si="3"/>
        <v>#NAME?</v>
      </c>
      <c r="F301" s="78" t="str">
        <f t="shared" si="4"/>
        <v>#NAME?</v>
      </c>
      <c r="G301" s="78" t="str">
        <f>IF(OR(A301="",A301&lt;$E$23),"",IF(J300&lt;=F301,0,IF(IF(AND(A301&gt;=$E$23,MOD(A301-$E$23,int)=0),$E$24,0)+F301&gt;=J300+E301,J300+E301-F301,IF(AND(A301&gt;=$E$23,MOD(A301-$E$23,int)=0),$E$24,0)+IF(IF(AND(A301&gt;=$E$23,MOD(A301-$E$23,int)=0),$E$24,0)+IF(MOD(A301-$E$27,periods_per_year)=0,$E$26,0)+F301&lt;J300+E301,IF(MOD(A301-$E$27,periods_per_year)=0,$E$26,0),J300+E301-IF(AND(A301&gt;=$E$23,MOD(A301-$E$23,int)=0),$E$24,0)-F301))))</f>
        <v>#NAME?</v>
      </c>
      <c r="H301" s="79"/>
      <c r="I301" s="78" t="str">
        <f t="shared" si="5"/>
        <v>#NAME?</v>
      </c>
      <c r="J301" s="78" t="str">
        <f t="shared" si="6"/>
        <v>#NAME?</v>
      </c>
      <c r="K301" s="78" t="str">
        <f t="shared" si="7"/>
        <v>#NAME?</v>
      </c>
      <c r="L301" s="78" t="str">
        <f t="shared" si="8"/>
        <v>#NAME?</v>
      </c>
      <c r="M301" s="4"/>
      <c r="N301" s="4"/>
      <c r="O301" s="74" t="str">
        <f t="shared" si="9"/>
        <v>#NAME?</v>
      </c>
      <c r="P301" s="75" t="str">
        <f>IF(O301="","",IF(OR(periods_per_year=26,periods_per_year=52),IF(periods_per_year=26,IF(O301=1,fpdate,P300+14),IF(periods_per_year=52,IF(O301=1,fpdate,P300+7),"n/a")),IF(periods_per_year=24,DATE(YEAR(fpdate),MONTH(fpdate)+(O301-1)/2+IF(AND(DAY(fpdate)&gt;=15,MOD(O301,2)=0),1,0),IF(MOD(O301,2)=0,IF(DAY(fpdate)&gt;=15,DAY(fpdate)-14,DAY(fpdate)+14),DAY(fpdate))),IF(DAY(DATE(YEAR(fpdate),MONTH(fpdate)+O301-1,DAY(fpdate)))&lt;&gt;DAY(fpdate),DATE(YEAR(fpdate),MONTH(fpdate)+O301,0),DATE(YEAR(fpdate),MONTH(fpdate)+O301-1,DAY(fpdate))))))</f>
        <v>#NAME?</v>
      </c>
      <c r="Q301" s="80" t="str">
        <f>IF(O301="","",IF(D301&lt;&gt;"",D301,IF(O301=1,start_rate,IF(variable,IF(OR(O301=1,O301&lt;$J$23*periods_per_year),Q300,MIN($J$24,IF(MOD(O301-1,$J$26)=0,MAX($J$25,Q300+$J$27),Q300))),Q300))))</f>
        <v>#NAME?</v>
      </c>
      <c r="R301" s="78" t="str">
        <f t="shared" si="10"/>
        <v>#NAME?</v>
      </c>
      <c r="S301" s="78" t="str">
        <f t="shared" si="11"/>
        <v>#NAME?</v>
      </c>
      <c r="T301" s="78" t="str">
        <f t="shared" si="12"/>
        <v>#NAME?</v>
      </c>
      <c r="U301" s="78" t="str">
        <f t="shared" si="13"/>
        <v>#NAME?</v>
      </c>
    </row>
    <row r="302" ht="12.75" customHeight="1">
      <c r="A302" s="74" t="str">
        <f t="shared" si="1"/>
        <v>#NAME?</v>
      </c>
      <c r="B302" s="75" t="str">
        <f>IF(A302="","",IF(OR(periods_per_year=26,periods_per_year=52),IF(periods_per_year=26,IF(A302=1,fpdate,B301+14),IF(periods_per_year=52,IF(A302=1,fpdate,B301+7),"n/a")),IF(periods_per_year=24,DATE(YEAR(fpdate),MONTH(fpdate)+(A302-1)/2+IF(AND(DAY(fpdate)&gt;=15,MOD(A302,2)=0),1,0),IF(MOD(A302,2)=0,IF(DAY(fpdate)&gt;=15,DAY(fpdate)-14,DAY(fpdate)+14),DAY(fpdate))),IF(DAY(DATE(YEAR(fpdate),MONTH(fpdate)+A302-1,DAY(fpdate)))&lt;&gt;DAY(fpdate),DATE(YEAR(fpdate),MONTH(fpdate)+A302,0),DATE(YEAR(fpdate),MONTH(fpdate)+A302-1,DAY(fpdate))))))</f>
        <v>#NAME?</v>
      </c>
      <c r="C302" s="76" t="str">
        <f t="shared" si="2"/>
        <v>#NAME?</v>
      </c>
      <c r="D302" s="77" t="str">
        <f>IF(A302="","",IF(A302=1,start_rate,IF(variable,IF(OR(A302=1,A302&lt;$J$23*periods_per_year),D301,MIN($J$24,IF(MOD(A302-1,$J$26)=0,MAX($J$25,D301+$J$27),D301))),D301)))</f>
        <v>#NAME?</v>
      </c>
      <c r="E302" s="78" t="str">
        <f t="shared" si="3"/>
        <v>#NAME?</v>
      </c>
      <c r="F302" s="78" t="str">
        <f t="shared" si="4"/>
        <v>#NAME?</v>
      </c>
      <c r="G302" s="78" t="str">
        <f>IF(OR(A302="",A302&lt;$E$23),"",IF(J301&lt;=F302,0,IF(IF(AND(A302&gt;=$E$23,MOD(A302-$E$23,int)=0),$E$24,0)+F302&gt;=J301+E302,J301+E302-F302,IF(AND(A302&gt;=$E$23,MOD(A302-$E$23,int)=0),$E$24,0)+IF(IF(AND(A302&gt;=$E$23,MOD(A302-$E$23,int)=0),$E$24,0)+IF(MOD(A302-$E$27,periods_per_year)=0,$E$26,0)+F302&lt;J301+E302,IF(MOD(A302-$E$27,periods_per_year)=0,$E$26,0),J301+E302-IF(AND(A302&gt;=$E$23,MOD(A302-$E$23,int)=0),$E$24,0)-F302))))</f>
        <v>#NAME?</v>
      </c>
      <c r="H302" s="79"/>
      <c r="I302" s="78" t="str">
        <f t="shared" si="5"/>
        <v>#NAME?</v>
      </c>
      <c r="J302" s="78" t="str">
        <f t="shared" si="6"/>
        <v>#NAME?</v>
      </c>
      <c r="K302" s="78" t="str">
        <f t="shared" si="7"/>
        <v>#NAME?</v>
      </c>
      <c r="L302" s="78" t="str">
        <f t="shared" si="8"/>
        <v>#NAME?</v>
      </c>
      <c r="M302" s="4"/>
      <c r="N302" s="4"/>
      <c r="O302" s="74" t="str">
        <f t="shared" si="9"/>
        <v>#NAME?</v>
      </c>
      <c r="P302" s="75" t="str">
        <f>IF(O302="","",IF(OR(periods_per_year=26,periods_per_year=52),IF(periods_per_year=26,IF(O302=1,fpdate,P301+14),IF(periods_per_year=52,IF(O302=1,fpdate,P301+7),"n/a")),IF(periods_per_year=24,DATE(YEAR(fpdate),MONTH(fpdate)+(O302-1)/2+IF(AND(DAY(fpdate)&gt;=15,MOD(O302,2)=0),1,0),IF(MOD(O302,2)=0,IF(DAY(fpdate)&gt;=15,DAY(fpdate)-14,DAY(fpdate)+14),DAY(fpdate))),IF(DAY(DATE(YEAR(fpdate),MONTH(fpdate)+O302-1,DAY(fpdate)))&lt;&gt;DAY(fpdate),DATE(YEAR(fpdate),MONTH(fpdate)+O302,0),DATE(YEAR(fpdate),MONTH(fpdate)+O302-1,DAY(fpdate))))))</f>
        <v>#NAME?</v>
      </c>
      <c r="Q302" s="80" t="str">
        <f>IF(O302="","",IF(D302&lt;&gt;"",D302,IF(O302=1,start_rate,IF(variable,IF(OR(O302=1,O302&lt;$J$23*periods_per_year),Q301,MIN($J$24,IF(MOD(O302-1,$J$26)=0,MAX($J$25,Q301+$J$27),Q301))),Q301))))</f>
        <v>#NAME?</v>
      </c>
      <c r="R302" s="78" t="str">
        <f t="shared" si="10"/>
        <v>#NAME?</v>
      </c>
      <c r="S302" s="78" t="str">
        <f t="shared" si="11"/>
        <v>#NAME?</v>
      </c>
      <c r="T302" s="78" t="str">
        <f t="shared" si="12"/>
        <v>#NAME?</v>
      </c>
      <c r="U302" s="78" t="str">
        <f t="shared" si="13"/>
        <v>#NAME?</v>
      </c>
    </row>
    <row r="303" ht="12.75" customHeight="1">
      <c r="A303" s="74" t="str">
        <f t="shared" si="1"/>
        <v>#NAME?</v>
      </c>
      <c r="B303" s="75" t="str">
        <f>IF(A303="","",IF(OR(periods_per_year=26,periods_per_year=52),IF(periods_per_year=26,IF(A303=1,fpdate,B302+14),IF(periods_per_year=52,IF(A303=1,fpdate,B302+7),"n/a")),IF(periods_per_year=24,DATE(YEAR(fpdate),MONTH(fpdate)+(A303-1)/2+IF(AND(DAY(fpdate)&gt;=15,MOD(A303,2)=0),1,0),IF(MOD(A303,2)=0,IF(DAY(fpdate)&gt;=15,DAY(fpdate)-14,DAY(fpdate)+14),DAY(fpdate))),IF(DAY(DATE(YEAR(fpdate),MONTH(fpdate)+A303-1,DAY(fpdate)))&lt;&gt;DAY(fpdate),DATE(YEAR(fpdate),MONTH(fpdate)+A303,0),DATE(YEAR(fpdate),MONTH(fpdate)+A303-1,DAY(fpdate))))))</f>
        <v>#NAME?</v>
      </c>
      <c r="C303" s="76" t="str">
        <f t="shared" si="2"/>
        <v>#NAME?</v>
      </c>
      <c r="D303" s="77" t="str">
        <f>IF(A303="","",IF(A303=1,start_rate,IF(variable,IF(OR(A303=1,A303&lt;$J$23*periods_per_year),D302,MIN($J$24,IF(MOD(A303-1,$J$26)=0,MAX($J$25,D302+$J$27),D302))),D302)))</f>
        <v>#NAME?</v>
      </c>
      <c r="E303" s="78" t="str">
        <f t="shared" si="3"/>
        <v>#NAME?</v>
      </c>
      <c r="F303" s="78" t="str">
        <f t="shared" si="4"/>
        <v>#NAME?</v>
      </c>
      <c r="G303" s="78" t="str">
        <f>IF(OR(A303="",A303&lt;$E$23),"",IF(J302&lt;=F303,0,IF(IF(AND(A303&gt;=$E$23,MOD(A303-$E$23,int)=0),$E$24,0)+F303&gt;=J302+E303,J302+E303-F303,IF(AND(A303&gt;=$E$23,MOD(A303-$E$23,int)=0),$E$24,0)+IF(IF(AND(A303&gt;=$E$23,MOD(A303-$E$23,int)=0),$E$24,0)+IF(MOD(A303-$E$27,periods_per_year)=0,$E$26,0)+F303&lt;J302+E303,IF(MOD(A303-$E$27,periods_per_year)=0,$E$26,0),J302+E303-IF(AND(A303&gt;=$E$23,MOD(A303-$E$23,int)=0),$E$24,0)-F303))))</f>
        <v>#NAME?</v>
      </c>
      <c r="H303" s="79"/>
      <c r="I303" s="78" t="str">
        <f t="shared" si="5"/>
        <v>#NAME?</v>
      </c>
      <c r="J303" s="78" t="str">
        <f t="shared" si="6"/>
        <v>#NAME?</v>
      </c>
      <c r="K303" s="78" t="str">
        <f t="shared" si="7"/>
        <v>#NAME?</v>
      </c>
      <c r="L303" s="78" t="str">
        <f t="shared" si="8"/>
        <v>#NAME?</v>
      </c>
      <c r="M303" s="4"/>
      <c r="N303" s="4"/>
      <c r="O303" s="74" t="str">
        <f t="shared" si="9"/>
        <v>#NAME?</v>
      </c>
      <c r="P303" s="75" t="str">
        <f>IF(O303="","",IF(OR(periods_per_year=26,periods_per_year=52),IF(periods_per_year=26,IF(O303=1,fpdate,P302+14),IF(periods_per_year=52,IF(O303=1,fpdate,P302+7),"n/a")),IF(periods_per_year=24,DATE(YEAR(fpdate),MONTH(fpdate)+(O303-1)/2+IF(AND(DAY(fpdate)&gt;=15,MOD(O303,2)=0),1,0),IF(MOD(O303,2)=0,IF(DAY(fpdate)&gt;=15,DAY(fpdate)-14,DAY(fpdate)+14),DAY(fpdate))),IF(DAY(DATE(YEAR(fpdate),MONTH(fpdate)+O303-1,DAY(fpdate)))&lt;&gt;DAY(fpdate),DATE(YEAR(fpdate),MONTH(fpdate)+O303,0),DATE(YEAR(fpdate),MONTH(fpdate)+O303-1,DAY(fpdate))))))</f>
        <v>#NAME?</v>
      </c>
      <c r="Q303" s="80" t="str">
        <f>IF(O303="","",IF(D303&lt;&gt;"",D303,IF(O303=1,start_rate,IF(variable,IF(OR(O303=1,O303&lt;$J$23*periods_per_year),Q302,MIN($J$24,IF(MOD(O303-1,$J$26)=0,MAX($J$25,Q302+$J$27),Q302))),Q302))))</f>
        <v>#NAME?</v>
      </c>
      <c r="R303" s="78" t="str">
        <f t="shared" si="10"/>
        <v>#NAME?</v>
      </c>
      <c r="S303" s="78" t="str">
        <f t="shared" si="11"/>
        <v>#NAME?</v>
      </c>
      <c r="T303" s="78" t="str">
        <f t="shared" si="12"/>
        <v>#NAME?</v>
      </c>
      <c r="U303" s="78" t="str">
        <f t="shared" si="13"/>
        <v>#NAME?</v>
      </c>
    </row>
    <row r="304" ht="12.75" customHeight="1">
      <c r="A304" s="74" t="str">
        <f t="shared" si="1"/>
        <v>#NAME?</v>
      </c>
      <c r="B304" s="75" t="str">
        <f>IF(A304="","",IF(OR(periods_per_year=26,periods_per_year=52),IF(periods_per_year=26,IF(A304=1,fpdate,B303+14),IF(periods_per_year=52,IF(A304=1,fpdate,B303+7),"n/a")),IF(periods_per_year=24,DATE(YEAR(fpdate),MONTH(fpdate)+(A304-1)/2+IF(AND(DAY(fpdate)&gt;=15,MOD(A304,2)=0),1,0),IF(MOD(A304,2)=0,IF(DAY(fpdate)&gt;=15,DAY(fpdate)-14,DAY(fpdate)+14),DAY(fpdate))),IF(DAY(DATE(YEAR(fpdate),MONTH(fpdate)+A304-1,DAY(fpdate)))&lt;&gt;DAY(fpdate),DATE(YEAR(fpdate),MONTH(fpdate)+A304,0),DATE(YEAR(fpdate),MONTH(fpdate)+A304-1,DAY(fpdate))))))</f>
        <v>#NAME?</v>
      </c>
      <c r="C304" s="76" t="str">
        <f t="shared" si="2"/>
        <v>#NAME?</v>
      </c>
      <c r="D304" s="77" t="str">
        <f>IF(A304="","",IF(A304=1,start_rate,IF(variable,IF(OR(A304=1,A304&lt;$J$23*periods_per_year),D303,MIN($J$24,IF(MOD(A304-1,$J$26)=0,MAX($J$25,D303+$J$27),D303))),D303)))</f>
        <v>#NAME?</v>
      </c>
      <c r="E304" s="78" t="str">
        <f t="shared" si="3"/>
        <v>#NAME?</v>
      </c>
      <c r="F304" s="78" t="str">
        <f t="shared" si="4"/>
        <v>#NAME?</v>
      </c>
      <c r="G304" s="78" t="str">
        <f>IF(OR(A304="",A304&lt;$E$23),"",IF(J303&lt;=F304,0,IF(IF(AND(A304&gt;=$E$23,MOD(A304-$E$23,int)=0),$E$24,0)+F304&gt;=J303+E304,J303+E304-F304,IF(AND(A304&gt;=$E$23,MOD(A304-$E$23,int)=0),$E$24,0)+IF(IF(AND(A304&gt;=$E$23,MOD(A304-$E$23,int)=0),$E$24,0)+IF(MOD(A304-$E$27,periods_per_year)=0,$E$26,0)+F304&lt;J303+E304,IF(MOD(A304-$E$27,periods_per_year)=0,$E$26,0),J303+E304-IF(AND(A304&gt;=$E$23,MOD(A304-$E$23,int)=0),$E$24,0)-F304))))</f>
        <v>#NAME?</v>
      </c>
      <c r="H304" s="79"/>
      <c r="I304" s="78" t="str">
        <f t="shared" si="5"/>
        <v>#NAME?</v>
      </c>
      <c r="J304" s="78" t="str">
        <f t="shared" si="6"/>
        <v>#NAME?</v>
      </c>
      <c r="K304" s="78" t="str">
        <f t="shared" si="7"/>
        <v>#NAME?</v>
      </c>
      <c r="L304" s="78" t="str">
        <f t="shared" si="8"/>
        <v>#NAME?</v>
      </c>
      <c r="M304" s="4"/>
      <c r="N304" s="4"/>
      <c r="O304" s="74" t="str">
        <f t="shared" si="9"/>
        <v>#NAME?</v>
      </c>
      <c r="P304" s="75" t="str">
        <f>IF(O304="","",IF(OR(periods_per_year=26,periods_per_year=52),IF(periods_per_year=26,IF(O304=1,fpdate,P303+14),IF(periods_per_year=52,IF(O304=1,fpdate,P303+7),"n/a")),IF(periods_per_year=24,DATE(YEAR(fpdate),MONTH(fpdate)+(O304-1)/2+IF(AND(DAY(fpdate)&gt;=15,MOD(O304,2)=0),1,0),IF(MOD(O304,2)=0,IF(DAY(fpdate)&gt;=15,DAY(fpdate)-14,DAY(fpdate)+14),DAY(fpdate))),IF(DAY(DATE(YEAR(fpdate),MONTH(fpdate)+O304-1,DAY(fpdate)))&lt;&gt;DAY(fpdate),DATE(YEAR(fpdate),MONTH(fpdate)+O304,0),DATE(YEAR(fpdate),MONTH(fpdate)+O304-1,DAY(fpdate))))))</f>
        <v>#NAME?</v>
      </c>
      <c r="Q304" s="80" t="str">
        <f>IF(O304="","",IF(D304&lt;&gt;"",D304,IF(O304=1,start_rate,IF(variable,IF(OR(O304=1,O304&lt;$J$23*periods_per_year),Q303,MIN($J$24,IF(MOD(O304-1,$J$26)=0,MAX($J$25,Q303+$J$27),Q303))),Q303))))</f>
        <v>#NAME?</v>
      </c>
      <c r="R304" s="78" t="str">
        <f t="shared" si="10"/>
        <v>#NAME?</v>
      </c>
      <c r="S304" s="78" t="str">
        <f t="shared" si="11"/>
        <v>#NAME?</v>
      </c>
      <c r="T304" s="78" t="str">
        <f t="shared" si="12"/>
        <v>#NAME?</v>
      </c>
      <c r="U304" s="78" t="str">
        <f t="shared" si="13"/>
        <v>#NAME?</v>
      </c>
    </row>
    <row r="305" ht="12.75" customHeight="1">
      <c r="A305" s="74" t="str">
        <f t="shared" si="1"/>
        <v>#NAME?</v>
      </c>
      <c r="B305" s="75" t="str">
        <f>IF(A305="","",IF(OR(periods_per_year=26,periods_per_year=52),IF(periods_per_year=26,IF(A305=1,fpdate,B304+14),IF(periods_per_year=52,IF(A305=1,fpdate,B304+7),"n/a")),IF(periods_per_year=24,DATE(YEAR(fpdate),MONTH(fpdate)+(A305-1)/2+IF(AND(DAY(fpdate)&gt;=15,MOD(A305,2)=0),1,0),IF(MOD(A305,2)=0,IF(DAY(fpdate)&gt;=15,DAY(fpdate)-14,DAY(fpdate)+14),DAY(fpdate))),IF(DAY(DATE(YEAR(fpdate),MONTH(fpdate)+A305-1,DAY(fpdate)))&lt;&gt;DAY(fpdate),DATE(YEAR(fpdate),MONTH(fpdate)+A305,0),DATE(YEAR(fpdate),MONTH(fpdate)+A305-1,DAY(fpdate))))))</f>
        <v>#NAME?</v>
      </c>
      <c r="C305" s="76" t="str">
        <f t="shared" si="2"/>
        <v>#NAME?</v>
      </c>
      <c r="D305" s="77" t="str">
        <f>IF(A305="","",IF(A305=1,start_rate,IF(variable,IF(OR(A305=1,A305&lt;$J$23*periods_per_year),D304,MIN($J$24,IF(MOD(A305-1,$J$26)=0,MAX($J$25,D304+$J$27),D304))),D304)))</f>
        <v>#NAME?</v>
      </c>
      <c r="E305" s="78" t="str">
        <f t="shared" si="3"/>
        <v>#NAME?</v>
      </c>
      <c r="F305" s="78" t="str">
        <f t="shared" si="4"/>
        <v>#NAME?</v>
      </c>
      <c r="G305" s="78" t="str">
        <f>IF(OR(A305="",A305&lt;$E$23),"",IF(J304&lt;=F305,0,IF(IF(AND(A305&gt;=$E$23,MOD(A305-$E$23,int)=0),$E$24,0)+F305&gt;=J304+E305,J304+E305-F305,IF(AND(A305&gt;=$E$23,MOD(A305-$E$23,int)=0),$E$24,0)+IF(IF(AND(A305&gt;=$E$23,MOD(A305-$E$23,int)=0),$E$24,0)+IF(MOD(A305-$E$27,periods_per_year)=0,$E$26,0)+F305&lt;J304+E305,IF(MOD(A305-$E$27,periods_per_year)=0,$E$26,0),J304+E305-IF(AND(A305&gt;=$E$23,MOD(A305-$E$23,int)=0),$E$24,0)-F305))))</f>
        <v>#NAME?</v>
      </c>
      <c r="H305" s="79"/>
      <c r="I305" s="78" t="str">
        <f t="shared" si="5"/>
        <v>#NAME?</v>
      </c>
      <c r="J305" s="78" t="str">
        <f t="shared" si="6"/>
        <v>#NAME?</v>
      </c>
      <c r="K305" s="78" t="str">
        <f t="shared" si="7"/>
        <v>#NAME?</v>
      </c>
      <c r="L305" s="78" t="str">
        <f t="shared" si="8"/>
        <v>#NAME?</v>
      </c>
      <c r="M305" s="4"/>
      <c r="N305" s="4"/>
      <c r="O305" s="74" t="str">
        <f t="shared" si="9"/>
        <v>#NAME?</v>
      </c>
      <c r="P305" s="75" t="str">
        <f>IF(O305="","",IF(OR(periods_per_year=26,periods_per_year=52),IF(periods_per_year=26,IF(O305=1,fpdate,P304+14),IF(periods_per_year=52,IF(O305=1,fpdate,P304+7),"n/a")),IF(periods_per_year=24,DATE(YEAR(fpdate),MONTH(fpdate)+(O305-1)/2+IF(AND(DAY(fpdate)&gt;=15,MOD(O305,2)=0),1,0),IF(MOD(O305,2)=0,IF(DAY(fpdate)&gt;=15,DAY(fpdate)-14,DAY(fpdate)+14),DAY(fpdate))),IF(DAY(DATE(YEAR(fpdate),MONTH(fpdate)+O305-1,DAY(fpdate)))&lt;&gt;DAY(fpdate),DATE(YEAR(fpdate),MONTH(fpdate)+O305,0),DATE(YEAR(fpdate),MONTH(fpdate)+O305-1,DAY(fpdate))))))</f>
        <v>#NAME?</v>
      </c>
      <c r="Q305" s="80" t="str">
        <f>IF(O305="","",IF(D305&lt;&gt;"",D305,IF(O305=1,start_rate,IF(variable,IF(OR(O305=1,O305&lt;$J$23*periods_per_year),Q304,MIN($J$24,IF(MOD(O305-1,$J$26)=0,MAX($J$25,Q304+$J$27),Q304))),Q304))))</f>
        <v>#NAME?</v>
      </c>
      <c r="R305" s="78" t="str">
        <f t="shared" si="10"/>
        <v>#NAME?</v>
      </c>
      <c r="S305" s="78" t="str">
        <f t="shared" si="11"/>
        <v>#NAME?</v>
      </c>
      <c r="T305" s="78" t="str">
        <f t="shared" si="12"/>
        <v>#NAME?</v>
      </c>
      <c r="U305" s="78" t="str">
        <f t="shared" si="13"/>
        <v>#NAME?</v>
      </c>
    </row>
    <row r="306" ht="12.75" customHeight="1">
      <c r="A306" s="74" t="str">
        <f t="shared" si="1"/>
        <v>#NAME?</v>
      </c>
      <c r="B306" s="75" t="str">
        <f>IF(A306="","",IF(OR(periods_per_year=26,periods_per_year=52),IF(periods_per_year=26,IF(A306=1,fpdate,B305+14),IF(periods_per_year=52,IF(A306=1,fpdate,B305+7),"n/a")),IF(periods_per_year=24,DATE(YEAR(fpdate),MONTH(fpdate)+(A306-1)/2+IF(AND(DAY(fpdate)&gt;=15,MOD(A306,2)=0),1,0),IF(MOD(A306,2)=0,IF(DAY(fpdate)&gt;=15,DAY(fpdate)-14,DAY(fpdate)+14),DAY(fpdate))),IF(DAY(DATE(YEAR(fpdate),MONTH(fpdate)+A306-1,DAY(fpdate)))&lt;&gt;DAY(fpdate),DATE(YEAR(fpdate),MONTH(fpdate)+A306,0),DATE(YEAR(fpdate),MONTH(fpdate)+A306-1,DAY(fpdate))))))</f>
        <v>#NAME?</v>
      </c>
      <c r="C306" s="76" t="str">
        <f t="shared" si="2"/>
        <v>#NAME?</v>
      </c>
      <c r="D306" s="77" t="str">
        <f>IF(A306="","",IF(A306=1,start_rate,IF(variable,IF(OR(A306=1,A306&lt;$J$23*periods_per_year),D305,MIN($J$24,IF(MOD(A306-1,$J$26)=0,MAX($J$25,D305+$J$27),D305))),D305)))</f>
        <v>#NAME?</v>
      </c>
      <c r="E306" s="78" t="str">
        <f t="shared" si="3"/>
        <v>#NAME?</v>
      </c>
      <c r="F306" s="78" t="str">
        <f t="shared" si="4"/>
        <v>#NAME?</v>
      </c>
      <c r="G306" s="78" t="str">
        <f>IF(OR(A306="",A306&lt;$E$23),"",IF(J305&lt;=F306,0,IF(IF(AND(A306&gt;=$E$23,MOD(A306-$E$23,int)=0),$E$24,0)+F306&gt;=J305+E306,J305+E306-F306,IF(AND(A306&gt;=$E$23,MOD(A306-$E$23,int)=0),$E$24,0)+IF(IF(AND(A306&gt;=$E$23,MOD(A306-$E$23,int)=0),$E$24,0)+IF(MOD(A306-$E$27,periods_per_year)=0,$E$26,0)+F306&lt;J305+E306,IF(MOD(A306-$E$27,periods_per_year)=0,$E$26,0),J305+E306-IF(AND(A306&gt;=$E$23,MOD(A306-$E$23,int)=0),$E$24,0)-F306))))</f>
        <v>#NAME?</v>
      </c>
      <c r="H306" s="79"/>
      <c r="I306" s="78" t="str">
        <f t="shared" si="5"/>
        <v>#NAME?</v>
      </c>
      <c r="J306" s="78" t="str">
        <f t="shared" si="6"/>
        <v>#NAME?</v>
      </c>
      <c r="K306" s="78" t="str">
        <f t="shared" si="7"/>
        <v>#NAME?</v>
      </c>
      <c r="L306" s="78" t="str">
        <f t="shared" si="8"/>
        <v>#NAME?</v>
      </c>
      <c r="M306" s="4"/>
      <c r="N306" s="4"/>
      <c r="O306" s="74" t="str">
        <f t="shared" si="9"/>
        <v>#NAME?</v>
      </c>
      <c r="P306" s="75" t="str">
        <f>IF(O306="","",IF(OR(periods_per_year=26,periods_per_year=52),IF(periods_per_year=26,IF(O306=1,fpdate,P305+14),IF(periods_per_year=52,IF(O306=1,fpdate,P305+7),"n/a")),IF(periods_per_year=24,DATE(YEAR(fpdate),MONTH(fpdate)+(O306-1)/2+IF(AND(DAY(fpdate)&gt;=15,MOD(O306,2)=0),1,0),IF(MOD(O306,2)=0,IF(DAY(fpdate)&gt;=15,DAY(fpdate)-14,DAY(fpdate)+14),DAY(fpdate))),IF(DAY(DATE(YEAR(fpdate),MONTH(fpdate)+O306-1,DAY(fpdate)))&lt;&gt;DAY(fpdate),DATE(YEAR(fpdate),MONTH(fpdate)+O306,0),DATE(YEAR(fpdate),MONTH(fpdate)+O306-1,DAY(fpdate))))))</f>
        <v>#NAME?</v>
      </c>
      <c r="Q306" s="80" t="str">
        <f>IF(O306="","",IF(D306&lt;&gt;"",D306,IF(O306=1,start_rate,IF(variable,IF(OR(O306=1,O306&lt;$J$23*periods_per_year),Q305,MIN($J$24,IF(MOD(O306-1,$J$26)=0,MAX($J$25,Q305+$J$27),Q305))),Q305))))</f>
        <v>#NAME?</v>
      </c>
      <c r="R306" s="78" t="str">
        <f t="shared" si="10"/>
        <v>#NAME?</v>
      </c>
      <c r="S306" s="78" t="str">
        <f t="shared" si="11"/>
        <v>#NAME?</v>
      </c>
      <c r="T306" s="78" t="str">
        <f t="shared" si="12"/>
        <v>#NAME?</v>
      </c>
      <c r="U306" s="78" t="str">
        <f t="shared" si="13"/>
        <v>#NAME?</v>
      </c>
    </row>
    <row r="307" ht="12.75" customHeight="1">
      <c r="A307" s="74" t="str">
        <f t="shared" si="1"/>
        <v>#NAME?</v>
      </c>
      <c r="B307" s="75" t="str">
        <f>IF(A307="","",IF(OR(periods_per_year=26,periods_per_year=52),IF(periods_per_year=26,IF(A307=1,fpdate,B306+14),IF(periods_per_year=52,IF(A307=1,fpdate,B306+7),"n/a")),IF(periods_per_year=24,DATE(YEAR(fpdate),MONTH(fpdate)+(A307-1)/2+IF(AND(DAY(fpdate)&gt;=15,MOD(A307,2)=0),1,0),IF(MOD(A307,2)=0,IF(DAY(fpdate)&gt;=15,DAY(fpdate)-14,DAY(fpdate)+14),DAY(fpdate))),IF(DAY(DATE(YEAR(fpdate),MONTH(fpdate)+A307-1,DAY(fpdate)))&lt;&gt;DAY(fpdate),DATE(YEAR(fpdate),MONTH(fpdate)+A307,0),DATE(YEAR(fpdate),MONTH(fpdate)+A307-1,DAY(fpdate))))))</f>
        <v>#NAME?</v>
      </c>
      <c r="C307" s="76" t="str">
        <f t="shared" si="2"/>
        <v>#NAME?</v>
      </c>
      <c r="D307" s="77" t="str">
        <f>IF(A307="","",IF(A307=1,start_rate,IF(variable,IF(OR(A307=1,A307&lt;$J$23*periods_per_year),D306,MIN($J$24,IF(MOD(A307-1,$J$26)=0,MAX($J$25,D306+$J$27),D306))),D306)))</f>
        <v>#NAME?</v>
      </c>
      <c r="E307" s="78" t="str">
        <f t="shared" si="3"/>
        <v>#NAME?</v>
      </c>
      <c r="F307" s="78" t="str">
        <f t="shared" si="4"/>
        <v>#NAME?</v>
      </c>
      <c r="G307" s="78" t="str">
        <f>IF(OR(A307="",A307&lt;$E$23),"",IF(J306&lt;=F307,0,IF(IF(AND(A307&gt;=$E$23,MOD(A307-$E$23,int)=0),$E$24,0)+F307&gt;=J306+E307,J306+E307-F307,IF(AND(A307&gt;=$E$23,MOD(A307-$E$23,int)=0),$E$24,0)+IF(IF(AND(A307&gt;=$E$23,MOD(A307-$E$23,int)=0),$E$24,0)+IF(MOD(A307-$E$27,periods_per_year)=0,$E$26,0)+F307&lt;J306+E307,IF(MOD(A307-$E$27,periods_per_year)=0,$E$26,0),J306+E307-IF(AND(A307&gt;=$E$23,MOD(A307-$E$23,int)=0),$E$24,0)-F307))))</f>
        <v>#NAME?</v>
      </c>
      <c r="H307" s="79"/>
      <c r="I307" s="78" t="str">
        <f t="shared" si="5"/>
        <v>#NAME?</v>
      </c>
      <c r="J307" s="78" t="str">
        <f t="shared" si="6"/>
        <v>#NAME?</v>
      </c>
      <c r="K307" s="78" t="str">
        <f t="shared" si="7"/>
        <v>#NAME?</v>
      </c>
      <c r="L307" s="78" t="str">
        <f t="shared" si="8"/>
        <v>#NAME?</v>
      </c>
      <c r="M307" s="4"/>
      <c r="N307" s="4"/>
      <c r="O307" s="74" t="str">
        <f t="shared" si="9"/>
        <v>#NAME?</v>
      </c>
      <c r="P307" s="75" t="str">
        <f>IF(O307="","",IF(OR(periods_per_year=26,periods_per_year=52),IF(periods_per_year=26,IF(O307=1,fpdate,P306+14),IF(periods_per_year=52,IF(O307=1,fpdate,P306+7),"n/a")),IF(periods_per_year=24,DATE(YEAR(fpdate),MONTH(fpdate)+(O307-1)/2+IF(AND(DAY(fpdate)&gt;=15,MOD(O307,2)=0),1,0),IF(MOD(O307,2)=0,IF(DAY(fpdate)&gt;=15,DAY(fpdate)-14,DAY(fpdate)+14),DAY(fpdate))),IF(DAY(DATE(YEAR(fpdate),MONTH(fpdate)+O307-1,DAY(fpdate)))&lt;&gt;DAY(fpdate),DATE(YEAR(fpdate),MONTH(fpdate)+O307,0),DATE(YEAR(fpdate),MONTH(fpdate)+O307-1,DAY(fpdate))))))</f>
        <v>#NAME?</v>
      </c>
      <c r="Q307" s="80" t="str">
        <f>IF(O307="","",IF(D307&lt;&gt;"",D307,IF(O307=1,start_rate,IF(variable,IF(OR(O307=1,O307&lt;$J$23*periods_per_year),Q306,MIN($J$24,IF(MOD(O307-1,$J$26)=0,MAX($J$25,Q306+$J$27),Q306))),Q306))))</f>
        <v>#NAME?</v>
      </c>
      <c r="R307" s="78" t="str">
        <f t="shared" si="10"/>
        <v>#NAME?</v>
      </c>
      <c r="S307" s="78" t="str">
        <f t="shared" si="11"/>
        <v>#NAME?</v>
      </c>
      <c r="T307" s="78" t="str">
        <f t="shared" si="12"/>
        <v>#NAME?</v>
      </c>
      <c r="U307" s="78" t="str">
        <f t="shared" si="13"/>
        <v>#NAME?</v>
      </c>
    </row>
    <row r="308" ht="12.75" customHeight="1">
      <c r="A308" s="74" t="str">
        <f t="shared" si="1"/>
        <v>#NAME?</v>
      </c>
      <c r="B308" s="75" t="str">
        <f>IF(A308="","",IF(OR(periods_per_year=26,periods_per_year=52),IF(periods_per_year=26,IF(A308=1,fpdate,B307+14),IF(periods_per_year=52,IF(A308=1,fpdate,B307+7),"n/a")),IF(periods_per_year=24,DATE(YEAR(fpdate),MONTH(fpdate)+(A308-1)/2+IF(AND(DAY(fpdate)&gt;=15,MOD(A308,2)=0),1,0),IF(MOD(A308,2)=0,IF(DAY(fpdate)&gt;=15,DAY(fpdate)-14,DAY(fpdate)+14),DAY(fpdate))),IF(DAY(DATE(YEAR(fpdate),MONTH(fpdate)+A308-1,DAY(fpdate)))&lt;&gt;DAY(fpdate),DATE(YEAR(fpdate),MONTH(fpdate)+A308,0),DATE(YEAR(fpdate),MONTH(fpdate)+A308-1,DAY(fpdate))))))</f>
        <v>#NAME?</v>
      </c>
      <c r="C308" s="76" t="str">
        <f t="shared" si="2"/>
        <v>#NAME?</v>
      </c>
      <c r="D308" s="77" t="str">
        <f>IF(A308="","",IF(A308=1,start_rate,IF(variable,IF(OR(A308=1,A308&lt;$J$23*periods_per_year),D307,MIN($J$24,IF(MOD(A308-1,$J$26)=0,MAX($J$25,D307+$J$27),D307))),D307)))</f>
        <v>#NAME?</v>
      </c>
      <c r="E308" s="78" t="str">
        <f t="shared" si="3"/>
        <v>#NAME?</v>
      </c>
      <c r="F308" s="78" t="str">
        <f t="shared" si="4"/>
        <v>#NAME?</v>
      </c>
      <c r="G308" s="78" t="str">
        <f>IF(OR(A308="",A308&lt;$E$23),"",IF(J307&lt;=F308,0,IF(IF(AND(A308&gt;=$E$23,MOD(A308-$E$23,int)=0),$E$24,0)+F308&gt;=J307+E308,J307+E308-F308,IF(AND(A308&gt;=$E$23,MOD(A308-$E$23,int)=0),$E$24,0)+IF(IF(AND(A308&gt;=$E$23,MOD(A308-$E$23,int)=0),$E$24,0)+IF(MOD(A308-$E$27,periods_per_year)=0,$E$26,0)+F308&lt;J307+E308,IF(MOD(A308-$E$27,periods_per_year)=0,$E$26,0),J307+E308-IF(AND(A308&gt;=$E$23,MOD(A308-$E$23,int)=0),$E$24,0)-F308))))</f>
        <v>#NAME?</v>
      </c>
      <c r="H308" s="79"/>
      <c r="I308" s="78" t="str">
        <f t="shared" si="5"/>
        <v>#NAME?</v>
      </c>
      <c r="J308" s="78" t="str">
        <f t="shared" si="6"/>
        <v>#NAME?</v>
      </c>
      <c r="K308" s="78" t="str">
        <f t="shared" si="7"/>
        <v>#NAME?</v>
      </c>
      <c r="L308" s="78" t="str">
        <f t="shared" si="8"/>
        <v>#NAME?</v>
      </c>
      <c r="M308" s="4"/>
      <c r="N308" s="4"/>
      <c r="O308" s="74" t="str">
        <f t="shared" si="9"/>
        <v>#NAME?</v>
      </c>
      <c r="P308" s="75" t="str">
        <f>IF(O308="","",IF(OR(periods_per_year=26,periods_per_year=52),IF(periods_per_year=26,IF(O308=1,fpdate,P307+14),IF(periods_per_year=52,IF(O308=1,fpdate,P307+7),"n/a")),IF(periods_per_year=24,DATE(YEAR(fpdate),MONTH(fpdate)+(O308-1)/2+IF(AND(DAY(fpdate)&gt;=15,MOD(O308,2)=0),1,0),IF(MOD(O308,2)=0,IF(DAY(fpdate)&gt;=15,DAY(fpdate)-14,DAY(fpdate)+14),DAY(fpdate))),IF(DAY(DATE(YEAR(fpdate),MONTH(fpdate)+O308-1,DAY(fpdate)))&lt;&gt;DAY(fpdate),DATE(YEAR(fpdate),MONTH(fpdate)+O308,0),DATE(YEAR(fpdate),MONTH(fpdate)+O308-1,DAY(fpdate))))))</f>
        <v>#NAME?</v>
      </c>
      <c r="Q308" s="80" t="str">
        <f>IF(O308="","",IF(D308&lt;&gt;"",D308,IF(O308=1,start_rate,IF(variable,IF(OR(O308=1,O308&lt;$J$23*periods_per_year),Q307,MIN($J$24,IF(MOD(O308-1,$J$26)=0,MAX($J$25,Q307+$J$27),Q307))),Q307))))</f>
        <v>#NAME?</v>
      </c>
      <c r="R308" s="78" t="str">
        <f t="shared" si="10"/>
        <v>#NAME?</v>
      </c>
      <c r="S308" s="78" t="str">
        <f t="shared" si="11"/>
        <v>#NAME?</v>
      </c>
      <c r="T308" s="78" t="str">
        <f t="shared" si="12"/>
        <v>#NAME?</v>
      </c>
      <c r="U308" s="78" t="str">
        <f t="shared" si="13"/>
        <v>#NAME?</v>
      </c>
    </row>
    <row r="309" ht="12.75" customHeight="1">
      <c r="A309" s="74" t="str">
        <f t="shared" si="1"/>
        <v>#NAME?</v>
      </c>
      <c r="B309" s="75" t="str">
        <f>IF(A309="","",IF(OR(periods_per_year=26,periods_per_year=52),IF(periods_per_year=26,IF(A309=1,fpdate,B308+14),IF(periods_per_year=52,IF(A309=1,fpdate,B308+7),"n/a")),IF(periods_per_year=24,DATE(YEAR(fpdate),MONTH(fpdate)+(A309-1)/2+IF(AND(DAY(fpdate)&gt;=15,MOD(A309,2)=0),1,0),IF(MOD(A309,2)=0,IF(DAY(fpdate)&gt;=15,DAY(fpdate)-14,DAY(fpdate)+14),DAY(fpdate))),IF(DAY(DATE(YEAR(fpdate),MONTH(fpdate)+A309-1,DAY(fpdate)))&lt;&gt;DAY(fpdate),DATE(YEAR(fpdate),MONTH(fpdate)+A309,0),DATE(YEAR(fpdate),MONTH(fpdate)+A309-1,DAY(fpdate))))))</f>
        <v>#NAME?</v>
      </c>
      <c r="C309" s="76" t="str">
        <f t="shared" si="2"/>
        <v>#NAME?</v>
      </c>
      <c r="D309" s="77" t="str">
        <f>IF(A309="","",IF(A309=1,start_rate,IF(variable,IF(OR(A309=1,A309&lt;$J$23*periods_per_year),D308,MIN($J$24,IF(MOD(A309-1,$J$26)=0,MAX($J$25,D308+$J$27),D308))),D308)))</f>
        <v>#NAME?</v>
      </c>
      <c r="E309" s="78" t="str">
        <f t="shared" si="3"/>
        <v>#NAME?</v>
      </c>
      <c r="F309" s="78" t="str">
        <f t="shared" si="4"/>
        <v>#NAME?</v>
      </c>
      <c r="G309" s="78" t="str">
        <f>IF(OR(A309="",A309&lt;$E$23),"",IF(J308&lt;=F309,0,IF(IF(AND(A309&gt;=$E$23,MOD(A309-$E$23,int)=0),$E$24,0)+F309&gt;=J308+E309,J308+E309-F309,IF(AND(A309&gt;=$E$23,MOD(A309-$E$23,int)=0),$E$24,0)+IF(IF(AND(A309&gt;=$E$23,MOD(A309-$E$23,int)=0),$E$24,0)+IF(MOD(A309-$E$27,periods_per_year)=0,$E$26,0)+F309&lt;J308+E309,IF(MOD(A309-$E$27,periods_per_year)=0,$E$26,0),J308+E309-IF(AND(A309&gt;=$E$23,MOD(A309-$E$23,int)=0),$E$24,0)-F309))))</f>
        <v>#NAME?</v>
      </c>
      <c r="H309" s="79"/>
      <c r="I309" s="78" t="str">
        <f t="shared" si="5"/>
        <v>#NAME?</v>
      </c>
      <c r="J309" s="78" t="str">
        <f t="shared" si="6"/>
        <v>#NAME?</v>
      </c>
      <c r="K309" s="78" t="str">
        <f t="shared" si="7"/>
        <v>#NAME?</v>
      </c>
      <c r="L309" s="78" t="str">
        <f t="shared" si="8"/>
        <v>#NAME?</v>
      </c>
      <c r="M309" s="4"/>
      <c r="N309" s="4"/>
      <c r="O309" s="74" t="str">
        <f t="shared" si="9"/>
        <v>#NAME?</v>
      </c>
      <c r="P309" s="75" t="str">
        <f>IF(O309="","",IF(OR(periods_per_year=26,periods_per_year=52),IF(periods_per_year=26,IF(O309=1,fpdate,P308+14),IF(periods_per_year=52,IF(O309=1,fpdate,P308+7),"n/a")),IF(periods_per_year=24,DATE(YEAR(fpdate),MONTH(fpdate)+(O309-1)/2+IF(AND(DAY(fpdate)&gt;=15,MOD(O309,2)=0),1,0),IF(MOD(O309,2)=0,IF(DAY(fpdate)&gt;=15,DAY(fpdate)-14,DAY(fpdate)+14),DAY(fpdate))),IF(DAY(DATE(YEAR(fpdate),MONTH(fpdate)+O309-1,DAY(fpdate)))&lt;&gt;DAY(fpdate),DATE(YEAR(fpdate),MONTH(fpdate)+O309,0),DATE(YEAR(fpdate),MONTH(fpdate)+O309-1,DAY(fpdate))))))</f>
        <v>#NAME?</v>
      </c>
      <c r="Q309" s="80" t="str">
        <f>IF(O309="","",IF(D309&lt;&gt;"",D309,IF(O309=1,start_rate,IF(variable,IF(OR(O309=1,O309&lt;$J$23*periods_per_year),Q308,MIN($J$24,IF(MOD(O309-1,$J$26)=0,MAX($J$25,Q308+$J$27),Q308))),Q308))))</f>
        <v>#NAME?</v>
      </c>
      <c r="R309" s="78" t="str">
        <f t="shared" si="10"/>
        <v>#NAME?</v>
      </c>
      <c r="S309" s="78" t="str">
        <f t="shared" si="11"/>
        <v>#NAME?</v>
      </c>
      <c r="T309" s="78" t="str">
        <f t="shared" si="12"/>
        <v>#NAME?</v>
      </c>
      <c r="U309" s="78" t="str">
        <f t="shared" si="13"/>
        <v>#NAME?</v>
      </c>
    </row>
    <row r="310" ht="12.75" customHeight="1">
      <c r="A310" s="74" t="str">
        <f t="shared" si="1"/>
        <v>#NAME?</v>
      </c>
      <c r="B310" s="75" t="str">
        <f>IF(A310="","",IF(OR(periods_per_year=26,periods_per_year=52),IF(periods_per_year=26,IF(A310=1,fpdate,B309+14),IF(periods_per_year=52,IF(A310=1,fpdate,B309+7),"n/a")),IF(periods_per_year=24,DATE(YEAR(fpdate),MONTH(fpdate)+(A310-1)/2+IF(AND(DAY(fpdate)&gt;=15,MOD(A310,2)=0),1,0),IF(MOD(A310,2)=0,IF(DAY(fpdate)&gt;=15,DAY(fpdate)-14,DAY(fpdate)+14),DAY(fpdate))),IF(DAY(DATE(YEAR(fpdate),MONTH(fpdate)+A310-1,DAY(fpdate)))&lt;&gt;DAY(fpdate),DATE(YEAR(fpdate),MONTH(fpdate)+A310,0),DATE(YEAR(fpdate),MONTH(fpdate)+A310-1,DAY(fpdate))))))</f>
        <v>#NAME?</v>
      </c>
      <c r="C310" s="76" t="str">
        <f t="shared" si="2"/>
        <v>#NAME?</v>
      </c>
      <c r="D310" s="77" t="str">
        <f>IF(A310="","",IF(A310=1,start_rate,IF(variable,IF(OR(A310=1,A310&lt;$J$23*periods_per_year),D309,MIN($J$24,IF(MOD(A310-1,$J$26)=0,MAX($J$25,D309+$J$27),D309))),D309)))</f>
        <v>#NAME?</v>
      </c>
      <c r="E310" s="78" t="str">
        <f t="shared" si="3"/>
        <v>#NAME?</v>
      </c>
      <c r="F310" s="78" t="str">
        <f t="shared" si="4"/>
        <v>#NAME?</v>
      </c>
      <c r="G310" s="78" t="str">
        <f>IF(OR(A310="",A310&lt;$E$23),"",IF(J309&lt;=F310,0,IF(IF(AND(A310&gt;=$E$23,MOD(A310-$E$23,int)=0),$E$24,0)+F310&gt;=J309+E310,J309+E310-F310,IF(AND(A310&gt;=$E$23,MOD(A310-$E$23,int)=0),$E$24,0)+IF(IF(AND(A310&gt;=$E$23,MOD(A310-$E$23,int)=0),$E$24,0)+IF(MOD(A310-$E$27,periods_per_year)=0,$E$26,0)+F310&lt;J309+E310,IF(MOD(A310-$E$27,periods_per_year)=0,$E$26,0),J309+E310-IF(AND(A310&gt;=$E$23,MOD(A310-$E$23,int)=0),$E$24,0)-F310))))</f>
        <v>#NAME?</v>
      </c>
      <c r="H310" s="79"/>
      <c r="I310" s="78" t="str">
        <f t="shared" si="5"/>
        <v>#NAME?</v>
      </c>
      <c r="J310" s="78" t="str">
        <f t="shared" si="6"/>
        <v>#NAME?</v>
      </c>
      <c r="K310" s="78" t="str">
        <f t="shared" si="7"/>
        <v>#NAME?</v>
      </c>
      <c r="L310" s="78" t="str">
        <f t="shared" si="8"/>
        <v>#NAME?</v>
      </c>
      <c r="M310" s="4"/>
      <c r="N310" s="4"/>
      <c r="O310" s="74" t="str">
        <f t="shared" si="9"/>
        <v>#NAME?</v>
      </c>
      <c r="P310" s="75" t="str">
        <f>IF(O310="","",IF(OR(periods_per_year=26,periods_per_year=52),IF(periods_per_year=26,IF(O310=1,fpdate,P309+14),IF(periods_per_year=52,IF(O310=1,fpdate,P309+7),"n/a")),IF(periods_per_year=24,DATE(YEAR(fpdate),MONTH(fpdate)+(O310-1)/2+IF(AND(DAY(fpdate)&gt;=15,MOD(O310,2)=0),1,0),IF(MOD(O310,2)=0,IF(DAY(fpdate)&gt;=15,DAY(fpdate)-14,DAY(fpdate)+14),DAY(fpdate))),IF(DAY(DATE(YEAR(fpdate),MONTH(fpdate)+O310-1,DAY(fpdate)))&lt;&gt;DAY(fpdate),DATE(YEAR(fpdate),MONTH(fpdate)+O310,0),DATE(YEAR(fpdate),MONTH(fpdate)+O310-1,DAY(fpdate))))))</f>
        <v>#NAME?</v>
      </c>
      <c r="Q310" s="80" t="str">
        <f>IF(O310="","",IF(D310&lt;&gt;"",D310,IF(O310=1,start_rate,IF(variable,IF(OR(O310=1,O310&lt;$J$23*periods_per_year),Q309,MIN($J$24,IF(MOD(O310-1,$J$26)=0,MAX($J$25,Q309+$J$27),Q309))),Q309))))</f>
        <v>#NAME?</v>
      </c>
      <c r="R310" s="78" t="str">
        <f t="shared" si="10"/>
        <v>#NAME?</v>
      </c>
      <c r="S310" s="78" t="str">
        <f t="shared" si="11"/>
        <v>#NAME?</v>
      </c>
      <c r="T310" s="78" t="str">
        <f t="shared" si="12"/>
        <v>#NAME?</v>
      </c>
      <c r="U310" s="78" t="str">
        <f t="shared" si="13"/>
        <v>#NAME?</v>
      </c>
    </row>
    <row r="311" ht="12.75" customHeight="1">
      <c r="A311" s="74" t="str">
        <f t="shared" si="1"/>
        <v>#NAME?</v>
      </c>
      <c r="B311" s="75" t="str">
        <f>IF(A311="","",IF(OR(periods_per_year=26,periods_per_year=52),IF(periods_per_year=26,IF(A311=1,fpdate,B310+14),IF(periods_per_year=52,IF(A311=1,fpdate,B310+7),"n/a")),IF(periods_per_year=24,DATE(YEAR(fpdate),MONTH(fpdate)+(A311-1)/2+IF(AND(DAY(fpdate)&gt;=15,MOD(A311,2)=0),1,0),IF(MOD(A311,2)=0,IF(DAY(fpdate)&gt;=15,DAY(fpdate)-14,DAY(fpdate)+14),DAY(fpdate))),IF(DAY(DATE(YEAR(fpdate),MONTH(fpdate)+A311-1,DAY(fpdate)))&lt;&gt;DAY(fpdate),DATE(YEAR(fpdate),MONTH(fpdate)+A311,0),DATE(YEAR(fpdate),MONTH(fpdate)+A311-1,DAY(fpdate))))))</f>
        <v>#NAME?</v>
      </c>
      <c r="C311" s="76" t="str">
        <f t="shared" si="2"/>
        <v>#NAME?</v>
      </c>
      <c r="D311" s="77" t="str">
        <f>IF(A311="","",IF(A311=1,start_rate,IF(variable,IF(OR(A311=1,A311&lt;$J$23*periods_per_year),D310,MIN($J$24,IF(MOD(A311-1,$J$26)=0,MAX($J$25,D310+$J$27),D310))),D310)))</f>
        <v>#NAME?</v>
      </c>
      <c r="E311" s="78" t="str">
        <f t="shared" si="3"/>
        <v>#NAME?</v>
      </c>
      <c r="F311" s="78" t="str">
        <f t="shared" si="4"/>
        <v>#NAME?</v>
      </c>
      <c r="G311" s="78" t="str">
        <f>IF(OR(A311="",A311&lt;$E$23),"",IF(J310&lt;=F311,0,IF(IF(AND(A311&gt;=$E$23,MOD(A311-$E$23,int)=0),$E$24,0)+F311&gt;=J310+E311,J310+E311-F311,IF(AND(A311&gt;=$E$23,MOD(A311-$E$23,int)=0),$E$24,0)+IF(IF(AND(A311&gt;=$E$23,MOD(A311-$E$23,int)=0),$E$24,0)+IF(MOD(A311-$E$27,periods_per_year)=0,$E$26,0)+F311&lt;J310+E311,IF(MOD(A311-$E$27,periods_per_year)=0,$E$26,0),J310+E311-IF(AND(A311&gt;=$E$23,MOD(A311-$E$23,int)=0),$E$24,0)-F311))))</f>
        <v>#NAME?</v>
      </c>
      <c r="H311" s="79"/>
      <c r="I311" s="78" t="str">
        <f t="shared" si="5"/>
        <v>#NAME?</v>
      </c>
      <c r="J311" s="78" t="str">
        <f t="shared" si="6"/>
        <v>#NAME?</v>
      </c>
      <c r="K311" s="78" t="str">
        <f t="shared" si="7"/>
        <v>#NAME?</v>
      </c>
      <c r="L311" s="78" t="str">
        <f t="shared" si="8"/>
        <v>#NAME?</v>
      </c>
      <c r="M311" s="4"/>
      <c r="N311" s="4"/>
      <c r="O311" s="74" t="str">
        <f t="shared" si="9"/>
        <v>#NAME?</v>
      </c>
      <c r="P311" s="75" t="str">
        <f>IF(O311="","",IF(OR(periods_per_year=26,periods_per_year=52),IF(periods_per_year=26,IF(O311=1,fpdate,P310+14),IF(periods_per_year=52,IF(O311=1,fpdate,P310+7),"n/a")),IF(periods_per_year=24,DATE(YEAR(fpdate),MONTH(fpdate)+(O311-1)/2+IF(AND(DAY(fpdate)&gt;=15,MOD(O311,2)=0),1,0),IF(MOD(O311,2)=0,IF(DAY(fpdate)&gt;=15,DAY(fpdate)-14,DAY(fpdate)+14),DAY(fpdate))),IF(DAY(DATE(YEAR(fpdate),MONTH(fpdate)+O311-1,DAY(fpdate)))&lt;&gt;DAY(fpdate),DATE(YEAR(fpdate),MONTH(fpdate)+O311,0),DATE(YEAR(fpdate),MONTH(fpdate)+O311-1,DAY(fpdate))))))</f>
        <v>#NAME?</v>
      </c>
      <c r="Q311" s="80" t="str">
        <f>IF(O311="","",IF(D311&lt;&gt;"",D311,IF(O311=1,start_rate,IF(variable,IF(OR(O311=1,O311&lt;$J$23*periods_per_year),Q310,MIN($J$24,IF(MOD(O311-1,$J$26)=0,MAX($J$25,Q310+$J$27),Q310))),Q310))))</f>
        <v>#NAME?</v>
      </c>
      <c r="R311" s="78" t="str">
        <f t="shared" si="10"/>
        <v>#NAME?</v>
      </c>
      <c r="S311" s="78" t="str">
        <f t="shared" si="11"/>
        <v>#NAME?</v>
      </c>
      <c r="T311" s="78" t="str">
        <f t="shared" si="12"/>
        <v>#NAME?</v>
      </c>
      <c r="U311" s="78" t="str">
        <f t="shared" si="13"/>
        <v>#NAME?</v>
      </c>
    </row>
    <row r="312" ht="12.75" customHeight="1">
      <c r="A312" s="74" t="str">
        <f t="shared" si="1"/>
        <v>#NAME?</v>
      </c>
      <c r="B312" s="75" t="str">
        <f>IF(A312="","",IF(OR(periods_per_year=26,periods_per_year=52),IF(periods_per_year=26,IF(A312=1,fpdate,B311+14),IF(periods_per_year=52,IF(A312=1,fpdate,B311+7),"n/a")),IF(periods_per_year=24,DATE(YEAR(fpdate),MONTH(fpdate)+(A312-1)/2+IF(AND(DAY(fpdate)&gt;=15,MOD(A312,2)=0),1,0),IF(MOD(A312,2)=0,IF(DAY(fpdate)&gt;=15,DAY(fpdate)-14,DAY(fpdate)+14),DAY(fpdate))),IF(DAY(DATE(YEAR(fpdate),MONTH(fpdate)+A312-1,DAY(fpdate)))&lt;&gt;DAY(fpdate),DATE(YEAR(fpdate),MONTH(fpdate)+A312,0),DATE(YEAR(fpdate),MONTH(fpdate)+A312-1,DAY(fpdate))))))</f>
        <v>#NAME?</v>
      </c>
      <c r="C312" s="76" t="str">
        <f t="shared" si="2"/>
        <v>#NAME?</v>
      </c>
      <c r="D312" s="77" t="str">
        <f>IF(A312="","",IF(A312=1,start_rate,IF(variable,IF(OR(A312=1,A312&lt;$J$23*periods_per_year),D311,MIN($J$24,IF(MOD(A312-1,$J$26)=0,MAX($J$25,D311+$J$27),D311))),D311)))</f>
        <v>#NAME?</v>
      </c>
      <c r="E312" s="78" t="str">
        <f t="shared" si="3"/>
        <v>#NAME?</v>
      </c>
      <c r="F312" s="78" t="str">
        <f t="shared" si="4"/>
        <v>#NAME?</v>
      </c>
      <c r="G312" s="78" t="str">
        <f>IF(OR(A312="",A312&lt;$E$23),"",IF(J311&lt;=F312,0,IF(IF(AND(A312&gt;=$E$23,MOD(A312-$E$23,int)=0),$E$24,0)+F312&gt;=J311+E312,J311+E312-F312,IF(AND(A312&gt;=$E$23,MOD(A312-$E$23,int)=0),$E$24,0)+IF(IF(AND(A312&gt;=$E$23,MOD(A312-$E$23,int)=0),$E$24,0)+IF(MOD(A312-$E$27,periods_per_year)=0,$E$26,0)+F312&lt;J311+E312,IF(MOD(A312-$E$27,periods_per_year)=0,$E$26,0),J311+E312-IF(AND(A312&gt;=$E$23,MOD(A312-$E$23,int)=0),$E$24,0)-F312))))</f>
        <v>#NAME?</v>
      </c>
      <c r="H312" s="79"/>
      <c r="I312" s="78" t="str">
        <f t="shared" si="5"/>
        <v>#NAME?</v>
      </c>
      <c r="J312" s="78" t="str">
        <f t="shared" si="6"/>
        <v>#NAME?</v>
      </c>
      <c r="K312" s="78" t="str">
        <f t="shared" si="7"/>
        <v>#NAME?</v>
      </c>
      <c r="L312" s="78" t="str">
        <f t="shared" si="8"/>
        <v>#NAME?</v>
      </c>
      <c r="M312" s="4"/>
      <c r="N312" s="4"/>
      <c r="O312" s="74" t="str">
        <f t="shared" si="9"/>
        <v>#NAME?</v>
      </c>
      <c r="P312" s="75" t="str">
        <f>IF(O312="","",IF(OR(periods_per_year=26,periods_per_year=52),IF(periods_per_year=26,IF(O312=1,fpdate,P311+14),IF(periods_per_year=52,IF(O312=1,fpdate,P311+7),"n/a")),IF(periods_per_year=24,DATE(YEAR(fpdate),MONTH(fpdate)+(O312-1)/2+IF(AND(DAY(fpdate)&gt;=15,MOD(O312,2)=0),1,0),IF(MOD(O312,2)=0,IF(DAY(fpdate)&gt;=15,DAY(fpdate)-14,DAY(fpdate)+14),DAY(fpdate))),IF(DAY(DATE(YEAR(fpdate),MONTH(fpdate)+O312-1,DAY(fpdate)))&lt;&gt;DAY(fpdate),DATE(YEAR(fpdate),MONTH(fpdate)+O312,0),DATE(YEAR(fpdate),MONTH(fpdate)+O312-1,DAY(fpdate))))))</f>
        <v>#NAME?</v>
      </c>
      <c r="Q312" s="80" t="str">
        <f>IF(O312="","",IF(D312&lt;&gt;"",D312,IF(O312=1,start_rate,IF(variable,IF(OR(O312=1,O312&lt;$J$23*periods_per_year),Q311,MIN($J$24,IF(MOD(O312-1,$J$26)=0,MAX($J$25,Q311+$J$27),Q311))),Q311))))</f>
        <v>#NAME?</v>
      </c>
      <c r="R312" s="78" t="str">
        <f t="shared" si="10"/>
        <v>#NAME?</v>
      </c>
      <c r="S312" s="78" t="str">
        <f t="shared" si="11"/>
        <v>#NAME?</v>
      </c>
      <c r="T312" s="78" t="str">
        <f t="shared" si="12"/>
        <v>#NAME?</v>
      </c>
      <c r="U312" s="78" t="str">
        <f t="shared" si="13"/>
        <v>#NAME?</v>
      </c>
    </row>
    <row r="313" ht="12.75" customHeight="1">
      <c r="A313" s="74" t="str">
        <f t="shared" si="1"/>
        <v>#NAME?</v>
      </c>
      <c r="B313" s="75" t="str">
        <f>IF(A313="","",IF(OR(periods_per_year=26,periods_per_year=52),IF(periods_per_year=26,IF(A313=1,fpdate,B312+14),IF(periods_per_year=52,IF(A313=1,fpdate,B312+7),"n/a")),IF(periods_per_year=24,DATE(YEAR(fpdate),MONTH(fpdate)+(A313-1)/2+IF(AND(DAY(fpdate)&gt;=15,MOD(A313,2)=0),1,0),IF(MOD(A313,2)=0,IF(DAY(fpdate)&gt;=15,DAY(fpdate)-14,DAY(fpdate)+14),DAY(fpdate))),IF(DAY(DATE(YEAR(fpdate),MONTH(fpdate)+A313-1,DAY(fpdate)))&lt;&gt;DAY(fpdate),DATE(YEAR(fpdate),MONTH(fpdate)+A313,0),DATE(YEAR(fpdate),MONTH(fpdate)+A313-1,DAY(fpdate))))))</f>
        <v>#NAME?</v>
      </c>
      <c r="C313" s="76" t="str">
        <f t="shared" si="2"/>
        <v>#NAME?</v>
      </c>
      <c r="D313" s="77" t="str">
        <f>IF(A313="","",IF(A313=1,start_rate,IF(variable,IF(OR(A313=1,A313&lt;$J$23*periods_per_year),D312,MIN($J$24,IF(MOD(A313-1,$J$26)=0,MAX($J$25,D312+$J$27),D312))),D312)))</f>
        <v>#NAME?</v>
      </c>
      <c r="E313" s="78" t="str">
        <f t="shared" si="3"/>
        <v>#NAME?</v>
      </c>
      <c r="F313" s="78" t="str">
        <f t="shared" si="4"/>
        <v>#NAME?</v>
      </c>
      <c r="G313" s="78" t="str">
        <f>IF(OR(A313="",A313&lt;$E$23),"",IF(J312&lt;=F313,0,IF(IF(AND(A313&gt;=$E$23,MOD(A313-$E$23,int)=0),$E$24,0)+F313&gt;=J312+E313,J312+E313-F313,IF(AND(A313&gt;=$E$23,MOD(A313-$E$23,int)=0),$E$24,0)+IF(IF(AND(A313&gt;=$E$23,MOD(A313-$E$23,int)=0),$E$24,0)+IF(MOD(A313-$E$27,periods_per_year)=0,$E$26,0)+F313&lt;J312+E313,IF(MOD(A313-$E$27,periods_per_year)=0,$E$26,0),J312+E313-IF(AND(A313&gt;=$E$23,MOD(A313-$E$23,int)=0),$E$24,0)-F313))))</f>
        <v>#NAME?</v>
      </c>
      <c r="H313" s="79"/>
      <c r="I313" s="78" t="str">
        <f t="shared" si="5"/>
        <v>#NAME?</v>
      </c>
      <c r="J313" s="78" t="str">
        <f t="shared" si="6"/>
        <v>#NAME?</v>
      </c>
      <c r="K313" s="78" t="str">
        <f t="shared" si="7"/>
        <v>#NAME?</v>
      </c>
      <c r="L313" s="78" t="str">
        <f t="shared" si="8"/>
        <v>#NAME?</v>
      </c>
      <c r="M313" s="4"/>
      <c r="N313" s="4"/>
      <c r="O313" s="74" t="str">
        <f t="shared" si="9"/>
        <v>#NAME?</v>
      </c>
      <c r="P313" s="75" t="str">
        <f>IF(O313="","",IF(OR(periods_per_year=26,periods_per_year=52),IF(periods_per_year=26,IF(O313=1,fpdate,P312+14),IF(periods_per_year=52,IF(O313=1,fpdate,P312+7),"n/a")),IF(periods_per_year=24,DATE(YEAR(fpdate),MONTH(fpdate)+(O313-1)/2+IF(AND(DAY(fpdate)&gt;=15,MOD(O313,2)=0),1,0),IF(MOD(O313,2)=0,IF(DAY(fpdate)&gt;=15,DAY(fpdate)-14,DAY(fpdate)+14),DAY(fpdate))),IF(DAY(DATE(YEAR(fpdate),MONTH(fpdate)+O313-1,DAY(fpdate)))&lt;&gt;DAY(fpdate),DATE(YEAR(fpdate),MONTH(fpdate)+O313,0),DATE(YEAR(fpdate),MONTH(fpdate)+O313-1,DAY(fpdate))))))</f>
        <v>#NAME?</v>
      </c>
      <c r="Q313" s="80" t="str">
        <f>IF(O313="","",IF(D313&lt;&gt;"",D313,IF(O313=1,start_rate,IF(variable,IF(OR(O313=1,O313&lt;$J$23*periods_per_year),Q312,MIN($J$24,IF(MOD(O313-1,$J$26)=0,MAX($J$25,Q312+$J$27),Q312))),Q312))))</f>
        <v>#NAME?</v>
      </c>
      <c r="R313" s="78" t="str">
        <f t="shared" si="10"/>
        <v>#NAME?</v>
      </c>
      <c r="S313" s="78" t="str">
        <f t="shared" si="11"/>
        <v>#NAME?</v>
      </c>
      <c r="T313" s="78" t="str">
        <f t="shared" si="12"/>
        <v>#NAME?</v>
      </c>
      <c r="U313" s="78" t="str">
        <f t="shared" si="13"/>
        <v>#NAME?</v>
      </c>
    </row>
    <row r="314" ht="12.75" customHeight="1">
      <c r="A314" s="74" t="str">
        <f t="shared" si="1"/>
        <v>#NAME?</v>
      </c>
      <c r="B314" s="75" t="str">
        <f>IF(A314="","",IF(OR(periods_per_year=26,periods_per_year=52),IF(periods_per_year=26,IF(A314=1,fpdate,B313+14),IF(periods_per_year=52,IF(A314=1,fpdate,B313+7),"n/a")),IF(periods_per_year=24,DATE(YEAR(fpdate),MONTH(fpdate)+(A314-1)/2+IF(AND(DAY(fpdate)&gt;=15,MOD(A314,2)=0),1,0),IF(MOD(A314,2)=0,IF(DAY(fpdate)&gt;=15,DAY(fpdate)-14,DAY(fpdate)+14),DAY(fpdate))),IF(DAY(DATE(YEAR(fpdate),MONTH(fpdate)+A314-1,DAY(fpdate)))&lt;&gt;DAY(fpdate),DATE(YEAR(fpdate),MONTH(fpdate)+A314,0),DATE(YEAR(fpdate),MONTH(fpdate)+A314-1,DAY(fpdate))))))</f>
        <v>#NAME?</v>
      </c>
      <c r="C314" s="76" t="str">
        <f t="shared" si="2"/>
        <v>#NAME?</v>
      </c>
      <c r="D314" s="77" t="str">
        <f>IF(A314="","",IF(A314=1,start_rate,IF(variable,IF(OR(A314=1,A314&lt;$J$23*periods_per_year),D313,MIN($J$24,IF(MOD(A314-1,$J$26)=0,MAX($J$25,D313+$J$27),D313))),D313)))</f>
        <v>#NAME?</v>
      </c>
      <c r="E314" s="78" t="str">
        <f t="shared" si="3"/>
        <v>#NAME?</v>
      </c>
      <c r="F314" s="78" t="str">
        <f t="shared" si="4"/>
        <v>#NAME?</v>
      </c>
      <c r="G314" s="78" t="str">
        <f>IF(OR(A314="",A314&lt;$E$23),"",IF(J313&lt;=F314,0,IF(IF(AND(A314&gt;=$E$23,MOD(A314-$E$23,int)=0),$E$24,0)+F314&gt;=J313+E314,J313+E314-F314,IF(AND(A314&gt;=$E$23,MOD(A314-$E$23,int)=0),$E$24,0)+IF(IF(AND(A314&gt;=$E$23,MOD(A314-$E$23,int)=0),$E$24,0)+IF(MOD(A314-$E$27,periods_per_year)=0,$E$26,0)+F314&lt;J313+E314,IF(MOD(A314-$E$27,periods_per_year)=0,$E$26,0),J313+E314-IF(AND(A314&gt;=$E$23,MOD(A314-$E$23,int)=0),$E$24,0)-F314))))</f>
        <v>#NAME?</v>
      </c>
      <c r="H314" s="79"/>
      <c r="I314" s="78" t="str">
        <f t="shared" si="5"/>
        <v>#NAME?</v>
      </c>
      <c r="J314" s="78" t="str">
        <f t="shared" si="6"/>
        <v>#NAME?</v>
      </c>
      <c r="K314" s="78" t="str">
        <f t="shared" si="7"/>
        <v>#NAME?</v>
      </c>
      <c r="L314" s="78" t="str">
        <f t="shared" si="8"/>
        <v>#NAME?</v>
      </c>
      <c r="M314" s="4"/>
      <c r="N314" s="4"/>
      <c r="O314" s="74" t="str">
        <f t="shared" si="9"/>
        <v>#NAME?</v>
      </c>
      <c r="P314" s="75" t="str">
        <f>IF(O314="","",IF(OR(periods_per_year=26,periods_per_year=52),IF(periods_per_year=26,IF(O314=1,fpdate,P313+14),IF(periods_per_year=52,IF(O314=1,fpdate,P313+7),"n/a")),IF(periods_per_year=24,DATE(YEAR(fpdate),MONTH(fpdate)+(O314-1)/2+IF(AND(DAY(fpdate)&gt;=15,MOD(O314,2)=0),1,0),IF(MOD(O314,2)=0,IF(DAY(fpdate)&gt;=15,DAY(fpdate)-14,DAY(fpdate)+14),DAY(fpdate))),IF(DAY(DATE(YEAR(fpdate),MONTH(fpdate)+O314-1,DAY(fpdate)))&lt;&gt;DAY(fpdate),DATE(YEAR(fpdate),MONTH(fpdate)+O314,0),DATE(YEAR(fpdate),MONTH(fpdate)+O314-1,DAY(fpdate))))))</f>
        <v>#NAME?</v>
      </c>
      <c r="Q314" s="80" t="str">
        <f>IF(O314="","",IF(D314&lt;&gt;"",D314,IF(O314=1,start_rate,IF(variable,IF(OR(O314=1,O314&lt;$J$23*periods_per_year),Q313,MIN($J$24,IF(MOD(O314-1,$J$26)=0,MAX($J$25,Q313+$J$27),Q313))),Q313))))</f>
        <v>#NAME?</v>
      </c>
      <c r="R314" s="78" t="str">
        <f t="shared" si="10"/>
        <v>#NAME?</v>
      </c>
      <c r="S314" s="78" t="str">
        <f t="shared" si="11"/>
        <v>#NAME?</v>
      </c>
      <c r="T314" s="78" t="str">
        <f t="shared" si="12"/>
        <v>#NAME?</v>
      </c>
      <c r="U314" s="78" t="str">
        <f t="shared" si="13"/>
        <v>#NAME?</v>
      </c>
    </row>
    <row r="315" ht="12.75" customHeight="1">
      <c r="A315" s="74" t="str">
        <f t="shared" si="1"/>
        <v>#NAME?</v>
      </c>
      <c r="B315" s="75" t="str">
        <f>IF(A315="","",IF(OR(periods_per_year=26,periods_per_year=52),IF(periods_per_year=26,IF(A315=1,fpdate,B314+14),IF(periods_per_year=52,IF(A315=1,fpdate,B314+7),"n/a")),IF(periods_per_year=24,DATE(YEAR(fpdate),MONTH(fpdate)+(A315-1)/2+IF(AND(DAY(fpdate)&gt;=15,MOD(A315,2)=0),1,0),IF(MOD(A315,2)=0,IF(DAY(fpdate)&gt;=15,DAY(fpdate)-14,DAY(fpdate)+14),DAY(fpdate))),IF(DAY(DATE(YEAR(fpdate),MONTH(fpdate)+A315-1,DAY(fpdate)))&lt;&gt;DAY(fpdate),DATE(YEAR(fpdate),MONTH(fpdate)+A315,0),DATE(YEAR(fpdate),MONTH(fpdate)+A315-1,DAY(fpdate))))))</f>
        <v>#NAME?</v>
      </c>
      <c r="C315" s="76" t="str">
        <f t="shared" si="2"/>
        <v>#NAME?</v>
      </c>
      <c r="D315" s="77" t="str">
        <f>IF(A315="","",IF(A315=1,start_rate,IF(variable,IF(OR(A315=1,A315&lt;$J$23*periods_per_year),D314,MIN($J$24,IF(MOD(A315-1,$J$26)=0,MAX($J$25,D314+$J$27),D314))),D314)))</f>
        <v>#NAME?</v>
      </c>
      <c r="E315" s="78" t="str">
        <f t="shared" si="3"/>
        <v>#NAME?</v>
      </c>
      <c r="F315" s="78" t="str">
        <f t="shared" si="4"/>
        <v>#NAME?</v>
      </c>
      <c r="G315" s="78" t="str">
        <f>IF(OR(A315="",A315&lt;$E$23),"",IF(J314&lt;=F315,0,IF(IF(AND(A315&gt;=$E$23,MOD(A315-$E$23,int)=0),$E$24,0)+F315&gt;=J314+E315,J314+E315-F315,IF(AND(A315&gt;=$E$23,MOD(A315-$E$23,int)=0),$E$24,0)+IF(IF(AND(A315&gt;=$E$23,MOD(A315-$E$23,int)=0),$E$24,0)+IF(MOD(A315-$E$27,periods_per_year)=0,$E$26,0)+F315&lt;J314+E315,IF(MOD(A315-$E$27,periods_per_year)=0,$E$26,0),J314+E315-IF(AND(A315&gt;=$E$23,MOD(A315-$E$23,int)=0),$E$24,0)-F315))))</f>
        <v>#NAME?</v>
      </c>
      <c r="H315" s="79"/>
      <c r="I315" s="78" t="str">
        <f t="shared" si="5"/>
        <v>#NAME?</v>
      </c>
      <c r="J315" s="78" t="str">
        <f t="shared" si="6"/>
        <v>#NAME?</v>
      </c>
      <c r="K315" s="78" t="str">
        <f t="shared" si="7"/>
        <v>#NAME?</v>
      </c>
      <c r="L315" s="78" t="str">
        <f t="shared" si="8"/>
        <v>#NAME?</v>
      </c>
      <c r="M315" s="4"/>
      <c r="N315" s="4"/>
      <c r="O315" s="74" t="str">
        <f t="shared" si="9"/>
        <v>#NAME?</v>
      </c>
      <c r="P315" s="75" t="str">
        <f>IF(O315="","",IF(OR(periods_per_year=26,periods_per_year=52),IF(periods_per_year=26,IF(O315=1,fpdate,P314+14),IF(periods_per_year=52,IF(O315=1,fpdate,P314+7),"n/a")),IF(periods_per_year=24,DATE(YEAR(fpdate),MONTH(fpdate)+(O315-1)/2+IF(AND(DAY(fpdate)&gt;=15,MOD(O315,2)=0),1,0),IF(MOD(O315,2)=0,IF(DAY(fpdate)&gt;=15,DAY(fpdate)-14,DAY(fpdate)+14),DAY(fpdate))),IF(DAY(DATE(YEAR(fpdate),MONTH(fpdate)+O315-1,DAY(fpdate)))&lt;&gt;DAY(fpdate),DATE(YEAR(fpdate),MONTH(fpdate)+O315,0),DATE(YEAR(fpdate),MONTH(fpdate)+O315-1,DAY(fpdate))))))</f>
        <v>#NAME?</v>
      </c>
      <c r="Q315" s="80" t="str">
        <f>IF(O315="","",IF(D315&lt;&gt;"",D315,IF(O315=1,start_rate,IF(variable,IF(OR(O315=1,O315&lt;$J$23*periods_per_year),Q314,MIN($J$24,IF(MOD(O315-1,$J$26)=0,MAX($J$25,Q314+$J$27),Q314))),Q314))))</f>
        <v>#NAME?</v>
      </c>
      <c r="R315" s="78" t="str">
        <f t="shared" si="10"/>
        <v>#NAME?</v>
      </c>
      <c r="S315" s="78" t="str">
        <f t="shared" si="11"/>
        <v>#NAME?</v>
      </c>
      <c r="T315" s="78" t="str">
        <f t="shared" si="12"/>
        <v>#NAME?</v>
      </c>
      <c r="U315" s="78" t="str">
        <f t="shared" si="13"/>
        <v>#NAME?</v>
      </c>
    </row>
    <row r="316" ht="12.75" customHeight="1">
      <c r="A316" s="74" t="str">
        <f t="shared" si="1"/>
        <v>#NAME?</v>
      </c>
      <c r="B316" s="75" t="str">
        <f>IF(A316="","",IF(OR(periods_per_year=26,periods_per_year=52),IF(periods_per_year=26,IF(A316=1,fpdate,B315+14),IF(periods_per_year=52,IF(A316=1,fpdate,B315+7),"n/a")),IF(periods_per_year=24,DATE(YEAR(fpdate),MONTH(fpdate)+(A316-1)/2+IF(AND(DAY(fpdate)&gt;=15,MOD(A316,2)=0),1,0),IF(MOD(A316,2)=0,IF(DAY(fpdate)&gt;=15,DAY(fpdate)-14,DAY(fpdate)+14),DAY(fpdate))),IF(DAY(DATE(YEAR(fpdate),MONTH(fpdate)+A316-1,DAY(fpdate)))&lt;&gt;DAY(fpdate),DATE(YEAR(fpdate),MONTH(fpdate)+A316,0),DATE(YEAR(fpdate),MONTH(fpdate)+A316-1,DAY(fpdate))))))</f>
        <v>#NAME?</v>
      </c>
      <c r="C316" s="76" t="str">
        <f t="shared" si="2"/>
        <v>#NAME?</v>
      </c>
      <c r="D316" s="77" t="str">
        <f>IF(A316="","",IF(A316=1,start_rate,IF(variable,IF(OR(A316=1,A316&lt;$J$23*periods_per_year),D315,MIN($J$24,IF(MOD(A316-1,$J$26)=0,MAX($J$25,D315+$J$27),D315))),D315)))</f>
        <v>#NAME?</v>
      </c>
      <c r="E316" s="78" t="str">
        <f t="shared" si="3"/>
        <v>#NAME?</v>
      </c>
      <c r="F316" s="78" t="str">
        <f t="shared" si="4"/>
        <v>#NAME?</v>
      </c>
      <c r="G316" s="78" t="str">
        <f>IF(OR(A316="",A316&lt;$E$23),"",IF(J315&lt;=F316,0,IF(IF(AND(A316&gt;=$E$23,MOD(A316-$E$23,int)=0),$E$24,0)+F316&gt;=J315+E316,J315+E316-F316,IF(AND(A316&gt;=$E$23,MOD(A316-$E$23,int)=0),$E$24,0)+IF(IF(AND(A316&gt;=$E$23,MOD(A316-$E$23,int)=0),$E$24,0)+IF(MOD(A316-$E$27,periods_per_year)=0,$E$26,0)+F316&lt;J315+E316,IF(MOD(A316-$E$27,periods_per_year)=0,$E$26,0),J315+E316-IF(AND(A316&gt;=$E$23,MOD(A316-$E$23,int)=0),$E$24,0)-F316))))</f>
        <v>#NAME?</v>
      </c>
      <c r="H316" s="79"/>
      <c r="I316" s="78" t="str">
        <f t="shared" si="5"/>
        <v>#NAME?</v>
      </c>
      <c r="J316" s="78" t="str">
        <f t="shared" si="6"/>
        <v>#NAME?</v>
      </c>
      <c r="K316" s="78" t="str">
        <f t="shared" si="7"/>
        <v>#NAME?</v>
      </c>
      <c r="L316" s="78" t="str">
        <f t="shared" si="8"/>
        <v>#NAME?</v>
      </c>
      <c r="M316" s="4"/>
      <c r="N316" s="4"/>
      <c r="O316" s="74" t="str">
        <f t="shared" si="9"/>
        <v>#NAME?</v>
      </c>
      <c r="P316" s="75" t="str">
        <f>IF(O316="","",IF(OR(periods_per_year=26,periods_per_year=52),IF(periods_per_year=26,IF(O316=1,fpdate,P315+14),IF(periods_per_year=52,IF(O316=1,fpdate,P315+7),"n/a")),IF(periods_per_year=24,DATE(YEAR(fpdate),MONTH(fpdate)+(O316-1)/2+IF(AND(DAY(fpdate)&gt;=15,MOD(O316,2)=0),1,0),IF(MOD(O316,2)=0,IF(DAY(fpdate)&gt;=15,DAY(fpdate)-14,DAY(fpdate)+14),DAY(fpdate))),IF(DAY(DATE(YEAR(fpdate),MONTH(fpdate)+O316-1,DAY(fpdate)))&lt;&gt;DAY(fpdate),DATE(YEAR(fpdate),MONTH(fpdate)+O316,0),DATE(YEAR(fpdate),MONTH(fpdate)+O316-1,DAY(fpdate))))))</f>
        <v>#NAME?</v>
      </c>
      <c r="Q316" s="80" t="str">
        <f>IF(O316="","",IF(D316&lt;&gt;"",D316,IF(O316=1,start_rate,IF(variable,IF(OR(O316=1,O316&lt;$J$23*periods_per_year),Q315,MIN($J$24,IF(MOD(O316-1,$J$26)=0,MAX($J$25,Q315+$J$27),Q315))),Q315))))</f>
        <v>#NAME?</v>
      </c>
      <c r="R316" s="78" t="str">
        <f t="shared" si="10"/>
        <v>#NAME?</v>
      </c>
      <c r="S316" s="78" t="str">
        <f t="shared" si="11"/>
        <v>#NAME?</v>
      </c>
      <c r="T316" s="78" t="str">
        <f t="shared" si="12"/>
        <v>#NAME?</v>
      </c>
      <c r="U316" s="78" t="str">
        <f t="shared" si="13"/>
        <v>#NAME?</v>
      </c>
    </row>
    <row r="317" ht="12.75" customHeight="1">
      <c r="A317" s="74" t="str">
        <f t="shared" si="1"/>
        <v>#NAME?</v>
      </c>
      <c r="B317" s="75" t="str">
        <f>IF(A317="","",IF(OR(periods_per_year=26,periods_per_year=52),IF(periods_per_year=26,IF(A317=1,fpdate,B316+14),IF(periods_per_year=52,IF(A317=1,fpdate,B316+7),"n/a")),IF(periods_per_year=24,DATE(YEAR(fpdate),MONTH(fpdate)+(A317-1)/2+IF(AND(DAY(fpdate)&gt;=15,MOD(A317,2)=0),1,0),IF(MOD(A317,2)=0,IF(DAY(fpdate)&gt;=15,DAY(fpdate)-14,DAY(fpdate)+14),DAY(fpdate))),IF(DAY(DATE(YEAR(fpdate),MONTH(fpdate)+A317-1,DAY(fpdate)))&lt;&gt;DAY(fpdate),DATE(YEAR(fpdate),MONTH(fpdate)+A317,0),DATE(YEAR(fpdate),MONTH(fpdate)+A317-1,DAY(fpdate))))))</f>
        <v>#NAME?</v>
      </c>
      <c r="C317" s="76" t="str">
        <f t="shared" si="2"/>
        <v>#NAME?</v>
      </c>
      <c r="D317" s="77" t="str">
        <f>IF(A317="","",IF(A317=1,start_rate,IF(variable,IF(OR(A317=1,A317&lt;$J$23*periods_per_year),D316,MIN($J$24,IF(MOD(A317-1,$J$26)=0,MAX($J$25,D316+$J$27),D316))),D316)))</f>
        <v>#NAME?</v>
      </c>
      <c r="E317" s="78" t="str">
        <f t="shared" si="3"/>
        <v>#NAME?</v>
      </c>
      <c r="F317" s="78" t="str">
        <f t="shared" si="4"/>
        <v>#NAME?</v>
      </c>
      <c r="G317" s="78" t="str">
        <f>IF(OR(A317="",A317&lt;$E$23),"",IF(J316&lt;=F317,0,IF(IF(AND(A317&gt;=$E$23,MOD(A317-$E$23,int)=0),$E$24,0)+F317&gt;=J316+E317,J316+E317-F317,IF(AND(A317&gt;=$E$23,MOD(A317-$E$23,int)=0),$E$24,0)+IF(IF(AND(A317&gt;=$E$23,MOD(A317-$E$23,int)=0),$E$24,0)+IF(MOD(A317-$E$27,periods_per_year)=0,$E$26,0)+F317&lt;J316+E317,IF(MOD(A317-$E$27,periods_per_year)=0,$E$26,0),J316+E317-IF(AND(A317&gt;=$E$23,MOD(A317-$E$23,int)=0),$E$24,0)-F317))))</f>
        <v>#NAME?</v>
      </c>
      <c r="H317" s="79"/>
      <c r="I317" s="78" t="str">
        <f t="shared" si="5"/>
        <v>#NAME?</v>
      </c>
      <c r="J317" s="78" t="str">
        <f t="shared" si="6"/>
        <v>#NAME?</v>
      </c>
      <c r="K317" s="78" t="str">
        <f t="shared" si="7"/>
        <v>#NAME?</v>
      </c>
      <c r="L317" s="78" t="str">
        <f t="shared" si="8"/>
        <v>#NAME?</v>
      </c>
      <c r="M317" s="4"/>
      <c r="N317" s="4"/>
      <c r="O317" s="74" t="str">
        <f t="shared" si="9"/>
        <v>#NAME?</v>
      </c>
      <c r="P317" s="75" t="str">
        <f>IF(O317="","",IF(OR(periods_per_year=26,periods_per_year=52),IF(periods_per_year=26,IF(O317=1,fpdate,P316+14),IF(periods_per_year=52,IF(O317=1,fpdate,P316+7),"n/a")),IF(periods_per_year=24,DATE(YEAR(fpdate),MONTH(fpdate)+(O317-1)/2+IF(AND(DAY(fpdate)&gt;=15,MOD(O317,2)=0),1,0),IF(MOD(O317,2)=0,IF(DAY(fpdate)&gt;=15,DAY(fpdate)-14,DAY(fpdate)+14),DAY(fpdate))),IF(DAY(DATE(YEAR(fpdate),MONTH(fpdate)+O317-1,DAY(fpdate)))&lt;&gt;DAY(fpdate),DATE(YEAR(fpdate),MONTH(fpdate)+O317,0),DATE(YEAR(fpdate),MONTH(fpdate)+O317-1,DAY(fpdate))))))</f>
        <v>#NAME?</v>
      </c>
      <c r="Q317" s="80" t="str">
        <f>IF(O317="","",IF(D317&lt;&gt;"",D317,IF(O317=1,start_rate,IF(variable,IF(OR(O317=1,O317&lt;$J$23*periods_per_year),Q316,MIN($J$24,IF(MOD(O317-1,$J$26)=0,MAX($J$25,Q316+$J$27),Q316))),Q316))))</f>
        <v>#NAME?</v>
      </c>
      <c r="R317" s="78" t="str">
        <f t="shared" si="10"/>
        <v>#NAME?</v>
      </c>
      <c r="S317" s="78" t="str">
        <f t="shared" si="11"/>
        <v>#NAME?</v>
      </c>
      <c r="T317" s="78" t="str">
        <f t="shared" si="12"/>
        <v>#NAME?</v>
      </c>
      <c r="U317" s="78" t="str">
        <f t="shared" si="13"/>
        <v>#NAME?</v>
      </c>
    </row>
    <row r="318" ht="12.75" customHeight="1">
      <c r="A318" s="74" t="str">
        <f t="shared" si="1"/>
        <v>#NAME?</v>
      </c>
      <c r="B318" s="75" t="str">
        <f>IF(A318="","",IF(OR(periods_per_year=26,periods_per_year=52),IF(periods_per_year=26,IF(A318=1,fpdate,B317+14),IF(periods_per_year=52,IF(A318=1,fpdate,B317+7),"n/a")),IF(periods_per_year=24,DATE(YEAR(fpdate),MONTH(fpdate)+(A318-1)/2+IF(AND(DAY(fpdate)&gt;=15,MOD(A318,2)=0),1,0),IF(MOD(A318,2)=0,IF(DAY(fpdate)&gt;=15,DAY(fpdate)-14,DAY(fpdate)+14),DAY(fpdate))),IF(DAY(DATE(YEAR(fpdate),MONTH(fpdate)+A318-1,DAY(fpdate)))&lt;&gt;DAY(fpdate),DATE(YEAR(fpdate),MONTH(fpdate)+A318,0),DATE(YEAR(fpdate),MONTH(fpdate)+A318-1,DAY(fpdate))))))</f>
        <v>#NAME?</v>
      </c>
      <c r="C318" s="76" t="str">
        <f t="shared" si="2"/>
        <v>#NAME?</v>
      </c>
      <c r="D318" s="77" t="str">
        <f>IF(A318="","",IF(A318=1,start_rate,IF(variable,IF(OR(A318=1,A318&lt;$J$23*periods_per_year),D317,MIN($J$24,IF(MOD(A318-1,$J$26)=0,MAX($J$25,D317+$J$27),D317))),D317)))</f>
        <v>#NAME?</v>
      </c>
      <c r="E318" s="78" t="str">
        <f t="shared" si="3"/>
        <v>#NAME?</v>
      </c>
      <c r="F318" s="78" t="str">
        <f t="shared" si="4"/>
        <v>#NAME?</v>
      </c>
      <c r="G318" s="78" t="str">
        <f>IF(OR(A318="",A318&lt;$E$23),"",IF(J317&lt;=F318,0,IF(IF(AND(A318&gt;=$E$23,MOD(A318-$E$23,int)=0),$E$24,0)+F318&gt;=J317+E318,J317+E318-F318,IF(AND(A318&gt;=$E$23,MOD(A318-$E$23,int)=0),$E$24,0)+IF(IF(AND(A318&gt;=$E$23,MOD(A318-$E$23,int)=0),$E$24,0)+IF(MOD(A318-$E$27,periods_per_year)=0,$E$26,0)+F318&lt;J317+E318,IF(MOD(A318-$E$27,periods_per_year)=0,$E$26,0),J317+E318-IF(AND(A318&gt;=$E$23,MOD(A318-$E$23,int)=0),$E$24,0)-F318))))</f>
        <v>#NAME?</v>
      </c>
      <c r="H318" s="79"/>
      <c r="I318" s="78" t="str">
        <f t="shared" si="5"/>
        <v>#NAME?</v>
      </c>
      <c r="J318" s="78" t="str">
        <f t="shared" si="6"/>
        <v>#NAME?</v>
      </c>
      <c r="K318" s="78" t="str">
        <f t="shared" si="7"/>
        <v>#NAME?</v>
      </c>
      <c r="L318" s="78" t="str">
        <f t="shared" si="8"/>
        <v>#NAME?</v>
      </c>
      <c r="M318" s="4"/>
      <c r="N318" s="4"/>
      <c r="O318" s="74" t="str">
        <f t="shared" si="9"/>
        <v>#NAME?</v>
      </c>
      <c r="P318" s="75" t="str">
        <f>IF(O318="","",IF(OR(periods_per_year=26,periods_per_year=52),IF(periods_per_year=26,IF(O318=1,fpdate,P317+14),IF(periods_per_year=52,IF(O318=1,fpdate,P317+7),"n/a")),IF(periods_per_year=24,DATE(YEAR(fpdate),MONTH(fpdate)+(O318-1)/2+IF(AND(DAY(fpdate)&gt;=15,MOD(O318,2)=0),1,0),IF(MOD(O318,2)=0,IF(DAY(fpdate)&gt;=15,DAY(fpdate)-14,DAY(fpdate)+14),DAY(fpdate))),IF(DAY(DATE(YEAR(fpdate),MONTH(fpdate)+O318-1,DAY(fpdate)))&lt;&gt;DAY(fpdate),DATE(YEAR(fpdate),MONTH(fpdate)+O318,0),DATE(YEAR(fpdate),MONTH(fpdate)+O318-1,DAY(fpdate))))))</f>
        <v>#NAME?</v>
      </c>
      <c r="Q318" s="80" t="str">
        <f>IF(O318="","",IF(D318&lt;&gt;"",D318,IF(O318=1,start_rate,IF(variable,IF(OR(O318=1,O318&lt;$J$23*periods_per_year),Q317,MIN($J$24,IF(MOD(O318-1,$J$26)=0,MAX($J$25,Q317+$J$27),Q317))),Q317))))</f>
        <v>#NAME?</v>
      </c>
      <c r="R318" s="78" t="str">
        <f t="shared" si="10"/>
        <v>#NAME?</v>
      </c>
      <c r="S318" s="78" t="str">
        <f t="shared" si="11"/>
        <v>#NAME?</v>
      </c>
      <c r="T318" s="78" t="str">
        <f t="shared" si="12"/>
        <v>#NAME?</v>
      </c>
      <c r="U318" s="78" t="str">
        <f t="shared" si="13"/>
        <v>#NAME?</v>
      </c>
    </row>
    <row r="319" ht="12.75" customHeight="1">
      <c r="A319" s="74" t="str">
        <f t="shared" si="1"/>
        <v>#NAME?</v>
      </c>
      <c r="B319" s="75" t="str">
        <f>IF(A319="","",IF(OR(periods_per_year=26,periods_per_year=52),IF(periods_per_year=26,IF(A319=1,fpdate,B318+14),IF(periods_per_year=52,IF(A319=1,fpdate,B318+7),"n/a")),IF(periods_per_year=24,DATE(YEAR(fpdate),MONTH(fpdate)+(A319-1)/2+IF(AND(DAY(fpdate)&gt;=15,MOD(A319,2)=0),1,0),IF(MOD(A319,2)=0,IF(DAY(fpdate)&gt;=15,DAY(fpdate)-14,DAY(fpdate)+14),DAY(fpdate))),IF(DAY(DATE(YEAR(fpdate),MONTH(fpdate)+A319-1,DAY(fpdate)))&lt;&gt;DAY(fpdate),DATE(YEAR(fpdate),MONTH(fpdate)+A319,0),DATE(YEAR(fpdate),MONTH(fpdate)+A319-1,DAY(fpdate))))))</f>
        <v>#NAME?</v>
      </c>
      <c r="C319" s="76" t="str">
        <f t="shared" si="2"/>
        <v>#NAME?</v>
      </c>
      <c r="D319" s="77" t="str">
        <f>IF(A319="","",IF(A319=1,start_rate,IF(variable,IF(OR(A319=1,A319&lt;$J$23*periods_per_year),D318,MIN($J$24,IF(MOD(A319-1,$J$26)=0,MAX($J$25,D318+$J$27),D318))),D318)))</f>
        <v>#NAME?</v>
      </c>
      <c r="E319" s="78" t="str">
        <f t="shared" si="3"/>
        <v>#NAME?</v>
      </c>
      <c r="F319" s="78" t="str">
        <f t="shared" si="4"/>
        <v>#NAME?</v>
      </c>
      <c r="G319" s="78" t="str">
        <f>IF(OR(A319="",A319&lt;$E$23),"",IF(J318&lt;=F319,0,IF(IF(AND(A319&gt;=$E$23,MOD(A319-$E$23,int)=0),$E$24,0)+F319&gt;=J318+E319,J318+E319-F319,IF(AND(A319&gt;=$E$23,MOD(A319-$E$23,int)=0),$E$24,0)+IF(IF(AND(A319&gt;=$E$23,MOD(A319-$E$23,int)=0),$E$24,0)+IF(MOD(A319-$E$27,periods_per_year)=0,$E$26,0)+F319&lt;J318+E319,IF(MOD(A319-$E$27,periods_per_year)=0,$E$26,0),J318+E319-IF(AND(A319&gt;=$E$23,MOD(A319-$E$23,int)=0),$E$24,0)-F319))))</f>
        <v>#NAME?</v>
      </c>
      <c r="H319" s="79"/>
      <c r="I319" s="78" t="str">
        <f t="shared" si="5"/>
        <v>#NAME?</v>
      </c>
      <c r="J319" s="78" t="str">
        <f t="shared" si="6"/>
        <v>#NAME?</v>
      </c>
      <c r="K319" s="78" t="str">
        <f t="shared" si="7"/>
        <v>#NAME?</v>
      </c>
      <c r="L319" s="78" t="str">
        <f t="shared" si="8"/>
        <v>#NAME?</v>
      </c>
      <c r="M319" s="4"/>
      <c r="N319" s="4"/>
      <c r="O319" s="74" t="str">
        <f t="shared" si="9"/>
        <v>#NAME?</v>
      </c>
      <c r="P319" s="75" t="str">
        <f>IF(O319="","",IF(OR(periods_per_year=26,periods_per_year=52),IF(periods_per_year=26,IF(O319=1,fpdate,P318+14),IF(periods_per_year=52,IF(O319=1,fpdate,P318+7),"n/a")),IF(periods_per_year=24,DATE(YEAR(fpdate),MONTH(fpdate)+(O319-1)/2+IF(AND(DAY(fpdate)&gt;=15,MOD(O319,2)=0),1,0),IF(MOD(O319,2)=0,IF(DAY(fpdate)&gt;=15,DAY(fpdate)-14,DAY(fpdate)+14),DAY(fpdate))),IF(DAY(DATE(YEAR(fpdate),MONTH(fpdate)+O319-1,DAY(fpdate)))&lt;&gt;DAY(fpdate),DATE(YEAR(fpdate),MONTH(fpdate)+O319,0),DATE(YEAR(fpdate),MONTH(fpdate)+O319-1,DAY(fpdate))))))</f>
        <v>#NAME?</v>
      </c>
      <c r="Q319" s="80" t="str">
        <f>IF(O319="","",IF(D319&lt;&gt;"",D319,IF(O319=1,start_rate,IF(variable,IF(OR(O319=1,O319&lt;$J$23*periods_per_year),Q318,MIN($J$24,IF(MOD(O319-1,$J$26)=0,MAX($J$25,Q318+$J$27),Q318))),Q318))))</f>
        <v>#NAME?</v>
      </c>
      <c r="R319" s="78" t="str">
        <f t="shared" si="10"/>
        <v>#NAME?</v>
      </c>
      <c r="S319" s="78" t="str">
        <f t="shared" si="11"/>
        <v>#NAME?</v>
      </c>
      <c r="T319" s="78" t="str">
        <f t="shared" si="12"/>
        <v>#NAME?</v>
      </c>
      <c r="U319" s="78" t="str">
        <f t="shared" si="13"/>
        <v>#NAME?</v>
      </c>
    </row>
    <row r="320" ht="12.75" customHeight="1">
      <c r="A320" s="74" t="str">
        <f t="shared" si="1"/>
        <v>#NAME?</v>
      </c>
      <c r="B320" s="75" t="str">
        <f>IF(A320="","",IF(OR(periods_per_year=26,periods_per_year=52),IF(periods_per_year=26,IF(A320=1,fpdate,B319+14),IF(periods_per_year=52,IF(A320=1,fpdate,B319+7),"n/a")),IF(periods_per_year=24,DATE(YEAR(fpdate),MONTH(fpdate)+(A320-1)/2+IF(AND(DAY(fpdate)&gt;=15,MOD(A320,2)=0),1,0),IF(MOD(A320,2)=0,IF(DAY(fpdate)&gt;=15,DAY(fpdate)-14,DAY(fpdate)+14),DAY(fpdate))),IF(DAY(DATE(YEAR(fpdate),MONTH(fpdate)+A320-1,DAY(fpdate)))&lt;&gt;DAY(fpdate),DATE(YEAR(fpdate),MONTH(fpdate)+A320,0),DATE(YEAR(fpdate),MONTH(fpdate)+A320-1,DAY(fpdate))))))</f>
        <v>#NAME?</v>
      </c>
      <c r="C320" s="76" t="str">
        <f t="shared" si="2"/>
        <v>#NAME?</v>
      </c>
      <c r="D320" s="77" t="str">
        <f>IF(A320="","",IF(A320=1,start_rate,IF(variable,IF(OR(A320=1,A320&lt;$J$23*periods_per_year),D319,MIN($J$24,IF(MOD(A320-1,$J$26)=0,MAX($J$25,D319+$J$27),D319))),D319)))</f>
        <v>#NAME?</v>
      </c>
      <c r="E320" s="78" t="str">
        <f t="shared" si="3"/>
        <v>#NAME?</v>
      </c>
      <c r="F320" s="78" t="str">
        <f t="shared" si="4"/>
        <v>#NAME?</v>
      </c>
      <c r="G320" s="78" t="str">
        <f>IF(OR(A320="",A320&lt;$E$23),"",IF(J319&lt;=F320,0,IF(IF(AND(A320&gt;=$E$23,MOD(A320-$E$23,int)=0),$E$24,0)+F320&gt;=J319+E320,J319+E320-F320,IF(AND(A320&gt;=$E$23,MOD(A320-$E$23,int)=0),$E$24,0)+IF(IF(AND(A320&gt;=$E$23,MOD(A320-$E$23,int)=0),$E$24,0)+IF(MOD(A320-$E$27,periods_per_year)=0,$E$26,0)+F320&lt;J319+E320,IF(MOD(A320-$E$27,periods_per_year)=0,$E$26,0),J319+E320-IF(AND(A320&gt;=$E$23,MOD(A320-$E$23,int)=0),$E$24,0)-F320))))</f>
        <v>#NAME?</v>
      </c>
      <c r="H320" s="79"/>
      <c r="I320" s="78" t="str">
        <f t="shared" si="5"/>
        <v>#NAME?</v>
      </c>
      <c r="J320" s="78" t="str">
        <f t="shared" si="6"/>
        <v>#NAME?</v>
      </c>
      <c r="K320" s="78" t="str">
        <f t="shared" si="7"/>
        <v>#NAME?</v>
      </c>
      <c r="L320" s="78" t="str">
        <f t="shared" si="8"/>
        <v>#NAME?</v>
      </c>
      <c r="M320" s="4"/>
      <c r="N320" s="4"/>
      <c r="O320" s="74" t="str">
        <f t="shared" si="9"/>
        <v>#NAME?</v>
      </c>
      <c r="P320" s="75" t="str">
        <f>IF(O320="","",IF(OR(periods_per_year=26,periods_per_year=52),IF(periods_per_year=26,IF(O320=1,fpdate,P319+14),IF(periods_per_year=52,IF(O320=1,fpdate,P319+7),"n/a")),IF(periods_per_year=24,DATE(YEAR(fpdate),MONTH(fpdate)+(O320-1)/2+IF(AND(DAY(fpdate)&gt;=15,MOD(O320,2)=0),1,0),IF(MOD(O320,2)=0,IF(DAY(fpdate)&gt;=15,DAY(fpdate)-14,DAY(fpdate)+14),DAY(fpdate))),IF(DAY(DATE(YEAR(fpdate),MONTH(fpdate)+O320-1,DAY(fpdate)))&lt;&gt;DAY(fpdate),DATE(YEAR(fpdate),MONTH(fpdate)+O320,0),DATE(YEAR(fpdate),MONTH(fpdate)+O320-1,DAY(fpdate))))))</f>
        <v>#NAME?</v>
      </c>
      <c r="Q320" s="80" t="str">
        <f>IF(O320="","",IF(D320&lt;&gt;"",D320,IF(O320=1,start_rate,IF(variable,IF(OR(O320=1,O320&lt;$J$23*periods_per_year),Q319,MIN($J$24,IF(MOD(O320-1,$J$26)=0,MAX($J$25,Q319+$J$27),Q319))),Q319))))</f>
        <v>#NAME?</v>
      </c>
      <c r="R320" s="78" t="str">
        <f t="shared" si="10"/>
        <v>#NAME?</v>
      </c>
      <c r="S320" s="78" t="str">
        <f t="shared" si="11"/>
        <v>#NAME?</v>
      </c>
      <c r="T320" s="78" t="str">
        <f t="shared" si="12"/>
        <v>#NAME?</v>
      </c>
      <c r="U320" s="78" t="str">
        <f t="shared" si="13"/>
        <v>#NAME?</v>
      </c>
    </row>
    <row r="321" ht="12.75" customHeight="1">
      <c r="A321" s="74" t="str">
        <f t="shared" si="1"/>
        <v>#NAME?</v>
      </c>
      <c r="B321" s="75" t="str">
        <f>IF(A321="","",IF(OR(periods_per_year=26,periods_per_year=52),IF(periods_per_year=26,IF(A321=1,fpdate,B320+14),IF(periods_per_year=52,IF(A321=1,fpdate,B320+7),"n/a")),IF(periods_per_year=24,DATE(YEAR(fpdate),MONTH(fpdate)+(A321-1)/2+IF(AND(DAY(fpdate)&gt;=15,MOD(A321,2)=0),1,0),IF(MOD(A321,2)=0,IF(DAY(fpdate)&gt;=15,DAY(fpdate)-14,DAY(fpdate)+14),DAY(fpdate))),IF(DAY(DATE(YEAR(fpdate),MONTH(fpdate)+A321-1,DAY(fpdate)))&lt;&gt;DAY(fpdate),DATE(YEAR(fpdate),MONTH(fpdate)+A321,0),DATE(YEAR(fpdate),MONTH(fpdate)+A321-1,DAY(fpdate))))))</f>
        <v>#NAME?</v>
      </c>
      <c r="C321" s="76" t="str">
        <f t="shared" si="2"/>
        <v>#NAME?</v>
      </c>
      <c r="D321" s="77" t="str">
        <f>IF(A321="","",IF(A321=1,start_rate,IF(variable,IF(OR(A321=1,A321&lt;$J$23*periods_per_year),D320,MIN($J$24,IF(MOD(A321-1,$J$26)=0,MAX($J$25,D320+$J$27),D320))),D320)))</f>
        <v>#NAME?</v>
      </c>
      <c r="E321" s="78" t="str">
        <f t="shared" si="3"/>
        <v>#NAME?</v>
      </c>
      <c r="F321" s="78" t="str">
        <f t="shared" si="4"/>
        <v>#NAME?</v>
      </c>
      <c r="G321" s="78" t="str">
        <f>IF(OR(A321="",A321&lt;$E$23),"",IF(J320&lt;=F321,0,IF(IF(AND(A321&gt;=$E$23,MOD(A321-$E$23,int)=0),$E$24,0)+F321&gt;=J320+E321,J320+E321-F321,IF(AND(A321&gt;=$E$23,MOD(A321-$E$23,int)=0),$E$24,0)+IF(IF(AND(A321&gt;=$E$23,MOD(A321-$E$23,int)=0),$E$24,0)+IF(MOD(A321-$E$27,periods_per_year)=0,$E$26,0)+F321&lt;J320+E321,IF(MOD(A321-$E$27,periods_per_year)=0,$E$26,0),J320+E321-IF(AND(A321&gt;=$E$23,MOD(A321-$E$23,int)=0),$E$24,0)-F321))))</f>
        <v>#NAME?</v>
      </c>
      <c r="H321" s="79"/>
      <c r="I321" s="78" t="str">
        <f t="shared" si="5"/>
        <v>#NAME?</v>
      </c>
      <c r="J321" s="78" t="str">
        <f t="shared" si="6"/>
        <v>#NAME?</v>
      </c>
      <c r="K321" s="78" t="str">
        <f t="shared" si="7"/>
        <v>#NAME?</v>
      </c>
      <c r="L321" s="78" t="str">
        <f t="shared" si="8"/>
        <v>#NAME?</v>
      </c>
      <c r="M321" s="4"/>
      <c r="N321" s="4"/>
      <c r="O321" s="74" t="str">
        <f t="shared" si="9"/>
        <v>#NAME?</v>
      </c>
      <c r="P321" s="75" t="str">
        <f>IF(O321="","",IF(OR(periods_per_year=26,periods_per_year=52),IF(periods_per_year=26,IF(O321=1,fpdate,P320+14),IF(periods_per_year=52,IF(O321=1,fpdate,P320+7),"n/a")),IF(periods_per_year=24,DATE(YEAR(fpdate),MONTH(fpdate)+(O321-1)/2+IF(AND(DAY(fpdate)&gt;=15,MOD(O321,2)=0),1,0),IF(MOD(O321,2)=0,IF(DAY(fpdate)&gt;=15,DAY(fpdate)-14,DAY(fpdate)+14),DAY(fpdate))),IF(DAY(DATE(YEAR(fpdate),MONTH(fpdate)+O321-1,DAY(fpdate)))&lt;&gt;DAY(fpdate),DATE(YEAR(fpdate),MONTH(fpdate)+O321,0),DATE(YEAR(fpdate),MONTH(fpdate)+O321-1,DAY(fpdate))))))</f>
        <v>#NAME?</v>
      </c>
      <c r="Q321" s="80" t="str">
        <f>IF(O321="","",IF(D321&lt;&gt;"",D321,IF(O321=1,start_rate,IF(variable,IF(OR(O321=1,O321&lt;$J$23*periods_per_year),Q320,MIN($J$24,IF(MOD(O321-1,$J$26)=0,MAX($J$25,Q320+$J$27),Q320))),Q320))))</f>
        <v>#NAME?</v>
      </c>
      <c r="R321" s="78" t="str">
        <f t="shared" si="10"/>
        <v>#NAME?</v>
      </c>
      <c r="S321" s="78" t="str">
        <f t="shared" si="11"/>
        <v>#NAME?</v>
      </c>
      <c r="T321" s="78" t="str">
        <f t="shared" si="12"/>
        <v>#NAME?</v>
      </c>
      <c r="U321" s="78" t="str">
        <f t="shared" si="13"/>
        <v>#NAME?</v>
      </c>
    </row>
    <row r="322" ht="12.75" customHeight="1">
      <c r="A322" s="74" t="str">
        <f t="shared" si="1"/>
        <v>#NAME?</v>
      </c>
      <c r="B322" s="75" t="str">
        <f>IF(A322="","",IF(OR(periods_per_year=26,periods_per_year=52),IF(periods_per_year=26,IF(A322=1,fpdate,B321+14),IF(periods_per_year=52,IF(A322=1,fpdate,B321+7),"n/a")),IF(periods_per_year=24,DATE(YEAR(fpdate),MONTH(fpdate)+(A322-1)/2+IF(AND(DAY(fpdate)&gt;=15,MOD(A322,2)=0),1,0),IF(MOD(A322,2)=0,IF(DAY(fpdate)&gt;=15,DAY(fpdate)-14,DAY(fpdate)+14),DAY(fpdate))),IF(DAY(DATE(YEAR(fpdate),MONTH(fpdate)+A322-1,DAY(fpdate)))&lt;&gt;DAY(fpdate),DATE(YEAR(fpdate),MONTH(fpdate)+A322,0),DATE(YEAR(fpdate),MONTH(fpdate)+A322-1,DAY(fpdate))))))</f>
        <v>#NAME?</v>
      </c>
      <c r="C322" s="76" t="str">
        <f t="shared" si="2"/>
        <v>#NAME?</v>
      </c>
      <c r="D322" s="77" t="str">
        <f>IF(A322="","",IF(A322=1,start_rate,IF(variable,IF(OR(A322=1,A322&lt;$J$23*periods_per_year),D321,MIN($J$24,IF(MOD(A322-1,$J$26)=0,MAX($J$25,D321+$J$27),D321))),D321)))</f>
        <v>#NAME?</v>
      </c>
      <c r="E322" s="78" t="str">
        <f t="shared" si="3"/>
        <v>#NAME?</v>
      </c>
      <c r="F322" s="78" t="str">
        <f t="shared" si="4"/>
        <v>#NAME?</v>
      </c>
      <c r="G322" s="78" t="str">
        <f>IF(OR(A322="",A322&lt;$E$23),"",IF(J321&lt;=F322,0,IF(IF(AND(A322&gt;=$E$23,MOD(A322-$E$23,int)=0),$E$24,0)+F322&gt;=J321+E322,J321+E322-F322,IF(AND(A322&gt;=$E$23,MOD(A322-$E$23,int)=0),$E$24,0)+IF(IF(AND(A322&gt;=$E$23,MOD(A322-$E$23,int)=0),$E$24,0)+IF(MOD(A322-$E$27,periods_per_year)=0,$E$26,0)+F322&lt;J321+E322,IF(MOD(A322-$E$27,periods_per_year)=0,$E$26,0),J321+E322-IF(AND(A322&gt;=$E$23,MOD(A322-$E$23,int)=0),$E$24,0)-F322))))</f>
        <v>#NAME?</v>
      </c>
      <c r="H322" s="79"/>
      <c r="I322" s="78" t="str">
        <f t="shared" si="5"/>
        <v>#NAME?</v>
      </c>
      <c r="J322" s="78" t="str">
        <f t="shared" si="6"/>
        <v>#NAME?</v>
      </c>
      <c r="K322" s="78" t="str">
        <f t="shared" si="7"/>
        <v>#NAME?</v>
      </c>
      <c r="L322" s="78" t="str">
        <f t="shared" si="8"/>
        <v>#NAME?</v>
      </c>
      <c r="M322" s="4"/>
      <c r="N322" s="4"/>
      <c r="O322" s="74" t="str">
        <f t="shared" si="9"/>
        <v>#NAME?</v>
      </c>
      <c r="P322" s="75" t="str">
        <f>IF(O322="","",IF(OR(periods_per_year=26,periods_per_year=52),IF(periods_per_year=26,IF(O322=1,fpdate,P321+14),IF(periods_per_year=52,IF(O322=1,fpdate,P321+7),"n/a")),IF(periods_per_year=24,DATE(YEAR(fpdate),MONTH(fpdate)+(O322-1)/2+IF(AND(DAY(fpdate)&gt;=15,MOD(O322,2)=0),1,0),IF(MOD(O322,2)=0,IF(DAY(fpdate)&gt;=15,DAY(fpdate)-14,DAY(fpdate)+14),DAY(fpdate))),IF(DAY(DATE(YEAR(fpdate),MONTH(fpdate)+O322-1,DAY(fpdate)))&lt;&gt;DAY(fpdate),DATE(YEAR(fpdate),MONTH(fpdate)+O322,0),DATE(YEAR(fpdate),MONTH(fpdate)+O322-1,DAY(fpdate))))))</f>
        <v>#NAME?</v>
      </c>
      <c r="Q322" s="80" t="str">
        <f>IF(O322="","",IF(D322&lt;&gt;"",D322,IF(O322=1,start_rate,IF(variable,IF(OR(O322=1,O322&lt;$J$23*periods_per_year),Q321,MIN($J$24,IF(MOD(O322-1,$J$26)=0,MAX($J$25,Q321+$J$27),Q321))),Q321))))</f>
        <v>#NAME?</v>
      </c>
      <c r="R322" s="78" t="str">
        <f t="shared" si="10"/>
        <v>#NAME?</v>
      </c>
      <c r="S322" s="78" t="str">
        <f t="shared" si="11"/>
        <v>#NAME?</v>
      </c>
      <c r="T322" s="78" t="str">
        <f t="shared" si="12"/>
        <v>#NAME?</v>
      </c>
      <c r="U322" s="78" t="str">
        <f t="shared" si="13"/>
        <v>#NAME?</v>
      </c>
    </row>
    <row r="323" ht="12.75" customHeight="1">
      <c r="A323" s="74" t="str">
        <f t="shared" si="1"/>
        <v>#NAME?</v>
      </c>
      <c r="B323" s="75" t="str">
        <f>IF(A323="","",IF(OR(periods_per_year=26,periods_per_year=52),IF(periods_per_year=26,IF(A323=1,fpdate,B322+14),IF(periods_per_year=52,IF(A323=1,fpdate,B322+7),"n/a")),IF(periods_per_year=24,DATE(YEAR(fpdate),MONTH(fpdate)+(A323-1)/2+IF(AND(DAY(fpdate)&gt;=15,MOD(A323,2)=0),1,0),IF(MOD(A323,2)=0,IF(DAY(fpdate)&gt;=15,DAY(fpdate)-14,DAY(fpdate)+14),DAY(fpdate))),IF(DAY(DATE(YEAR(fpdate),MONTH(fpdate)+A323-1,DAY(fpdate)))&lt;&gt;DAY(fpdate),DATE(YEAR(fpdate),MONTH(fpdate)+A323,0),DATE(YEAR(fpdate),MONTH(fpdate)+A323-1,DAY(fpdate))))))</f>
        <v>#NAME?</v>
      </c>
      <c r="C323" s="76" t="str">
        <f t="shared" si="2"/>
        <v>#NAME?</v>
      </c>
      <c r="D323" s="77" t="str">
        <f>IF(A323="","",IF(A323=1,start_rate,IF(variable,IF(OR(A323=1,A323&lt;$J$23*periods_per_year),D322,MIN($J$24,IF(MOD(A323-1,$J$26)=0,MAX($J$25,D322+$J$27),D322))),D322)))</f>
        <v>#NAME?</v>
      </c>
      <c r="E323" s="78" t="str">
        <f t="shared" si="3"/>
        <v>#NAME?</v>
      </c>
      <c r="F323" s="78" t="str">
        <f t="shared" si="4"/>
        <v>#NAME?</v>
      </c>
      <c r="G323" s="78" t="str">
        <f>IF(OR(A323="",A323&lt;$E$23),"",IF(J322&lt;=F323,0,IF(IF(AND(A323&gt;=$E$23,MOD(A323-$E$23,int)=0),$E$24,0)+F323&gt;=J322+E323,J322+E323-F323,IF(AND(A323&gt;=$E$23,MOD(A323-$E$23,int)=0),$E$24,0)+IF(IF(AND(A323&gt;=$E$23,MOD(A323-$E$23,int)=0),$E$24,0)+IF(MOD(A323-$E$27,periods_per_year)=0,$E$26,0)+F323&lt;J322+E323,IF(MOD(A323-$E$27,periods_per_year)=0,$E$26,0),J322+E323-IF(AND(A323&gt;=$E$23,MOD(A323-$E$23,int)=0),$E$24,0)-F323))))</f>
        <v>#NAME?</v>
      </c>
      <c r="H323" s="79"/>
      <c r="I323" s="78" t="str">
        <f t="shared" si="5"/>
        <v>#NAME?</v>
      </c>
      <c r="J323" s="78" t="str">
        <f t="shared" si="6"/>
        <v>#NAME?</v>
      </c>
      <c r="K323" s="78" t="str">
        <f t="shared" si="7"/>
        <v>#NAME?</v>
      </c>
      <c r="L323" s="78" t="str">
        <f t="shared" si="8"/>
        <v>#NAME?</v>
      </c>
      <c r="M323" s="4"/>
      <c r="N323" s="4"/>
      <c r="O323" s="74" t="str">
        <f t="shared" si="9"/>
        <v>#NAME?</v>
      </c>
      <c r="P323" s="75" t="str">
        <f>IF(O323="","",IF(OR(periods_per_year=26,periods_per_year=52),IF(periods_per_year=26,IF(O323=1,fpdate,P322+14),IF(periods_per_year=52,IF(O323=1,fpdate,P322+7),"n/a")),IF(periods_per_year=24,DATE(YEAR(fpdate),MONTH(fpdate)+(O323-1)/2+IF(AND(DAY(fpdate)&gt;=15,MOD(O323,2)=0),1,0),IF(MOD(O323,2)=0,IF(DAY(fpdate)&gt;=15,DAY(fpdate)-14,DAY(fpdate)+14),DAY(fpdate))),IF(DAY(DATE(YEAR(fpdate),MONTH(fpdate)+O323-1,DAY(fpdate)))&lt;&gt;DAY(fpdate),DATE(YEAR(fpdate),MONTH(fpdate)+O323,0),DATE(YEAR(fpdate),MONTH(fpdate)+O323-1,DAY(fpdate))))))</f>
        <v>#NAME?</v>
      </c>
      <c r="Q323" s="80" t="str">
        <f>IF(O323="","",IF(D323&lt;&gt;"",D323,IF(O323=1,start_rate,IF(variable,IF(OR(O323=1,O323&lt;$J$23*periods_per_year),Q322,MIN($J$24,IF(MOD(O323-1,$J$26)=0,MAX($J$25,Q322+$J$27),Q322))),Q322))))</f>
        <v>#NAME?</v>
      </c>
      <c r="R323" s="78" t="str">
        <f t="shared" si="10"/>
        <v>#NAME?</v>
      </c>
      <c r="S323" s="78" t="str">
        <f t="shared" si="11"/>
        <v>#NAME?</v>
      </c>
      <c r="T323" s="78" t="str">
        <f t="shared" si="12"/>
        <v>#NAME?</v>
      </c>
      <c r="U323" s="78" t="str">
        <f t="shared" si="13"/>
        <v>#NAME?</v>
      </c>
    </row>
    <row r="324" ht="12.75" customHeight="1">
      <c r="A324" s="74" t="str">
        <f t="shared" si="1"/>
        <v>#NAME?</v>
      </c>
      <c r="B324" s="75" t="str">
        <f>IF(A324="","",IF(OR(periods_per_year=26,periods_per_year=52),IF(periods_per_year=26,IF(A324=1,fpdate,B323+14),IF(periods_per_year=52,IF(A324=1,fpdate,B323+7),"n/a")),IF(periods_per_year=24,DATE(YEAR(fpdate),MONTH(fpdate)+(A324-1)/2+IF(AND(DAY(fpdate)&gt;=15,MOD(A324,2)=0),1,0),IF(MOD(A324,2)=0,IF(DAY(fpdate)&gt;=15,DAY(fpdate)-14,DAY(fpdate)+14),DAY(fpdate))),IF(DAY(DATE(YEAR(fpdate),MONTH(fpdate)+A324-1,DAY(fpdate)))&lt;&gt;DAY(fpdate),DATE(YEAR(fpdate),MONTH(fpdate)+A324,0),DATE(YEAR(fpdate),MONTH(fpdate)+A324-1,DAY(fpdate))))))</f>
        <v>#NAME?</v>
      </c>
      <c r="C324" s="76" t="str">
        <f t="shared" si="2"/>
        <v>#NAME?</v>
      </c>
      <c r="D324" s="77" t="str">
        <f>IF(A324="","",IF(A324=1,start_rate,IF(variable,IF(OR(A324=1,A324&lt;$J$23*periods_per_year),D323,MIN($J$24,IF(MOD(A324-1,$J$26)=0,MAX($J$25,D323+$J$27),D323))),D323)))</f>
        <v>#NAME?</v>
      </c>
      <c r="E324" s="78" t="str">
        <f t="shared" si="3"/>
        <v>#NAME?</v>
      </c>
      <c r="F324" s="78" t="str">
        <f t="shared" si="4"/>
        <v>#NAME?</v>
      </c>
      <c r="G324" s="78" t="str">
        <f>IF(OR(A324="",A324&lt;$E$23),"",IF(J323&lt;=F324,0,IF(IF(AND(A324&gt;=$E$23,MOD(A324-$E$23,int)=0),$E$24,0)+F324&gt;=J323+E324,J323+E324-F324,IF(AND(A324&gt;=$E$23,MOD(A324-$E$23,int)=0),$E$24,0)+IF(IF(AND(A324&gt;=$E$23,MOD(A324-$E$23,int)=0),$E$24,0)+IF(MOD(A324-$E$27,periods_per_year)=0,$E$26,0)+F324&lt;J323+E324,IF(MOD(A324-$E$27,periods_per_year)=0,$E$26,0),J323+E324-IF(AND(A324&gt;=$E$23,MOD(A324-$E$23,int)=0),$E$24,0)-F324))))</f>
        <v>#NAME?</v>
      </c>
      <c r="H324" s="79"/>
      <c r="I324" s="78" t="str">
        <f t="shared" si="5"/>
        <v>#NAME?</v>
      </c>
      <c r="J324" s="78" t="str">
        <f t="shared" si="6"/>
        <v>#NAME?</v>
      </c>
      <c r="K324" s="78" t="str">
        <f t="shared" si="7"/>
        <v>#NAME?</v>
      </c>
      <c r="L324" s="78" t="str">
        <f t="shared" si="8"/>
        <v>#NAME?</v>
      </c>
      <c r="M324" s="4"/>
      <c r="N324" s="4"/>
      <c r="O324" s="74" t="str">
        <f t="shared" si="9"/>
        <v>#NAME?</v>
      </c>
      <c r="P324" s="75" t="str">
        <f>IF(O324="","",IF(OR(periods_per_year=26,periods_per_year=52),IF(periods_per_year=26,IF(O324=1,fpdate,P323+14),IF(periods_per_year=52,IF(O324=1,fpdate,P323+7),"n/a")),IF(periods_per_year=24,DATE(YEAR(fpdate),MONTH(fpdate)+(O324-1)/2+IF(AND(DAY(fpdate)&gt;=15,MOD(O324,2)=0),1,0),IF(MOD(O324,2)=0,IF(DAY(fpdate)&gt;=15,DAY(fpdate)-14,DAY(fpdate)+14),DAY(fpdate))),IF(DAY(DATE(YEAR(fpdate),MONTH(fpdate)+O324-1,DAY(fpdate)))&lt;&gt;DAY(fpdate),DATE(YEAR(fpdate),MONTH(fpdate)+O324,0),DATE(YEAR(fpdate),MONTH(fpdate)+O324-1,DAY(fpdate))))))</f>
        <v>#NAME?</v>
      </c>
      <c r="Q324" s="80" t="str">
        <f>IF(O324="","",IF(D324&lt;&gt;"",D324,IF(O324=1,start_rate,IF(variable,IF(OR(O324=1,O324&lt;$J$23*periods_per_year),Q323,MIN($J$24,IF(MOD(O324-1,$J$26)=0,MAX($J$25,Q323+$J$27),Q323))),Q323))))</f>
        <v>#NAME?</v>
      </c>
      <c r="R324" s="78" t="str">
        <f t="shared" si="10"/>
        <v>#NAME?</v>
      </c>
      <c r="S324" s="78" t="str">
        <f t="shared" si="11"/>
        <v>#NAME?</v>
      </c>
      <c r="T324" s="78" t="str">
        <f t="shared" si="12"/>
        <v>#NAME?</v>
      </c>
      <c r="U324" s="78" t="str">
        <f t="shared" si="13"/>
        <v>#NAME?</v>
      </c>
    </row>
    <row r="325" ht="12.75" customHeight="1">
      <c r="A325" s="74" t="str">
        <f t="shared" si="1"/>
        <v>#NAME?</v>
      </c>
      <c r="B325" s="75" t="str">
        <f>IF(A325="","",IF(OR(periods_per_year=26,periods_per_year=52),IF(periods_per_year=26,IF(A325=1,fpdate,B324+14),IF(periods_per_year=52,IF(A325=1,fpdate,B324+7),"n/a")),IF(periods_per_year=24,DATE(YEAR(fpdate),MONTH(fpdate)+(A325-1)/2+IF(AND(DAY(fpdate)&gt;=15,MOD(A325,2)=0),1,0),IF(MOD(A325,2)=0,IF(DAY(fpdate)&gt;=15,DAY(fpdate)-14,DAY(fpdate)+14),DAY(fpdate))),IF(DAY(DATE(YEAR(fpdate),MONTH(fpdate)+A325-1,DAY(fpdate)))&lt;&gt;DAY(fpdate),DATE(YEAR(fpdate),MONTH(fpdate)+A325,0),DATE(YEAR(fpdate),MONTH(fpdate)+A325-1,DAY(fpdate))))))</f>
        <v>#NAME?</v>
      </c>
      <c r="C325" s="76" t="str">
        <f t="shared" si="2"/>
        <v>#NAME?</v>
      </c>
      <c r="D325" s="77" t="str">
        <f>IF(A325="","",IF(A325=1,start_rate,IF(variable,IF(OR(A325=1,A325&lt;$J$23*periods_per_year),D324,MIN($J$24,IF(MOD(A325-1,$J$26)=0,MAX($J$25,D324+$J$27),D324))),D324)))</f>
        <v>#NAME?</v>
      </c>
      <c r="E325" s="78" t="str">
        <f t="shared" si="3"/>
        <v>#NAME?</v>
      </c>
      <c r="F325" s="78" t="str">
        <f t="shared" si="4"/>
        <v>#NAME?</v>
      </c>
      <c r="G325" s="78" t="str">
        <f>IF(OR(A325="",A325&lt;$E$23),"",IF(J324&lt;=F325,0,IF(IF(AND(A325&gt;=$E$23,MOD(A325-$E$23,int)=0),$E$24,0)+F325&gt;=J324+E325,J324+E325-F325,IF(AND(A325&gt;=$E$23,MOD(A325-$E$23,int)=0),$E$24,0)+IF(IF(AND(A325&gt;=$E$23,MOD(A325-$E$23,int)=0),$E$24,0)+IF(MOD(A325-$E$27,periods_per_year)=0,$E$26,0)+F325&lt;J324+E325,IF(MOD(A325-$E$27,periods_per_year)=0,$E$26,0),J324+E325-IF(AND(A325&gt;=$E$23,MOD(A325-$E$23,int)=0),$E$24,0)-F325))))</f>
        <v>#NAME?</v>
      </c>
      <c r="H325" s="79"/>
      <c r="I325" s="78" t="str">
        <f t="shared" si="5"/>
        <v>#NAME?</v>
      </c>
      <c r="J325" s="78" t="str">
        <f t="shared" si="6"/>
        <v>#NAME?</v>
      </c>
      <c r="K325" s="78" t="str">
        <f t="shared" si="7"/>
        <v>#NAME?</v>
      </c>
      <c r="L325" s="78" t="str">
        <f t="shared" si="8"/>
        <v>#NAME?</v>
      </c>
      <c r="M325" s="4"/>
      <c r="N325" s="4"/>
      <c r="O325" s="74" t="str">
        <f t="shared" si="9"/>
        <v>#NAME?</v>
      </c>
      <c r="P325" s="75" t="str">
        <f>IF(O325="","",IF(OR(periods_per_year=26,periods_per_year=52),IF(periods_per_year=26,IF(O325=1,fpdate,P324+14),IF(periods_per_year=52,IF(O325=1,fpdate,P324+7),"n/a")),IF(periods_per_year=24,DATE(YEAR(fpdate),MONTH(fpdate)+(O325-1)/2+IF(AND(DAY(fpdate)&gt;=15,MOD(O325,2)=0),1,0),IF(MOD(O325,2)=0,IF(DAY(fpdate)&gt;=15,DAY(fpdate)-14,DAY(fpdate)+14),DAY(fpdate))),IF(DAY(DATE(YEAR(fpdate),MONTH(fpdate)+O325-1,DAY(fpdate)))&lt;&gt;DAY(fpdate),DATE(YEAR(fpdate),MONTH(fpdate)+O325,0),DATE(YEAR(fpdate),MONTH(fpdate)+O325-1,DAY(fpdate))))))</f>
        <v>#NAME?</v>
      </c>
      <c r="Q325" s="80" t="str">
        <f>IF(O325="","",IF(D325&lt;&gt;"",D325,IF(O325=1,start_rate,IF(variable,IF(OR(O325=1,O325&lt;$J$23*periods_per_year),Q324,MIN($J$24,IF(MOD(O325-1,$J$26)=0,MAX($J$25,Q324+$J$27),Q324))),Q324))))</f>
        <v>#NAME?</v>
      </c>
      <c r="R325" s="78" t="str">
        <f t="shared" si="10"/>
        <v>#NAME?</v>
      </c>
      <c r="S325" s="78" t="str">
        <f t="shared" si="11"/>
        <v>#NAME?</v>
      </c>
      <c r="T325" s="78" t="str">
        <f t="shared" si="12"/>
        <v>#NAME?</v>
      </c>
      <c r="U325" s="78" t="str">
        <f t="shared" si="13"/>
        <v>#NAME?</v>
      </c>
    </row>
    <row r="326" ht="12.75" customHeight="1">
      <c r="A326" s="74" t="str">
        <f t="shared" si="1"/>
        <v>#NAME?</v>
      </c>
      <c r="B326" s="75" t="str">
        <f>IF(A326="","",IF(OR(periods_per_year=26,periods_per_year=52),IF(periods_per_year=26,IF(A326=1,fpdate,B325+14),IF(periods_per_year=52,IF(A326=1,fpdate,B325+7),"n/a")),IF(periods_per_year=24,DATE(YEAR(fpdate),MONTH(fpdate)+(A326-1)/2+IF(AND(DAY(fpdate)&gt;=15,MOD(A326,2)=0),1,0),IF(MOD(A326,2)=0,IF(DAY(fpdate)&gt;=15,DAY(fpdate)-14,DAY(fpdate)+14),DAY(fpdate))),IF(DAY(DATE(YEAR(fpdate),MONTH(fpdate)+A326-1,DAY(fpdate)))&lt;&gt;DAY(fpdate),DATE(YEAR(fpdate),MONTH(fpdate)+A326,0),DATE(YEAR(fpdate),MONTH(fpdate)+A326-1,DAY(fpdate))))))</f>
        <v>#NAME?</v>
      </c>
      <c r="C326" s="76" t="str">
        <f t="shared" si="2"/>
        <v>#NAME?</v>
      </c>
      <c r="D326" s="77" t="str">
        <f>IF(A326="","",IF(A326=1,start_rate,IF(variable,IF(OR(A326=1,A326&lt;$J$23*periods_per_year),D325,MIN($J$24,IF(MOD(A326-1,$J$26)=0,MAX($J$25,D325+$J$27),D325))),D325)))</f>
        <v>#NAME?</v>
      </c>
      <c r="E326" s="78" t="str">
        <f t="shared" si="3"/>
        <v>#NAME?</v>
      </c>
      <c r="F326" s="78" t="str">
        <f t="shared" si="4"/>
        <v>#NAME?</v>
      </c>
      <c r="G326" s="78" t="str">
        <f>IF(OR(A326="",A326&lt;$E$23),"",IF(J325&lt;=F326,0,IF(IF(AND(A326&gt;=$E$23,MOD(A326-$E$23,int)=0),$E$24,0)+F326&gt;=J325+E326,J325+E326-F326,IF(AND(A326&gt;=$E$23,MOD(A326-$E$23,int)=0),$E$24,0)+IF(IF(AND(A326&gt;=$E$23,MOD(A326-$E$23,int)=0),$E$24,0)+IF(MOD(A326-$E$27,periods_per_year)=0,$E$26,0)+F326&lt;J325+E326,IF(MOD(A326-$E$27,periods_per_year)=0,$E$26,0),J325+E326-IF(AND(A326&gt;=$E$23,MOD(A326-$E$23,int)=0),$E$24,0)-F326))))</f>
        <v>#NAME?</v>
      </c>
      <c r="H326" s="79"/>
      <c r="I326" s="78" t="str">
        <f t="shared" si="5"/>
        <v>#NAME?</v>
      </c>
      <c r="J326" s="78" t="str">
        <f t="shared" si="6"/>
        <v>#NAME?</v>
      </c>
      <c r="K326" s="78" t="str">
        <f t="shared" si="7"/>
        <v>#NAME?</v>
      </c>
      <c r="L326" s="78" t="str">
        <f t="shared" si="8"/>
        <v>#NAME?</v>
      </c>
      <c r="M326" s="4"/>
      <c r="N326" s="4"/>
      <c r="O326" s="74" t="str">
        <f t="shared" si="9"/>
        <v>#NAME?</v>
      </c>
      <c r="P326" s="75" t="str">
        <f>IF(O326="","",IF(OR(periods_per_year=26,periods_per_year=52),IF(periods_per_year=26,IF(O326=1,fpdate,P325+14),IF(periods_per_year=52,IF(O326=1,fpdate,P325+7),"n/a")),IF(periods_per_year=24,DATE(YEAR(fpdate),MONTH(fpdate)+(O326-1)/2+IF(AND(DAY(fpdate)&gt;=15,MOD(O326,2)=0),1,0),IF(MOD(O326,2)=0,IF(DAY(fpdate)&gt;=15,DAY(fpdate)-14,DAY(fpdate)+14),DAY(fpdate))),IF(DAY(DATE(YEAR(fpdate),MONTH(fpdate)+O326-1,DAY(fpdate)))&lt;&gt;DAY(fpdate),DATE(YEAR(fpdate),MONTH(fpdate)+O326,0),DATE(YEAR(fpdate),MONTH(fpdate)+O326-1,DAY(fpdate))))))</f>
        <v>#NAME?</v>
      </c>
      <c r="Q326" s="80" t="str">
        <f>IF(O326="","",IF(D326&lt;&gt;"",D326,IF(O326=1,start_rate,IF(variable,IF(OR(O326=1,O326&lt;$J$23*periods_per_year),Q325,MIN($J$24,IF(MOD(O326-1,$J$26)=0,MAX($J$25,Q325+$J$27),Q325))),Q325))))</f>
        <v>#NAME?</v>
      </c>
      <c r="R326" s="78" t="str">
        <f t="shared" si="10"/>
        <v>#NAME?</v>
      </c>
      <c r="S326" s="78" t="str">
        <f t="shared" si="11"/>
        <v>#NAME?</v>
      </c>
      <c r="T326" s="78" t="str">
        <f t="shared" si="12"/>
        <v>#NAME?</v>
      </c>
      <c r="U326" s="78" t="str">
        <f t="shared" si="13"/>
        <v>#NAME?</v>
      </c>
    </row>
    <row r="327" ht="12.75" customHeight="1">
      <c r="A327" s="74" t="str">
        <f t="shared" si="1"/>
        <v>#NAME?</v>
      </c>
      <c r="B327" s="75" t="str">
        <f>IF(A327="","",IF(OR(periods_per_year=26,periods_per_year=52),IF(periods_per_year=26,IF(A327=1,fpdate,B326+14),IF(periods_per_year=52,IF(A327=1,fpdate,B326+7),"n/a")),IF(periods_per_year=24,DATE(YEAR(fpdate),MONTH(fpdate)+(A327-1)/2+IF(AND(DAY(fpdate)&gt;=15,MOD(A327,2)=0),1,0),IF(MOD(A327,2)=0,IF(DAY(fpdate)&gt;=15,DAY(fpdate)-14,DAY(fpdate)+14),DAY(fpdate))),IF(DAY(DATE(YEAR(fpdate),MONTH(fpdate)+A327-1,DAY(fpdate)))&lt;&gt;DAY(fpdate),DATE(YEAR(fpdate),MONTH(fpdate)+A327,0),DATE(YEAR(fpdate),MONTH(fpdate)+A327-1,DAY(fpdate))))))</f>
        <v>#NAME?</v>
      </c>
      <c r="C327" s="76" t="str">
        <f t="shared" si="2"/>
        <v>#NAME?</v>
      </c>
      <c r="D327" s="77" t="str">
        <f>IF(A327="","",IF(A327=1,start_rate,IF(variable,IF(OR(A327=1,A327&lt;$J$23*periods_per_year),D326,MIN($J$24,IF(MOD(A327-1,$J$26)=0,MAX($J$25,D326+$J$27),D326))),D326)))</f>
        <v>#NAME?</v>
      </c>
      <c r="E327" s="78" t="str">
        <f t="shared" si="3"/>
        <v>#NAME?</v>
      </c>
      <c r="F327" s="78" t="str">
        <f t="shared" si="4"/>
        <v>#NAME?</v>
      </c>
      <c r="G327" s="78" t="str">
        <f>IF(OR(A327="",A327&lt;$E$23),"",IF(J326&lt;=F327,0,IF(IF(AND(A327&gt;=$E$23,MOD(A327-$E$23,int)=0),$E$24,0)+F327&gt;=J326+E327,J326+E327-F327,IF(AND(A327&gt;=$E$23,MOD(A327-$E$23,int)=0),$E$24,0)+IF(IF(AND(A327&gt;=$E$23,MOD(A327-$E$23,int)=0),$E$24,0)+IF(MOD(A327-$E$27,periods_per_year)=0,$E$26,0)+F327&lt;J326+E327,IF(MOD(A327-$E$27,periods_per_year)=0,$E$26,0),J326+E327-IF(AND(A327&gt;=$E$23,MOD(A327-$E$23,int)=0),$E$24,0)-F327))))</f>
        <v>#NAME?</v>
      </c>
      <c r="H327" s="79"/>
      <c r="I327" s="78" t="str">
        <f t="shared" si="5"/>
        <v>#NAME?</v>
      </c>
      <c r="J327" s="78" t="str">
        <f t="shared" si="6"/>
        <v>#NAME?</v>
      </c>
      <c r="K327" s="78" t="str">
        <f t="shared" si="7"/>
        <v>#NAME?</v>
      </c>
      <c r="L327" s="78" t="str">
        <f t="shared" si="8"/>
        <v>#NAME?</v>
      </c>
      <c r="M327" s="4"/>
      <c r="N327" s="4"/>
      <c r="O327" s="74" t="str">
        <f t="shared" si="9"/>
        <v>#NAME?</v>
      </c>
      <c r="P327" s="75" t="str">
        <f>IF(O327="","",IF(OR(periods_per_year=26,periods_per_year=52),IF(periods_per_year=26,IF(O327=1,fpdate,P326+14),IF(periods_per_year=52,IF(O327=1,fpdate,P326+7),"n/a")),IF(periods_per_year=24,DATE(YEAR(fpdate),MONTH(fpdate)+(O327-1)/2+IF(AND(DAY(fpdate)&gt;=15,MOD(O327,2)=0),1,0),IF(MOD(O327,2)=0,IF(DAY(fpdate)&gt;=15,DAY(fpdate)-14,DAY(fpdate)+14),DAY(fpdate))),IF(DAY(DATE(YEAR(fpdate),MONTH(fpdate)+O327-1,DAY(fpdate)))&lt;&gt;DAY(fpdate),DATE(YEAR(fpdate),MONTH(fpdate)+O327,0),DATE(YEAR(fpdate),MONTH(fpdate)+O327-1,DAY(fpdate))))))</f>
        <v>#NAME?</v>
      </c>
      <c r="Q327" s="80" t="str">
        <f>IF(O327="","",IF(D327&lt;&gt;"",D327,IF(O327=1,start_rate,IF(variable,IF(OR(O327=1,O327&lt;$J$23*periods_per_year),Q326,MIN($J$24,IF(MOD(O327-1,$J$26)=0,MAX($J$25,Q326+$J$27),Q326))),Q326))))</f>
        <v>#NAME?</v>
      </c>
      <c r="R327" s="78" t="str">
        <f t="shared" si="10"/>
        <v>#NAME?</v>
      </c>
      <c r="S327" s="78" t="str">
        <f t="shared" si="11"/>
        <v>#NAME?</v>
      </c>
      <c r="T327" s="78" t="str">
        <f t="shared" si="12"/>
        <v>#NAME?</v>
      </c>
      <c r="U327" s="78" t="str">
        <f t="shared" si="13"/>
        <v>#NAME?</v>
      </c>
    </row>
    <row r="328" ht="12.75" customHeight="1">
      <c r="A328" s="74" t="str">
        <f t="shared" si="1"/>
        <v>#NAME?</v>
      </c>
      <c r="B328" s="75" t="str">
        <f>IF(A328="","",IF(OR(periods_per_year=26,periods_per_year=52),IF(periods_per_year=26,IF(A328=1,fpdate,B327+14),IF(periods_per_year=52,IF(A328=1,fpdate,B327+7),"n/a")),IF(periods_per_year=24,DATE(YEAR(fpdate),MONTH(fpdate)+(A328-1)/2+IF(AND(DAY(fpdate)&gt;=15,MOD(A328,2)=0),1,0),IF(MOD(A328,2)=0,IF(DAY(fpdate)&gt;=15,DAY(fpdate)-14,DAY(fpdate)+14),DAY(fpdate))),IF(DAY(DATE(YEAR(fpdate),MONTH(fpdate)+A328-1,DAY(fpdate)))&lt;&gt;DAY(fpdate),DATE(YEAR(fpdate),MONTH(fpdate)+A328,0),DATE(YEAR(fpdate),MONTH(fpdate)+A328-1,DAY(fpdate))))))</f>
        <v>#NAME?</v>
      </c>
      <c r="C328" s="76" t="str">
        <f t="shared" si="2"/>
        <v>#NAME?</v>
      </c>
      <c r="D328" s="77" t="str">
        <f>IF(A328="","",IF(A328=1,start_rate,IF(variable,IF(OR(A328=1,A328&lt;$J$23*periods_per_year),D327,MIN($J$24,IF(MOD(A328-1,$J$26)=0,MAX($J$25,D327+$J$27),D327))),D327)))</f>
        <v>#NAME?</v>
      </c>
      <c r="E328" s="78" t="str">
        <f t="shared" si="3"/>
        <v>#NAME?</v>
      </c>
      <c r="F328" s="78" t="str">
        <f t="shared" si="4"/>
        <v>#NAME?</v>
      </c>
      <c r="G328" s="78" t="str">
        <f>IF(OR(A328="",A328&lt;$E$23),"",IF(J327&lt;=F328,0,IF(IF(AND(A328&gt;=$E$23,MOD(A328-$E$23,int)=0),$E$24,0)+F328&gt;=J327+E328,J327+E328-F328,IF(AND(A328&gt;=$E$23,MOD(A328-$E$23,int)=0),$E$24,0)+IF(IF(AND(A328&gt;=$E$23,MOD(A328-$E$23,int)=0),$E$24,0)+IF(MOD(A328-$E$27,periods_per_year)=0,$E$26,0)+F328&lt;J327+E328,IF(MOD(A328-$E$27,periods_per_year)=0,$E$26,0),J327+E328-IF(AND(A328&gt;=$E$23,MOD(A328-$E$23,int)=0),$E$24,0)-F328))))</f>
        <v>#NAME?</v>
      </c>
      <c r="H328" s="79"/>
      <c r="I328" s="78" t="str">
        <f t="shared" si="5"/>
        <v>#NAME?</v>
      </c>
      <c r="J328" s="78" t="str">
        <f t="shared" si="6"/>
        <v>#NAME?</v>
      </c>
      <c r="K328" s="78" t="str">
        <f t="shared" si="7"/>
        <v>#NAME?</v>
      </c>
      <c r="L328" s="78" t="str">
        <f t="shared" si="8"/>
        <v>#NAME?</v>
      </c>
      <c r="M328" s="4"/>
      <c r="N328" s="4"/>
      <c r="O328" s="74" t="str">
        <f t="shared" si="9"/>
        <v>#NAME?</v>
      </c>
      <c r="P328" s="75" t="str">
        <f>IF(O328="","",IF(OR(periods_per_year=26,periods_per_year=52),IF(periods_per_year=26,IF(O328=1,fpdate,P327+14),IF(periods_per_year=52,IF(O328=1,fpdate,P327+7),"n/a")),IF(periods_per_year=24,DATE(YEAR(fpdate),MONTH(fpdate)+(O328-1)/2+IF(AND(DAY(fpdate)&gt;=15,MOD(O328,2)=0),1,0),IF(MOD(O328,2)=0,IF(DAY(fpdate)&gt;=15,DAY(fpdate)-14,DAY(fpdate)+14),DAY(fpdate))),IF(DAY(DATE(YEAR(fpdate),MONTH(fpdate)+O328-1,DAY(fpdate)))&lt;&gt;DAY(fpdate),DATE(YEAR(fpdate),MONTH(fpdate)+O328,0),DATE(YEAR(fpdate),MONTH(fpdate)+O328-1,DAY(fpdate))))))</f>
        <v>#NAME?</v>
      </c>
      <c r="Q328" s="80" t="str">
        <f>IF(O328="","",IF(D328&lt;&gt;"",D328,IF(O328=1,start_rate,IF(variable,IF(OR(O328=1,O328&lt;$J$23*periods_per_year),Q327,MIN($J$24,IF(MOD(O328-1,$J$26)=0,MAX($J$25,Q327+$J$27),Q327))),Q327))))</f>
        <v>#NAME?</v>
      </c>
      <c r="R328" s="78" t="str">
        <f t="shared" si="10"/>
        <v>#NAME?</v>
      </c>
      <c r="S328" s="78" t="str">
        <f t="shared" si="11"/>
        <v>#NAME?</v>
      </c>
      <c r="T328" s="78" t="str">
        <f t="shared" si="12"/>
        <v>#NAME?</v>
      </c>
      <c r="U328" s="78" t="str">
        <f t="shared" si="13"/>
        <v>#NAME?</v>
      </c>
    </row>
    <row r="329" ht="12.75" customHeight="1">
      <c r="A329" s="74" t="str">
        <f t="shared" si="1"/>
        <v>#NAME?</v>
      </c>
      <c r="B329" s="75" t="str">
        <f>IF(A329="","",IF(OR(periods_per_year=26,periods_per_year=52),IF(periods_per_year=26,IF(A329=1,fpdate,B328+14),IF(periods_per_year=52,IF(A329=1,fpdate,B328+7),"n/a")),IF(periods_per_year=24,DATE(YEAR(fpdate),MONTH(fpdate)+(A329-1)/2+IF(AND(DAY(fpdate)&gt;=15,MOD(A329,2)=0),1,0),IF(MOD(A329,2)=0,IF(DAY(fpdate)&gt;=15,DAY(fpdate)-14,DAY(fpdate)+14),DAY(fpdate))),IF(DAY(DATE(YEAR(fpdate),MONTH(fpdate)+A329-1,DAY(fpdate)))&lt;&gt;DAY(fpdate),DATE(YEAR(fpdate),MONTH(fpdate)+A329,0),DATE(YEAR(fpdate),MONTH(fpdate)+A329-1,DAY(fpdate))))))</f>
        <v>#NAME?</v>
      </c>
      <c r="C329" s="76" t="str">
        <f t="shared" si="2"/>
        <v>#NAME?</v>
      </c>
      <c r="D329" s="77" t="str">
        <f>IF(A329="","",IF(A329=1,start_rate,IF(variable,IF(OR(A329=1,A329&lt;$J$23*periods_per_year),D328,MIN($J$24,IF(MOD(A329-1,$J$26)=0,MAX($J$25,D328+$J$27),D328))),D328)))</f>
        <v>#NAME?</v>
      </c>
      <c r="E329" s="78" t="str">
        <f t="shared" si="3"/>
        <v>#NAME?</v>
      </c>
      <c r="F329" s="78" t="str">
        <f t="shared" si="4"/>
        <v>#NAME?</v>
      </c>
      <c r="G329" s="78" t="str">
        <f>IF(OR(A329="",A329&lt;$E$23),"",IF(J328&lt;=F329,0,IF(IF(AND(A329&gt;=$E$23,MOD(A329-$E$23,int)=0),$E$24,0)+F329&gt;=J328+E329,J328+E329-F329,IF(AND(A329&gt;=$E$23,MOD(A329-$E$23,int)=0),$E$24,0)+IF(IF(AND(A329&gt;=$E$23,MOD(A329-$E$23,int)=0),$E$24,0)+IF(MOD(A329-$E$27,periods_per_year)=0,$E$26,0)+F329&lt;J328+E329,IF(MOD(A329-$E$27,periods_per_year)=0,$E$26,0),J328+E329-IF(AND(A329&gt;=$E$23,MOD(A329-$E$23,int)=0),$E$24,0)-F329))))</f>
        <v>#NAME?</v>
      </c>
      <c r="H329" s="79"/>
      <c r="I329" s="78" t="str">
        <f t="shared" si="5"/>
        <v>#NAME?</v>
      </c>
      <c r="J329" s="78" t="str">
        <f t="shared" si="6"/>
        <v>#NAME?</v>
      </c>
      <c r="K329" s="78" t="str">
        <f t="shared" si="7"/>
        <v>#NAME?</v>
      </c>
      <c r="L329" s="78" t="str">
        <f t="shared" si="8"/>
        <v>#NAME?</v>
      </c>
      <c r="M329" s="4"/>
      <c r="N329" s="4"/>
      <c r="O329" s="74" t="str">
        <f t="shared" si="9"/>
        <v>#NAME?</v>
      </c>
      <c r="P329" s="75" t="str">
        <f>IF(O329="","",IF(OR(periods_per_year=26,periods_per_year=52),IF(periods_per_year=26,IF(O329=1,fpdate,P328+14),IF(periods_per_year=52,IF(O329=1,fpdate,P328+7),"n/a")),IF(periods_per_year=24,DATE(YEAR(fpdate),MONTH(fpdate)+(O329-1)/2+IF(AND(DAY(fpdate)&gt;=15,MOD(O329,2)=0),1,0),IF(MOD(O329,2)=0,IF(DAY(fpdate)&gt;=15,DAY(fpdate)-14,DAY(fpdate)+14),DAY(fpdate))),IF(DAY(DATE(YEAR(fpdate),MONTH(fpdate)+O329-1,DAY(fpdate)))&lt;&gt;DAY(fpdate),DATE(YEAR(fpdate),MONTH(fpdate)+O329,0),DATE(YEAR(fpdate),MONTH(fpdate)+O329-1,DAY(fpdate))))))</f>
        <v>#NAME?</v>
      </c>
      <c r="Q329" s="80" t="str">
        <f>IF(O329="","",IF(D329&lt;&gt;"",D329,IF(O329=1,start_rate,IF(variable,IF(OR(O329=1,O329&lt;$J$23*periods_per_year),Q328,MIN($J$24,IF(MOD(O329-1,$J$26)=0,MAX($J$25,Q328+$J$27),Q328))),Q328))))</f>
        <v>#NAME?</v>
      </c>
      <c r="R329" s="78" t="str">
        <f t="shared" si="10"/>
        <v>#NAME?</v>
      </c>
      <c r="S329" s="78" t="str">
        <f t="shared" si="11"/>
        <v>#NAME?</v>
      </c>
      <c r="T329" s="78" t="str">
        <f t="shared" si="12"/>
        <v>#NAME?</v>
      </c>
      <c r="U329" s="78" t="str">
        <f t="shared" si="13"/>
        <v>#NAME?</v>
      </c>
    </row>
    <row r="330" ht="12.75" customHeight="1">
      <c r="A330" s="74" t="str">
        <f t="shared" si="1"/>
        <v>#NAME?</v>
      </c>
      <c r="B330" s="75" t="str">
        <f>IF(A330="","",IF(OR(periods_per_year=26,periods_per_year=52),IF(periods_per_year=26,IF(A330=1,fpdate,B329+14),IF(periods_per_year=52,IF(A330=1,fpdate,B329+7),"n/a")),IF(periods_per_year=24,DATE(YEAR(fpdate),MONTH(fpdate)+(A330-1)/2+IF(AND(DAY(fpdate)&gt;=15,MOD(A330,2)=0),1,0),IF(MOD(A330,2)=0,IF(DAY(fpdate)&gt;=15,DAY(fpdate)-14,DAY(fpdate)+14),DAY(fpdate))),IF(DAY(DATE(YEAR(fpdate),MONTH(fpdate)+A330-1,DAY(fpdate)))&lt;&gt;DAY(fpdate),DATE(YEAR(fpdate),MONTH(fpdate)+A330,0),DATE(YEAR(fpdate),MONTH(fpdate)+A330-1,DAY(fpdate))))))</f>
        <v>#NAME?</v>
      </c>
      <c r="C330" s="76" t="str">
        <f t="shared" si="2"/>
        <v>#NAME?</v>
      </c>
      <c r="D330" s="77" t="str">
        <f>IF(A330="","",IF(A330=1,start_rate,IF(variable,IF(OR(A330=1,A330&lt;$J$23*periods_per_year),D329,MIN($J$24,IF(MOD(A330-1,$J$26)=0,MAX($J$25,D329+$J$27),D329))),D329)))</f>
        <v>#NAME?</v>
      </c>
      <c r="E330" s="78" t="str">
        <f t="shared" si="3"/>
        <v>#NAME?</v>
      </c>
      <c r="F330" s="78" t="str">
        <f t="shared" si="4"/>
        <v>#NAME?</v>
      </c>
      <c r="G330" s="78" t="str">
        <f>IF(OR(A330="",A330&lt;$E$23),"",IF(J329&lt;=F330,0,IF(IF(AND(A330&gt;=$E$23,MOD(A330-$E$23,int)=0),$E$24,0)+F330&gt;=J329+E330,J329+E330-F330,IF(AND(A330&gt;=$E$23,MOD(A330-$E$23,int)=0),$E$24,0)+IF(IF(AND(A330&gt;=$E$23,MOD(A330-$E$23,int)=0),$E$24,0)+IF(MOD(A330-$E$27,periods_per_year)=0,$E$26,0)+F330&lt;J329+E330,IF(MOD(A330-$E$27,periods_per_year)=0,$E$26,0),J329+E330-IF(AND(A330&gt;=$E$23,MOD(A330-$E$23,int)=0),$E$24,0)-F330))))</f>
        <v>#NAME?</v>
      </c>
      <c r="H330" s="79"/>
      <c r="I330" s="78" t="str">
        <f t="shared" si="5"/>
        <v>#NAME?</v>
      </c>
      <c r="J330" s="78" t="str">
        <f t="shared" si="6"/>
        <v>#NAME?</v>
      </c>
      <c r="K330" s="78" t="str">
        <f t="shared" si="7"/>
        <v>#NAME?</v>
      </c>
      <c r="L330" s="78" t="str">
        <f t="shared" si="8"/>
        <v>#NAME?</v>
      </c>
      <c r="M330" s="4"/>
      <c r="N330" s="4"/>
      <c r="O330" s="74" t="str">
        <f t="shared" si="9"/>
        <v>#NAME?</v>
      </c>
      <c r="P330" s="75" t="str">
        <f>IF(O330="","",IF(OR(periods_per_year=26,periods_per_year=52),IF(periods_per_year=26,IF(O330=1,fpdate,P329+14),IF(periods_per_year=52,IF(O330=1,fpdate,P329+7),"n/a")),IF(periods_per_year=24,DATE(YEAR(fpdate),MONTH(fpdate)+(O330-1)/2+IF(AND(DAY(fpdate)&gt;=15,MOD(O330,2)=0),1,0),IF(MOD(O330,2)=0,IF(DAY(fpdate)&gt;=15,DAY(fpdate)-14,DAY(fpdate)+14),DAY(fpdate))),IF(DAY(DATE(YEAR(fpdate),MONTH(fpdate)+O330-1,DAY(fpdate)))&lt;&gt;DAY(fpdate),DATE(YEAR(fpdate),MONTH(fpdate)+O330,0),DATE(YEAR(fpdate),MONTH(fpdate)+O330-1,DAY(fpdate))))))</f>
        <v>#NAME?</v>
      </c>
      <c r="Q330" s="80" t="str">
        <f>IF(O330="","",IF(D330&lt;&gt;"",D330,IF(O330=1,start_rate,IF(variable,IF(OR(O330=1,O330&lt;$J$23*periods_per_year),Q329,MIN($J$24,IF(MOD(O330-1,$J$26)=0,MAX($J$25,Q329+$J$27),Q329))),Q329))))</f>
        <v>#NAME?</v>
      </c>
      <c r="R330" s="78" t="str">
        <f t="shared" si="10"/>
        <v>#NAME?</v>
      </c>
      <c r="S330" s="78" t="str">
        <f t="shared" si="11"/>
        <v>#NAME?</v>
      </c>
      <c r="T330" s="78" t="str">
        <f t="shared" si="12"/>
        <v>#NAME?</v>
      </c>
      <c r="U330" s="78" t="str">
        <f t="shared" si="13"/>
        <v>#NAME?</v>
      </c>
    </row>
    <row r="331" ht="12.75" customHeight="1">
      <c r="A331" s="74" t="str">
        <f t="shared" si="1"/>
        <v>#NAME?</v>
      </c>
      <c r="B331" s="75" t="str">
        <f>IF(A331="","",IF(OR(periods_per_year=26,periods_per_year=52),IF(periods_per_year=26,IF(A331=1,fpdate,B330+14),IF(periods_per_year=52,IF(A331=1,fpdate,B330+7),"n/a")),IF(periods_per_year=24,DATE(YEAR(fpdate),MONTH(fpdate)+(A331-1)/2+IF(AND(DAY(fpdate)&gt;=15,MOD(A331,2)=0),1,0),IF(MOD(A331,2)=0,IF(DAY(fpdate)&gt;=15,DAY(fpdate)-14,DAY(fpdate)+14),DAY(fpdate))),IF(DAY(DATE(YEAR(fpdate),MONTH(fpdate)+A331-1,DAY(fpdate)))&lt;&gt;DAY(fpdate),DATE(YEAR(fpdate),MONTH(fpdate)+A331,0),DATE(YEAR(fpdate),MONTH(fpdate)+A331-1,DAY(fpdate))))))</f>
        <v>#NAME?</v>
      </c>
      <c r="C331" s="76" t="str">
        <f t="shared" si="2"/>
        <v>#NAME?</v>
      </c>
      <c r="D331" s="77" t="str">
        <f>IF(A331="","",IF(A331=1,start_rate,IF(variable,IF(OR(A331=1,A331&lt;$J$23*periods_per_year),D330,MIN($J$24,IF(MOD(A331-1,$J$26)=0,MAX($J$25,D330+$J$27),D330))),D330)))</f>
        <v>#NAME?</v>
      </c>
      <c r="E331" s="78" t="str">
        <f t="shared" si="3"/>
        <v>#NAME?</v>
      </c>
      <c r="F331" s="78" t="str">
        <f t="shared" si="4"/>
        <v>#NAME?</v>
      </c>
      <c r="G331" s="78" t="str">
        <f>IF(OR(A331="",A331&lt;$E$23),"",IF(J330&lt;=F331,0,IF(IF(AND(A331&gt;=$E$23,MOD(A331-$E$23,int)=0),$E$24,0)+F331&gt;=J330+E331,J330+E331-F331,IF(AND(A331&gt;=$E$23,MOD(A331-$E$23,int)=0),$E$24,0)+IF(IF(AND(A331&gt;=$E$23,MOD(A331-$E$23,int)=0),$E$24,0)+IF(MOD(A331-$E$27,periods_per_year)=0,$E$26,0)+F331&lt;J330+E331,IF(MOD(A331-$E$27,periods_per_year)=0,$E$26,0),J330+E331-IF(AND(A331&gt;=$E$23,MOD(A331-$E$23,int)=0),$E$24,0)-F331))))</f>
        <v>#NAME?</v>
      </c>
      <c r="H331" s="79"/>
      <c r="I331" s="78" t="str">
        <f t="shared" si="5"/>
        <v>#NAME?</v>
      </c>
      <c r="J331" s="78" t="str">
        <f t="shared" si="6"/>
        <v>#NAME?</v>
      </c>
      <c r="K331" s="78" t="str">
        <f t="shared" si="7"/>
        <v>#NAME?</v>
      </c>
      <c r="L331" s="78" t="str">
        <f t="shared" si="8"/>
        <v>#NAME?</v>
      </c>
      <c r="M331" s="4"/>
      <c r="N331" s="4"/>
      <c r="O331" s="74" t="str">
        <f t="shared" si="9"/>
        <v>#NAME?</v>
      </c>
      <c r="P331" s="75" t="str">
        <f>IF(O331="","",IF(OR(periods_per_year=26,periods_per_year=52),IF(periods_per_year=26,IF(O331=1,fpdate,P330+14),IF(periods_per_year=52,IF(O331=1,fpdate,P330+7),"n/a")),IF(periods_per_year=24,DATE(YEAR(fpdate),MONTH(fpdate)+(O331-1)/2+IF(AND(DAY(fpdate)&gt;=15,MOD(O331,2)=0),1,0),IF(MOD(O331,2)=0,IF(DAY(fpdate)&gt;=15,DAY(fpdate)-14,DAY(fpdate)+14),DAY(fpdate))),IF(DAY(DATE(YEAR(fpdate),MONTH(fpdate)+O331-1,DAY(fpdate)))&lt;&gt;DAY(fpdate),DATE(YEAR(fpdate),MONTH(fpdate)+O331,0),DATE(YEAR(fpdate),MONTH(fpdate)+O331-1,DAY(fpdate))))))</f>
        <v>#NAME?</v>
      </c>
      <c r="Q331" s="80" t="str">
        <f>IF(O331="","",IF(D331&lt;&gt;"",D331,IF(O331=1,start_rate,IF(variable,IF(OR(O331=1,O331&lt;$J$23*periods_per_year),Q330,MIN($J$24,IF(MOD(O331-1,$J$26)=0,MAX($J$25,Q330+$J$27),Q330))),Q330))))</f>
        <v>#NAME?</v>
      </c>
      <c r="R331" s="78" t="str">
        <f t="shared" si="10"/>
        <v>#NAME?</v>
      </c>
      <c r="S331" s="78" t="str">
        <f t="shared" si="11"/>
        <v>#NAME?</v>
      </c>
      <c r="T331" s="78" t="str">
        <f t="shared" si="12"/>
        <v>#NAME?</v>
      </c>
      <c r="U331" s="78" t="str">
        <f t="shared" si="13"/>
        <v>#NAME?</v>
      </c>
    </row>
    <row r="332" ht="12.75" customHeight="1">
      <c r="A332" s="74" t="str">
        <f t="shared" si="1"/>
        <v>#NAME?</v>
      </c>
      <c r="B332" s="75" t="str">
        <f>IF(A332="","",IF(OR(periods_per_year=26,periods_per_year=52),IF(periods_per_year=26,IF(A332=1,fpdate,B331+14),IF(periods_per_year=52,IF(A332=1,fpdate,B331+7),"n/a")),IF(periods_per_year=24,DATE(YEAR(fpdate),MONTH(fpdate)+(A332-1)/2+IF(AND(DAY(fpdate)&gt;=15,MOD(A332,2)=0),1,0),IF(MOD(A332,2)=0,IF(DAY(fpdate)&gt;=15,DAY(fpdate)-14,DAY(fpdate)+14),DAY(fpdate))),IF(DAY(DATE(YEAR(fpdate),MONTH(fpdate)+A332-1,DAY(fpdate)))&lt;&gt;DAY(fpdate),DATE(YEAR(fpdate),MONTH(fpdate)+A332,0),DATE(YEAR(fpdate),MONTH(fpdate)+A332-1,DAY(fpdate))))))</f>
        <v>#NAME?</v>
      </c>
      <c r="C332" s="76" t="str">
        <f t="shared" si="2"/>
        <v>#NAME?</v>
      </c>
      <c r="D332" s="77" t="str">
        <f>IF(A332="","",IF(A332=1,start_rate,IF(variable,IF(OR(A332=1,A332&lt;$J$23*periods_per_year),D331,MIN($J$24,IF(MOD(A332-1,$J$26)=0,MAX($J$25,D331+$J$27),D331))),D331)))</f>
        <v>#NAME?</v>
      </c>
      <c r="E332" s="78" t="str">
        <f t="shared" si="3"/>
        <v>#NAME?</v>
      </c>
      <c r="F332" s="78" t="str">
        <f t="shared" si="4"/>
        <v>#NAME?</v>
      </c>
      <c r="G332" s="78" t="str">
        <f>IF(OR(A332="",A332&lt;$E$23),"",IF(J331&lt;=F332,0,IF(IF(AND(A332&gt;=$E$23,MOD(A332-$E$23,int)=0),$E$24,0)+F332&gt;=J331+E332,J331+E332-F332,IF(AND(A332&gt;=$E$23,MOD(A332-$E$23,int)=0),$E$24,0)+IF(IF(AND(A332&gt;=$E$23,MOD(A332-$E$23,int)=0),$E$24,0)+IF(MOD(A332-$E$27,periods_per_year)=0,$E$26,0)+F332&lt;J331+E332,IF(MOD(A332-$E$27,periods_per_year)=0,$E$26,0),J331+E332-IF(AND(A332&gt;=$E$23,MOD(A332-$E$23,int)=0),$E$24,0)-F332))))</f>
        <v>#NAME?</v>
      </c>
      <c r="H332" s="79"/>
      <c r="I332" s="78" t="str">
        <f t="shared" si="5"/>
        <v>#NAME?</v>
      </c>
      <c r="J332" s="78" t="str">
        <f t="shared" si="6"/>
        <v>#NAME?</v>
      </c>
      <c r="K332" s="78" t="str">
        <f t="shared" si="7"/>
        <v>#NAME?</v>
      </c>
      <c r="L332" s="78" t="str">
        <f t="shared" si="8"/>
        <v>#NAME?</v>
      </c>
      <c r="M332" s="4"/>
      <c r="N332" s="4"/>
      <c r="O332" s="74" t="str">
        <f t="shared" si="9"/>
        <v>#NAME?</v>
      </c>
      <c r="P332" s="75" t="str">
        <f>IF(O332="","",IF(OR(periods_per_year=26,periods_per_year=52),IF(periods_per_year=26,IF(O332=1,fpdate,P331+14),IF(periods_per_year=52,IF(O332=1,fpdate,P331+7),"n/a")),IF(periods_per_year=24,DATE(YEAR(fpdate),MONTH(fpdate)+(O332-1)/2+IF(AND(DAY(fpdate)&gt;=15,MOD(O332,2)=0),1,0),IF(MOD(O332,2)=0,IF(DAY(fpdate)&gt;=15,DAY(fpdate)-14,DAY(fpdate)+14),DAY(fpdate))),IF(DAY(DATE(YEAR(fpdate),MONTH(fpdate)+O332-1,DAY(fpdate)))&lt;&gt;DAY(fpdate),DATE(YEAR(fpdate),MONTH(fpdate)+O332,0),DATE(YEAR(fpdate),MONTH(fpdate)+O332-1,DAY(fpdate))))))</f>
        <v>#NAME?</v>
      </c>
      <c r="Q332" s="80" t="str">
        <f>IF(O332="","",IF(D332&lt;&gt;"",D332,IF(O332=1,start_rate,IF(variable,IF(OR(O332=1,O332&lt;$J$23*periods_per_year),Q331,MIN($J$24,IF(MOD(O332-1,$J$26)=0,MAX($J$25,Q331+$J$27),Q331))),Q331))))</f>
        <v>#NAME?</v>
      </c>
      <c r="R332" s="78" t="str">
        <f t="shared" si="10"/>
        <v>#NAME?</v>
      </c>
      <c r="S332" s="78" t="str">
        <f t="shared" si="11"/>
        <v>#NAME?</v>
      </c>
      <c r="T332" s="78" t="str">
        <f t="shared" si="12"/>
        <v>#NAME?</v>
      </c>
      <c r="U332" s="78" t="str">
        <f t="shared" si="13"/>
        <v>#NAME?</v>
      </c>
    </row>
    <row r="333" ht="12.75" customHeight="1">
      <c r="A333" s="74" t="str">
        <f t="shared" si="1"/>
        <v>#NAME?</v>
      </c>
      <c r="B333" s="75" t="str">
        <f>IF(A333="","",IF(OR(periods_per_year=26,periods_per_year=52),IF(periods_per_year=26,IF(A333=1,fpdate,B332+14),IF(periods_per_year=52,IF(A333=1,fpdate,B332+7),"n/a")),IF(periods_per_year=24,DATE(YEAR(fpdate),MONTH(fpdate)+(A333-1)/2+IF(AND(DAY(fpdate)&gt;=15,MOD(A333,2)=0),1,0),IF(MOD(A333,2)=0,IF(DAY(fpdate)&gt;=15,DAY(fpdate)-14,DAY(fpdate)+14),DAY(fpdate))),IF(DAY(DATE(YEAR(fpdate),MONTH(fpdate)+A333-1,DAY(fpdate)))&lt;&gt;DAY(fpdate),DATE(YEAR(fpdate),MONTH(fpdate)+A333,0),DATE(YEAR(fpdate),MONTH(fpdate)+A333-1,DAY(fpdate))))))</f>
        <v>#NAME?</v>
      </c>
      <c r="C333" s="76" t="str">
        <f t="shared" si="2"/>
        <v>#NAME?</v>
      </c>
      <c r="D333" s="77" t="str">
        <f>IF(A333="","",IF(A333=1,start_rate,IF(variable,IF(OR(A333=1,A333&lt;$J$23*periods_per_year),D332,MIN($J$24,IF(MOD(A333-1,$J$26)=0,MAX($J$25,D332+$J$27),D332))),D332)))</f>
        <v>#NAME?</v>
      </c>
      <c r="E333" s="78" t="str">
        <f t="shared" si="3"/>
        <v>#NAME?</v>
      </c>
      <c r="F333" s="78" t="str">
        <f t="shared" si="4"/>
        <v>#NAME?</v>
      </c>
      <c r="G333" s="78" t="str">
        <f>IF(OR(A333="",A333&lt;$E$23),"",IF(J332&lt;=F333,0,IF(IF(AND(A333&gt;=$E$23,MOD(A333-$E$23,int)=0),$E$24,0)+F333&gt;=J332+E333,J332+E333-F333,IF(AND(A333&gt;=$E$23,MOD(A333-$E$23,int)=0),$E$24,0)+IF(IF(AND(A333&gt;=$E$23,MOD(A333-$E$23,int)=0),$E$24,0)+IF(MOD(A333-$E$27,periods_per_year)=0,$E$26,0)+F333&lt;J332+E333,IF(MOD(A333-$E$27,periods_per_year)=0,$E$26,0),J332+E333-IF(AND(A333&gt;=$E$23,MOD(A333-$E$23,int)=0),$E$24,0)-F333))))</f>
        <v>#NAME?</v>
      </c>
      <c r="H333" s="79"/>
      <c r="I333" s="78" t="str">
        <f t="shared" si="5"/>
        <v>#NAME?</v>
      </c>
      <c r="J333" s="78" t="str">
        <f t="shared" si="6"/>
        <v>#NAME?</v>
      </c>
      <c r="K333" s="78" t="str">
        <f t="shared" si="7"/>
        <v>#NAME?</v>
      </c>
      <c r="L333" s="78" t="str">
        <f t="shared" si="8"/>
        <v>#NAME?</v>
      </c>
      <c r="M333" s="4"/>
      <c r="N333" s="4"/>
      <c r="O333" s="74" t="str">
        <f t="shared" si="9"/>
        <v>#NAME?</v>
      </c>
      <c r="P333" s="75" t="str">
        <f>IF(O333="","",IF(OR(periods_per_year=26,periods_per_year=52),IF(periods_per_year=26,IF(O333=1,fpdate,P332+14),IF(periods_per_year=52,IF(O333=1,fpdate,P332+7),"n/a")),IF(periods_per_year=24,DATE(YEAR(fpdate),MONTH(fpdate)+(O333-1)/2+IF(AND(DAY(fpdate)&gt;=15,MOD(O333,2)=0),1,0),IF(MOD(O333,2)=0,IF(DAY(fpdate)&gt;=15,DAY(fpdate)-14,DAY(fpdate)+14),DAY(fpdate))),IF(DAY(DATE(YEAR(fpdate),MONTH(fpdate)+O333-1,DAY(fpdate)))&lt;&gt;DAY(fpdate),DATE(YEAR(fpdate),MONTH(fpdate)+O333,0),DATE(YEAR(fpdate),MONTH(fpdate)+O333-1,DAY(fpdate))))))</f>
        <v>#NAME?</v>
      </c>
      <c r="Q333" s="80" t="str">
        <f>IF(O333="","",IF(D333&lt;&gt;"",D333,IF(O333=1,start_rate,IF(variable,IF(OR(O333=1,O333&lt;$J$23*periods_per_year),Q332,MIN($J$24,IF(MOD(O333-1,$J$26)=0,MAX($J$25,Q332+$J$27),Q332))),Q332))))</f>
        <v>#NAME?</v>
      </c>
      <c r="R333" s="78" t="str">
        <f t="shared" si="10"/>
        <v>#NAME?</v>
      </c>
      <c r="S333" s="78" t="str">
        <f t="shared" si="11"/>
        <v>#NAME?</v>
      </c>
      <c r="T333" s="78" t="str">
        <f t="shared" si="12"/>
        <v>#NAME?</v>
      </c>
      <c r="U333" s="78" t="str">
        <f t="shared" si="13"/>
        <v>#NAME?</v>
      </c>
    </row>
    <row r="334" ht="12.75" customHeight="1">
      <c r="A334" s="74" t="str">
        <f t="shared" si="1"/>
        <v>#NAME?</v>
      </c>
      <c r="B334" s="75" t="str">
        <f>IF(A334="","",IF(OR(periods_per_year=26,periods_per_year=52),IF(periods_per_year=26,IF(A334=1,fpdate,B333+14),IF(periods_per_year=52,IF(A334=1,fpdate,B333+7),"n/a")),IF(periods_per_year=24,DATE(YEAR(fpdate),MONTH(fpdate)+(A334-1)/2+IF(AND(DAY(fpdate)&gt;=15,MOD(A334,2)=0),1,0),IF(MOD(A334,2)=0,IF(DAY(fpdate)&gt;=15,DAY(fpdate)-14,DAY(fpdate)+14),DAY(fpdate))),IF(DAY(DATE(YEAR(fpdate),MONTH(fpdate)+A334-1,DAY(fpdate)))&lt;&gt;DAY(fpdate),DATE(YEAR(fpdate),MONTH(fpdate)+A334,0),DATE(YEAR(fpdate),MONTH(fpdate)+A334-1,DAY(fpdate))))))</f>
        <v>#NAME?</v>
      </c>
      <c r="C334" s="76" t="str">
        <f t="shared" si="2"/>
        <v>#NAME?</v>
      </c>
      <c r="D334" s="77" t="str">
        <f>IF(A334="","",IF(A334=1,start_rate,IF(variable,IF(OR(A334=1,A334&lt;$J$23*periods_per_year),D333,MIN($J$24,IF(MOD(A334-1,$J$26)=0,MAX($J$25,D333+$J$27),D333))),D333)))</f>
        <v>#NAME?</v>
      </c>
      <c r="E334" s="78" t="str">
        <f t="shared" si="3"/>
        <v>#NAME?</v>
      </c>
      <c r="F334" s="78" t="str">
        <f t="shared" si="4"/>
        <v>#NAME?</v>
      </c>
      <c r="G334" s="78" t="str">
        <f>IF(OR(A334="",A334&lt;$E$23),"",IF(J333&lt;=F334,0,IF(IF(AND(A334&gt;=$E$23,MOD(A334-$E$23,int)=0),$E$24,0)+F334&gt;=J333+E334,J333+E334-F334,IF(AND(A334&gt;=$E$23,MOD(A334-$E$23,int)=0),$E$24,0)+IF(IF(AND(A334&gt;=$E$23,MOD(A334-$E$23,int)=0),$E$24,0)+IF(MOD(A334-$E$27,periods_per_year)=0,$E$26,0)+F334&lt;J333+E334,IF(MOD(A334-$E$27,periods_per_year)=0,$E$26,0),J333+E334-IF(AND(A334&gt;=$E$23,MOD(A334-$E$23,int)=0),$E$24,0)-F334))))</f>
        <v>#NAME?</v>
      </c>
      <c r="H334" s="79"/>
      <c r="I334" s="78" t="str">
        <f t="shared" si="5"/>
        <v>#NAME?</v>
      </c>
      <c r="J334" s="78" t="str">
        <f t="shared" si="6"/>
        <v>#NAME?</v>
      </c>
      <c r="K334" s="78" t="str">
        <f t="shared" si="7"/>
        <v>#NAME?</v>
      </c>
      <c r="L334" s="78" t="str">
        <f t="shared" si="8"/>
        <v>#NAME?</v>
      </c>
      <c r="M334" s="4"/>
      <c r="N334" s="4"/>
      <c r="O334" s="74" t="str">
        <f t="shared" si="9"/>
        <v>#NAME?</v>
      </c>
      <c r="P334" s="75" t="str">
        <f>IF(O334="","",IF(OR(periods_per_year=26,periods_per_year=52),IF(periods_per_year=26,IF(O334=1,fpdate,P333+14),IF(periods_per_year=52,IF(O334=1,fpdate,P333+7),"n/a")),IF(periods_per_year=24,DATE(YEAR(fpdate),MONTH(fpdate)+(O334-1)/2+IF(AND(DAY(fpdate)&gt;=15,MOD(O334,2)=0),1,0),IF(MOD(O334,2)=0,IF(DAY(fpdate)&gt;=15,DAY(fpdate)-14,DAY(fpdate)+14),DAY(fpdate))),IF(DAY(DATE(YEAR(fpdate),MONTH(fpdate)+O334-1,DAY(fpdate)))&lt;&gt;DAY(fpdate),DATE(YEAR(fpdate),MONTH(fpdate)+O334,0),DATE(YEAR(fpdate),MONTH(fpdate)+O334-1,DAY(fpdate))))))</f>
        <v>#NAME?</v>
      </c>
      <c r="Q334" s="80" t="str">
        <f>IF(O334="","",IF(D334&lt;&gt;"",D334,IF(O334=1,start_rate,IF(variable,IF(OR(O334=1,O334&lt;$J$23*periods_per_year),Q333,MIN($J$24,IF(MOD(O334-1,$J$26)=0,MAX($J$25,Q333+$J$27),Q333))),Q333))))</f>
        <v>#NAME?</v>
      </c>
      <c r="R334" s="78" t="str">
        <f t="shared" si="10"/>
        <v>#NAME?</v>
      </c>
      <c r="S334" s="78" t="str">
        <f t="shared" si="11"/>
        <v>#NAME?</v>
      </c>
      <c r="T334" s="78" t="str">
        <f t="shared" si="12"/>
        <v>#NAME?</v>
      </c>
      <c r="U334" s="78" t="str">
        <f t="shared" si="13"/>
        <v>#NAME?</v>
      </c>
    </row>
    <row r="335" ht="12.75" customHeight="1">
      <c r="A335" s="74" t="str">
        <f t="shared" si="1"/>
        <v>#NAME?</v>
      </c>
      <c r="B335" s="75" t="str">
        <f>IF(A335="","",IF(OR(periods_per_year=26,periods_per_year=52),IF(periods_per_year=26,IF(A335=1,fpdate,B334+14),IF(periods_per_year=52,IF(A335=1,fpdate,B334+7),"n/a")),IF(periods_per_year=24,DATE(YEAR(fpdate),MONTH(fpdate)+(A335-1)/2+IF(AND(DAY(fpdate)&gt;=15,MOD(A335,2)=0),1,0),IF(MOD(A335,2)=0,IF(DAY(fpdate)&gt;=15,DAY(fpdate)-14,DAY(fpdate)+14),DAY(fpdate))),IF(DAY(DATE(YEAR(fpdate),MONTH(fpdate)+A335-1,DAY(fpdate)))&lt;&gt;DAY(fpdate),DATE(YEAR(fpdate),MONTH(fpdate)+A335,0),DATE(YEAR(fpdate),MONTH(fpdate)+A335-1,DAY(fpdate))))))</f>
        <v>#NAME?</v>
      </c>
      <c r="C335" s="76" t="str">
        <f t="shared" si="2"/>
        <v>#NAME?</v>
      </c>
      <c r="D335" s="77" t="str">
        <f>IF(A335="","",IF(A335=1,start_rate,IF(variable,IF(OR(A335=1,A335&lt;$J$23*periods_per_year),D334,MIN($J$24,IF(MOD(A335-1,$J$26)=0,MAX($J$25,D334+$J$27),D334))),D334)))</f>
        <v>#NAME?</v>
      </c>
      <c r="E335" s="78" t="str">
        <f t="shared" si="3"/>
        <v>#NAME?</v>
      </c>
      <c r="F335" s="78" t="str">
        <f t="shared" si="4"/>
        <v>#NAME?</v>
      </c>
      <c r="G335" s="78" t="str">
        <f>IF(OR(A335="",A335&lt;$E$23),"",IF(J334&lt;=F335,0,IF(IF(AND(A335&gt;=$E$23,MOD(A335-$E$23,int)=0),$E$24,0)+F335&gt;=J334+E335,J334+E335-F335,IF(AND(A335&gt;=$E$23,MOD(A335-$E$23,int)=0),$E$24,0)+IF(IF(AND(A335&gt;=$E$23,MOD(A335-$E$23,int)=0),$E$24,0)+IF(MOD(A335-$E$27,periods_per_year)=0,$E$26,0)+F335&lt;J334+E335,IF(MOD(A335-$E$27,periods_per_year)=0,$E$26,0),J334+E335-IF(AND(A335&gt;=$E$23,MOD(A335-$E$23,int)=0),$E$24,0)-F335))))</f>
        <v>#NAME?</v>
      </c>
      <c r="H335" s="79"/>
      <c r="I335" s="78" t="str">
        <f t="shared" si="5"/>
        <v>#NAME?</v>
      </c>
      <c r="J335" s="78" t="str">
        <f t="shared" si="6"/>
        <v>#NAME?</v>
      </c>
      <c r="K335" s="78" t="str">
        <f t="shared" si="7"/>
        <v>#NAME?</v>
      </c>
      <c r="L335" s="78" t="str">
        <f t="shared" si="8"/>
        <v>#NAME?</v>
      </c>
      <c r="M335" s="4"/>
      <c r="N335" s="4"/>
      <c r="O335" s="74" t="str">
        <f t="shared" si="9"/>
        <v>#NAME?</v>
      </c>
      <c r="P335" s="75" t="str">
        <f>IF(O335="","",IF(OR(periods_per_year=26,periods_per_year=52),IF(periods_per_year=26,IF(O335=1,fpdate,P334+14),IF(periods_per_year=52,IF(O335=1,fpdate,P334+7),"n/a")),IF(periods_per_year=24,DATE(YEAR(fpdate),MONTH(fpdate)+(O335-1)/2+IF(AND(DAY(fpdate)&gt;=15,MOD(O335,2)=0),1,0),IF(MOD(O335,2)=0,IF(DAY(fpdate)&gt;=15,DAY(fpdate)-14,DAY(fpdate)+14),DAY(fpdate))),IF(DAY(DATE(YEAR(fpdate),MONTH(fpdate)+O335-1,DAY(fpdate)))&lt;&gt;DAY(fpdate),DATE(YEAR(fpdate),MONTH(fpdate)+O335,0),DATE(YEAR(fpdate),MONTH(fpdate)+O335-1,DAY(fpdate))))))</f>
        <v>#NAME?</v>
      </c>
      <c r="Q335" s="80" t="str">
        <f>IF(O335="","",IF(D335&lt;&gt;"",D335,IF(O335=1,start_rate,IF(variable,IF(OR(O335=1,O335&lt;$J$23*periods_per_year),Q334,MIN($J$24,IF(MOD(O335-1,$J$26)=0,MAX($J$25,Q334+$J$27),Q334))),Q334))))</f>
        <v>#NAME?</v>
      </c>
      <c r="R335" s="78" t="str">
        <f t="shared" si="10"/>
        <v>#NAME?</v>
      </c>
      <c r="S335" s="78" t="str">
        <f t="shared" si="11"/>
        <v>#NAME?</v>
      </c>
      <c r="T335" s="78" t="str">
        <f t="shared" si="12"/>
        <v>#NAME?</v>
      </c>
      <c r="U335" s="78" t="str">
        <f t="shared" si="13"/>
        <v>#NAME?</v>
      </c>
    </row>
    <row r="336" ht="12.75" customHeight="1">
      <c r="A336" s="74" t="str">
        <f t="shared" si="1"/>
        <v>#NAME?</v>
      </c>
      <c r="B336" s="75" t="str">
        <f>IF(A336="","",IF(OR(periods_per_year=26,periods_per_year=52),IF(periods_per_year=26,IF(A336=1,fpdate,B335+14),IF(periods_per_year=52,IF(A336=1,fpdate,B335+7),"n/a")),IF(periods_per_year=24,DATE(YEAR(fpdate),MONTH(fpdate)+(A336-1)/2+IF(AND(DAY(fpdate)&gt;=15,MOD(A336,2)=0),1,0),IF(MOD(A336,2)=0,IF(DAY(fpdate)&gt;=15,DAY(fpdate)-14,DAY(fpdate)+14),DAY(fpdate))),IF(DAY(DATE(YEAR(fpdate),MONTH(fpdate)+A336-1,DAY(fpdate)))&lt;&gt;DAY(fpdate),DATE(YEAR(fpdate),MONTH(fpdate)+A336,0),DATE(YEAR(fpdate),MONTH(fpdate)+A336-1,DAY(fpdate))))))</f>
        <v>#NAME?</v>
      </c>
      <c r="C336" s="76" t="str">
        <f t="shared" si="2"/>
        <v>#NAME?</v>
      </c>
      <c r="D336" s="77" t="str">
        <f>IF(A336="","",IF(A336=1,start_rate,IF(variable,IF(OR(A336=1,A336&lt;$J$23*periods_per_year),D335,MIN($J$24,IF(MOD(A336-1,$J$26)=0,MAX($J$25,D335+$J$27),D335))),D335)))</f>
        <v>#NAME?</v>
      </c>
      <c r="E336" s="78" t="str">
        <f t="shared" si="3"/>
        <v>#NAME?</v>
      </c>
      <c r="F336" s="78" t="str">
        <f t="shared" si="4"/>
        <v>#NAME?</v>
      </c>
      <c r="G336" s="78" t="str">
        <f>IF(OR(A336="",A336&lt;$E$23),"",IF(J335&lt;=F336,0,IF(IF(AND(A336&gt;=$E$23,MOD(A336-$E$23,int)=0),$E$24,0)+F336&gt;=J335+E336,J335+E336-F336,IF(AND(A336&gt;=$E$23,MOD(A336-$E$23,int)=0),$E$24,0)+IF(IF(AND(A336&gt;=$E$23,MOD(A336-$E$23,int)=0),$E$24,0)+IF(MOD(A336-$E$27,periods_per_year)=0,$E$26,0)+F336&lt;J335+E336,IF(MOD(A336-$E$27,periods_per_year)=0,$E$26,0),J335+E336-IF(AND(A336&gt;=$E$23,MOD(A336-$E$23,int)=0),$E$24,0)-F336))))</f>
        <v>#NAME?</v>
      </c>
      <c r="H336" s="79"/>
      <c r="I336" s="78" t="str">
        <f t="shared" si="5"/>
        <v>#NAME?</v>
      </c>
      <c r="J336" s="78" t="str">
        <f t="shared" si="6"/>
        <v>#NAME?</v>
      </c>
      <c r="K336" s="78" t="str">
        <f t="shared" si="7"/>
        <v>#NAME?</v>
      </c>
      <c r="L336" s="78" t="str">
        <f t="shared" si="8"/>
        <v>#NAME?</v>
      </c>
      <c r="M336" s="4"/>
      <c r="N336" s="4"/>
      <c r="O336" s="74" t="str">
        <f t="shared" si="9"/>
        <v>#NAME?</v>
      </c>
      <c r="P336" s="75" t="str">
        <f>IF(O336="","",IF(OR(periods_per_year=26,periods_per_year=52),IF(periods_per_year=26,IF(O336=1,fpdate,P335+14),IF(periods_per_year=52,IF(O336=1,fpdate,P335+7),"n/a")),IF(periods_per_year=24,DATE(YEAR(fpdate),MONTH(fpdate)+(O336-1)/2+IF(AND(DAY(fpdate)&gt;=15,MOD(O336,2)=0),1,0),IF(MOD(O336,2)=0,IF(DAY(fpdate)&gt;=15,DAY(fpdate)-14,DAY(fpdate)+14),DAY(fpdate))),IF(DAY(DATE(YEAR(fpdate),MONTH(fpdate)+O336-1,DAY(fpdate)))&lt;&gt;DAY(fpdate),DATE(YEAR(fpdate),MONTH(fpdate)+O336,0),DATE(YEAR(fpdate),MONTH(fpdate)+O336-1,DAY(fpdate))))))</f>
        <v>#NAME?</v>
      </c>
      <c r="Q336" s="80" t="str">
        <f>IF(O336="","",IF(D336&lt;&gt;"",D336,IF(O336=1,start_rate,IF(variable,IF(OR(O336=1,O336&lt;$J$23*periods_per_year),Q335,MIN($J$24,IF(MOD(O336-1,$J$26)=0,MAX($J$25,Q335+$J$27),Q335))),Q335))))</f>
        <v>#NAME?</v>
      </c>
      <c r="R336" s="78" t="str">
        <f t="shared" si="10"/>
        <v>#NAME?</v>
      </c>
      <c r="S336" s="78" t="str">
        <f t="shared" si="11"/>
        <v>#NAME?</v>
      </c>
      <c r="T336" s="78" t="str">
        <f t="shared" si="12"/>
        <v>#NAME?</v>
      </c>
      <c r="U336" s="78" t="str">
        <f t="shared" si="13"/>
        <v>#NAME?</v>
      </c>
    </row>
    <row r="337" ht="12.75" customHeight="1">
      <c r="A337" s="74" t="str">
        <f t="shared" si="1"/>
        <v>#NAME?</v>
      </c>
      <c r="B337" s="75" t="str">
        <f>IF(A337="","",IF(OR(periods_per_year=26,periods_per_year=52),IF(periods_per_year=26,IF(A337=1,fpdate,B336+14),IF(periods_per_year=52,IF(A337=1,fpdate,B336+7),"n/a")),IF(periods_per_year=24,DATE(YEAR(fpdate),MONTH(fpdate)+(A337-1)/2+IF(AND(DAY(fpdate)&gt;=15,MOD(A337,2)=0),1,0),IF(MOD(A337,2)=0,IF(DAY(fpdate)&gt;=15,DAY(fpdate)-14,DAY(fpdate)+14),DAY(fpdate))),IF(DAY(DATE(YEAR(fpdate),MONTH(fpdate)+A337-1,DAY(fpdate)))&lt;&gt;DAY(fpdate),DATE(YEAR(fpdate),MONTH(fpdate)+A337,0),DATE(YEAR(fpdate),MONTH(fpdate)+A337-1,DAY(fpdate))))))</f>
        <v>#NAME?</v>
      </c>
      <c r="C337" s="76" t="str">
        <f t="shared" si="2"/>
        <v>#NAME?</v>
      </c>
      <c r="D337" s="77" t="str">
        <f>IF(A337="","",IF(A337=1,start_rate,IF(variable,IF(OR(A337=1,A337&lt;$J$23*periods_per_year),D336,MIN($J$24,IF(MOD(A337-1,$J$26)=0,MAX($J$25,D336+$J$27),D336))),D336)))</f>
        <v>#NAME?</v>
      </c>
      <c r="E337" s="78" t="str">
        <f t="shared" si="3"/>
        <v>#NAME?</v>
      </c>
      <c r="F337" s="78" t="str">
        <f t="shared" si="4"/>
        <v>#NAME?</v>
      </c>
      <c r="G337" s="78" t="str">
        <f>IF(OR(A337="",A337&lt;$E$23),"",IF(J336&lt;=F337,0,IF(IF(AND(A337&gt;=$E$23,MOD(A337-$E$23,int)=0),$E$24,0)+F337&gt;=J336+E337,J336+E337-F337,IF(AND(A337&gt;=$E$23,MOD(A337-$E$23,int)=0),$E$24,0)+IF(IF(AND(A337&gt;=$E$23,MOD(A337-$E$23,int)=0),$E$24,0)+IF(MOD(A337-$E$27,periods_per_year)=0,$E$26,0)+F337&lt;J336+E337,IF(MOD(A337-$E$27,periods_per_year)=0,$E$26,0),J336+E337-IF(AND(A337&gt;=$E$23,MOD(A337-$E$23,int)=0),$E$24,0)-F337))))</f>
        <v>#NAME?</v>
      </c>
      <c r="H337" s="79"/>
      <c r="I337" s="78" t="str">
        <f t="shared" si="5"/>
        <v>#NAME?</v>
      </c>
      <c r="J337" s="78" t="str">
        <f t="shared" si="6"/>
        <v>#NAME?</v>
      </c>
      <c r="K337" s="78" t="str">
        <f t="shared" si="7"/>
        <v>#NAME?</v>
      </c>
      <c r="L337" s="78" t="str">
        <f t="shared" si="8"/>
        <v>#NAME?</v>
      </c>
      <c r="M337" s="4"/>
      <c r="N337" s="4"/>
      <c r="O337" s="74" t="str">
        <f t="shared" si="9"/>
        <v>#NAME?</v>
      </c>
      <c r="P337" s="75" t="str">
        <f>IF(O337="","",IF(OR(periods_per_year=26,periods_per_year=52),IF(periods_per_year=26,IF(O337=1,fpdate,P336+14),IF(periods_per_year=52,IF(O337=1,fpdate,P336+7),"n/a")),IF(periods_per_year=24,DATE(YEAR(fpdate),MONTH(fpdate)+(O337-1)/2+IF(AND(DAY(fpdate)&gt;=15,MOD(O337,2)=0),1,0),IF(MOD(O337,2)=0,IF(DAY(fpdate)&gt;=15,DAY(fpdate)-14,DAY(fpdate)+14),DAY(fpdate))),IF(DAY(DATE(YEAR(fpdate),MONTH(fpdate)+O337-1,DAY(fpdate)))&lt;&gt;DAY(fpdate),DATE(YEAR(fpdate),MONTH(fpdate)+O337,0),DATE(YEAR(fpdate),MONTH(fpdate)+O337-1,DAY(fpdate))))))</f>
        <v>#NAME?</v>
      </c>
      <c r="Q337" s="80" t="str">
        <f>IF(O337="","",IF(D337&lt;&gt;"",D337,IF(O337=1,start_rate,IF(variable,IF(OR(O337=1,O337&lt;$J$23*periods_per_year),Q336,MIN($J$24,IF(MOD(O337-1,$J$26)=0,MAX($J$25,Q336+$J$27),Q336))),Q336))))</f>
        <v>#NAME?</v>
      </c>
      <c r="R337" s="78" t="str">
        <f t="shared" si="10"/>
        <v>#NAME?</v>
      </c>
      <c r="S337" s="78" t="str">
        <f t="shared" si="11"/>
        <v>#NAME?</v>
      </c>
      <c r="T337" s="78" t="str">
        <f t="shared" si="12"/>
        <v>#NAME?</v>
      </c>
      <c r="U337" s="78" t="str">
        <f t="shared" si="13"/>
        <v>#NAME?</v>
      </c>
    </row>
    <row r="338" ht="12.75" customHeight="1">
      <c r="A338" s="74" t="str">
        <f t="shared" si="1"/>
        <v>#NAME?</v>
      </c>
      <c r="B338" s="75" t="str">
        <f>IF(A338="","",IF(OR(periods_per_year=26,periods_per_year=52),IF(periods_per_year=26,IF(A338=1,fpdate,B337+14),IF(periods_per_year=52,IF(A338=1,fpdate,B337+7),"n/a")),IF(periods_per_year=24,DATE(YEAR(fpdate),MONTH(fpdate)+(A338-1)/2+IF(AND(DAY(fpdate)&gt;=15,MOD(A338,2)=0),1,0),IF(MOD(A338,2)=0,IF(DAY(fpdate)&gt;=15,DAY(fpdate)-14,DAY(fpdate)+14),DAY(fpdate))),IF(DAY(DATE(YEAR(fpdate),MONTH(fpdate)+A338-1,DAY(fpdate)))&lt;&gt;DAY(fpdate),DATE(YEAR(fpdate),MONTH(fpdate)+A338,0),DATE(YEAR(fpdate),MONTH(fpdate)+A338-1,DAY(fpdate))))))</f>
        <v>#NAME?</v>
      </c>
      <c r="C338" s="76" t="str">
        <f t="shared" si="2"/>
        <v>#NAME?</v>
      </c>
      <c r="D338" s="77" t="str">
        <f>IF(A338="","",IF(A338=1,start_rate,IF(variable,IF(OR(A338=1,A338&lt;$J$23*periods_per_year),D337,MIN($J$24,IF(MOD(A338-1,$J$26)=0,MAX($J$25,D337+$J$27),D337))),D337)))</f>
        <v>#NAME?</v>
      </c>
      <c r="E338" s="78" t="str">
        <f t="shared" si="3"/>
        <v>#NAME?</v>
      </c>
      <c r="F338" s="78" t="str">
        <f t="shared" si="4"/>
        <v>#NAME?</v>
      </c>
      <c r="G338" s="78" t="str">
        <f>IF(OR(A338="",A338&lt;$E$23),"",IF(J337&lt;=F338,0,IF(IF(AND(A338&gt;=$E$23,MOD(A338-$E$23,int)=0),$E$24,0)+F338&gt;=J337+E338,J337+E338-F338,IF(AND(A338&gt;=$E$23,MOD(A338-$E$23,int)=0),$E$24,0)+IF(IF(AND(A338&gt;=$E$23,MOD(A338-$E$23,int)=0),$E$24,0)+IF(MOD(A338-$E$27,periods_per_year)=0,$E$26,0)+F338&lt;J337+E338,IF(MOD(A338-$E$27,periods_per_year)=0,$E$26,0),J337+E338-IF(AND(A338&gt;=$E$23,MOD(A338-$E$23,int)=0),$E$24,0)-F338))))</f>
        <v>#NAME?</v>
      </c>
      <c r="H338" s="79"/>
      <c r="I338" s="78" t="str">
        <f t="shared" si="5"/>
        <v>#NAME?</v>
      </c>
      <c r="J338" s="78" t="str">
        <f t="shared" si="6"/>
        <v>#NAME?</v>
      </c>
      <c r="K338" s="78" t="str">
        <f t="shared" si="7"/>
        <v>#NAME?</v>
      </c>
      <c r="L338" s="78" t="str">
        <f t="shared" si="8"/>
        <v>#NAME?</v>
      </c>
      <c r="M338" s="4"/>
      <c r="N338" s="4"/>
      <c r="O338" s="74" t="str">
        <f t="shared" si="9"/>
        <v>#NAME?</v>
      </c>
      <c r="P338" s="75" t="str">
        <f>IF(O338="","",IF(OR(periods_per_year=26,periods_per_year=52),IF(periods_per_year=26,IF(O338=1,fpdate,P337+14),IF(periods_per_year=52,IF(O338=1,fpdate,P337+7),"n/a")),IF(periods_per_year=24,DATE(YEAR(fpdate),MONTH(fpdate)+(O338-1)/2+IF(AND(DAY(fpdate)&gt;=15,MOD(O338,2)=0),1,0),IF(MOD(O338,2)=0,IF(DAY(fpdate)&gt;=15,DAY(fpdate)-14,DAY(fpdate)+14),DAY(fpdate))),IF(DAY(DATE(YEAR(fpdate),MONTH(fpdate)+O338-1,DAY(fpdate)))&lt;&gt;DAY(fpdate),DATE(YEAR(fpdate),MONTH(fpdate)+O338,0),DATE(YEAR(fpdate),MONTH(fpdate)+O338-1,DAY(fpdate))))))</f>
        <v>#NAME?</v>
      </c>
      <c r="Q338" s="80" t="str">
        <f>IF(O338="","",IF(D338&lt;&gt;"",D338,IF(O338=1,start_rate,IF(variable,IF(OR(O338=1,O338&lt;$J$23*periods_per_year),Q337,MIN($J$24,IF(MOD(O338-1,$J$26)=0,MAX($J$25,Q337+$J$27),Q337))),Q337))))</f>
        <v>#NAME?</v>
      </c>
      <c r="R338" s="78" t="str">
        <f t="shared" si="10"/>
        <v>#NAME?</v>
      </c>
      <c r="S338" s="78" t="str">
        <f t="shared" si="11"/>
        <v>#NAME?</v>
      </c>
      <c r="T338" s="78" t="str">
        <f t="shared" si="12"/>
        <v>#NAME?</v>
      </c>
      <c r="U338" s="78" t="str">
        <f t="shared" si="13"/>
        <v>#NAME?</v>
      </c>
    </row>
    <row r="339" ht="12.75" customHeight="1">
      <c r="A339" s="74" t="str">
        <f t="shared" si="1"/>
        <v>#NAME?</v>
      </c>
      <c r="B339" s="75" t="str">
        <f>IF(A339="","",IF(OR(periods_per_year=26,periods_per_year=52),IF(periods_per_year=26,IF(A339=1,fpdate,B338+14),IF(periods_per_year=52,IF(A339=1,fpdate,B338+7),"n/a")),IF(periods_per_year=24,DATE(YEAR(fpdate),MONTH(fpdate)+(A339-1)/2+IF(AND(DAY(fpdate)&gt;=15,MOD(A339,2)=0),1,0),IF(MOD(A339,2)=0,IF(DAY(fpdate)&gt;=15,DAY(fpdate)-14,DAY(fpdate)+14),DAY(fpdate))),IF(DAY(DATE(YEAR(fpdate),MONTH(fpdate)+A339-1,DAY(fpdate)))&lt;&gt;DAY(fpdate),DATE(YEAR(fpdate),MONTH(fpdate)+A339,0),DATE(YEAR(fpdate),MONTH(fpdate)+A339-1,DAY(fpdate))))))</f>
        <v>#NAME?</v>
      </c>
      <c r="C339" s="76" t="str">
        <f t="shared" si="2"/>
        <v>#NAME?</v>
      </c>
      <c r="D339" s="77" t="str">
        <f>IF(A339="","",IF(A339=1,start_rate,IF(variable,IF(OR(A339=1,A339&lt;$J$23*periods_per_year),D338,MIN($J$24,IF(MOD(A339-1,$J$26)=0,MAX($J$25,D338+$J$27),D338))),D338)))</f>
        <v>#NAME?</v>
      </c>
      <c r="E339" s="78" t="str">
        <f t="shared" si="3"/>
        <v>#NAME?</v>
      </c>
      <c r="F339" s="78" t="str">
        <f t="shared" si="4"/>
        <v>#NAME?</v>
      </c>
      <c r="G339" s="78" t="str">
        <f>IF(OR(A339="",A339&lt;$E$23),"",IF(J338&lt;=F339,0,IF(IF(AND(A339&gt;=$E$23,MOD(A339-$E$23,int)=0),$E$24,0)+F339&gt;=J338+E339,J338+E339-F339,IF(AND(A339&gt;=$E$23,MOD(A339-$E$23,int)=0),$E$24,0)+IF(IF(AND(A339&gt;=$E$23,MOD(A339-$E$23,int)=0),$E$24,0)+IF(MOD(A339-$E$27,periods_per_year)=0,$E$26,0)+F339&lt;J338+E339,IF(MOD(A339-$E$27,periods_per_year)=0,$E$26,0),J338+E339-IF(AND(A339&gt;=$E$23,MOD(A339-$E$23,int)=0),$E$24,0)-F339))))</f>
        <v>#NAME?</v>
      </c>
      <c r="H339" s="79"/>
      <c r="I339" s="78" t="str">
        <f t="shared" si="5"/>
        <v>#NAME?</v>
      </c>
      <c r="J339" s="78" t="str">
        <f t="shared" si="6"/>
        <v>#NAME?</v>
      </c>
      <c r="K339" s="78" t="str">
        <f t="shared" si="7"/>
        <v>#NAME?</v>
      </c>
      <c r="L339" s="78" t="str">
        <f t="shared" si="8"/>
        <v>#NAME?</v>
      </c>
      <c r="M339" s="4"/>
      <c r="N339" s="4"/>
      <c r="O339" s="74" t="str">
        <f t="shared" si="9"/>
        <v>#NAME?</v>
      </c>
      <c r="P339" s="75" t="str">
        <f>IF(O339="","",IF(OR(periods_per_year=26,periods_per_year=52),IF(periods_per_year=26,IF(O339=1,fpdate,P338+14),IF(periods_per_year=52,IF(O339=1,fpdate,P338+7),"n/a")),IF(periods_per_year=24,DATE(YEAR(fpdate),MONTH(fpdate)+(O339-1)/2+IF(AND(DAY(fpdate)&gt;=15,MOD(O339,2)=0),1,0),IF(MOD(O339,2)=0,IF(DAY(fpdate)&gt;=15,DAY(fpdate)-14,DAY(fpdate)+14),DAY(fpdate))),IF(DAY(DATE(YEAR(fpdate),MONTH(fpdate)+O339-1,DAY(fpdate)))&lt;&gt;DAY(fpdate),DATE(YEAR(fpdate),MONTH(fpdate)+O339,0),DATE(YEAR(fpdate),MONTH(fpdate)+O339-1,DAY(fpdate))))))</f>
        <v>#NAME?</v>
      </c>
      <c r="Q339" s="80" t="str">
        <f>IF(O339="","",IF(D339&lt;&gt;"",D339,IF(O339=1,start_rate,IF(variable,IF(OR(O339=1,O339&lt;$J$23*periods_per_year),Q338,MIN($J$24,IF(MOD(O339-1,$J$26)=0,MAX($J$25,Q338+$J$27),Q338))),Q338))))</f>
        <v>#NAME?</v>
      </c>
      <c r="R339" s="78" t="str">
        <f t="shared" si="10"/>
        <v>#NAME?</v>
      </c>
      <c r="S339" s="78" t="str">
        <f t="shared" si="11"/>
        <v>#NAME?</v>
      </c>
      <c r="T339" s="78" t="str">
        <f t="shared" si="12"/>
        <v>#NAME?</v>
      </c>
      <c r="U339" s="78" t="str">
        <f t="shared" si="13"/>
        <v>#NAME?</v>
      </c>
    </row>
    <row r="340" ht="12.75" customHeight="1">
      <c r="A340" s="74" t="str">
        <f t="shared" si="1"/>
        <v>#NAME?</v>
      </c>
      <c r="B340" s="75" t="str">
        <f>IF(A340="","",IF(OR(periods_per_year=26,periods_per_year=52),IF(periods_per_year=26,IF(A340=1,fpdate,B339+14),IF(periods_per_year=52,IF(A340=1,fpdate,B339+7),"n/a")),IF(periods_per_year=24,DATE(YEAR(fpdate),MONTH(fpdate)+(A340-1)/2+IF(AND(DAY(fpdate)&gt;=15,MOD(A340,2)=0),1,0),IF(MOD(A340,2)=0,IF(DAY(fpdate)&gt;=15,DAY(fpdate)-14,DAY(fpdate)+14),DAY(fpdate))),IF(DAY(DATE(YEAR(fpdate),MONTH(fpdate)+A340-1,DAY(fpdate)))&lt;&gt;DAY(fpdate),DATE(YEAR(fpdate),MONTH(fpdate)+A340,0),DATE(YEAR(fpdate),MONTH(fpdate)+A340-1,DAY(fpdate))))))</f>
        <v>#NAME?</v>
      </c>
      <c r="C340" s="76" t="str">
        <f t="shared" si="2"/>
        <v>#NAME?</v>
      </c>
      <c r="D340" s="77" t="str">
        <f>IF(A340="","",IF(A340=1,start_rate,IF(variable,IF(OR(A340=1,A340&lt;$J$23*periods_per_year),D339,MIN($J$24,IF(MOD(A340-1,$J$26)=0,MAX($J$25,D339+$J$27),D339))),D339)))</f>
        <v>#NAME?</v>
      </c>
      <c r="E340" s="78" t="str">
        <f t="shared" si="3"/>
        <v>#NAME?</v>
      </c>
      <c r="F340" s="78" t="str">
        <f t="shared" si="4"/>
        <v>#NAME?</v>
      </c>
      <c r="G340" s="78" t="str">
        <f>IF(OR(A340="",A340&lt;$E$23),"",IF(J339&lt;=F340,0,IF(IF(AND(A340&gt;=$E$23,MOD(A340-$E$23,int)=0),$E$24,0)+F340&gt;=J339+E340,J339+E340-F340,IF(AND(A340&gt;=$E$23,MOD(A340-$E$23,int)=0),$E$24,0)+IF(IF(AND(A340&gt;=$E$23,MOD(A340-$E$23,int)=0),$E$24,0)+IF(MOD(A340-$E$27,periods_per_year)=0,$E$26,0)+F340&lt;J339+E340,IF(MOD(A340-$E$27,periods_per_year)=0,$E$26,0),J339+E340-IF(AND(A340&gt;=$E$23,MOD(A340-$E$23,int)=0),$E$24,0)-F340))))</f>
        <v>#NAME?</v>
      </c>
      <c r="H340" s="79"/>
      <c r="I340" s="78" t="str">
        <f t="shared" si="5"/>
        <v>#NAME?</v>
      </c>
      <c r="J340" s="78" t="str">
        <f t="shared" si="6"/>
        <v>#NAME?</v>
      </c>
      <c r="K340" s="78" t="str">
        <f t="shared" si="7"/>
        <v>#NAME?</v>
      </c>
      <c r="L340" s="78" t="str">
        <f t="shared" si="8"/>
        <v>#NAME?</v>
      </c>
      <c r="M340" s="4"/>
      <c r="N340" s="4"/>
      <c r="O340" s="74" t="str">
        <f t="shared" si="9"/>
        <v>#NAME?</v>
      </c>
      <c r="P340" s="75" t="str">
        <f>IF(O340="","",IF(OR(periods_per_year=26,periods_per_year=52),IF(periods_per_year=26,IF(O340=1,fpdate,P339+14),IF(periods_per_year=52,IF(O340=1,fpdate,P339+7),"n/a")),IF(periods_per_year=24,DATE(YEAR(fpdate),MONTH(fpdate)+(O340-1)/2+IF(AND(DAY(fpdate)&gt;=15,MOD(O340,2)=0),1,0),IF(MOD(O340,2)=0,IF(DAY(fpdate)&gt;=15,DAY(fpdate)-14,DAY(fpdate)+14),DAY(fpdate))),IF(DAY(DATE(YEAR(fpdate),MONTH(fpdate)+O340-1,DAY(fpdate)))&lt;&gt;DAY(fpdate),DATE(YEAR(fpdate),MONTH(fpdate)+O340,0),DATE(YEAR(fpdate),MONTH(fpdate)+O340-1,DAY(fpdate))))))</f>
        <v>#NAME?</v>
      </c>
      <c r="Q340" s="80" t="str">
        <f>IF(O340="","",IF(D340&lt;&gt;"",D340,IF(O340=1,start_rate,IF(variable,IF(OR(O340=1,O340&lt;$J$23*periods_per_year),Q339,MIN($J$24,IF(MOD(O340-1,$J$26)=0,MAX($J$25,Q339+$J$27),Q339))),Q339))))</f>
        <v>#NAME?</v>
      </c>
      <c r="R340" s="78" t="str">
        <f t="shared" si="10"/>
        <v>#NAME?</v>
      </c>
      <c r="S340" s="78" t="str">
        <f t="shared" si="11"/>
        <v>#NAME?</v>
      </c>
      <c r="T340" s="78" t="str">
        <f t="shared" si="12"/>
        <v>#NAME?</v>
      </c>
      <c r="U340" s="78" t="str">
        <f t="shared" si="13"/>
        <v>#NAME?</v>
      </c>
    </row>
    <row r="341" ht="12.75" customHeight="1">
      <c r="A341" s="74" t="str">
        <f t="shared" si="1"/>
        <v>#NAME?</v>
      </c>
      <c r="B341" s="75" t="str">
        <f>IF(A341="","",IF(OR(periods_per_year=26,periods_per_year=52),IF(periods_per_year=26,IF(A341=1,fpdate,B340+14),IF(periods_per_year=52,IF(A341=1,fpdate,B340+7),"n/a")),IF(periods_per_year=24,DATE(YEAR(fpdate),MONTH(fpdate)+(A341-1)/2+IF(AND(DAY(fpdate)&gt;=15,MOD(A341,2)=0),1,0),IF(MOD(A341,2)=0,IF(DAY(fpdate)&gt;=15,DAY(fpdate)-14,DAY(fpdate)+14),DAY(fpdate))),IF(DAY(DATE(YEAR(fpdate),MONTH(fpdate)+A341-1,DAY(fpdate)))&lt;&gt;DAY(fpdate),DATE(YEAR(fpdate),MONTH(fpdate)+A341,0),DATE(YEAR(fpdate),MONTH(fpdate)+A341-1,DAY(fpdate))))))</f>
        <v>#NAME?</v>
      </c>
      <c r="C341" s="76" t="str">
        <f t="shared" si="2"/>
        <v>#NAME?</v>
      </c>
      <c r="D341" s="77" t="str">
        <f>IF(A341="","",IF(A341=1,start_rate,IF(variable,IF(OR(A341=1,A341&lt;$J$23*periods_per_year),D340,MIN($J$24,IF(MOD(A341-1,$J$26)=0,MAX($J$25,D340+$J$27),D340))),D340)))</f>
        <v>#NAME?</v>
      </c>
      <c r="E341" s="78" t="str">
        <f t="shared" si="3"/>
        <v>#NAME?</v>
      </c>
      <c r="F341" s="78" t="str">
        <f t="shared" si="4"/>
        <v>#NAME?</v>
      </c>
      <c r="G341" s="78" t="str">
        <f>IF(OR(A341="",A341&lt;$E$23),"",IF(J340&lt;=F341,0,IF(IF(AND(A341&gt;=$E$23,MOD(A341-$E$23,int)=0),$E$24,0)+F341&gt;=J340+E341,J340+E341-F341,IF(AND(A341&gt;=$E$23,MOD(A341-$E$23,int)=0),$E$24,0)+IF(IF(AND(A341&gt;=$E$23,MOD(A341-$E$23,int)=0),$E$24,0)+IF(MOD(A341-$E$27,periods_per_year)=0,$E$26,0)+F341&lt;J340+E341,IF(MOD(A341-$E$27,periods_per_year)=0,$E$26,0),J340+E341-IF(AND(A341&gt;=$E$23,MOD(A341-$E$23,int)=0),$E$24,0)-F341))))</f>
        <v>#NAME?</v>
      </c>
      <c r="H341" s="79"/>
      <c r="I341" s="78" t="str">
        <f t="shared" si="5"/>
        <v>#NAME?</v>
      </c>
      <c r="J341" s="78" t="str">
        <f t="shared" si="6"/>
        <v>#NAME?</v>
      </c>
      <c r="K341" s="78" t="str">
        <f t="shared" si="7"/>
        <v>#NAME?</v>
      </c>
      <c r="L341" s="78" t="str">
        <f t="shared" si="8"/>
        <v>#NAME?</v>
      </c>
      <c r="M341" s="4"/>
      <c r="N341" s="4"/>
      <c r="O341" s="74" t="str">
        <f t="shared" si="9"/>
        <v>#NAME?</v>
      </c>
      <c r="P341" s="75" t="str">
        <f>IF(O341="","",IF(OR(periods_per_year=26,periods_per_year=52),IF(periods_per_year=26,IF(O341=1,fpdate,P340+14),IF(periods_per_year=52,IF(O341=1,fpdate,P340+7),"n/a")),IF(periods_per_year=24,DATE(YEAR(fpdate),MONTH(fpdate)+(O341-1)/2+IF(AND(DAY(fpdate)&gt;=15,MOD(O341,2)=0),1,0),IF(MOD(O341,2)=0,IF(DAY(fpdate)&gt;=15,DAY(fpdate)-14,DAY(fpdate)+14),DAY(fpdate))),IF(DAY(DATE(YEAR(fpdate),MONTH(fpdate)+O341-1,DAY(fpdate)))&lt;&gt;DAY(fpdate),DATE(YEAR(fpdate),MONTH(fpdate)+O341,0),DATE(YEAR(fpdate),MONTH(fpdate)+O341-1,DAY(fpdate))))))</f>
        <v>#NAME?</v>
      </c>
      <c r="Q341" s="80" t="str">
        <f>IF(O341="","",IF(D341&lt;&gt;"",D341,IF(O341=1,start_rate,IF(variable,IF(OR(O341=1,O341&lt;$J$23*periods_per_year),Q340,MIN($J$24,IF(MOD(O341-1,$J$26)=0,MAX($J$25,Q340+$J$27),Q340))),Q340))))</f>
        <v>#NAME?</v>
      </c>
      <c r="R341" s="78" t="str">
        <f t="shared" si="10"/>
        <v>#NAME?</v>
      </c>
      <c r="S341" s="78" t="str">
        <f t="shared" si="11"/>
        <v>#NAME?</v>
      </c>
      <c r="T341" s="78" t="str">
        <f t="shared" si="12"/>
        <v>#NAME?</v>
      </c>
      <c r="U341" s="78" t="str">
        <f t="shared" si="13"/>
        <v>#NAME?</v>
      </c>
    </row>
    <row r="342" ht="12.75" customHeight="1">
      <c r="A342" s="74" t="str">
        <f t="shared" si="1"/>
        <v>#NAME?</v>
      </c>
      <c r="B342" s="75" t="str">
        <f>IF(A342="","",IF(OR(periods_per_year=26,periods_per_year=52),IF(periods_per_year=26,IF(A342=1,fpdate,B341+14),IF(periods_per_year=52,IF(A342=1,fpdate,B341+7),"n/a")),IF(periods_per_year=24,DATE(YEAR(fpdate),MONTH(fpdate)+(A342-1)/2+IF(AND(DAY(fpdate)&gt;=15,MOD(A342,2)=0),1,0),IF(MOD(A342,2)=0,IF(DAY(fpdate)&gt;=15,DAY(fpdate)-14,DAY(fpdate)+14),DAY(fpdate))),IF(DAY(DATE(YEAR(fpdate),MONTH(fpdate)+A342-1,DAY(fpdate)))&lt;&gt;DAY(fpdate),DATE(YEAR(fpdate),MONTH(fpdate)+A342,0),DATE(YEAR(fpdate),MONTH(fpdate)+A342-1,DAY(fpdate))))))</f>
        <v>#NAME?</v>
      </c>
      <c r="C342" s="76" t="str">
        <f t="shared" si="2"/>
        <v>#NAME?</v>
      </c>
      <c r="D342" s="77" t="str">
        <f>IF(A342="","",IF(A342=1,start_rate,IF(variable,IF(OR(A342=1,A342&lt;$J$23*periods_per_year),D341,MIN($J$24,IF(MOD(A342-1,$J$26)=0,MAX($J$25,D341+$J$27),D341))),D341)))</f>
        <v>#NAME?</v>
      </c>
      <c r="E342" s="78" t="str">
        <f t="shared" si="3"/>
        <v>#NAME?</v>
      </c>
      <c r="F342" s="78" t="str">
        <f t="shared" si="4"/>
        <v>#NAME?</v>
      </c>
      <c r="G342" s="78" t="str">
        <f>IF(OR(A342="",A342&lt;$E$23),"",IF(J341&lt;=F342,0,IF(IF(AND(A342&gt;=$E$23,MOD(A342-$E$23,int)=0),$E$24,0)+F342&gt;=J341+E342,J341+E342-F342,IF(AND(A342&gt;=$E$23,MOD(A342-$E$23,int)=0),$E$24,0)+IF(IF(AND(A342&gt;=$E$23,MOD(A342-$E$23,int)=0),$E$24,0)+IF(MOD(A342-$E$27,periods_per_year)=0,$E$26,0)+F342&lt;J341+E342,IF(MOD(A342-$E$27,periods_per_year)=0,$E$26,0),J341+E342-IF(AND(A342&gt;=$E$23,MOD(A342-$E$23,int)=0),$E$24,0)-F342))))</f>
        <v>#NAME?</v>
      </c>
      <c r="H342" s="79"/>
      <c r="I342" s="78" t="str">
        <f t="shared" si="5"/>
        <v>#NAME?</v>
      </c>
      <c r="J342" s="78" t="str">
        <f t="shared" si="6"/>
        <v>#NAME?</v>
      </c>
      <c r="K342" s="78" t="str">
        <f t="shared" si="7"/>
        <v>#NAME?</v>
      </c>
      <c r="L342" s="78" t="str">
        <f t="shared" si="8"/>
        <v>#NAME?</v>
      </c>
      <c r="M342" s="4"/>
      <c r="N342" s="4"/>
      <c r="O342" s="74" t="str">
        <f t="shared" si="9"/>
        <v>#NAME?</v>
      </c>
      <c r="P342" s="75" t="str">
        <f>IF(O342="","",IF(OR(periods_per_year=26,periods_per_year=52),IF(periods_per_year=26,IF(O342=1,fpdate,P341+14),IF(periods_per_year=52,IF(O342=1,fpdate,P341+7),"n/a")),IF(periods_per_year=24,DATE(YEAR(fpdate),MONTH(fpdate)+(O342-1)/2+IF(AND(DAY(fpdate)&gt;=15,MOD(O342,2)=0),1,0),IF(MOD(O342,2)=0,IF(DAY(fpdate)&gt;=15,DAY(fpdate)-14,DAY(fpdate)+14),DAY(fpdate))),IF(DAY(DATE(YEAR(fpdate),MONTH(fpdate)+O342-1,DAY(fpdate)))&lt;&gt;DAY(fpdate),DATE(YEAR(fpdate),MONTH(fpdate)+O342,0),DATE(YEAR(fpdate),MONTH(fpdate)+O342-1,DAY(fpdate))))))</f>
        <v>#NAME?</v>
      </c>
      <c r="Q342" s="80" t="str">
        <f>IF(O342="","",IF(D342&lt;&gt;"",D342,IF(O342=1,start_rate,IF(variable,IF(OR(O342=1,O342&lt;$J$23*periods_per_year),Q341,MIN($J$24,IF(MOD(O342-1,$J$26)=0,MAX($J$25,Q341+$J$27),Q341))),Q341))))</f>
        <v>#NAME?</v>
      </c>
      <c r="R342" s="78" t="str">
        <f t="shared" si="10"/>
        <v>#NAME?</v>
      </c>
      <c r="S342" s="78" t="str">
        <f t="shared" si="11"/>
        <v>#NAME?</v>
      </c>
      <c r="T342" s="78" t="str">
        <f t="shared" si="12"/>
        <v>#NAME?</v>
      </c>
      <c r="U342" s="78" t="str">
        <f t="shared" si="13"/>
        <v>#NAME?</v>
      </c>
    </row>
    <row r="343" ht="12.75" customHeight="1">
      <c r="A343" s="74" t="str">
        <f t="shared" si="1"/>
        <v>#NAME?</v>
      </c>
      <c r="B343" s="75" t="str">
        <f>IF(A343="","",IF(OR(periods_per_year=26,periods_per_year=52),IF(periods_per_year=26,IF(A343=1,fpdate,B342+14),IF(periods_per_year=52,IF(A343=1,fpdate,B342+7),"n/a")),IF(periods_per_year=24,DATE(YEAR(fpdate),MONTH(fpdate)+(A343-1)/2+IF(AND(DAY(fpdate)&gt;=15,MOD(A343,2)=0),1,0),IF(MOD(A343,2)=0,IF(DAY(fpdate)&gt;=15,DAY(fpdate)-14,DAY(fpdate)+14),DAY(fpdate))),IF(DAY(DATE(YEAR(fpdate),MONTH(fpdate)+A343-1,DAY(fpdate)))&lt;&gt;DAY(fpdate),DATE(YEAR(fpdate),MONTH(fpdate)+A343,0),DATE(YEAR(fpdate),MONTH(fpdate)+A343-1,DAY(fpdate))))))</f>
        <v>#NAME?</v>
      </c>
      <c r="C343" s="76" t="str">
        <f t="shared" si="2"/>
        <v>#NAME?</v>
      </c>
      <c r="D343" s="77" t="str">
        <f>IF(A343="","",IF(A343=1,start_rate,IF(variable,IF(OR(A343=1,A343&lt;$J$23*periods_per_year),D342,MIN($J$24,IF(MOD(A343-1,$J$26)=0,MAX($J$25,D342+$J$27),D342))),D342)))</f>
        <v>#NAME?</v>
      </c>
      <c r="E343" s="78" t="str">
        <f t="shared" si="3"/>
        <v>#NAME?</v>
      </c>
      <c r="F343" s="78" t="str">
        <f t="shared" si="4"/>
        <v>#NAME?</v>
      </c>
      <c r="G343" s="78" t="str">
        <f>IF(OR(A343="",A343&lt;$E$23),"",IF(J342&lt;=F343,0,IF(IF(AND(A343&gt;=$E$23,MOD(A343-$E$23,int)=0),$E$24,0)+F343&gt;=J342+E343,J342+E343-F343,IF(AND(A343&gt;=$E$23,MOD(A343-$E$23,int)=0),$E$24,0)+IF(IF(AND(A343&gt;=$E$23,MOD(A343-$E$23,int)=0),$E$24,0)+IF(MOD(A343-$E$27,periods_per_year)=0,$E$26,0)+F343&lt;J342+E343,IF(MOD(A343-$E$27,periods_per_year)=0,$E$26,0),J342+E343-IF(AND(A343&gt;=$E$23,MOD(A343-$E$23,int)=0),$E$24,0)-F343))))</f>
        <v>#NAME?</v>
      </c>
      <c r="H343" s="79"/>
      <c r="I343" s="78" t="str">
        <f t="shared" si="5"/>
        <v>#NAME?</v>
      </c>
      <c r="J343" s="78" t="str">
        <f t="shared" si="6"/>
        <v>#NAME?</v>
      </c>
      <c r="K343" s="78" t="str">
        <f t="shared" si="7"/>
        <v>#NAME?</v>
      </c>
      <c r="L343" s="78" t="str">
        <f t="shared" si="8"/>
        <v>#NAME?</v>
      </c>
      <c r="M343" s="4"/>
      <c r="N343" s="4"/>
      <c r="O343" s="74" t="str">
        <f t="shared" si="9"/>
        <v>#NAME?</v>
      </c>
      <c r="P343" s="75" t="str">
        <f>IF(O343="","",IF(OR(periods_per_year=26,periods_per_year=52),IF(periods_per_year=26,IF(O343=1,fpdate,P342+14),IF(periods_per_year=52,IF(O343=1,fpdate,P342+7),"n/a")),IF(periods_per_year=24,DATE(YEAR(fpdate),MONTH(fpdate)+(O343-1)/2+IF(AND(DAY(fpdate)&gt;=15,MOD(O343,2)=0),1,0),IF(MOD(O343,2)=0,IF(DAY(fpdate)&gt;=15,DAY(fpdate)-14,DAY(fpdate)+14),DAY(fpdate))),IF(DAY(DATE(YEAR(fpdate),MONTH(fpdate)+O343-1,DAY(fpdate)))&lt;&gt;DAY(fpdate),DATE(YEAR(fpdate),MONTH(fpdate)+O343,0),DATE(YEAR(fpdate),MONTH(fpdate)+O343-1,DAY(fpdate))))))</f>
        <v>#NAME?</v>
      </c>
      <c r="Q343" s="80" t="str">
        <f>IF(O343="","",IF(D343&lt;&gt;"",D343,IF(O343=1,start_rate,IF(variable,IF(OR(O343=1,O343&lt;$J$23*periods_per_year),Q342,MIN($J$24,IF(MOD(O343-1,$J$26)=0,MAX($J$25,Q342+$J$27),Q342))),Q342))))</f>
        <v>#NAME?</v>
      </c>
      <c r="R343" s="78" t="str">
        <f t="shared" si="10"/>
        <v>#NAME?</v>
      </c>
      <c r="S343" s="78" t="str">
        <f t="shared" si="11"/>
        <v>#NAME?</v>
      </c>
      <c r="T343" s="78" t="str">
        <f t="shared" si="12"/>
        <v>#NAME?</v>
      </c>
      <c r="U343" s="78" t="str">
        <f t="shared" si="13"/>
        <v>#NAME?</v>
      </c>
    </row>
    <row r="344" ht="12.75" customHeight="1">
      <c r="A344" s="74" t="str">
        <f t="shared" si="1"/>
        <v>#NAME?</v>
      </c>
      <c r="B344" s="75" t="str">
        <f>IF(A344="","",IF(OR(periods_per_year=26,periods_per_year=52),IF(periods_per_year=26,IF(A344=1,fpdate,B343+14),IF(periods_per_year=52,IF(A344=1,fpdate,B343+7),"n/a")),IF(periods_per_year=24,DATE(YEAR(fpdate),MONTH(fpdate)+(A344-1)/2+IF(AND(DAY(fpdate)&gt;=15,MOD(A344,2)=0),1,0),IF(MOD(A344,2)=0,IF(DAY(fpdate)&gt;=15,DAY(fpdate)-14,DAY(fpdate)+14),DAY(fpdate))),IF(DAY(DATE(YEAR(fpdate),MONTH(fpdate)+A344-1,DAY(fpdate)))&lt;&gt;DAY(fpdate),DATE(YEAR(fpdate),MONTH(fpdate)+A344,0),DATE(YEAR(fpdate),MONTH(fpdate)+A344-1,DAY(fpdate))))))</f>
        <v>#NAME?</v>
      </c>
      <c r="C344" s="76" t="str">
        <f t="shared" si="2"/>
        <v>#NAME?</v>
      </c>
      <c r="D344" s="77" t="str">
        <f>IF(A344="","",IF(A344=1,start_rate,IF(variable,IF(OR(A344=1,A344&lt;$J$23*periods_per_year),D343,MIN($J$24,IF(MOD(A344-1,$J$26)=0,MAX($J$25,D343+$J$27),D343))),D343)))</f>
        <v>#NAME?</v>
      </c>
      <c r="E344" s="78" t="str">
        <f t="shared" si="3"/>
        <v>#NAME?</v>
      </c>
      <c r="F344" s="78" t="str">
        <f t="shared" si="4"/>
        <v>#NAME?</v>
      </c>
      <c r="G344" s="78" t="str">
        <f>IF(OR(A344="",A344&lt;$E$23),"",IF(J343&lt;=F344,0,IF(IF(AND(A344&gt;=$E$23,MOD(A344-$E$23,int)=0),$E$24,0)+F344&gt;=J343+E344,J343+E344-F344,IF(AND(A344&gt;=$E$23,MOD(A344-$E$23,int)=0),$E$24,0)+IF(IF(AND(A344&gt;=$E$23,MOD(A344-$E$23,int)=0),$E$24,0)+IF(MOD(A344-$E$27,periods_per_year)=0,$E$26,0)+F344&lt;J343+E344,IF(MOD(A344-$E$27,periods_per_year)=0,$E$26,0),J343+E344-IF(AND(A344&gt;=$E$23,MOD(A344-$E$23,int)=0),$E$24,0)-F344))))</f>
        <v>#NAME?</v>
      </c>
      <c r="H344" s="79"/>
      <c r="I344" s="78" t="str">
        <f t="shared" si="5"/>
        <v>#NAME?</v>
      </c>
      <c r="J344" s="78" t="str">
        <f t="shared" si="6"/>
        <v>#NAME?</v>
      </c>
      <c r="K344" s="78" t="str">
        <f t="shared" si="7"/>
        <v>#NAME?</v>
      </c>
      <c r="L344" s="78" t="str">
        <f t="shared" si="8"/>
        <v>#NAME?</v>
      </c>
      <c r="M344" s="4"/>
      <c r="N344" s="4"/>
      <c r="O344" s="74" t="str">
        <f t="shared" si="9"/>
        <v>#NAME?</v>
      </c>
      <c r="P344" s="75" t="str">
        <f>IF(O344="","",IF(OR(periods_per_year=26,periods_per_year=52),IF(periods_per_year=26,IF(O344=1,fpdate,P343+14),IF(periods_per_year=52,IF(O344=1,fpdate,P343+7),"n/a")),IF(periods_per_year=24,DATE(YEAR(fpdate),MONTH(fpdate)+(O344-1)/2+IF(AND(DAY(fpdate)&gt;=15,MOD(O344,2)=0),1,0),IF(MOD(O344,2)=0,IF(DAY(fpdate)&gt;=15,DAY(fpdate)-14,DAY(fpdate)+14),DAY(fpdate))),IF(DAY(DATE(YEAR(fpdate),MONTH(fpdate)+O344-1,DAY(fpdate)))&lt;&gt;DAY(fpdate),DATE(YEAR(fpdate),MONTH(fpdate)+O344,0),DATE(YEAR(fpdate),MONTH(fpdate)+O344-1,DAY(fpdate))))))</f>
        <v>#NAME?</v>
      </c>
      <c r="Q344" s="80" t="str">
        <f>IF(O344="","",IF(D344&lt;&gt;"",D344,IF(O344=1,start_rate,IF(variable,IF(OR(O344=1,O344&lt;$J$23*periods_per_year),Q343,MIN($J$24,IF(MOD(O344-1,$J$26)=0,MAX($J$25,Q343+$J$27),Q343))),Q343))))</f>
        <v>#NAME?</v>
      </c>
      <c r="R344" s="78" t="str">
        <f t="shared" si="10"/>
        <v>#NAME?</v>
      </c>
      <c r="S344" s="78" t="str">
        <f t="shared" si="11"/>
        <v>#NAME?</v>
      </c>
      <c r="T344" s="78" t="str">
        <f t="shared" si="12"/>
        <v>#NAME?</v>
      </c>
      <c r="U344" s="78" t="str">
        <f t="shared" si="13"/>
        <v>#NAME?</v>
      </c>
    </row>
    <row r="345" ht="12.75" customHeight="1">
      <c r="A345" s="74" t="str">
        <f t="shared" si="1"/>
        <v>#NAME?</v>
      </c>
      <c r="B345" s="75" t="str">
        <f>IF(A345="","",IF(OR(periods_per_year=26,periods_per_year=52),IF(periods_per_year=26,IF(A345=1,fpdate,B344+14),IF(periods_per_year=52,IF(A345=1,fpdate,B344+7),"n/a")),IF(periods_per_year=24,DATE(YEAR(fpdate),MONTH(fpdate)+(A345-1)/2+IF(AND(DAY(fpdate)&gt;=15,MOD(A345,2)=0),1,0),IF(MOD(A345,2)=0,IF(DAY(fpdate)&gt;=15,DAY(fpdate)-14,DAY(fpdate)+14),DAY(fpdate))),IF(DAY(DATE(YEAR(fpdate),MONTH(fpdate)+A345-1,DAY(fpdate)))&lt;&gt;DAY(fpdate),DATE(YEAR(fpdate),MONTH(fpdate)+A345,0),DATE(YEAR(fpdate),MONTH(fpdate)+A345-1,DAY(fpdate))))))</f>
        <v>#NAME?</v>
      </c>
      <c r="C345" s="76" t="str">
        <f t="shared" si="2"/>
        <v>#NAME?</v>
      </c>
      <c r="D345" s="77" t="str">
        <f>IF(A345="","",IF(A345=1,start_rate,IF(variable,IF(OR(A345=1,A345&lt;$J$23*periods_per_year),D344,MIN($J$24,IF(MOD(A345-1,$J$26)=0,MAX($J$25,D344+$J$27),D344))),D344)))</f>
        <v>#NAME?</v>
      </c>
      <c r="E345" s="78" t="str">
        <f t="shared" si="3"/>
        <v>#NAME?</v>
      </c>
      <c r="F345" s="78" t="str">
        <f t="shared" si="4"/>
        <v>#NAME?</v>
      </c>
      <c r="G345" s="78" t="str">
        <f>IF(OR(A345="",A345&lt;$E$23),"",IF(J344&lt;=F345,0,IF(IF(AND(A345&gt;=$E$23,MOD(A345-$E$23,int)=0),$E$24,0)+F345&gt;=J344+E345,J344+E345-F345,IF(AND(A345&gt;=$E$23,MOD(A345-$E$23,int)=0),$E$24,0)+IF(IF(AND(A345&gt;=$E$23,MOD(A345-$E$23,int)=0),$E$24,0)+IF(MOD(A345-$E$27,periods_per_year)=0,$E$26,0)+F345&lt;J344+E345,IF(MOD(A345-$E$27,periods_per_year)=0,$E$26,0),J344+E345-IF(AND(A345&gt;=$E$23,MOD(A345-$E$23,int)=0),$E$24,0)-F345))))</f>
        <v>#NAME?</v>
      </c>
      <c r="H345" s="79"/>
      <c r="I345" s="78" t="str">
        <f t="shared" si="5"/>
        <v>#NAME?</v>
      </c>
      <c r="J345" s="78" t="str">
        <f t="shared" si="6"/>
        <v>#NAME?</v>
      </c>
      <c r="K345" s="78" t="str">
        <f t="shared" si="7"/>
        <v>#NAME?</v>
      </c>
      <c r="L345" s="78" t="str">
        <f t="shared" si="8"/>
        <v>#NAME?</v>
      </c>
      <c r="M345" s="4"/>
      <c r="N345" s="4"/>
      <c r="O345" s="74" t="str">
        <f t="shared" si="9"/>
        <v>#NAME?</v>
      </c>
      <c r="P345" s="75" t="str">
        <f>IF(O345="","",IF(OR(periods_per_year=26,periods_per_year=52),IF(periods_per_year=26,IF(O345=1,fpdate,P344+14),IF(periods_per_year=52,IF(O345=1,fpdate,P344+7),"n/a")),IF(periods_per_year=24,DATE(YEAR(fpdate),MONTH(fpdate)+(O345-1)/2+IF(AND(DAY(fpdate)&gt;=15,MOD(O345,2)=0),1,0),IF(MOD(O345,2)=0,IF(DAY(fpdate)&gt;=15,DAY(fpdate)-14,DAY(fpdate)+14),DAY(fpdate))),IF(DAY(DATE(YEAR(fpdate),MONTH(fpdate)+O345-1,DAY(fpdate)))&lt;&gt;DAY(fpdate),DATE(YEAR(fpdate),MONTH(fpdate)+O345,0),DATE(YEAR(fpdate),MONTH(fpdate)+O345-1,DAY(fpdate))))))</f>
        <v>#NAME?</v>
      </c>
      <c r="Q345" s="80" t="str">
        <f>IF(O345="","",IF(D345&lt;&gt;"",D345,IF(O345=1,start_rate,IF(variable,IF(OR(O345=1,O345&lt;$J$23*periods_per_year),Q344,MIN($J$24,IF(MOD(O345-1,$J$26)=0,MAX($J$25,Q344+$J$27),Q344))),Q344))))</f>
        <v>#NAME?</v>
      </c>
      <c r="R345" s="78" t="str">
        <f t="shared" si="10"/>
        <v>#NAME?</v>
      </c>
      <c r="S345" s="78" t="str">
        <f t="shared" si="11"/>
        <v>#NAME?</v>
      </c>
      <c r="T345" s="78" t="str">
        <f t="shared" si="12"/>
        <v>#NAME?</v>
      </c>
      <c r="U345" s="78" t="str">
        <f t="shared" si="13"/>
        <v>#NAME?</v>
      </c>
    </row>
    <row r="346" ht="12.75" customHeight="1">
      <c r="A346" s="74" t="str">
        <f t="shared" si="1"/>
        <v>#NAME?</v>
      </c>
      <c r="B346" s="75" t="str">
        <f>IF(A346="","",IF(OR(periods_per_year=26,periods_per_year=52),IF(periods_per_year=26,IF(A346=1,fpdate,B345+14),IF(periods_per_year=52,IF(A346=1,fpdate,B345+7),"n/a")),IF(periods_per_year=24,DATE(YEAR(fpdate),MONTH(fpdate)+(A346-1)/2+IF(AND(DAY(fpdate)&gt;=15,MOD(A346,2)=0),1,0),IF(MOD(A346,2)=0,IF(DAY(fpdate)&gt;=15,DAY(fpdate)-14,DAY(fpdate)+14),DAY(fpdate))),IF(DAY(DATE(YEAR(fpdate),MONTH(fpdate)+A346-1,DAY(fpdate)))&lt;&gt;DAY(fpdate),DATE(YEAR(fpdate),MONTH(fpdate)+A346,0),DATE(YEAR(fpdate),MONTH(fpdate)+A346-1,DAY(fpdate))))))</f>
        <v>#NAME?</v>
      </c>
      <c r="C346" s="76" t="str">
        <f t="shared" si="2"/>
        <v>#NAME?</v>
      </c>
      <c r="D346" s="77" t="str">
        <f>IF(A346="","",IF(A346=1,start_rate,IF(variable,IF(OR(A346=1,A346&lt;$J$23*periods_per_year),D345,MIN($J$24,IF(MOD(A346-1,$J$26)=0,MAX($J$25,D345+$J$27),D345))),D345)))</f>
        <v>#NAME?</v>
      </c>
      <c r="E346" s="78" t="str">
        <f t="shared" si="3"/>
        <v>#NAME?</v>
      </c>
      <c r="F346" s="78" t="str">
        <f t="shared" si="4"/>
        <v>#NAME?</v>
      </c>
      <c r="G346" s="78" t="str">
        <f>IF(OR(A346="",A346&lt;$E$23),"",IF(J345&lt;=F346,0,IF(IF(AND(A346&gt;=$E$23,MOD(A346-$E$23,int)=0),$E$24,0)+F346&gt;=J345+E346,J345+E346-F346,IF(AND(A346&gt;=$E$23,MOD(A346-$E$23,int)=0),$E$24,0)+IF(IF(AND(A346&gt;=$E$23,MOD(A346-$E$23,int)=0),$E$24,0)+IF(MOD(A346-$E$27,periods_per_year)=0,$E$26,0)+F346&lt;J345+E346,IF(MOD(A346-$E$27,periods_per_year)=0,$E$26,0),J345+E346-IF(AND(A346&gt;=$E$23,MOD(A346-$E$23,int)=0),$E$24,0)-F346))))</f>
        <v>#NAME?</v>
      </c>
      <c r="H346" s="79"/>
      <c r="I346" s="78" t="str">
        <f t="shared" si="5"/>
        <v>#NAME?</v>
      </c>
      <c r="J346" s="78" t="str">
        <f t="shared" si="6"/>
        <v>#NAME?</v>
      </c>
      <c r="K346" s="78" t="str">
        <f t="shared" si="7"/>
        <v>#NAME?</v>
      </c>
      <c r="L346" s="78" t="str">
        <f t="shared" si="8"/>
        <v>#NAME?</v>
      </c>
      <c r="M346" s="4"/>
      <c r="N346" s="4"/>
      <c r="O346" s="74" t="str">
        <f t="shared" si="9"/>
        <v>#NAME?</v>
      </c>
      <c r="P346" s="75" t="str">
        <f>IF(O346="","",IF(OR(periods_per_year=26,periods_per_year=52),IF(periods_per_year=26,IF(O346=1,fpdate,P345+14),IF(periods_per_year=52,IF(O346=1,fpdate,P345+7),"n/a")),IF(periods_per_year=24,DATE(YEAR(fpdate),MONTH(fpdate)+(O346-1)/2+IF(AND(DAY(fpdate)&gt;=15,MOD(O346,2)=0),1,0),IF(MOD(O346,2)=0,IF(DAY(fpdate)&gt;=15,DAY(fpdate)-14,DAY(fpdate)+14),DAY(fpdate))),IF(DAY(DATE(YEAR(fpdate),MONTH(fpdate)+O346-1,DAY(fpdate)))&lt;&gt;DAY(fpdate),DATE(YEAR(fpdate),MONTH(fpdate)+O346,0),DATE(YEAR(fpdate),MONTH(fpdate)+O346-1,DAY(fpdate))))))</f>
        <v>#NAME?</v>
      </c>
      <c r="Q346" s="80" t="str">
        <f>IF(O346="","",IF(D346&lt;&gt;"",D346,IF(O346=1,start_rate,IF(variable,IF(OR(O346=1,O346&lt;$J$23*periods_per_year),Q345,MIN($J$24,IF(MOD(O346-1,$J$26)=0,MAX($J$25,Q345+$J$27),Q345))),Q345))))</f>
        <v>#NAME?</v>
      </c>
      <c r="R346" s="78" t="str">
        <f t="shared" si="10"/>
        <v>#NAME?</v>
      </c>
      <c r="S346" s="78" t="str">
        <f t="shared" si="11"/>
        <v>#NAME?</v>
      </c>
      <c r="T346" s="78" t="str">
        <f t="shared" si="12"/>
        <v>#NAME?</v>
      </c>
      <c r="U346" s="78" t="str">
        <f t="shared" si="13"/>
        <v>#NAME?</v>
      </c>
    </row>
    <row r="347" ht="12.75" customHeight="1">
      <c r="A347" s="74" t="str">
        <f t="shared" si="1"/>
        <v>#NAME?</v>
      </c>
      <c r="B347" s="75" t="str">
        <f>IF(A347="","",IF(OR(periods_per_year=26,periods_per_year=52),IF(periods_per_year=26,IF(A347=1,fpdate,B346+14),IF(periods_per_year=52,IF(A347=1,fpdate,B346+7),"n/a")),IF(periods_per_year=24,DATE(YEAR(fpdate),MONTH(fpdate)+(A347-1)/2+IF(AND(DAY(fpdate)&gt;=15,MOD(A347,2)=0),1,0),IF(MOD(A347,2)=0,IF(DAY(fpdate)&gt;=15,DAY(fpdate)-14,DAY(fpdate)+14),DAY(fpdate))),IF(DAY(DATE(YEAR(fpdate),MONTH(fpdate)+A347-1,DAY(fpdate)))&lt;&gt;DAY(fpdate),DATE(YEAR(fpdate),MONTH(fpdate)+A347,0),DATE(YEAR(fpdate),MONTH(fpdate)+A347-1,DAY(fpdate))))))</f>
        <v>#NAME?</v>
      </c>
      <c r="C347" s="76" t="str">
        <f t="shared" si="2"/>
        <v>#NAME?</v>
      </c>
      <c r="D347" s="77" t="str">
        <f>IF(A347="","",IF(A347=1,start_rate,IF(variable,IF(OR(A347=1,A347&lt;$J$23*periods_per_year),D346,MIN($J$24,IF(MOD(A347-1,$J$26)=0,MAX($J$25,D346+$J$27),D346))),D346)))</f>
        <v>#NAME?</v>
      </c>
      <c r="E347" s="78" t="str">
        <f t="shared" si="3"/>
        <v>#NAME?</v>
      </c>
      <c r="F347" s="78" t="str">
        <f t="shared" si="4"/>
        <v>#NAME?</v>
      </c>
      <c r="G347" s="78" t="str">
        <f>IF(OR(A347="",A347&lt;$E$23),"",IF(J346&lt;=F347,0,IF(IF(AND(A347&gt;=$E$23,MOD(A347-$E$23,int)=0),$E$24,0)+F347&gt;=J346+E347,J346+E347-F347,IF(AND(A347&gt;=$E$23,MOD(A347-$E$23,int)=0),$E$24,0)+IF(IF(AND(A347&gt;=$E$23,MOD(A347-$E$23,int)=0),$E$24,0)+IF(MOD(A347-$E$27,periods_per_year)=0,$E$26,0)+F347&lt;J346+E347,IF(MOD(A347-$E$27,periods_per_year)=0,$E$26,0),J346+E347-IF(AND(A347&gt;=$E$23,MOD(A347-$E$23,int)=0),$E$24,0)-F347))))</f>
        <v>#NAME?</v>
      </c>
      <c r="H347" s="79"/>
      <c r="I347" s="78" t="str">
        <f t="shared" si="5"/>
        <v>#NAME?</v>
      </c>
      <c r="J347" s="78" t="str">
        <f t="shared" si="6"/>
        <v>#NAME?</v>
      </c>
      <c r="K347" s="78" t="str">
        <f t="shared" si="7"/>
        <v>#NAME?</v>
      </c>
      <c r="L347" s="78" t="str">
        <f t="shared" si="8"/>
        <v>#NAME?</v>
      </c>
      <c r="M347" s="4"/>
      <c r="N347" s="4"/>
      <c r="O347" s="74" t="str">
        <f t="shared" si="9"/>
        <v>#NAME?</v>
      </c>
      <c r="P347" s="75" t="str">
        <f>IF(O347="","",IF(OR(periods_per_year=26,periods_per_year=52),IF(periods_per_year=26,IF(O347=1,fpdate,P346+14),IF(periods_per_year=52,IF(O347=1,fpdate,P346+7),"n/a")),IF(periods_per_year=24,DATE(YEAR(fpdate),MONTH(fpdate)+(O347-1)/2+IF(AND(DAY(fpdate)&gt;=15,MOD(O347,2)=0),1,0),IF(MOD(O347,2)=0,IF(DAY(fpdate)&gt;=15,DAY(fpdate)-14,DAY(fpdate)+14),DAY(fpdate))),IF(DAY(DATE(YEAR(fpdate),MONTH(fpdate)+O347-1,DAY(fpdate)))&lt;&gt;DAY(fpdate),DATE(YEAR(fpdate),MONTH(fpdate)+O347,0),DATE(YEAR(fpdate),MONTH(fpdate)+O347-1,DAY(fpdate))))))</f>
        <v>#NAME?</v>
      </c>
      <c r="Q347" s="80" t="str">
        <f>IF(O347="","",IF(D347&lt;&gt;"",D347,IF(O347=1,start_rate,IF(variable,IF(OR(O347=1,O347&lt;$J$23*periods_per_year),Q346,MIN($J$24,IF(MOD(O347-1,$J$26)=0,MAX($J$25,Q346+$J$27),Q346))),Q346))))</f>
        <v>#NAME?</v>
      </c>
      <c r="R347" s="78" t="str">
        <f t="shared" si="10"/>
        <v>#NAME?</v>
      </c>
      <c r="S347" s="78" t="str">
        <f t="shared" si="11"/>
        <v>#NAME?</v>
      </c>
      <c r="T347" s="78" t="str">
        <f t="shared" si="12"/>
        <v>#NAME?</v>
      </c>
      <c r="U347" s="78" t="str">
        <f t="shared" si="13"/>
        <v>#NAME?</v>
      </c>
    </row>
    <row r="348" ht="12.75" customHeight="1">
      <c r="A348" s="74" t="str">
        <f t="shared" si="1"/>
        <v>#NAME?</v>
      </c>
      <c r="B348" s="75" t="str">
        <f>IF(A348="","",IF(OR(periods_per_year=26,periods_per_year=52),IF(periods_per_year=26,IF(A348=1,fpdate,B347+14),IF(periods_per_year=52,IF(A348=1,fpdate,B347+7),"n/a")),IF(periods_per_year=24,DATE(YEAR(fpdate),MONTH(fpdate)+(A348-1)/2+IF(AND(DAY(fpdate)&gt;=15,MOD(A348,2)=0),1,0),IF(MOD(A348,2)=0,IF(DAY(fpdate)&gt;=15,DAY(fpdate)-14,DAY(fpdate)+14),DAY(fpdate))),IF(DAY(DATE(YEAR(fpdate),MONTH(fpdate)+A348-1,DAY(fpdate)))&lt;&gt;DAY(fpdate),DATE(YEAR(fpdate),MONTH(fpdate)+A348,0),DATE(YEAR(fpdate),MONTH(fpdate)+A348-1,DAY(fpdate))))))</f>
        <v>#NAME?</v>
      </c>
      <c r="C348" s="76" t="str">
        <f t="shared" si="2"/>
        <v>#NAME?</v>
      </c>
      <c r="D348" s="77" t="str">
        <f>IF(A348="","",IF(A348=1,start_rate,IF(variable,IF(OR(A348=1,A348&lt;$J$23*periods_per_year),D347,MIN($J$24,IF(MOD(A348-1,$J$26)=0,MAX($J$25,D347+$J$27),D347))),D347)))</f>
        <v>#NAME?</v>
      </c>
      <c r="E348" s="78" t="str">
        <f t="shared" si="3"/>
        <v>#NAME?</v>
      </c>
      <c r="F348" s="78" t="str">
        <f t="shared" si="4"/>
        <v>#NAME?</v>
      </c>
      <c r="G348" s="78" t="str">
        <f>IF(OR(A348="",A348&lt;$E$23),"",IF(J347&lt;=F348,0,IF(IF(AND(A348&gt;=$E$23,MOD(A348-$E$23,int)=0),$E$24,0)+F348&gt;=J347+E348,J347+E348-F348,IF(AND(A348&gt;=$E$23,MOD(A348-$E$23,int)=0),$E$24,0)+IF(IF(AND(A348&gt;=$E$23,MOD(A348-$E$23,int)=0),$E$24,0)+IF(MOD(A348-$E$27,periods_per_year)=0,$E$26,0)+F348&lt;J347+E348,IF(MOD(A348-$E$27,periods_per_year)=0,$E$26,0),J347+E348-IF(AND(A348&gt;=$E$23,MOD(A348-$E$23,int)=0),$E$24,0)-F348))))</f>
        <v>#NAME?</v>
      </c>
      <c r="H348" s="79"/>
      <c r="I348" s="78" t="str">
        <f t="shared" si="5"/>
        <v>#NAME?</v>
      </c>
      <c r="J348" s="78" t="str">
        <f t="shared" si="6"/>
        <v>#NAME?</v>
      </c>
      <c r="K348" s="78" t="str">
        <f t="shared" si="7"/>
        <v>#NAME?</v>
      </c>
      <c r="L348" s="78" t="str">
        <f t="shared" si="8"/>
        <v>#NAME?</v>
      </c>
      <c r="M348" s="4"/>
      <c r="N348" s="4"/>
      <c r="O348" s="74" t="str">
        <f t="shared" si="9"/>
        <v>#NAME?</v>
      </c>
      <c r="P348" s="75" t="str">
        <f>IF(O348="","",IF(OR(periods_per_year=26,periods_per_year=52),IF(periods_per_year=26,IF(O348=1,fpdate,P347+14),IF(periods_per_year=52,IF(O348=1,fpdate,P347+7),"n/a")),IF(periods_per_year=24,DATE(YEAR(fpdate),MONTH(fpdate)+(O348-1)/2+IF(AND(DAY(fpdate)&gt;=15,MOD(O348,2)=0),1,0),IF(MOD(O348,2)=0,IF(DAY(fpdate)&gt;=15,DAY(fpdate)-14,DAY(fpdate)+14),DAY(fpdate))),IF(DAY(DATE(YEAR(fpdate),MONTH(fpdate)+O348-1,DAY(fpdate)))&lt;&gt;DAY(fpdate),DATE(YEAR(fpdate),MONTH(fpdate)+O348,0),DATE(YEAR(fpdate),MONTH(fpdate)+O348-1,DAY(fpdate))))))</f>
        <v>#NAME?</v>
      </c>
      <c r="Q348" s="80" t="str">
        <f>IF(O348="","",IF(D348&lt;&gt;"",D348,IF(O348=1,start_rate,IF(variable,IF(OR(O348=1,O348&lt;$J$23*periods_per_year),Q347,MIN($J$24,IF(MOD(O348-1,$J$26)=0,MAX($J$25,Q347+$J$27),Q347))),Q347))))</f>
        <v>#NAME?</v>
      </c>
      <c r="R348" s="78" t="str">
        <f t="shared" si="10"/>
        <v>#NAME?</v>
      </c>
      <c r="S348" s="78" t="str">
        <f t="shared" si="11"/>
        <v>#NAME?</v>
      </c>
      <c r="T348" s="78" t="str">
        <f t="shared" si="12"/>
        <v>#NAME?</v>
      </c>
      <c r="U348" s="78" t="str">
        <f t="shared" si="13"/>
        <v>#NAME?</v>
      </c>
    </row>
    <row r="349" ht="12.75" customHeight="1">
      <c r="A349" s="74" t="str">
        <f t="shared" si="1"/>
        <v>#NAME?</v>
      </c>
      <c r="B349" s="75" t="str">
        <f>IF(A349="","",IF(OR(periods_per_year=26,periods_per_year=52),IF(periods_per_year=26,IF(A349=1,fpdate,B348+14),IF(periods_per_year=52,IF(A349=1,fpdate,B348+7),"n/a")),IF(periods_per_year=24,DATE(YEAR(fpdate),MONTH(fpdate)+(A349-1)/2+IF(AND(DAY(fpdate)&gt;=15,MOD(A349,2)=0),1,0),IF(MOD(A349,2)=0,IF(DAY(fpdate)&gt;=15,DAY(fpdate)-14,DAY(fpdate)+14),DAY(fpdate))),IF(DAY(DATE(YEAR(fpdate),MONTH(fpdate)+A349-1,DAY(fpdate)))&lt;&gt;DAY(fpdate),DATE(YEAR(fpdate),MONTH(fpdate)+A349,0),DATE(YEAR(fpdate),MONTH(fpdate)+A349-1,DAY(fpdate))))))</f>
        <v>#NAME?</v>
      </c>
      <c r="C349" s="76" t="str">
        <f t="shared" si="2"/>
        <v>#NAME?</v>
      </c>
      <c r="D349" s="77" t="str">
        <f>IF(A349="","",IF(A349=1,start_rate,IF(variable,IF(OR(A349=1,A349&lt;$J$23*periods_per_year),D348,MIN($J$24,IF(MOD(A349-1,$J$26)=0,MAX($J$25,D348+$J$27),D348))),D348)))</f>
        <v>#NAME?</v>
      </c>
      <c r="E349" s="78" t="str">
        <f t="shared" si="3"/>
        <v>#NAME?</v>
      </c>
      <c r="F349" s="78" t="str">
        <f t="shared" si="4"/>
        <v>#NAME?</v>
      </c>
      <c r="G349" s="78" t="str">
        <f>IF(OR(A349="",A349&lt;$E$23),"",IF(J348&lt;=F349,0,IF(IF(AND(A349&gt;=$E$23,MOD(A349-$E$23,int)=0),$E$24,0)+F349&gt;=J348+E349,J348+E349-F349,IF(AND(A349&gt;=$E$23,MOD(A349-$E$23,int)=0),$E$24,0)+IF(IF(AND(A349&gt;=$E$23,MOD(A349-$E$23,int)=0),$E$24,0)+IF(MOD(A349-$E$27,periods_per_year)=0,$E$26,0)+F349&lt;J348+E349,IF(MOD(A349-$E$27,periods_per_year)=0,$E$26,0),J348+E349-IF(AND(A349&gt;=$E$23,MOD(A349-$E$23,int)=0),$E$24,0)-F349))))</f>
        <v>#NAME?</v>
      </c>
      <c r="H349" s="79"/>
      <c r="I349" s="78" t="str">
        <f t="shared" si="5"/>
        <v>#NAME?</v>
      </c>
      <c r="J349" s="78" t="str">
        <f t="shared" si="6"/>
        <v>#NAME?</v>
      </c>
      <c r="K349" s="78" t="str">
        <f t="shared" si="7"/>
        <v>#NAME?</v>
      </c>
      <c r="L349" s="78" t="str">
        <f t="shared" si="8"/>
        <v>#NAME?</v>
      </c>
      <c r="M349" s="4"/>
      <c r="N349" s="4"/>
      <c r="O349" s="74" t="str">
        <f t="shared" si="9"/>
        <v>#NAME?</v>
      </c>
      <c r="P349" s="75" t="str">
        <f>IF(O349="","",IF(OR(periods_per_year=26,periods_per_year=52),IF(periods_per_year=26,IF(O349=1,fpdate,P348+14),IF(periods_per_year=52,IF(O349=1,fpdate,P348+7),"n/a")),IF(periods_per_year=24,DATE(YEAR(fpdate),MONTH(fpdate)+(O349-1)/2+IF(AND(DAY(fpdate)&gt;=15,MOD(O349,2)=0),1,0),IF(MOD(O349,2)=0,IF(DAY(fpdate)&gt;=15,DAY(fpdate)-14,DAY(fpdate)+14),DAY(fpdate))),IF(DAY(DATE(YEAR(fpdate),MONTH(fpdate)+O349-1,DAY(fpdate)))&lt;&gt;DAY(fpdate),DATE(YEAR(fpdate),MONTH(fpdate)+O349,0),DATE(YEAR(fpdate),MONTH(fpdate)+O349-1,DAY(fpdate))))))</f>
        <v>#NAME?</v>
      </c>
      <c r="Q349" s="80" t="str">
        <f>IF(O349="","",IF(D349&lt;&gt;"",D349,IF(O349=1,start_rate,IF(variable,IF(OR(O349=1,O349&lt;$J$23*periods_per_year),Q348,MIN($J$24,IF(MOD(O349-1,$J$26)=0,MAX($J$25,Q348+$J$27),Q348))),Q348))))</f>
        <v>#NAME?</v>
      </c>
      <c r="R349" s="78" t="str">
        <f t="shared" si="10"/>
        <v>#NAME?</v>
      </c>
      <c r="S349" s="78" t="str">
        <f t="shared" si="11"/>
        <v>#NAME?</v>
      </c>
      <c r="T349" s="78" t="str">
        <f t="shared" si="12"/>
        <v>#NAME?</v>
      </c>
      <c r="U349" s="78" t="str">
        <f t="shared" si="13"/>
        <v>#NAME?</v>
      </c>
    </row>
    <row r="350" ht="12.75" customHeight="1">
      <c r="A350" s="74" t="str">
        <f t="shared" si="1"/>
        <v>#NAME?</v>
      </c>
      <c r="B350" s="75" t="str">
        <f>IF(A350="","",IF(OR(periods_per_year=26,periods_per_year=52),IF(periods_per_year=26,IF(A350=1,fpdate,B349+14),IF(periods_per_year=52,IF(A350=1,fpdate,B349+7),"n/a")),IF(periods_per_year=24,DATE(YEAR(fpdate),MONTH(fpdate)+(A350-1)/2+IF(AND(DAY(fpdate)&gt;=15,MOD(A350,2)=0),1,0),IF(MOD(A350,2)=0,IF(DAY(fpdate)&gt;=15,DAY(fpdate)-14,DAY(fpdate)+14),DAY(fpdate))),IF(DAY(DATE(YEAR(fpdate),MONTH(fpdate)+A350-1,DAY(fpdate)))&lt;&gt;DAY(fpdate),DATE(YEAR(fpdate),MONTH(fpdate)+A350,0),DATE(YEAR(fpdate),MONTH(fpdate)+A350-1,DAY(fpdate))))))</f>
        <v>#NAME?</v>
      </c>
      <c r="C350" s="76" t="str">
        <f t="shared" si="2"/>
        <v>#NAME?</v>
      </c>
      <c r="D350" s="77" t="str">
        <f>IF(A350="","",IF(A350=1,start_rate,IF(variable,IF(OR(A350=1,A350&lt;$J$23*periods_per_year),D349,MIN($J$24,IF(MOD(A350-1,$J$26)=0,MAX($J$25,D349+$J$27),D349))),D349)))</f>
        <v>#NAME?</v>
      </c>
      <c r="E350" s="78" t="str">
        <f t="shared" si="3"/>
        <v>#NAME?</v>
      </c>
      <c r="F350" s="78" t="str">
        <f t="shared" si="4"/>
        <v>#NAME?</v>
      </c>
      <c r="G350" s="78" t="str">
        <f>IF(OR(A350="",A350&lt;$E$23),"",IF(J349&lt;=F350,0,IF(IF(AND(A350&gt;=$E$23,MOD(A350-$E$23,int)=0),$E$24,0)+F350&gt;=J349+E350,J349+E350-F350,IF(AND(A350&gt;=$E$23,MOD(A350-$E$23,int)=0),$E$24,0)+IF(IF(AND(A350&gt;=$E$23,MOD(A350-$E$23,int)=0),$E$24,0)+IF(MOD(A350-$E$27,periods_per_year)=0,$E$26,0)+F350&lt;J349+E350,IF(MOD(A350-$E$27,periods_per_year)=0,$E$26,0),J349+E350-IF(AND(A350&gt;=$E$23,MOD(A350-$E$23,int)=0),$E$24,0)-F350))))</f>
        <v>#NAME?</v>
      </c>
      <c r="H350" s="79"/>
      <c r="I350" s="78" t="str">
        <f t="shared" si="5"/>
        <v>#NAME?</v>
      </c>
      <c r="J350" s="78" t="str">
        <f t="shared" si="6"/>
        <v>#NAME?</v>
      </c>
      <c r="K350" s="78" t="str">
        <f t="shared" si="7"/>
        <v>#NAME?</v>
      </c>
      <c r="L350" s="78" t="str">
        <f t="shared" si="8"/>
        <v>#NAME?</v>
      </c>
      <c r="M350" s="4"/>
      <c r="N350" s="4"/>
      <c r="O350" s="74" t="str">
        <f t="shared" si="9"/>
        <v>#NAME?</v>
      </c>
      <c r="P350" s="75" t="str">
        <f>IF(O350="","",IF(OR(periods_per_year=26,periods_per_year=52),IF(periods_per_year=26,IF(O350=1,fpdate,P349+14),IF(periods_per_year=52,IF(O350=1,fpdate,P349+7),"n/a")),IF(periods_per_year=24,DATE(YEAR(fpdate),MONTH(fpdate)+(O350-1)/2+IF(AND(DAY(fpdate)&gt;=15,MOD(O350,2)=0),1,0),IF(MOD(O350,2)=0,IF(DAY(fpdate)&gt;=15,DAY(fpdate)-14,DAY(fpdate)+14),DAY(fpdate))),IF(DAY(DATE(YEAR(fpdate),MONTH(fpdate)+O350-1,DAY(fpdate)))&lt;&gt;DAY(fpdate),DATE(YEAR(fpdate),MONTH(fpdate)+O350,0),DATE(YEAR(fpdate),MONTH(fpdate)+O350-1,DAY(fpdate))))))</f>
        <v>#NAME?</v>
      </c>
      <c r="Q350" s="80" t="str">
        <f>IF(O350="","",IF(D350&lt;&gt;"",D350,IF(O350=1,start_rate,IF(variable,IF(OR(O350=1,O350&lt;$J$23*periods_per_year),Q349,MIN($J$24,IF(MOD(O350-1,$J$26)=0,MAX($J$25,Q349+$J$27),Q349))),Q349))))</f>
        <v>#NAME?</v>
      </c>
      <c r="R350" s="78" t="str">
        <f t="shared" si="10"/>
        <v>#NAME?</v>
      </c>
      <c r="S350" s="78" t="str">
        <f t="shared" si="11"/>
        <v>#NAME?</v>
      </c>
      <c r="T350" s="78" t="str">
        <f t="shared" si="12"/>
        <v>#NAME?</v>
      </c>
      <c r="U350" s="78" t="str">
        <f t="shared" si="13"/>
        <v>#NAME?</v>
      </c>
    </row>
    <row r="351" ht="12.75" customHeight="1">
      <c r="A351" s="74" t="str">
        <f t="shared" si="1"/>
        <v>#NAME?</v>
      </c>
      <c r="B351" s="75" t="str">
        <f>IF(A351="","",IF(OR(periods_per_year=26,periods_per_year=52),IF(periods_per_year=26,IF(A351=1,fpdate,B350+14),IF(periods_per_year=52,IF(A351=1,fpdate,B350+7),"n/a")),IF(periods_per_year=24,DATE(YEAR(fpdate),MONTH(fpdate)+(A351-1)/2+IF(AND(DAY(fpdate)&gt;=15,MOD(A351,2)=0),1,0),IF(MOD(A351,2)=0,IF(DAY(fpdate)&gt;=15,DAY(fpdate)-14,DAY(fpdate)+14),DAY(fpdate))),IF(DAY(DATE(YEAR(fpdate),MONTH(fpdate)+A351-1,DAY(fpdate)))&lt;&gt;DAY(fpdate),DATE(YEAR(fpdate),MONTH(fpdate)+A351,0),DATE(YEAR(fpdate),MONTH(fpdate)+A351-1,DAY(fpdate))))))</f>
        <v>#NAME?</v>
      </c>
      <c r="C351" s="76" t="str">
        <f t="shared" si="2"/>
        <v>#NAME?</v>
      </c>
      <c r="D351" s="77" t="str">
        <f>IF(A351="","",IF(A351=1,start_rate,IF(variable,IF(OR(A351=1,A351&lt;$J$23*periods_per_year),D350,MIN($J$24,IF(MOD(A351-1,$J$26)=0,MAX($J$25,D350+$J$27),D350))),D350)))</f>
        <v>#NAME?</v>
      </c>
      <c r="E351" s="78" t="str">
        <f t="shared" si="3"/>
        <v>#NAME?</v>
      </c>
      <c r="F351" s="78" t="str">
        <f t="shared" si="4"/>
        <v>#NAME?</v>
      </c>
      <c r="G351" s="78" t="str">
        <f>IF(OR(A351="",A351&lt;$E$23),"",IF(J350&lt;=F351,0,IF(IF(AND(A351&gt;=$E$23,MOD(A351-$E$23,int)=0),$E$24,0)+F351&gt;=J350+E351,J350+E351-F351,IF(AND(A351&gt;=$E$23,MOD(A351-$E$23,int)=0),$E$24,0)+IF(IF(AND(A351&gt;=$E$23,MOD(A351-$E$23,int)=0),$E$24,0)+IF(MOD(A351-$E$27,periods_per_year)=0,$E$26,0)+F351&lt;J350+E351,IF(MOD(A351-$E$27,periods_per_year)=0,$E$26,0),J350+E351-IF(AND(A351&gt;=$E$23,MOD(A351-$E$23,int)=0),$E$24,0)-F351))))</f>
        <v>#NAME?</v>
      </c>
      <c r="H351" s="79"/>
      <c r="I351" s="78" t="str">
        <f t="shared" si="5"/>
        <v>#NAME?</v>
      </c>
      <c r="J351" s="78" t="str">
        <f t="shared" si="6"/>
        <v>#NAME?</v>
      </c>
      <c r="K351" s="78" t="str">
        <f t="shared" si="7"/>
        <v>#NAME?</v>
      </c>
      <c r="L351" s="78" t="str">
        <f t="shared" si="8"/>
        <v>#NAME?</v>
      </c>
      <c r="M351" s="4"/>
      <c r="N351" s="4"/>
      <c r="O351" s="74" t="str">
        <f t="shared" si="9"/>
        <v>#NAME?</v>
      </c>
      <c r="P351" s="75" t="str">
        <f>IF(O351="","",IF(OR(periods_per_year=26,periods_per_year=52),IF(periods_per_year=26,IF(O351=1,fpdate,P350+14),IF(periods_per_year=52,IF(O351=1,fpdate,P350+7),"n/a")),IF(periods_per_year=24,DATE(YEAR(fpdate),MONTH(fpdate)+(O351-1)/2+IF(AND(DAY(fpdate)&gt;=15,MOD(O351,2)=0),1,0),IF(MOD(O351,2)=0,IF(DAY(fpdate)&gt;=15,DAY(fpdate)-14,DAY(fpdate)+14),DAY(fpdate))),IF(DAY(DATE(YEAR(fpdate),MONTH(fpdate)+O351-1,DAY(fpdate)))&lt;&gt;DAY(fpdate),DATE(YEAR(fpdate),MONTH(fpdate)+O351,0),DATE(YEAR(fpdate),MONTH(fpdate)+O351-1,DAY(fpdate))))))</f>
        <v>#NAME?</v>
      </c>
      <c r="Q351" s="80" t="str">
        <f>IF(O351="","",IF(D351&lt;&gt;"",D351,IF(O351=1,start_rate,IF(variable,IF(OR(O351=1,O351&lt;$J$23*periods_per_year),Q350,MIN($J$24,IF(MOD(O351-1,$J$26)=0,MAX($J$25,Q350+$J$27),Q350))),Q350))))</f>
        <v>#NAME?</v>
      </c>
      <c r="R351" s="78" t="str">
        <f t="shared" si="10"/>
        <v>#NAME?</v>
      </c>
      <c r="S351" s="78" t="str">
        <f t="shared" si="11"/>
        <v>#NAME?</v>
      </c>
      <c r="T351" s="78" t="str">
        <f t="shared" si="12"/>
        <v>#NAME?</v>
      </c>
      <c r="U351" s="78" t="str">
        <f t="shared" si="13"/>
        <v>#NAME?</v>
      </c>
    </row>
    <row r="352" ht="12.75" customHeight="1">
      <c r="A352" s="74" t="str">
        <f t="shared" si="1"/>
        <v>#NAME?</v>
      </c>
      <c r="B352" s="75" t="str">
        <f>IF(A352="","",IF(OR(periods_per_year=26,periods_per_year=52),IF(periods_per_year=26,IF(A352=1,fpdate,B351+14),IF(periods_per_year=52,IF(A352=1,fpdate,B351+7),"n/a")),IF(periods_per_year=24,DATE(YEAR(fpdate),MONTH(fpdate)+(A352-1)/2+IF(AND(DAY(fpdate)&gt;=15,MOD(A352,2)=0),1,0),IF(MOD(A352,2)=0,IF(DAY(fpdate)&gt;=15,DAY(fpdate)-14,DAY(fpdate)+14),DAY(fpdate))),IF(DAY(DATE(YEAR(fpdate),MONTH(fpdate)+A352-1,DAY(fpdate)))&lt;&gt;DAY(fpdate),DATE(YEAR(fpdate),MONTH(fpdate)+A352,0),DATE(YEAR(fpdate),MONTH(fpdate)+A352-1,DAY(fpdate))))))</f>
        <v>#NAME?</v>
      </c>
      <c r="C352" s="76" t="str">
        <f t="shared" si="2"/>
        <v>#NAME?</v>
      </c>
      <c r="D352" s="77" t="str">
        <f>IF(A352="","",IF(A352=1,start_rate,IF(variable,IF(OR(A352=1,A352&lt;$J$23*periods_per_year),D351,MIN($J$24,IF(MOD(A352-1,$J$26)=0,MAX($J$25,D351+$J$27),D351))),D351)))</f>
        <v>#NAME?</v>
      </c>
      <c r="E352" s="78" t="str">
        <f t="shared" si="3"/>
        <v>#NAME?</v>
      </c>
      <c r="F352" s="78" t="str">
        <f t="shared" si="4"/>
        <v>#NAME?</v>
      </c>
      <c r="G352" s="78" t="str">
        <f>IF(OR(A352="",A352&lt;$E$23),"",IF(J351&lt;=F352,0,IF(IF(AND(A352&gt;=$E$23,MOD(A352-$E$23,int)=0),$E$24,0)+F352&gt;=J351+E352,J351+E352-F352,IF(AND(A352&gt;=$E$23,MOD(A352-$E$23,int)=0),$E$24,0)+IF(IF(AND(A352&gt;=$E$23,MOD(A352-$E$23,int)=0),$E$24,0)+IF(MOD(A352-$E$27,periods_per_year)=0,$E$26,0)+F352&lt;J351+E352,IF(MOD(A352-$E$27,periods_per_year)=0,$E$26,0),J351+E352-IF(AND(A352&gt;=$E$23,MOD(A352-$E$23,int)=0),$E$24,0)-F352))))</f>
        <v>#NAME?</v>
      </c>
      <c r="H352" s="79"/>
      <c r="I352" s="78" t="str">
        <f t="shared" si="5"/>
        <v>#NAME?</v>
      </c>
      <c r="J352" s="78" t="str">
        <f t="shared" si="6"/>
        <v>#NAME?</v>
      </c>
      <c r="K352" s="78" t="str">
        <f t="shared" si="7"/>
        <v>#NAME?</v>
      </c>
      <c r="L352" s="78" t="str">
        <f t="shared" si="8"/>
        <v>#NAME?</v>
      </c>
      <c r="M352" s="4"/>
      <c r="N352" s="4"/>
      <c r="O352" s="74" t="str">
        <f t="shared" si="9"/>
        <v>#NAME?</v>
      </c>
      <c r="P352" s="75" t="str">
        <f>IF(O352="","",IF(OR(periods_per_year=26,periods_per_year=52),IF(periods_per_year=26,IF(O352=1,fpdate,P351+14),IF(periods_per_year=52,IF(O352=1,fpdate,P351+7),"n/a")),IF(periods_per_year=24,DATE(YEAR(fpdate),MONTH(fpdate)+(O352-1)/2+IF(AND(DAY(fpdate)&gt;=15,MOD(O352,2)=0),1,0),IF(MOD(O352,2)=0,IF(DAY(fpdate)&gt;=15,DAY(fpdate)-14,DAY(fpdate)+14),DAY(fpdate))),IF(DAY(DATE(YEAR(fpdate),MONTH(fpdate)+O352-1,DAY(fpdate)))&lt;&gt;DAY(fpdate),DATE(YEAR(fpdate),MONTH(fpdate)+O352,0),DATE(YEAR(fpdate),MONTH(fpdate)+O352-1,DAY(fpdate))))))</f>
        <v>#NAME?</v>
      </c>
      <c r="Q352" s="80" t="str">
        <f>IF(O352="","",IF(D352&lt;&gt;"",D352,IF(O352=1,start_rate,IF(variable,IF(OR(O352=1,O352&lt;$J$23*periods_per_year),Q351,MIN($J$24,IF(MOD(O352-1,$J$26)=0,MAX($J$25,Q351+$J$27),Q351))),Q351))))</f>
        <v>#NAME?</v>
      </c>
      <c r="R352" s="78" t="str">
        <f t="shared" si="10"/>
        <v>#NAME?</v>
      </c>
      <c r="S352" s="78" t="str">
        <f t="shared" si="11"/>
        <v>#NAME?</v>
      </c>
      <c r="T352" s="78" t="str">
        <f t="shared" si="12"/>
        <v>#NAME?</v>
      </c>
      <c r="U352" s="78" t="str">
        <f t="shared" si="13"/>
        <v>#NAME?</v>
      </c>
    </row>
    <row r="353" ht="12.75" customHeight="1">
      <c r="A353" s="74" t="str">
        <f t="shared" si="1"/>
        <v>#NAME?</v>
      </c>
      <c r="B353" s="75" t="str">
        <f>IF(A353="","",IF(OR(periods_per_year=26,periods_per_year=52),IF(periods_per_year=26,IF(A353=1,fpdate,B352+14),IF(periods_per_year=52,IF(A353=1,fpdate,B352+7),"n/a")),IF(periods_per_year=24,DATE(YEAR(fpdate),MONTH(fpdate)+(A353-1)/2+IF(AND(DAY(fpdate)&gt;=15,MOD(A353,2)=0),1,0),IF(MOD(A353,2)=0,IF(DAY(fpdate)&gt;=15,DAY(fpdate)-14,DAY(fpdate)+14),DAY(fpdate))),IF(DAY(DATE(YEAR(fpdate),MONTH(fpdate)+A353-1,DAY(fpdate)))&lt;&gt;DAY(fpdate),DATE(YEAR(fpdate),MONTH(fpdate)+A353,0),DATE(YEAR(fpdate),MONTH(fpdate)+A353-1,DAY(fpdate))))))</f>
        <v>#NAME?</v>
      </c>
      <c r="C353" s="76" t="str">
        <f t="shared" si="2"/>
        <v>#NAME?</v>
      </c>
      <c r="D353" s="77" t="str">
        <f>IF(A353="","",IF(A353=1,start_rate,IF(variable,IF(OR(A353=1,A353&lt;$J$23*periods_per_year),D352,MIN($J$24,IF(MOD(A353-1,$J$26)=0,MAX($J$25,D352+$J$27),D352))),D352)))</f>
        <v>#NAME?</v>
      </c>
      <c r="E353" s="78" t="str">
        <f t="shared" si="3"/>
        <v>#NAME?</v>
      </c>
      <c r="F353" s="78" t="str">
        <f t="shared" si="4"/>
        <v>#NAME?</v>
      </c>
      <c r="G353" s="78" t="str">
        <f>IF(OR(A353="",A353&lt;$E$23),"",IF(J352&lt;=F353,0,IF(IF(AND(A353&gt;=$E$23,MOD(A353-$E$23,int)=0),$E$24,0)+F353&gt;=J352+E353,J352+E353-F353,IF(AND(A353&gt;=$E$23,MOD(A353-$E$23,int)=0),$E$24,0)+IF(IF(AND(A353&gt;=$E$23,MOD(A353-$E$23,int)=0),$E$24,0)+IF(MOD(A353-$E$27,periods_per_year)=0,$E$26,0)+F353&lt;J352+E353,IF(MOD(A353-$E$27,periods_per_year)=0,$E$26,0),J352+E353-IF(AND(A353&gt;=$E$23,MOD(A353-$E$23,int)=0),$E$24,0)-F353))))</f>
        <v>#NAME?</v>
      </c>
      <c r="H353" s="79"/>
      <c r="I353" s="78" t="str">
        <f t="shared" si="5"/>
        <v>#NAME?</v>
      </c>
      <c r="J353" s="78" t="str">
        <f t="shared" si="6"/>
        <v>#NAME?</v>
      </c>
      <c r="K353" s="78" t="str">
        <f t="shared" si="7"/>
        <v>#NAME?</v>
      </c>
      <c r="L353" s="78" t="str">
        <f t="shared" si="8"/>
        <v>#NAME?</v>
      </c>
      <c r="M353" s="4"/>
      <c r="N353" s="4"/>
      <c r="O353" s="74" t="str">
        <f t="shared" si="9"/>
        <v>#NAME?</v>
      </c>
      <c r="P353" s="75" t="str">
        <f>IF(O353="","",IF(OR(periods_per_year=26,periods_per_year=52),IF(periods_per_year=26,IF(O353=1,fpdate,P352+14),IF(periods_per_year=52,IF(O353=1,fpdate,P352+7),"n/a")),IF(periods_per_year=24,DATE(YEAR(fpdate),MONTH(fpdate)+(O353-1)/2+IF(AND(DAY(fpdate)&gt;=15,MOD(O353,2)=0),1,0),IF(MOD(O353,2)=0,IF(DAY(fpdate)&gt;=15,DAY(fpdate)-14,DAY(fpdate)+14),DAY(fpdate))),IF(DAY(DATE(YEAR(fpdate),MONTH(fpdate)+O353-1,DAY(fpdate)))&lt;&gt;DAY(fpdate),DATE(YEAR(fpdate),MONTH(fpdate)+O353,0),DATE(YEAR(fpdate),MONTH(fpdate)+O353-1,DAY(fpdate))))))</f>
        <v>#NAME?</v>
      </c>
      <c r="Q353" s="80" t="str">
        <f>IF(O353="","",IF(D353&lt;&gt;"",D353,IF(O353=1,start_rate,IF(variable,IF(OR(O353=1,O353&lt;$J$23*periods_per_year),Q352,MIN($J$24,IF(MOD(O353-1,$J$26)=0,MAX($J$25,Q352+$J$27),Q352))),Q352))))</f>
        <v>#NAME?</v>
      </c>
      <c r="R353" s="78" t="str">
        <f t="shared" si="10"/>
        <v>#NAME?</v>
      </c>
      <c r="S353" s="78" t="str">
        <f t="shared" si="11"/>
        <v>#NAME?</v>
      </c>
      <c r="T353" s="78" t="str">
        <f t="shared" si="12"/>
        <v>#NAME?</v>
      </c>
      <c r="U353" s="78" t="str">
        <f t="shared" si="13"/>
        <v>#NAME?</v>
      </c>
    </row>
    <row r="354" ht="12.75" customHeight="1">
      <c r="A354" s="74" t="str">
        <f t="shared" si="1"/>
        <v>#NAME?</v>
      </c>
      <c r="B354" s="75" t="str">
        <f>IF(A354="","",IF(OR(periods_per_year=26,periods_per_year=52),IF(periods_per_year=26,IF(A354=1,fpdate,B353+14),IF(periods_per_year=52,IF(A354=1,fpdate,B353+7),"n/a")),IF(periods_per_year=24,DATE(YEAR(fpdate),MONTH(fpdate)+(A354-1)/2+IF(AND(DAY(fpdate)&gt;=15,MOD(A354,2)=0),1,0),IF(MOD(A354,2)=0,IF(DAY(fpdate)&gt;=15,DAY(fpdate)-14,DAY(fpdate)+14),DAY(fpdate))),IF(DAY(DATE(YEAR(fpdate),MONTH(fpdate)+A354-1,DAY(fpdate)))&lt;&gt;DAY(fpdate),DATE(YEAR(fpdate),MONTH(fpdate)+A354,0),DATE(YEAR(fpdate),MONTH(fpdate)+A354-1,DAY(fpdate))))))</f>
        <v>#NAME?</v>
      </c>
      <c r="C354" s="76" t="str">
        <f t="shared" si="2"/>
        <v>#NAME?</v>
      </c>
      <c r="D354" s="77" t="str">
        <f>IF(A354="","",IF(A354=1,start_rate,IF(variable,IF(OR(A354=1,A354&lt;$J$23*periods_per_year),D353,MIN($J$24,IF(MOD(A354-1,$J$26)=0,MAX($J$25,D353+$J$27),D353))),D353)))</f>
        <v>#NAME?</v>
      </c>
      <c r="E354" s="78" t="str">
        <f t="shared" si="3"/>
        <v>#NAME?</v>
      </c>
      <c r="F354" s="78" t="str">
        <f t="shared" si="4"/>
        <v>#NAME?</v>
      </c>
      <c r="G354" s="78" t="str">
        <f>IF(OR(A354="",A354&lt;$E$23),"",IF(J353&lt;=F354,0,IF(IF(AND(A354&gt;=$E$23,MOD(A354-$E$23,int)=0),$E$24,0)+F354&gt;=J353+E354,J353+E354-F354,IF(AND(A354&gt;=$E$23,MOD(A354-$E$23,int)=0),$E$24,0)+IF(IF(AND(A354&gt;=$E$23,MOD(A354-$E$23,int)=0),$E$24,0)+IF(MOD(A354-$E$27,periods_per_year)=0,$E$26,0)+F354&lt;J353+E354,IF(MOD(A354-$E$27,periods_per_year)=0,$E$26,0),J353+E354-IF(AND(A354&gt;=$E$23,MOD(A354-$E$23,int)=0),$E$24,0)-F354))))</f>
        <v>#NAME?</v>
      </c>
      <c r="H354" s="79"/>
      <c r="I354" s="78" t="str">
        <f t="shared" si="5"/>
        <v>#NAME?</v>
      </c>
      <c r="J354" s="78" t="str">
        <f t="shared" si="6"/>
        <v>#NAME?</v>
      </c>
      <c r="K354" s="78" t="str">
        <f t="shared" si="7"/>
        <v>#NAME?</v>
      </c>
      <c r="L354" s="78" t="str">
        <f t="shared" si="8"/>
        <v>#NAME?</v>
      </c>
      <c r="M354" s="4"/>
      <c r="N354" s="4"/>
      <c r="O354" s="74" t="str">
        <f t="shared" si="9"/>
        <v>#NAME?</v>
      </c>
      <c r="P354" s="75" t="str">
        <f>IF(O354="","",IF(OR(periods_per_year=26,periods_per_year=52),IF(periods_per_year=26,IF(O354=1,fpdate,P353+14),IF(periods_per_year=52,IF(O354=1,fpdate,P353+7),"n/a")),IF(periods_per_year=24,DATE(YEAR(fpdate),MONTH(fpdate)+(O354-1)/2+IF(AND(DAY(fpdate)&gt;=15,MOD(O354,2)=0),1,0),IF(MOD(O354,2)=0,IF(DAY(fpdate)&gt;=15,DAY(fpdate)-14,DAY(fpdate)+14),DAY(fpdate))),IF(DAY(DATE(YEAR(fpdate),MONTH(fpdate)+O354-1,DAY(fpdate)))&lt;&gt;DAY(fpdate),DATE(YEAR(fpdate),MONTH(fpdate)+O354,0),DATE(YEAR(fpdate),MONTH(fpdate)+O354-1,DAY(fpdate))))))</f>
        <v>#NAME?</v>
      </c>
      <c r="Q354" s="80" t="str">
        <f>IF(O354="","",IF(D354&lt;&gt;"",D354,IF(O354=1,start_rate,IF(variable,IF(OR(O354=1,O354&lt;$J$23*periods_per_year),Q353,MIN($J$24,IF(MOD(O354-1,$J$26)=0,MAX($J$25,Q353+$J$27),Q353))),Q353))))</f>
        <v>#NAME?</v>
      </c>
      <c r="R354" s="78" t="str">
        <f t="shared" si="10"/>
        <v>#NAME?</v>
      </c>
      <c r="S354" s="78" t="str">
        <f t="shared" si="11"/>
        <v>#NAME?</v>
      </c>
      <c r="T354" s="78" t="str">
        <f t="shared" si="12"/>
        <v>#NAME?</v>
      </c>
      <c r="U354" s="78" t="str">
        <f t="shared" si="13"/>
        <v>#NAME?</v>
      </c>
    </row>
    <row r="355" ht="12.75" customHeight="1">
      <c r="A355" s="74" t="str">
        <f t="shared" si="1"/>
        <v>#NAME?</v>
      </c>
      <c r="B355" s="75" t="str">
        <f>IF(A355="","",IF(OR(periods_per_year=26,periods_per_year=52),IF(periods_per_year=26,IF(A355=1,fpdate,B354+14),IF(periods_per_year=52,IF(A355=1,fpdate,B354+7),"n/a")),IF(periods_per_year=24,DATE(YEAR(fpdate),MONTH(fpdate)+(A355-1)/2+IF(AND(DAY(fpdate)&gt;=15,MOD(A355,2)=0),1,0),IF(MOD(A355,2)=0,IF(DAY(fpdate)&gt;=15,DAY(fpdate)-14,DAY(fpdate)+14),DAY(fpdate))),IF(DAY(DATE(YEAR(fpdate),MONTH(fpdate)+A355-1,DAY(fpdate)))&lt;&gt;DAY(fpdate),DATE(YEAR(fpdate),MONTH(fpdate)+A355,0),DATE(YEAR(fpdate),MONTH(fpdate)+A355-1,DAY(fpdate))))))</f>
        <v>#NAME?</v>
      </c>
      <c r="C355" s="76" t="str">
        <f t="shared" si="2"/>
        <v>#NAME?</v>
      </c>
      <c r="D355" s="77" t="str">
        <f>IF(A355="","",IF(A355=1,start_rate,IF(variable,IF(OR(A355=1,A355&lt;$J$23*periods_per_year),D354,MIN($J$24,IF(MOD(A355-1,$J$26)=0,MAX($J$25,D354+$J$27),D354))),D354)))</f>
        <v>#NAME?</v>
      </c>
      <c r="E355" s="78" t="str">
        <f t="shared" si="3"/>
        <v>#NAME?</v>
      </c>
      <c r="F355" s="78" t="str">
        <f t="shared" si="4"/>
        <v>#NAME?</v>
      </c>
      <c r="G355" s="78" t="str">
        <f>IF(OR(A355="",A355&lt;$E$23),"",IF(J354&lt;=F355,0,IF(IF(AND(A355&gt;=$E$23,MOD(A355-$E$23,int)=0),$E$24,0)+F355&gt;=J354+E355,J354+E355-F355,IF(AND(A355&gt;=$E$23,MOD(A355-$E$23,int)=0),$E$24,0)+IF(IF(AND(A355&gt;=$E$23,MOD(A355-$E$23,int)=0),$E$24,0)+IF(MOD(A355-$E$27,periods_per_year)=0,$E$26,0)+F355&lt;J354+E355,IF(MOD(A355-$E$27,periods_per_year)=0,$E$26,0),J354+E355-IF(AND(A355&gt;=$E$23,MOD(A355-$E$23,int)=0),$E$24,0)-F355))))</f>
        <v>#NAME?</v>
      </c>
      <c r="H355" s="79"/>
      <c r="I355" s="78" t="str">
        <f t="shared" si="5"/>
        <v>#NAME?</v>
      </c>
      <c r="J355" s="78" t="str">
        <f t="shared" si="6"/>
        <v>#NAME?</v>
      </c>
      <c r="K355" s="78" t="str">
        <f t="shared" si="7"/>
        <v>#NAME?</v>
      </c>
      <c r="L355" s="78" t="str">
        <f t="shared" si="8"/>
        <v>#NAME?</v>
      </c>
      <c r="M355" s="4"/>
      <c r="N355" s="4"/>
      <c r="O355" s="74" t="str">
        <f t="shared" si="9"/>
        <v>#NAME?</v>
      </c>
      <c r="P355" s="75" t="str">
        <f>IF(O355="","",IF(OR(periods_per_year=26,periods_per_year=52),IF(periods_per_year=26,IF(O355=1,fpdate,P354+14),IF(periods_per_year=52,IF(O355=1,fpdate,P354+7),"n/a")),IF(periods_per_year=24,DATE(YEAR(fpdate),MONTH(fpdate)+(O355-1)/2+IF(AND(DAY(fpdate)&gt;=15,MOD(O355,2)=0),1,0),IF(MOD(O355,2)=0,IF(DAY(fpdate)&gt;=15,DAY(fpdate)-14,DAY(fpdate)+14),DAY(fpdate))),IF(DAY(DATE(YEAR(fpdate),MONTH(fpdate)+O355-1,DAY(fpdate)))&lt;&gt;DAY(fpdate),DATE(YEAR(fpdate),MONTH(fpdate)+O355,0),DATE(YEAR(fpdate),MONTH(fpdate)+O355-1,DAY(fpdate))))))</f>
        <v>#NAME?</v>
      </c>
      <c r="Q355" s="80" t="str">
        <f>IF(O355="","",IF(D355&lt;&gt;"",D355,IF(O355=1,start_rate,IF(variable,IF(OR(O355=1,O355&lt;$J$23*periods_per_year),Q354,MIN($J$24,IF(MOD(O355-1,$J$26)=0,MAX($J$25,Q354+$J$27),Q354))),Q354))))</f>
        <v>#NAME?</v>
      </c>
      <c r="R355" s="78" t="str">
        <f t="shared" si="10"/>
        <v>#NAME?</v>
      </c>
      <c r="S355" s="78" t="str">
        <f t="shared" si="11"/>
        <v>#NAME?</v>
      </c>
      <c r="T355" s="78" t="str">
        <f t="shared" si="12"/>
        <v>#NAME?</v>
      </c>
      <c r="U355" s="78" t="str">
        <f t="shared" si="13"/>
        <v>#NAME?</v>
      </c>
    </row>
    <row r="356" ht="12.75" customHeight="1">
      <c r="A356" s="74" t="str">
        <f t="shared" si="1"/>
        <v>#NAME?</v>
      </c>
      <c r="B356" s="75" t="str">
        <f>IF(A356="","",IF(OR(periods_per_year=26,periods_per_year=52),IF(periods_per_year=26,IF(A356=1,fpdate,B355+14),IF(periods_per_year=52,IF(A356=1,fpdate,B355+7),"n/a")),IF(periods_per_year=24,DATE(YEAR(fpdate),MONTH(fpdate)+(A356-1)/2+IF(AND(DAY(fpdate)&gt;=15,MOD(A356,2)=0),1,0),IF(MOD(A356,2)=0,IF(DAY(fpdate)&gt;=15,DAY(fpdate)-14,DAY(fpdate)+14),DAY(fpdate))),IF(DAY(DATE(YEAR(fpdate),MONTH(fpdate)+A356-1,DAY(fpdate)))&lt;&gt;DAY(fpdate),DATE(YEAR(fpdate),MONTH(fpdate)+A356,0),DATE(YEAR(fpdate),MONTH(fpdate)+A356-1,DAY(fpdate))))))</f>
        <v>#NAME?</v>
      </c>
      <c r="C356" s="76" t="str">
        <f t="shared" si="2"/>
        <v>#NAME?</v>
      </c>
      <c r="D356" s="77" t="str">
        <f>IF(A356="","",IF(A356=1,start_rate,IF(variable,IF(OR(A356=1,A356&lt;$J$23*periods_per_year),D355,MIN($J$24,IF(MOD(A356-1,$J$26)=0,MAX($J$25,D355+$J$27),D355))),D355)))</f>
        <v>#NAME?</v>
      </c>
      <c r="E356" s="78" t="str">
        <f t="shared" si="3"/>
        <v>#NAME?</v>
      </c>
      <c r="F356" s="78" t="str">
        <f t="shared" si="4"/>
        <v>#NAME?</v>
      </c>
      <c r="G356" s="78" t="str">
        <f>IF(OR(A356="",A356&lt;$E$23),"",IF(J355&lt;=F356,0,IF(IF(AND(A356&gt;=$E$23,MOD(A356-$E$23,int)=0),$E$24,0)+F356&gt;=J355+E356,J355+E356-F356,IF(AND(A356&gt;=$E$23,MOD(A356-$E$23,int)=0),$E$24,0)+IF(IF(AND(A356&gt;=$E$23,MOD(A356-$E$23,int)=0),$E$24,0)+IF(MOD(A356-$E$27,periods_per_year)=0,$E$26,0)+F356&lt;J355+E356,IF(MOD(A356-$E$27,periods_per_year)=0,$E$26,0),J355+E356-IF(AND(A356&gt;=$E$23,MOD(A356-$E$23,int)=0),$E$24,0)-F356))))</f>
        <v>#NAME?</v>
      </c>
      <c r="H356" s="79"/>
      <c r="I356" s="78" t="str">
        <f t="shared" si="5"/>
        <v>#NAME?</v>
      </c>
      <c r="J356" s="78" t="str">
        <f t="shared" si="6"/>
        <v>#NAME?</v>
      </c>
      <c r="K356" s="78" t="str">
        <f t="shared" si="7"/>
        <v>#NAME?</v>
      </c>
      <c r="L356" s="78" t="str">
        <f t="shared" si="8"/>
        <v>#NAME?</v>
      </c>
      <c r="M356" s="4"/>
      <c r="N356" s="4"/>
      <c r="O356" s="74" t="str">
        <f t="shared" si="9"/>
        <v>#NAME?</v>
      </c>
      <c r="P356" s="75" t="str">
        <f>IF(O356="","",IF(OR(periods_per_year=26,periods_per_year=52),IF(periods_per_year=26,IF(O356=1,fpdate,P355+14),IF(periods_per_year=52,IF(O356=1,fpdate,P355+7),"n/a")),IF(periods_per_year=24,DATE(YEAR(fpdate),MONTH(fpdate)+(O356-1)/2+IF(AND(DAY(fpdate)&gt;=15,MOD(O356,2)=0),1,0),IF(MOD(O356,2)=0,IF(DAY(fpdate)&gt;=15,DAY(fpdate)-14,DAY(fpdate)+14),DAY(fpdate))),IF(DAY(DATE(YEAR(fpdate),MONTH(fpdate)+O356-1,DAY(fpdate)))&lt;&gt;DAY(fpdate),DATE(YEAR(fpdate),MONTH(fpdate)+O356,0),DATE(YEAR(fpdate),MONTH(fpdate)+O356-1,DAY(fpdate))))))</f>
        <v>#NAME?</v>
      </c>
      <c r="Q356" s="80" t="str">
        <f>IF(O356="","",IF(D356&lt;&gt;"",D356,IF(O356=1,start_rate,IF(variable,IF(OR(O356=1,O356&lt;$J$23*periods_per_year),Q355,MIN($J$24,IF(MOD(O356-1,$J$26)=0,MAX($J$25,Q355+$J$27),Q355))),Q355))))</f>
        <v>#NAME?</v>
      </c>
      <c r="R356" s="78" t="str">
        <f t="shared" si="10"/>
        <v>#NAME?</v>
      </c>
      <c r="S356" s="78" t="str">
        <f t="shared" si="11"/>
        <v>#NAME?</v>
      </c>
      <c r="T356" s="78" t="str">
        <f t="shared" si="12"/>
        <v>#NAME?</v>
      </c>
      <c r="U356" s="78" t="str">
        <f t="shared" si="13"/>
        <v>#NAME?</v>
      </c>
    </row>
    <row r="357" ht="12.75" customHeight="1">
      <c r="A357" s="74" t="str">
        <f t="shared" si="1"/>
        <v>#NAME?</v>
      </c>
      <c r="B357" s="75" t="str">
        <f>IF(A357="","",IF(OR(periods_per_year=26,periods_per_year=52),IF(periods_per_year=26,IF(A357=1,fpdate,B356+14),IF(periods_per_year=52,IF(A357=1,fpdate,B356+7),"n/a")),IF(periods_per_year=24,DATE(YEAR(fpdate),MONTH(fpdate)+(A357-1)/2+IF(AND(DAY(fpdate)&gt;=15,MOD(A357,2)=0),1,0),IF(MOD(A357,2)=0,IF(DAY(fpdate)&gt;=15,DAY(fpdate)-14,DAY(fpdate)+14),DAY(fpdate))),IF(DAY(DATE(YEAR(fpdate),MONTH(fpdate)+A357-1,DAY(fpdate)))&lt;&gt;DAY(fpdate),DATE(YEAR(fpdate),MONTH(fpdate)+A357,0),DATE(YEAR(fpdate),MONTH(fpdate)+A357-1,DAY(fpdate))))))</f>
        <v>#NAME?</v>
      </c>
      <c r="C357" s="76" t="str">
        <f t="shared" si="2"/>
        <v>#NAME?</v>
      </c>
      <c r="D357" s="77" t="str">
        <f>IF(A357="","",IF(A357=1,start_rate,IF(variable,IF(OR(A357=1,A357&lt;$J$23*periods_per_year),D356,MIN($J$24,IF(MOD(A357-1,$J$26)=0,MAX($J$25,D356+$J$27),D356))),D356)))</f>
        <v>#NAME?</v>
      </c>
      <c r="E357" s="78" t="str">
        <f t="shared" si="3"/>
        <v>#NAME?</v>
      </c>
      <c r="F357" s="78" t="str">
        <f t="shared" si="4"/>
        <v>#NAME?</v>
      </c>
      <c r="G357" s="78" t="str">
        <f>IF(OR(A357="",A357&lt;$E$23),"",IF(J356&lt;=F357,0,IF(IF(AND(A357&gt;=$E$23,MOD(A357-$E$23,int)=0),$E$24,0)+F357&gt;=J356+E357,J356+E357-F357,IF(AND(A357&gt;=$E$23,MOD(A357-$E$23,int)=0),$E$24,0)+IF(IF(AND(A357&gt;=$E$23,MOD(A357-$E$23,int)=0),$E$24,0)+IF(MOD(A357-$E$27,periods_per_year)=0,$E$26,0)+F357&lt;J356+E357,IF(MOD(A357-$E$27,periods_per_year)=0,$E$26,0),J356+E357-IF(AND(A357&gt;=$E$23,MOD(A357-$E$23,int)=0),$E$24,0)-F357))))</f>
        <v>#NAME?</v>
      </c>
      <c r="H357" s="79"/>
      <c r="I357" s="78" t="str">
        <f t="shared" si="5"/>
        <v>#NAME?</v>
      </c>
      <c r="J357" s="78" t="str">
        <f t="shared" si="6"/>
        <v>#NAME?</v>
      </c>
      <c r="K357" s="78" t="str">
        <f t="shared" si="7"/>
        <v>#NAME?</v>
      </c>
      <c r="L357" s="78" t="str">
        <f t="shared" si="8"/>
        <v>#NAME?</v>
      </c>
      <c r="M357" s="4"/>
      <c r="N357" s="4"/>
      <c r="O357" s="74" t="str">
        <f t="shared" si="9"/>
        <v>#NAME?</v>
      </c>
      <c r="P357" s="75" t="str">
        <f>IF(O357="","",IF(OR(periods_per_year=26,periods_per_year=52),IF(periods_per_year=26,IF(O357=1,fpdate,P356+14),IF(periods_per_year=52,IF(O357=1,fpdate,P356+7),"n/a")),IF(periods_per_year=24,DATE(YEAR(fpdate),MONTH(fpdate)+(O357-1)/2+IF(AND(DAY(fpdate)&gt;=15,MOD(O357,2)=0),1,0),IF(MOD(O357,2)=0,IF(DAY(fpdate)&gt;=15,DAY(fpdate)-14,DAY(fpdate)+14),DAY(fpdate))),IF(DAY(DATE(YEAR(fpdate),MONTH(fpdate)+O357-1,DAY(fpdate)))&lt;&gt;DAY(fpdate),DATE(YEAR(fpdate),MONTH(fpdate)+O357,0),DATE(YEAR(fpdate),MONTH(fpdate)+O357-1,DAY(fpdate))))))</f>
        <v>#NAME?</v>
      </c>
      <c r="Q357" s="80" t="str">
        <f>IF(O357="","",IF(D357&lt;&gt;"",D357,IF(O357=1,start_rate,IF(variable,IF(OR(O357=1,O357&lt;$J$23*periods_per_year),Q356,MIN($J$24,IF(MOD(O357-1,$J$26)=0,MAX($J$25,Q356+$J$27),Q356))),Q356))))</f>
        <v>#NAME?</v>
      </c>
      <c r="R357" s="78" t="str">
        <f t="shared" si="10"/>
        <v>#NAME?</v>
      </c>
      <c r="S357" s="78" t="str">
        <f t="shared" si="11"/>
        <v>#NAME?</v>
      </c>
      <c r="T357" s="78" t="str">
        <f t="shared" si="12"/>
        <v>#NAME?</v>
      </c>
      <c r="U357" s="78" t="str">
        <f t="shared" si="13"/>
        <v>#NAME?</v>
      </c>
    </row>
    <row r="358" ht="12.75" customHeight="1">
      <c r="A358" s="74" t="str">
        <f t="shared" si="1"/>
        <v>#NAME?</v>
      </c>
      <c r="B358" s="75" t="str">
        <f>IF(A358="","",IF(OR(periods_per_year=26,periods_per_year=52),IF(periods_per_year=26,IF(A358=1,fpdate,B357+14),IF(periods_per_year=52,IF(A358=1,fpdate,B357+7),"n/a")),IF(periods_per_year=24,DATE(YEAR(fpdate),MONTH(fpdate)+(A358-1)/2+IF(AND(DAY(fpdate)&gt;=15,MOD(A358,2)=0),1,0),IF(MOD(A358,2)=0,IF(DAY(fpdate)&gt;=15,DAY(fpdate)-14,DAY(fpdate)+14),DAY(fpdate))),IF(DAY(DATE(YEAR(fpdate),MONTH(fpdate)+A358-1,DAY(fpdate)))&lt;&gt;DAY(fpdate),DATE(YEAR(fpdate),MONTH(fpdate)+A358,0),DATE(YEAR(fpdate),MONTH(fpdate)+A358-1,DAY(fpdate))))))</f>
        <v>#NAME?</v>
      </c>
      <c r="C358" s="76" t="str">
        <f t="shared" si="2"/>
        <v>#NAME?</v>
      </c>
      <c r="D358" s="77" t="str">
        <f>IF(A358="","",IF(A358=1,start_rate,IF(variable,IF(OR(A358=1,A358&lt;$J$23*periods_per_year),D357,MIN($J$24,IF(MOD(A358-1,$J$26)=0,MAX($J$25,D357+$J$27),D357))),D357)))</f>
        <v>#NAME?</v>
      </c>
      <c r="E358" s="78" t="str">
        <f t="shared" si="3"/>
        <v>#NAME?</v>
      </c>
      <c r="F358" s="78" t="str">
        <f t="shared" si="4"/>
        <v>#NAME?</v>
      </c>
      <c r="G358" s="78" t="str">
        <f>IF(OR(A358="",A358&lt;$E$23),"",IF(J357&lt;=F358,0,IF(IF(AND(A358&gt;=$E$23,MOD(A358-$E$23,int)=0),$E$24,0)+F358&gt;=J357+E358,J357+E358-F358,IF(AND(A358&gt;=$E$23,MOD(A358-$E$23,int)=0),$E$24,0)+IF(IF(AND(A358&gt;=$E$23,MOD(A358-$E$23,int)=0),$E$24,0)+IF(MOD(A358-$E$27,periods_per_year)=0,$E$26,0)+F358&lt;J357+E358,IF(MOD(A358-$E$27,periods_per_year)=0,$E$26,0),J357+E358-IF(AND(A358&gt;=$E$23,MOD(A358-$E$23,int)=0),$E$24,0)-F358))))</f>
        <v>#NAME?</v>
      </c>
      <c r="H358" s="79"/>
      <c r="I358" s="78" t="str">
        <f t="shared" si="5"/>
        <v>#NAME?</v>
      </c>
      <c r="J358" s="78" t="str">
        <f t="shared" si="6"/>
        <v>#NAME?</v>
      </c>
      <c r="K358" s="78" t="str">
        <f t="shared" si="7"/>
        <v>#NAME?</v>
      </c>
      <c r="L358" s="78" t="str">
        <f t="shared" si="8"/>
        <v>#NAME?</v>
      </c>
      <c r="M358" s="4"/>
      <c r="N358" s="4"/>
      <c r="O358" s="74" t="str">
        <f t="shared" si="9"/>
        <v>#NAME?</v>
      </c>
      <c r="P358" s="75" t="str">
        <f>IF(O358="","",IF(OR(periods_per_year=26,periods_per_year=52),IF(periods_per_year=26,IF(O358=1,fpdate,P357+14),IF(periods_per_year=52,IF(O358=1,fpdate,P357+7),"n/a")),IF(periods_per_year=24,DATE(YEAR(fpdate),MONTH(fpdate)+(O358-1)/2+IF(AND(DAY(fpdate)&gt;=15,MOD(O358,2)=0),1,0),IF(MOD(O358,2)=0,IF(DAY(fpdate)&gt;=15,DAY(fpdate)-14,DAY(fpdate)+14),DAY(fpdate))),IF(DAY(DATE(YEAR(fpdate),MONTH(fpdate)+O358-1,DAY(fpdate)))&lt;&gt;DAY(fpdate),DATE(YEAR(fpdate),MONTH(fpdate)+O358,0),DATE(YEAR(fpdate),MONTH(fpdate)+O358-1,DAY(fpdate))))))</f>
        <v>#NAME?</v>
      </c>
      <c r="Q358" s="80" t="str">
        <f>IF(O358="","",IF(D358&lt;&gt;"",D358,IF(O358=1,start_rate,IF(variable,IF(OR(O358=1,O358&lt;$J$23*periods_per_year),Q357,MIN($J$24,IF(MOD(O358-1,$J$26)=0,MAX($J$25,Q357+$J$27),Q357))),Q357))))</f>
        <v>#NAME?</v>
      </c>
      <c r="R358" s="78" t="str">
        <f t="shared" si="10"/>
        <v>#NAME?</v>
      </c>
      <c r="S358" s="78" t="str">
        <f t="shared" si="11"/>
        <v>#NAME?</v>
      </c>
      <c r="T358" s="78" t="str">
        <f t="shared" si="12"/>
        <v>#NAME?</v>
      </c>
      <c r="U358" s="78" t="str">
        <f t="shared" si="13"/>
        <v>#NAME?</v>
      </c>
    </row>
    <row r="359" ht="12.75" customHeight="1">
      <c r="A359" s="74" t="str">
        <f t="shared" si="1"/>
        <v>#NAME?</v>
      </c>
      <c r="B359" s="75" t="str">
        <f>IF(A359="","",IF(OR(periods_per_year=26,periods_per_year=52),IF(periods_per_year=26,IF(A359=1,fpdate,B358+14),IF(periods_per_year=52,IF(A359=1,fpdate,B358+7),"n/a")),IF(periods_per_year=24,DATE(YEAR(fpdate),MONTH(fpdate)+(A359-1)/2+IF(AND(DAY(fpdate)&gt;=15,MOD(A359,2)=0),1,0),IF(MOD(A359,2)=0,IF(DAY(fpdate)&gt;=15,DAY(fpdate)-14,DAY(fpdate)+14),DAY(fpdate))),IF(DAY(DATE(YEAR(fpdate),MONTH(fpdate)+A359-1,DAY(fpdate)))&lt;&gt;DAY(fpdate),DATE(YEAR(fpdate),MONTH(fpdate)+A359,0),DATE(YEAR(fpdate),MONTH(fpdate)+A359-1,DAY(fpdate))))))</f>
        <v>#NAME?</v>
      </c>
      <c r="C359" s="76" t="str">
        <f t="shared" si="2"/>
        <v>#NAME?</v>
      </c>
      <c r="D359" s="77" t="str">
        <f>IF(A359="","",IF(A359=1,start_rate,IF(variable,IF(OR(A359=1,A359&lt;$J$23*periods_per_year),D358,MIN($J$24,IF(MOD(A359-1,$J$26)=0,MAX($J$25,D358+$J$27),D358))),D358)))</f>
        <v>#NAME?</v>
      </c>
      <c r="E359" s="78" t="str">
        <f t="shared" si="3"/>
        <v>#NAME?</v>
      </c>
      <c r="F359" s="78" t="str">
        <f t="shared" si="4"/>
        <v>#NAME?</v>
      </c>
      <c r="G359" s="78" t="str">
        <f>IF(OR(A359="",A359&lt;$E$23),"",IF(J358&lt;=F359,0,IF(IF(AND(A359&gt;=$E$23,MOD(A359-$E$23,int)=0),$E$24,0)+F359&gt;=J358+E359,J358+E359-F359,IF(AND(A359&gt;=$E$23,MOD(A359-$E$23,int)=0),$E$24,0)+IF(IF(AND(A359&gt;=$E$23,MOD(A359-$E$23,int)=0),$E$24,0)+IF(MOD(A359-$E$27,periods_per_year)=0,$E$26,0)+F359&lt;J358+E359,IF(MOD(A359-$E$27,periods_per_year)=0,$E$26,0),J358+E359-IF(AND(A359&gt;=$E$23,MOD(A359-$E$23,int)=0),$E$24,0)-F359))))</f>
        <v>#NAME?</v>
      </c>
      <c r="H359" s="79"/>
      <c r="I359" s="78" t="str">
        <f t="shared" si="5"/>
        <v>#NAME?</v>
      </c>
      <c r="J359" s="78" t="str">
        <f t="shared" si="6"/>
        <v>#NAME?</v>
      </c>
      <c r="K359" s="78" t="str">
        <f t="shared" si="7"/>
        <v>#NAME?</v>
      </c>
      <c r="L359" s="78" t="str">
        <f t="shared" si="8"/>
        <v>#NAME?</v>
      </c>
      <c r="M359" s="4"/>
      <c r="N359" s="4"/>
      <c r="O359" s="74" t="str">
        <f t="shared" si="9"/>
        <v>#NAME?</v>
      </c>
      <c r="P359" s="75" t="str">
        <f>IF(O359="","",IF(OR(periods_per_year=26,periods_per_year=52),IF(periods_per_year=26,IF(O359=1,fpdate,P358+14),IF(periods_per_year=52,IF(O359=1,fpdate,P358+7),"n/a")),IF(periods_per_year=24,DATE(YEAR(fpdate),MONTH(fpdate)+(O359-1)/2+IF(AND(DAY(fpdate)&gt;=15,MOD(O359,2)=0),1,0),IF(MOD(O359,2)=0,IF(DAY(fpdate)&gt;=15,DAY(fpdate)-14,DAY(fpdate)+14),DAY(fpdate))),IF(DAY(DATE(YEAR(fpdate),MONTH(fpdate)+O359-1,DAY(fpdate)))&lt;&gt;DAY(fpdate),DATE(YEAR(fpdate),MONTH(fpdate)+O359,0),DATE(YEAR(fpdate),MONTH(fpdate)+O359-1,DAY(fpdate))))))</f>
        <v>#NAME?</v>
      </c>
      <c r="Q359" s="80" t="str">
        <f>IF(O359="","",IF(D359&lt;&gt;"",D359,IF(O359=1,start_rate,IF(variable,IF(OR(O359=1,O359&lt;$J$23*periods_per_year),Q358,MIN($J$24,IF(MOD(O359-1,$J$26)=0,MAX($J$25,Q358+$J$27),Q358))),Q358))))</f>
        <v>#NAME?</v>
      </c>
      <c r="R359" s="78" t="str">
        <f t="shared" si="10"/>
        <v>#NAME?</v>
      </c>
      <c r="S359" s="78" t="str">
        <f t="shared" si="11"/>
        <v>#NAME?</v>
      </c>
      <c r="T359" s="78" t="str">
        <f t="shared" si="12"/>
        <v>#NAME?</v>
      </c>
      <c r="U359" s="78" t="str">
        <f t="shared" si="13"/>
        <v>#NAME?</v>
      </c>
    </row>
    <row r="360" ht="12.75" customHeight="1">
      <c r="A360" s="74" t="str">
        <f t="shared" si="1"/>
        <v>#NAME?</v>
      </c>
      <c r="B360" s="75" t="str">
        <f>IF(A360="","",IF(OR(periods_per_year=26,periods_per_year=52),IF(periods_per_year=26,IF(A360=1,fpdate,B359+14),IF(periods_per_year=52,IF(A360=1,fpdate,B359+7),"n/a")),IF(periods_per_year=24,DATE(YEAR(fpdate),MONTH(fpdate)+(A360-1)/2+IF(AND(DAY(fpdate)&gt;=15,MOD(A360,2)=0),1,0),IF(MOD(A360,2)=0,IF(DAY(fpdate)&gt;=15,DAY(fpdate)-14,DAY(fpdate)+14),DAY(fpdate))),IF(DAY(DATE(YEAR(fpdate),MONTH(fpdate)+A360-1,DAY(fpdate)))&lt;&gt;DAY(fpdate),DATE(YEAR(fpdate),MONTH(fpdate)+A360,0),DATE(YEAR(fpdate),MONTH(fpdate)+A360-1,DAY(fpdate))))))</f>
        <v>#NAME?</v>
      </c>
      <c r="C360" s="76" t="str">
        <f t="shared" si="2"/>
        <v>#NAME?</v>
      </c>
      <c r="D360" s="77" t="str">
        <f>IF(A360="","",IF(A360=1,start_rate,IF(variable,IF(OR(A360=1,A360&lt;$J$23*periods_per_year),D359,MIN($J$24,IF(MOD(A360-1,$J$26)=0,MAX($J$25,D359+$J$27),D359))),D359)))</f>
        <v>#NAME?</v>
      </c>
      <c r="E360" s="78" t="str">
        <f t="shared" si="3"/>
        <v>#NAME?</v>
      </c>
      <c r="F360" s="78" t="str">
        <f t="shared" si="4"/>
        <v>#NAME?</v>
      </c>
      <c r="G360" s="78" t="str">
        <f>IF(OR(A360="",A360&lt;$E$23),"",IF(J359&lt;=F360,0,IF(IF(AND(A360&gt;=$E$23,MOD(A360-$E$23,int)=0),$E$24,0)+F360&gt;=J359+E360,J359+E360-F360,IF(AND(A360&gt;=$E$23,MOD(A360-$E$23,int)=0),$E$24,0)+IF(IF(AND(A360&gt;=$E$23,MOD(A360-$E$23,int)=0),$E$24,0)+IF(MOD(A360-$E$27,periods_per_year)=0,$E$26,0)+F360&lt;J359+E360,IF(MOD(A360-$E$27,periods_per_year)=0,$E$26,0),J359+E360-IF(AND(A360&gt;=$E$23,MOD(A360-$E$23,int)=0),$E$24,0)-F360))))</f>
        <v>#NAME?</v>
      </c>
      <c r="H360" s="79"/>
      <c r="I360" s="78" t="str">
        <f t="shared" si="5"/>
        <v>#NAME?</v>
      </c>
      <c r="J360" s="78" t="str">
        <f t="shared" si="6"/>
        <v>#NAME?</v>
      </c>
      <c r="K360" s="78" t="str">
        <f t="shared" si="7"/>
        <v>#NAME?</v>
      </c>
      <c r="L360" s="78" t="str">
        <f t="shared" si="8"/>
        <v>#NAME?</v>
      </c>
      <c r="M360" s="4"/>
      <c r="N360" s="4"/>
      <c r="O360" s="74" t="str">
        <f t="shared" si="9"/>
        <v>#NAME?</v>
      </c>
      <c r="P360" s="75" t="str">
        <f>IF(O360="","",IF(OR(periods_per_year=26,periods_per_year=52),IF(periods_per_year=26,IF(O360=1,fpdate,P359+14),IF(periods_per_year=52,IF(O360=1,fpdate,P359+7),"n/a")),IF(periods_per_year=24,DATE(YEAR(fpdate),MONTH(fpdate)+(O360-1)/2+IF(AND(DAY(fpdate)&gt;=15,MOD(O360,2)=0),1,0),IF(MOD(O360,2)=0,IF(DAY(fpdate)&gt;=15,DAY(fpdate)-14,DAY(fpdate)+14),DAY(fpdate))),IF(DAY(DATE(YEAR(fpdate),MONTH(fpdate)+O360-1,DAY(fpdate)))&lt;&gt;DAY(fpdate),DATE(YEAR(fpdate),MONTH(fpdate)+O360,0),DATE(YEAR(fpdate),MONTH(fpdate)+O360-1,DAY(fpdate))))))</f>
        <v>#NAME?</v>
      </c>
      <c r="Q360" s="80" t="str">
        <f>IF(O360="","",IF(D360&lt;&gt;"",D360,IF(O360=1,start_rate,IF(variable,IF(OR(O360=1,O360&lt;$J$23*periods_per_year),Q359,MIN($J$24,IF(MOD(O360-1,$J$26)=0,MAX($J$25,Q359+$J$27),Q359))),Q359))))</f>
        <v>#NAME?</v>
      </c>
      <c r="R360" s="78" t="str">
        <f t="shared" si="10"/>
        <v>#NAME?</v>
      </c>
      <c r="S360" s="78" t="str">
        <f t="shared" si="11"/>
        <v>#NAME?</v>
      </c>
      <c r="T360" s="78" t="str">
        <f t="shared" si="12"/>
        <v>#NAME?</v>
      </c>
      <c r="U360" s="78" t="str">
        <f t="shared" si="13"/>
        <v>#NAME?</v>
      </c>
    </row>
    <row r="361" ht="12.75" customHeight="1">
      <c r="A361" s="74" t="str">
        <f t="shared" si="1"/>
        <v>#NAME?</v>
      </c>
      <c r="B361" s="75" t="str">
        <f>IF(A361="","",IF(OR(periods_per_year=26,periods_per_year=52),IF(periods_per_year=26,IF(A361=1,fpdate,B360+14),IF(periods_per_year=52,IF(A361=1,fpdate,B360+7),"n/a")),IF(periods_per_year=24,DATE(YEAR(fpdate),MONTH(fpdate)+(A361-1)/2+IF(AND(DAY(fpdate)&gt;=15,MOD(A361,2)=0),1,0),IF(MOD(A361,2)=0,IF(DAY(fpdate)&gt;=15,DAY(fpdate)-14,DAY(fpdate)+14),DAY(fpdate))),IF(DAY(DATE(YEAR(fpdate),MONTH(fpdate)+A361-1,DAY(fpdate)))&lt;&gt;DAY(fpdate),DATE(YEAR(fpdate),MONTH(fpdate)+A361,0),DATE(YEAR(fpdate),MONTH(fpdate)+A361-1,DAY(fpdate))))))</f>
        <v>#NAME?</v>
      </c>
      <c r="C361" s="76" t="str">
        <f t="shared" si="2"/>
        <v>#NAME?</v>
      </c>
      <c r="D361" s="77" t="str">
        <f>IF(A361="","",IF(A361=1,start_rate,IF(variable,IF(OR(A361=1,A361&lt;$J$23*periods_per_year),D360,MIN($J$24,IF(MOD(A361-1,$J$26)=0,MAX($J$25,D360+$J$27),D360))),D360)))</f>
        <v>#NAME?</v>
      </c>
      <c r="E361" s="78" t="str">
        <f t="shared" si="3"/>
        <v>#NAME?</v>
      </c>
      <c r="F361" s="78" t="str">
        <f t="shared" si="4"/>
        <v>#NAME?</v>
      </c>
      <c r="G361" s="78" t="str">
        <f>IF(OR(A361="",A361&lt;$E$23),"",IF(J360&lt;=F361,0,IF(IF(AND(A361&gt;=$E$23,MOD(A361-$E$23,int)=0),$E$24,0)+F361&gt;=J360+E361,J360+E361-F361,IF(AND(A361&gt;=$E$23,MOD(A361-$E$23,int)=0),$E$24,0)+IF(IF(AND(A361&gt;=$E$23,MOD(A361-$E$23,int)=0),$E$24,0)+IF(MOD(A361-$E$27,periods_per_year)=0,$E$26,0)+F361&lt;J360+E361,IF(MOD(A361-$E$27,periods_per_year)=0,$E$26,0),J360+E361-IF(AND(A361&gt;=$E$23,MOD(A361-$E$23,int)=0),$E$24,0)-F361))))</f>
        <v>#NAME?</v>
      </c>
      <c r="H361" s="79"/>
      <c r="I361" s="78" t="str">
        <f t="shared" si="5"/>
        <v>#NAME?</v>
      </c>
      <c r="J361" s="78" t="str">
        <f t="shared" si="6"/>
        <v>#NAME?</v>
      </c>
      <c r="K361" s="78" t="str">
        <f t="shared" si="7"/>
        <v>#NAME?</v>
      </c>
      <c r="L361" s="78" t="str">
        <f t="shared" si="8"/>
        <v>#NAME?</v>
      </c>
      <c r="M361" s="4"/>
      <c r="N361" s="4"/>
      <c r="O361" s="74" t="str">
        <f t="shared" si="9"/>
        <v>#NAME?</v>
      </c>
      <c r="P361" s="75" t="str">
        <f>IF(O361="","",IF(OR(periods_per_year=26,periods_per_year=52),IF(periods_per_year=26,IF(O361=1,fpdate,P360+14),IF(periods_per_year=52,IF(O361=1,fpdate,P360+7),"n/a")),IF(periods_per_year=24,DATE(YEAR(fpdate),MONTH(fpdate)+(O361-1)/2+IF(AND(DAY(fpdate)&gt;=15,MOD(O361,2)=0),1,0),IF(MOD(O361,2)=0,IF(DAY(fpdate)&gt;=15,DAY(fpdate)-14,DAY(fpdate)+14),DAY(fpdate))),IF(DAY(DATE(YEAR(fpdate),MONTH(fpdate)+O361-1,DAY(fpdate)))&lt;&gt;DAY(fpdate),DATE(YEAR(fpdate),MONTH(fpdate)+O361,0),DATE(YEAR(fpdate),MONTH(fpdate)+O361-1,DAY(fpdate))))))</f>
        <v>#NAME?</v>
      </c>
      <c r="Q361" s="80" t="str">
        <f>IF(O361="","",IF(D361&lt;&gt;"",D361,IF(O361=1,start_rate,IF(variable,IF(OR(O361=1,O361&lt;$J$23*periods_per_year),Q360,MIN($J$24,IF(MOD(O361-1,$J$26)=0,MAX($J$25,Q360+$J$27),Q360))),Q360))))</f>
        <v>#NAME?</v>
      </c>
      <c r="R361" s="78" t="str">
        <f t="shared" si="10"/>
        <v>#NAME?</v>
      </c>
      <c r="S361" s="78" t="str">
        <f t="shared" si="11"/>
        <v>#NAME?</v>
      </c>
      <c r="T361" s="78" t="str">
        <f t="shared" si="12"/>
        <v>#NAME?</v>
      </c>
      <c r="U361" s="78" t="str">
        <f t="shared" si="13"/>
        <v>#NAME?</v>
      </c>
    </row>
    <row r="362" ht="12.75" customHeight="1">
      <c r="A362" s="74" t="str">
        <f t="shared" si="1"/>
        <v>#NAME?</v>
      </c>
      <c r="B362" s="75" t="str">
        <f>IF(A362="","",IF(OR(periods_per_year=26,periods_per_year=52),IF(periods_per_year=26,IF(A362=1,fpdate,B361+14),IF(periods_per_year=52,IF(A362=1,fpdate,B361+7),"n/a")),IF(periods_per_year=24,DATE(YEAR(fpdate),MONTH(fpdate)+(A362-1)/2+IF(AND(DAY(fpdate)&gt;=15,MOD(A362,2)=0),1,0),IF(MOD(A362,2)=0,IF(DAY(fpdate)&gt;=15,DAY(fpdate)-14,DAY(fpdate)+14),DAY(fpdate))),IF(DAY(DATE(YEAR(fpdate),MONTH(fpdate)+A362-1,DAY(fpdate)))&lt;&gt;DAY(fpdate),DATE(YEAR(fpdate),MONTH(fpdate)+A362,0),DATE(YEAR(fpdate),MONTH(fpdate)+A362-1,DAY(fpdate))))))</f>
        <v>#NAME?</v>
      </c>
      <c r="C362" s="76" t="str">
        <f t="shared" si="2"/>
        <v>#NAME?</v>
      </c>
      <c r="D362" s="77" t="str">
        <f>IF(A362="","",IF(A362=1,start_rate,IF(variable,IF(OR(A362=1,A362&lt;$J$23*periods_per_year),D361,MIN($J$24,IF(MOD(A362-1,$J$26)=0,MAX($J$25,D361+$J$27),D361))),D361)))</f>
        <v>#NAME?</v>
      </c>
      <c r="E362" s="78" t="str">
        <f t="shared" si="3"/>
        <v>#NAME?</v>
      </c>
      <c r="F362" s="78" t="str">
        <f t="shared" si="4"/>
        <v>#NAME?</v>
      </c>
      <c r="G362" s="78" t="str">
        <f>IF(OR(A362="",A362&lt;$E$23),"",IF(J361&lt;=F362,0,IF(IF(AND(A362&gt;=$E$23,MOD(A362-$E$23,int)=0),$E$24,0)+F362&gt;=J361+E362,J361+E362-F362,IF(AND(A362&gt;=$E$23,MOD(A362-$E$23,int)=0),$E$24,0)+IF(IF(AND(A362&gt;=$E$23,MOD(A362-$E$23,int)=0),$E$24,0)+IF(MOD(A362-$E$27,periods_per_year)=0,$E$26,0)+F362&lt;J361+E362,IF(MOD(A362-$E$27,periods_per_year)=0,$E$26,0),J361+E362-IF(AND(A362&gt;=$E$23,MOD(A362-$E$23,int)=0),$E$24,0)-F362))))</f>
        <v>#NAME?</v>
      </c>
      <c r="H362" s="79"/>
      <c r="I362" s="78" t="str">
        <f t="shared" si="5"/>
        <v>#NAME?</v>
      </c>
      <c r="J362" s="78" t="str">
        <f t="shared" si="6"/>
        <v>#NAME?</v>
      </c>
      <c r="K362" s="78" t="str">
        <f t="shared" si="7"/>
        <v>#NAME?</v>
      </c>
      <c r="L362" s="78" t="str">
        <f t="shared" si="8"/>
        <v>#NAME?</v>
      </c>
      <c r="M362" s="4"/>
      <c r="N362" s="4"/>
      <c r="O362" s="74" t="str">
        <f t="shared" si="9"/>
        <v>#NAME?</v>
      </c>
      <c r="P362" s="75" t="str">
        <f>IF(O362="","",IF(OR(periods_per_year=26,periods_per_year=52),IF(periods_per_year=26,IF(O362=1,fpdate,P361+14),IF(periods_per_year=52,IF(O362=1,fpdate,P361+7),"n/a")),IF(periods_per_year=24,DATE(YEAR(fpdate),MONTH(fpdate)+(O362-1)/2+IF(AND(DAY(fpdate)&gt;=15,MOD(O362,2)=0),1,0),IF(MOD(O362,2)=0,IF(DAY(fpdate)&gt;=15,DAY(fpdate)-14,DAY(fpdate)+14),DAY(fpdate))),IF(DAY(DATE(YEAR(fpdate),MONTH(fpdate)+O362-1,DAY(fpdate)))&lt;&gt;DAY(fpdate),DATE(YEAR(fpdate),MONTH(fpdate)+O362,0),DATE(YEAR(fpdate),MONTH(fpdate)+O362-1,DAY(fpdate))))))</f>
        <v>#NAME?</v>
      </c>
      <c r="Q362" s="80" t="str">
        <f>IF(O362="","",IF(D362&lt;&gt;"",D362,IF(O362=1,start_rate,IF(variable,IF(OR(O362=1,O362&lt;$J$23*periods_per_year),Q361,MIN($J$24,IF(MOD(O362-1,$J$26)=0,MAX($J$25,Q361+$J$27),Q361))),Q361))))</f>
        <v>#NAME?</v>
      </c>
      <c r="R362" s="78" t="str">
        <f t="shared" si="10"/>
        <v>#NAME?</v>
      </c>
      <c r="S362" s="78" t="str">
        <f t="shared" si="11"/>
        <v>#NAME?</v>
      </c>
      <c r="T362" s="78" t="str">
        <f t="shared" si="12"/>
        <v>#NAME?</v>
      </c>
      <c r="U362" s="78" t="str">
        <f t="shared" si="13"/>
        <v>#NAME?</v>
      </c>
    </row>
    <row r="363" ht="12.75" customHeight="1">
      <c r="A363" s="74" t="str">
        <f t="shared" si="1"/>
        <v>#NAME?</v>
      </c>
      <c r="B363" s="75" t="str">
        <f>IF(A363="","",IF(OR(periods_per_year=26,periods_per_year=52),IF(periods_per_year=26,IF(A363=1,fpdate,B362+14),IF(periods_per_year=52,IF(A363=1,fpdate,B362+7),"n/a")),IF(periods_per_year=24,DATE(YEAR(fpdate),MONTH(fpdate)+(A363-1)/2+IF(AND(DAY(fpdate)&gt;=15,MOD(A363,2)=0),1,0),IF(MOD(A363,2)=0,IF(DAY(fpdate)&gt;=15,DAY(fpdate)-14,DAY(fpdate)+14),DAY(fpdate))),IF(DAY(DATE(YEAR(fpdate),MONTH(fpdate)+A363-1,DAY(fpdate)))&lt;&gt;DAY(fpdate),DATE(YEAR(fpdate),MONTH(fpdate)+A363,0),DATE(YEAR(fpdate),MONTH(fpdate)+A363-1,DAY(fpdate))))))</f>
        <v>#NAME?</v>
      </c>
      <c r="C363" s="76" t="str">
        <f t="shared" si="2"/>
        <v>#NAME?</v>
      </c>
      <c r="D363" s="77" t="str">
        <f>IF(A363="","",IF(A363=1,start_rate,IF(variable,IF(OR(A363=1,A363&lt;$J$23*periods_per_year),D362,MIN($J$24,IF(MOD(A363-1,$J$26)=0,MAX($J$25,D362+$J$27),D362))),D362)))</f>
        <v>#NAME?</v>
      </c>
      <c r="E363" s="78" t="str">
        <f t="shared" si="3"/>
        <v>#NAME?</v>
      </c>
      <c r="F363" s="78" t="str">
        <f t="shared" si="4"/>
        <v>#NAME?</v>
      </c>
      <c r="G363" s="78" t="str">
        <f>IF(OR(A363="",A363&lt;$E$23),"",IF(J362&lt;=F363,0,IF(IF(AND(A363&gt;=$E$23,MOD(A363-$E$23,int)=0),$E$24,0)+F363&gt;=J362+E363,J362+E363-F363,IF(AND(A363&gt;=$E$23,MOD(A363-$E$23,int)=0),$E$24,0)+IF(IF(AND(A363&gt;=$E$23,MOD(A363-$E$23,int)=0),$E$24,0)+IF(MOD(A363-$E$27,periods_per_year)=0,$E$26,0)+F363&lt;J362+E363,IF(MOD(A363-$E$27,periods_per_year)=0,$E$26,0),J362+E363-IF(AND(A363&gt;=$E$23,MOD(A363-$E$23,int)=0),$E$24,0)-F363))))</f>
        <v>#NAME?</v>
      </c>
      <c r="H363" s="79"/>
      <c r="I363" s="78" t="str">
        <f t="shared" si="5"/>
        <v>#NAME?</v>
      </c>
      <c r="J363" s="78" t="str">
        <f t="shared" si="6"/>
        <v>#NAME?</v>
      </c>
      <c r="K363" s="78" t="str">
        <f t="shared" si="7"/>
        <v>#NAME?</v>
      </c>
      <c r="L363" s="78" t="str">
        <f t="shared" si="8"/>
        <v>#NAME?</v>
      </c>
      <c r="M363" s="4"/>
      <c r="N363" s="4"/>
      <c r="O363" s="74" t="str">
        <f t="shared" si="9"/>
        <v>#NAME?</v>
      </c>
      <c r="P363" s="75" t="str">
        <f>IF(O363="","",IF(OR(periods_per_year=26,periods_per_year=52),IF(periods_per_year=26,IF(O363=1,fpdate,P362+14),IF(periods_per_year=52,IF(O363=1,fpdate,P362+7),"n/a")),IF(periods_per_year=24,DATE(YEAR(fpdate),MONTH(fpdate)+(O363-1)/2+IF(AND(DAY(fpdate)&gt;=15,MOD(O363,2)=0),1,0),IF(MOD(O363,2)=0,IF(DAY(fpdate)&gt;=15,DAY(fpdate)-14,DAY(fpdate)+14),DAY(fpdate))),IF(DAY(DATE(YEAR(fpdate),MONTH(fpdate)+O363-1,DAY(fpdate)))&lt;&gt;DAY(fpdate),DATE(YEAR(fpdate),MONTH(fpdate)+O363,0),DATE(YEAR(fpdate),MONTH(fpdate)+O363-1,DAY(fpdate))))))</f>
        <v>#NAME?</v>
      </c>
      <c r="Q363" s="80" t="str">
        <f>IF(O363="","",IF(D363&lt;&gt;"",D363,IF(O363=1,start_rate,IF(variable,IF(OR(O363=1,O363&lt;$J$23*periods_per_year),Q362,MIN($J$24,IF(MOD(O363-1,$J$26)=0,MAX($J$25,Q362+$J$27),Q362))),Q362))))</f>
        <v>#NAME?</v>
      </c>
      <c r="R363" s="78" t="str">
        <f t="shared" si="10"/>
        <v>#NAME?</v>
      </c>
      <c r="S363" s="78" t="str">
        <f t="shared" si="11"/>
        <v>#NAME?</v>
      </c>
      <c r="T363" s="78" t="str">
        <f t="shared" si="12"/>
        <v>#NAME?</v>
      </c>
      <c r="U363" s="78" t="str">
        <f t="shared" si="13"/>
        <v>#NAME?</v>
      </c>
    </row>
    <row r="364" ht="12.75" customHeight="1">
      <c r="A364" s="74" t="str">
        <f t="shared" si="1"/>
        <v>#NAME?</v>
      </c>
      <c r="B364" s="75" t="str">
        <f>IF(A364="","",IF(OR(periods_per_year=26,periods_per_year=52),IF(periods_per_year=26,IF(A364=1,fpdate,B363+14),IF(periods_per_year=52,IF(A364=1,fpdate,B363+7),"n/a")),IF(periods_per_year=24,DATE(YEAR(fpdate),MONTH(fpdate)+(A364-1)/2+IF(AND(DAY(fpdate)&gt;=15,MOD(A364,2)=0),1,0),IF(MOD(A364,2)=0,IF(DAY(fpdate)&gt;=15,DAY(fpdate)-14,DAY(fpdate)+14),DAY(fpdate))),IF(DAY(DATE(YEAR(fpdate),MONTH(fpdate)+A364-1,DAY(fpdate)))&lt;&gt;DAY(fpdate),DATE(YEAR(fpdate),MONTH(fpdate)+A364,0),DATE(YEAR(fpdate),MONTH(fpdate)+A364-1,DAY(fpdate))))))</f>
        <v>#NAME?</v>
      </c>
      <c r="C364" s="76" t="str">
        <f t="shared" si="2"/>
        <v>#NAME?</v>
      </c>
      <c r="D364" s="77" t="str">
        <f>IF(A364="","",IF(A364=1,start_rate,IF(variable,IF(OR(A364=1,A364&lt;$J$23*periods_per_year),D363,MIN($J$24,IF(MOD(A364-1,$J$26)=0,MAX($J$25,D363+$J$27),D363))),D363)))</f>
        <v>#NAME?</v>
      </c>
      <c r="E364" s="78" t="str">
        <f t="shared" si="3"/>
        <v>#NAME?</v>
      </c>
      <c r="F364" s="78" t="str">
        <f t="shared" si="4"/>
        <v>#NAME?</v>
      </c>
      <c r="G364" s="78" t="str">
        <f>IF(OR(A364="",A364&lt;$E$23),"",IF(J363&lt;=F364,0,IF(IF(AND(A364&gt;=$E$23,MOD(A364-$E$23,int)=0),$E$24,0)+F364&gt;=J363+E364,J363+E364-F364,IF(AND(A364&gt;=$E$23,MOD(A364-$E$23,int)=0),$E$24,0)+IF(IF(AND(A364&gt;=$E$23,MOD(A364-$E$23,int)=0),$E$24,0)+IF(MOD(A364-$E$27,periods_per_year)=0,$E$26,0)+F364&lt;J363+E364,IF(MOD(A364-$E$27,periods_per_year)=0,$E$26,0),J363+E364-IF(AND(A364&gt;=$E$23,MOD(A364-$E$23,int)=0),$E$24,0)-F364))))</f>
        <v>#NAME?</v>
      </c>
      <c r="H364" s="79"/>
      <c r="I364" s="78" t="str">
        <f t="shared" si="5"/>
        <v>#NAME?</v>
      </c>
      <c r="J364" s="78" t="str">
        <f t="shared" si="6"/>
        <v>#NAME?</v>
      </c>
      <c r="K364" s="78" t="str">
        <f t="shared" si="7"/>
        <v>#NAME?</v>
      </c>
      <c r="L364" s="78" t="str">
        <f t="shared" si="8"/>
        <v>#NAME?</v>
      </c>
      <c r="M364" s="4"/>
      <c r="N364" s="4"/>
      <c r="O364" s="74" t="str">
        <f t="shared" si="9"/>
        <v>#NAME?</v>
      </c>
      <c r="P364" s="75" t="str">
        <f>IF(O364="","",IF(OR(periods_per_year=26,periods_per_year=52),IF(periods_per_year=26,IF(O364=1,fpdate,P363+14),IF(periods_per_year=52,IF(O364=1,fpdate,P363+7),"n/a")),IF(periods_per_year=24,DATE(YEAR(fpdate),MONTH(fpdate)+(O364-1)/2+IF(AND(DAY(fpdate)&gt;=15,MOD(O364,2)=0),1,0),IF(MOD(O364,2)=0,IF(DAY(fpdate)&gt;=15,DAY(fpdate)-14,DAY(fpdate)+14),DAY(fpdate))),IF(DAY(DATE(YEAR(fpdate),MONTH(fpdate)+O364-1,DAY(fpdate)))&lt;&gt;DAY(fpdate),DATE(YEAR(fpdate),MONTH(fpdate)+O364,0),DATE(YEAR(fpdate),MONTH(fpdate)+O364-1,DAY(fpdate))))))</f>
        <v>#NAME?</v>
      </c>
      <c r="Q364" s="80" t="str">
        <f>IF(O364="","",IF(D364&lt;&gt;"",D364,IF(O364=1,start_rate,IF(variable,IF(OR(O364=1,O364&lt;$J$23*periods_per_year),Q363,MIN($J$24,IF(MOD(O364-1,$J$26)=0,MAX($J$25,Q363+$J$27),Q363))),Q363))))</f>
        <v>#NAME?</v>
      </c>
      <c r="R364" s="78" t="str">
        <f t="shared" si="10"/>
        <v>#NAME?</v>
      </c>
      <c r="S364" s="78" t="str">
        <f t="shared" si="11"/>
        <v>#NAME?</v>
      </c>
      <c r="T364" s="78" t="str">
        <f t="shared" si="12"/>
        <v>#NAME?</v>
      </c>
      <c r="U364" s="78" t="str">
        <f t="shared" si="13"/>
        <v>#NAME?</v>
      </c>
    </row>
    <row r="365" ht="12.75" customHeight="1">
      <c r="A365" s="74" t="str">
        <f t="shared" si="1"/>
        <v>#NAME?</v>
      </c>
      <c r="B365" s="75" t="str">
        <f>IF(A365="","",IF(OR(periods_per_year=26,periods_per_year=52),IF(periods_per_year=26,IF(A365=1,fpdate,B364+14),IF(periods_per_year=52,IF(A365=1,fpdate,B364+7),"n/a")),IF(periods_per_year=24,DATE(YEAR(fpdate),MONTH(fpdate)+(A365-1)/2+IF(AND(DAY(fpdate)&gt;=15,MOD(A365,2)=0),1,0),IF(MOD(A365,2)=0,IF(DAY(fpdate)&gt;=15,DAY(fpdate)-14,DAY(fpdate)+14),DAY(fpdate))),IF(DAY(DATE(YEAR(fpdate),MONTH(fpdate)+A365-1,DAY(fpdate)))&lt;&gt;DAY(fpdate),DATE(YEAR(fpdate),MONTH(fpdate)+A365,0),DATE(YEAR(fpdate),MONTH(fpdate)+A365-1,DAY(fpdate))))))</f>
        <v>#NAME?</v>
      </c>
      <c r="C365" s="76" t="str">
        <f t="shared" si="2"/>
        <v>#NAME?</v>
      </c>
      <c r="D365" s="77" t="str">
        <f>IF(A365="","",IF(A365=1,start_rate,IF(variable,IF(OR(A365=1,A365&lt;$J$23*periods_per_year),D364,MIN($J$24,IF(MOD(A365-1,$J$26)=0,MAX($J$25,D364+$J$27),D364))),D364)))</f>
        <v>#NAME?</v>
      </c>
      <c r="E365" s="78" t="str">
        <f t="shared" si="3"/>
        <v>#NAME?</v>
      </c>
      <c r="F365" s="78" t="str">
        <f t="shared" si="4"/>
        <v>#NAME?</v>
      </c>
      <c r="G365" s="78" t="str">
        <f>IF(OR(A365="",A365&lt;$E$23),"",IF(J364&lt;=F365,0,IF(IF(AND(A365&gt;=$E$23,MOD(A365-$E$23,int)=0),$E$24,0)+F365&gt;=J364+E365,J364+E365-F365,IF(AND(A365&gt;=$E$23,MOD(A365-$E$23,int)=0),$E$24,0)+IF(IF(AND(A365&gt;=$E$23,MOD(A365-$E$23,int)=0),$E$24,0)+IF(MOD(A365-$E$27,periods_per_year)=0,$E$26,0)+F365&lt;J364+E365,IF(MOD(A365-$E$27,periods_per_year)=0,$E$26,0),J364+E365-IF(AND(A365&gt;=$E$23,MOD(A365-$E$23,int)=0),$E$24,0)-F365))))</f>
        <v>#NAME?</v>
      </c>
      <c r="H365" s="79"/>
      <c r="I365" s="78" t="str">
        <f t="shared" si="5"/>
        <v>#NAME?</v>
      </c>
      <c r="J365" s="78" t="str">
        <f t="shared" si="6"/>
        <v>#NAME?</v>
      </c>
      <c r="K365" s="78" t="str">
        <f t="shared" si="7"/>
        <v>#NAME?</v>
      </c>
      <c r="L365" s="78" t="str">
        <f t="shared" si="8"/>
        <v>#NAME?</v>
      </c>
      <c r="M365" s="4"/>
      <c r="N365" s="4"/>
      <c r="O365" s="74" t="str">
        <f t="shared" si="9"/>
        <v>#NAME?</v>
      </c>
      <c r="P365" s="75" t="str">
        <f>IF(O365="","",IF(OR(periods_per_year=26,periods_per_year=52),IF(periods_per_year=26,IF(O365=1,fpdate,P364+14),IF(periods_per_year=52,IF(O365=1,fpdate,P364+7),"n/a")),IF(periods_per_year=24,DATE(YEAR(fpdate),MONTH(fpdate)+(O365-1)/2+IF(AND(DAY(fpdate)&gt;=15,MOD(O365,2)=0),1,0),IF(MOD(O365,2)=0,IF(DAY(fpdate)&gt;=15,DAY(fpdate)-14,DAY(fpdate)+14),DAY(fpdate))),IF(DAY(DATE(YEAR(fpdate),MONTH(fpdate)+O365-1,DAY(fpdate)))&lt;&gt;DAY(fpdate),DATE(YEAR(fpdate),MONTH(fpdate)+O365,0),DATE(YEAR(fpdate),MONTH(fpdate)+O365-1,DAY(fpdate))))))</f>
        <v>#NAME?</v>
      </c>
      <c r="Q365" s="80" t="str">
        <f>IF(O365="","",IF(D365&lt;&gt;"",D365,IF(O365=1,start_rate,IF(variable,IF(OR(O365=1,O365&lt;$J$23*periods_per_year),Q364,MIN($J$24,IF(MOD(O365-1,$J$26)=0,MAX($J$25,Q364+$J$27),Q364))),Q364))))</f>
        <v>#NAME?</v>
      </c>
      <c r="R365" s="78" t="str">
        <f t="shared" si="10"/>
        <v>#NAME?</v>
      </c>
      <c r="S365" s="78" t="str">
        <f t="shared" si="11"/>
        <v>#NAME?</v>
      </c>
      <c r="T365" s="78" t="str">
        <f t="shared" si="12"/>
        <v>#NAME?</v>
      </c>
      <c r="U365" s="78" t="str">
        <f t="shared" si="13"/>
        <v>#NAME?</v>
      </c>
    </row>
    <row r="366" ht="12.75" customHeight="1">
      <c r="A366" s="74" t="str">
        <f t="shared" si="1"/>
        <v>#NAME?</v>
      </c>
      <c r="B366" s="75" t="str">
        <f>IF(A366="","",IF(OR(periods_per_year=26,periods_per_year=52),IF(periods_per_year=26,IF(A366=1,fpdate,B365+14),IF(periods_per_year=52,IF(A366=1,fpdate,B365+7),"n/a")),IF(periods_per_year=24,DATE(YEAR(fpdate),MONTH(fpdate)+(A366-1)/2+IF(AND(DAY(fpdate)&gt;=15,MOD(A366,2)=0),1,0),IF(MOD(A366,2)=0,IF(DAY(fpdate)&gt;=15,DAY(fpdate)-14,DAY(fpdate)+14),DAY(fpdate))),IF(DAY(DATE(YEAR(fpdate),MONTH(fpdate)+A366-1,DAY(fpdate)))&lt;&gt;DAY(fpdate),DATE(YEAR(fpdate),MONTH(fpdate)+A366,0),DATE(YEAR(fpdate),MONTH(fpdate)+A366-1,DAY(fpdate))))))</f>
        <v>#NAME?</v>
      </c>
      <c r="C366" s="76" t="str">
        <f t="shared" si="2"/>
        <v>#NAME?</v>
      </c>
      <c r="D366" s="77" t="str">
        <f>IF(A366="","",IF(A366=1,start_rate,IF(variable,IF(OR(A366=1,A366&lt;$J$23*periods_per_year),D365,MIN($J$24,IF(MOD(A366-1,$J$26)=0,MAX($J$25,D365+$J$27),D365))),D365)))</f>
        <v>#NAME?</v>
      </c>
      <c r="E366" s="78" t="str">
        <f t="shared" si="3"/>
        <v>#NAME?</v>
      </c>
      <c r="F366" s="78" t="str">
        <f t="shared" si="4"/>
        <v>#NAME?</v>
      </c>
      <c r="G366" s="78" t="str">
        <f>IF(OR(A366="",A366&lt;$E$23),"",IF(J365&lt;=F366,0,IF(IF(AND(A366&gt;=$E$23,MOD(A366-$E$23,int)=0),$E$24,0)+F366&gt;=J365+E366,J365+E366-F366,IF(AND(A366&gt;=$E$23,MOD(A366-$E$23,int)=0),$E$24,0)+IF(IF(AND(A366&gt;=$E$23,MOD(A366-$E$23,int)=0),$E$24,0)+IF(MOD(A366-$E$27,periods_per_year)=0,$E$26,0)+F366&lt;J365+E366,IF(MOD(A366-$E$27,periods_per_year)=0,$E$26,0),J365+E366-IF(AND(A366&gt;=$E$23,MOD(A366-$E$23,int)=0),$E$24,0)-F366))))</f>
        <v>#NAME?</v>
      </c>
      <c r="H366" s="79"/>
      <c r="I366" s="78" t="str">
        <f t="shared" si="5"/>
        <v>#NAME?</v>
      </c>
      <c r="J366" s="78" t="str">
        <f t="shared" si="6"/>
        <v>#NAME?</v>
      </c>
      <c r="K366" s="78" t="str">
        <f t="shared" si="7"/>
        <v>#NAME?</v>
      </c>
      <c r="L366" s="78" t="str">
        <f t="shared" si="8"/>
        <v>#NAME?</v>
      </c>
      <c r="M366" s="4"/>
      <c r="N366" s="4"/>
      <c r="O366" s="74" t="str">
        <f t="shared" si="9"/>
        <v>#NAME?</v>
      </c>
      <c r="P366" s="75" t="str">
        <f>IF(O366="","",IF(OR(periods_per_year=26,periods_per_year=52),IF(periods_per_year=26,IF(O366=1,fpdate,P365+14),IF(periods_per_year=52,IF(O366=1,fpdate,P365+7),"n/a")),IF(periods_per_year=24,DATE(YEAR(fpdate),MONTH(fpdate)+(O366-1)/2+IF(AND(DAY(fpdate)&gt;=15,MOD(O366,2)=0),1,0),IF(MOD(O366,2)=0,IF(DAY(fpdate)&gt;=15,DAY(fpdate)-14,DAY(fpdate)+14),DAY(fpdate))),IF(DAY(DATE(YEAR(fpdate),MONTH(fpdate)+O366-1,DAY(fpdate)))&lt;&gt;DAY(fpdate),DATE(YEAR(fpdate),MONTH(fpdate)+O366,0),DATE(YEAR(fpdate),MONTH(fpdate)+O366-1,DAY(fpdate))))))</f>
        <v>#NAME?</v>
      </c>
      <c r="Q366" s="80" t="str">
        <f>IF(O366="","",IF(D366&lt;&gt;"",D366,IF(O366=1,start_rate,IF(variable,IF(OR(O366=1,O366&lt;$J$23*periods_per_year),Q365,MIN($J$24,IF(MOD(O366-1,$J$26)=0,MAX($J$25,Q365+$J$27),Q365))),Q365))))</f>
        <v>#NAME?</v>
      </c>
      <c r="R366" s="78" t="str">
        <f t="shared" si="10"/>
        <v>#NAME?</v>
      </c>
      <c r="S366" s="78" t="str">
        <f t="shared" si="11"/>
        <v>#NAME?</v>
      </c>
      <c r="T366" s="78" t="str">
        <f t="shared" si="12"/>
        <v>#NAME?</v>
      </c>
      <c r="U366" s="78" t="str">
        <f t="shared" si="13"/>
        <v>#NAME?</v>
      </c>
    </row>
    <row r="367" ht="12.75" customHeight="1">
      <c r="A367" s="74" t="str">
        <f t="shared" si="1"/>
        <v>#NAME?</v>
      </c>
      <c r="B367" s="75" t="str">
        <f>IF(A367="","",IF(OR(periods_per_year=26,periods_per_year=52),IF(periods_per_year=26,IF(A367=1,fpdate,B366+14),IF(periods_per_year=52,IF(A367=1,fpdate,B366+7),"n/a")),IF(periods_per_year=24,DATE(YEAR(fpdate),MONTH(fpdate)+(A367-1)/2+IF(AND(DAY(fpdate)&gt;=15,MOD(A367,2)=0),1,0),IF(MOD(A367,2)=0,IF(DAY(fpdate)&gt;=15,DAY(fpdate)-14,DAY(fpdate)+14),DAY(fpdate))),IF(DAY(DATE(YEAR(fpdate),MONTH(fpdate)+A367-1,DAY(fpdate)))&lt;&gt;DAY(fpdate),DATE(YEAR(fpdate),MONTH(fpdate)+A367,0),DATE(YEAR(fpdate),MONTH(fpdate)+A367-1,DAY(fpdate))))))</f>
        <v>#NAME?</v>
      </c>
      <c r="C367" s="76" t="str">
        <f t="shared" si="2"/>
        <v>#NAME?</v>
      </c>
      <c r="D367" s="77" t="str">
        <f>IF(A367="","",IF(A367=1,start_rate,IF(variable,IF(OR(A367=1,A367&lt;$J$23*periods_per_year),D366,MIN($J$24,IF(MOD(A367-1,$J$26)=0,MAX($J$25,D366+$J$27),D366))),D366)))</f>
        <v>#NAME?</v>
      </c>
      <c r="E367" s="78" t="str">
        <f t="shared" si="3"/>
        <v>#NAME?</v>
      </c>
      <c r="F367" s="78" t="str">
        <f t="shared" si="4"/>
        <v>#NAME?</v>
      </c>
      <c r="G367" s="78" t="str">
        <f>IF(OR(A367="",A367&lt;$E$23),"",IF(J366&lt;=F367,0,IF(IF(AND(A367&gt;=$E$23,MOD(A367-$E$23,int)=0),$E$24,0)+F367&gt;=J366+E367,J366+E367-F367,IF(AND(A367&gt;=$E$23,MOD(A367-$E$23,int)=0),$E$24,0)+IF(IF(AND(A367&gt;=$E$23,MOD(A367-$E$23,int)=0),$E$24,0)+IF(MOD(A367-$E$27,periods_per_year)=0,$E$26,0)+F367&lt;J366+E367,IF(MOD(A367-$E$27,periods_per_year)=0,$E$26,0),J366+E367-IF(AND(A367&gt;=$E$23,MOD(A367-$E$23,int)=0),$E$24,0)-F367))))</f>
        <v>#NAME?</v>
      </c>
      <c r="H367" s="79"/>
      <c r="I367" s="78" t="str">
        <f t="shared" si="5"/>
        <v>#NAME?</v>
      </c>
      <c r="J367" s="78" t="str">
        <f t="shared" si="6"/>
        <v>#NAME?</v>
      </c>
      <c r="K367" s="78" t="str">
        <f t="shared" si="7"/>
        <v>#NAME?</v>
      </c>
      <c r="L367" s="78" t="str">
        <f t="shared" si="8"/>
        <v>#NAME?</v>
      </c>
      <c r="M367" s="4"/>
      <c r="N367" s="4"/>
      <c r="O367" s="74" t="str">
        <f t="shared" si="9"/>
        <v>#NAME?</v>
      </c>
      <c r="P367" s="75" t="str">
        <f>IF(O367="","",IF(OR(periods_per_year=26,periods_per_year=52),IF(periods_per_year=26,IF(O367=1,fpdate,P366+14),IF(periods_per_year=52,IF(O367=1,fpdate,P366+7),"n/a")),IF(periods_per_year=24,DATE(YEAR(fpdate),MONTH(fpdate)+(O367-1)/2+IF(AND(DAY(fpdate)&gt;=15,MOD(O367,2)=0),1,0),IF(MOD(O367,2)=0,IF(DAY(fpdate)&gt;=15,DAY(fpdate)-14,DAY(fpdate)+14),DAY(fpdate))),IF(DAY(DATE(YEAR(fpdate),MONTH(fpdate)+O367-1,DAY(fpdate)))&lt;&gt;DAY(fpdate),DATE(YEAR(fpdate),MONTH(fpdate)+O367,0),DATE(YEAR(fpdate),MONTH(fpdate)+O367-1,DAY(fpdate))))))</f>
        <v>#NAME?</v>
      </c>
      <c r="Q367" s="80" t="str">
        <f>IF(O367="","",IF(D367&lt;&gt;"",D367,IF(O367=1,start_rate,IF(variable,IF(OR(O367=1,O367&lt;$J$23*periods_per_year),Q366,MIN($J$24,IF(MOD(O367-1,$J$26)=0,MAX($J$25,Q366+$J$27),Q366))),Q366))))</f>
        <v>#NAME?</v>
      </c>
      <c r="R367" s="78" t="str">
        <f t="shared" si="10"/>
        <v>#NAME?</v>
      </c>
      <c r="S367" s="78" t="str">
        <f t="shared" si="11"/>
        <v>#NAME?</v>
      </c>
      <c r="T367" s="78" t="str">
        <f t="shared" si="12"/>
        <v>#NAME?</v>
      </c>
      <c r="U367" s="78" t="str">
        <f t="shared" si="13"/>
        <v>#NAME?</v>
      </c>
    </row>
    <row r="368" ht="12.75" customHeight="1">
      <c r="A368" s="74" t="str">
        <f t="shared" si="1"/>
        <v>#NAME?</v>
      </c>
      <c r="B368" s="75" t="str">
        <f>IF(A368="","",IF(OR(periods_per_year=26,periods_per_year=52),IF(periods_per_year=26,IF(A368=1,fpdate,B367+14),IF(periods_per_year=52,IF(A368=1,fpdate,B367+7),"n/a")),IF(periods_per_year=24,DATE(YEAR(fpdate),MONTH(fpdate)+(A368-1)/2+IF(AND(DAY(fpdate)&gt;=15,MOD(A368,2)=0),1,0),IF(MOD(A368,2)=0,IF(DAY(fpdate)&gt;=15,DAY(fpdate)-14,DAY(fpdate)+14),DAY(fpdate))),IF(DAY(DATE(YEAR(fpdate),MONTH(fpdate)+A368-1,DAY(fpdate)))&lt;&gt;DAY(fpdate),DATE(YEAR(fpdate),MONTH(fpdate)+A368,0),DATE(YEAR(fpdate),MONTH(fpdate)+A368-1,DAY(fpdate))))))</f>
        <v>#NAME?</v>
      </c>
      <c r="C368" s="76" t="str">
        <f t="shared" si="2"/>
        <v>#NAME?</v>
      </c>
      <c r="D368" s="77" t="str">
        <f>IF(A368="","",IF(A368=1,start_rate,IF(variable,IF(OR(A368=1,A368&lt;$J$23*periods_per_year),D367,MIN($J$24,IF(MOD(A368-1,$J$26)=0,MAX($J$25,D367+$J$27),D367))),D367)))</f>
        <v>#NAME?</v>
      </c>
      <c r="E368" s="78" t="str">
        <f t="shared" si="3"/>
        <v>#NAME?</v>
      </c>
      <c r="F368" s="78" t="str">
        <f t="shared" si="4"/>
        <v>#NAME?</v>
      </c>
      <c r="G368" s="78" t="str">
        <f>IF(OR(A368="",A368&lt;$E$23),"",IF(J367&lt;=F368,0,IF(IF(AND(A368&gt;=$E$23,MOD(A368-$E$23,int)=0),$E$24,0)+F368&gt;=J367+E368,J367+E368-F368,IF(AND(A368&gt;=$E$23,MOD(A368-$E$23,int)=0),$E$24,0)+IF(IF(AND(A368&gt;=$E$23,MOD(A368-$E$23,int)=0),$E$24,0)+IF(MOD(A368-$E$27,periods_per_year)=0,$E$26,0)+F368&lt;J367+E368,IF(MOD(A368-$E$27,periods_per_year)=0,$E$26,0),J367+E368-IF(AND(A368&gt;=$E$23,MOD(A368-$E$23,int)=0),$E$24,0)-F368))))</f>
        <v>#NAME?</v>
      </c>
      <c r="H368" s="79"/>
      <c r="I368" s="78" t="str">
        <f t="shared" si="5"/>
        <v>#NAME?</v>
      </c>
      <c r="J368" s="78" t="str">
        <f t="shared" si="6"/>
        <v>#NAME?</v>
      </c>
      <c r="K368" s="78" t="str">
        <f t="shared" si="7"/>
        <v>#NAME?</v>
      </c>
      <c r="L368" s="78" t="str">
        <f t="shared" si="8"/>
        <v>#NAME?</v>
      </c>
      <c r="M368" s="4"/>
      <c r="N368" s="4"/>
      <c r="O368" s="74" t="str">
        <f t="shared" si="9"/>
        <v>#NAME?</v>
      </c>
      <c r="P368" s="75" t="str">
        <f>IF(O368="","",IF(OR(periods_per_year=26,periods_per_year=52),IF(periods_per_year=26,IF(O368=1,fpdate,P367+14),IF(periods_per_year=52,IF(O368=1,fpdate,P367+7),"n/a")),IF(periods_per_year=24,DATE(YEAR(fpdate),MONTH(fpdate)+(O368-1)/2+IF(AND(DAY(fpdate)&gt;=15,MOD(O368,2)=0),1,0),IF(MOD(O368,2)=0,IF(DAY(fpdate)&gt;=15,DAY(fpdate)-14,DAY(fpdate)+14),DAY(fpdate))),IF(DAY(DATE(YEAR(fpdate),MONTH(fpdate)+O368-1,DAY(fpdate)))&lt;&gt;DAY(fpdate),DATE(YEAR(fpdate),MONTH(fpdate)+O368,0),DATE(YEAR(fpdate),MONTH(fpdate)+O368-1,DAY(fpdate))))))</f>
        <v>#NAME?</v>
      </c>
      <c r="Q368" s="80" t="str">
        <f>IF(O368="","",IF(D368&lt;&gt;"",D368,IF(O368=1,start_rate,IF(variable,IF(OR(O368=1,O368&lt;$J$23*periods_per_year),Q367,MIN($J$24,IF(MOD(O368-1,$J$26)=0,MAX($J$25,Q367+$J$27),Q367))),Q367))))</f>
        <v>#NAME?</v>
      </c>
      <c r="R368" s="78" t="str">
        <f t="shared" si="10"/>
        <v>#NAME?</v>
      </c>
      <c r="S368" s="78" t="str">
        <f t="shared" si="11"/>
        <v>#NAME?</v>
      </c>
      <c r="T368" s="78" t="str">
        <f t="shared" si="12"/>
        <v>#NAME?</v>
      </c>
      <c r="U368" s="78" t="str">
        <f t="shared" si="13"/>
        <v>#NAME?</v>
      </c>
    </row>
    <row r="369" ht="12.75" customHeight="1">
      <c r="A369" s="74" t="str">
        <f t="shared" si="1"/>
        <v>#NAME?</v>
      </c>
      <c r="B369" s="75" t="str">
        <f>IF(A369="","",IF(OR(periods_per_year=26,periods_per_year=52),IF(periods_per_year=26,IF(A369=1,fpdate,B368+14),IF(periods_per_year=52,IF(A369=1,fpdate,B368+7),"n/a")),IF(periods_per_year=24,DATE(YEAR(fpdate),MONTH(fpdate)+(A369-1)/2+IF(AND(DAY(fpdate)&gt;=15,MOD(A369,2)=0),1,0),IF(MOD(A369,2)=0,IF(DAY(fpdate)&gt;=15,DAY(fpdate)-14,DAY(fpdate)+14),DAY(fpdate))),IF(DAY(DATE(YEAR(fpdate),MONTH(fpdate)+A369-1,DAY(fpdate)))&lt;&gt;DAY(fpdate),DATE(YEAR(fpdate),MONTH(fpdate)+A369,0),DATE(YEAR(fpdate),MONTH(fpdate)+A369-1,DAY(fpdate))))))</f>
        <v>#NAME?</v>
      </c>
      <c r="C369" s="76" t="str">
        <f t="shared" si="2"/>
        <v>#NAME?</v>
      </c>
      <c r="D369" s="77" t="str">
        <f>IF(A369="","",IF(A369=1,start_rate,IF(variable,IF(OR(A369=1,A369&lt;$J$23*periods_per_year),D368,MIN($J$24,IF(MOD(A369-1,$J$26)=0,MAX($J$25,D368+$J$27),D368))),D368)))</f>
        <v>#NAME?</v>
      </c>
      <c r="E369" s="78" t="str">
        <f t="shared" si="3"/>
        <v>#NAME?</v>
      </c>
      <c r="F369" s="78" t="str">
        <f t="shared" si="4"/>
        <v>#NAME?</v>
      </c>
      <c r="G369" s="78" t="str">
        <f>IF(OR(A369="",A369&lt;$E$23),"",IF(J368&lt;=F369,0,IF(IF(AND(A369&gt;=$E$23,MOD(A369-$E$23,int)=0),$E$24,0)+F369&gt;=J368+E369,J368+E369-F369,IF(AND(A369&gt;=$E$23,MOD(A369-$E$23,int)=0),$E$24,0)+IF(IF(AND(A369&gt;=$E$23,MOD(A369-$E$23,int)=0),$E$24,0)+IF(MOD(A369-$E$27,periods_per_year)=0,$E$26,0)+F369&lt;J368+E369,IF(MOD(A369-$E$27,periods_per_year)=0,$E$26,0),J368+E369-IF(AND(A369&gt;=$E$23,MOD(A369-$E$23,int)=0),$E$24,0)-F369))))</f>
        <v>#NAME?</v>
      </c>
      <c r="H369" s="79"/>
      <c r="I369" s="78" t="str">
        <f t="shared" si="5"/>
        <v>#NAME?</v>
      </c>
      <c r="J369" s="78" t="str">
        <f t="shared" si="6"/>
        <v>#NAME?</v>
      </c>
      <c r="K369" s="78" t="str">
        <f t="shared" si="7"/>
        <v>#NAME?</v>
      </c>
      <c r="L369" s="78" t="str">
        <f t="shared" si="8"/>
        <v>#NAME?</v>
      </c>
      <c r="M369" s="4"/>
      <c r="N369" s="4"/>
      <c r="O369" s="74" t="str">
        <f t="shared" si="9"/>
        <v>#NAME?</v>
      </c>
      <c r="P369" s="75" t="str">
        <f>IF(O369="","",IF(OR(periods_per_year=26,periods_per_year=52),IF(periods_per_year=26,IF(O369=1,fpdate,P368+14),IF(periods_per_year=52,IF(O369=1,fpdate,P368+7),"n/a")),IF(periods_per_year=24,DATE(YEAR(fpdate),MONTH(fpdate)+(O369-1)/2+IF(AND(DAY(fpdate)&gt;=15,MOD(O369,2)=0),1,0),IF(MOD(O369,2)=0,IF(DAY(fpdate)&gt;=15,DAY(fpdate)-14,DAY(fpdate)+14),DAY(fpdate))),IF(DAY(DATE(YEAR(fpdate),MONTH(fpdate)+O369-1,DAY(fpdate)))&lt;&gt;DAY(fpdate),DATE(YEAR(fpdate),MONTH(fpdate)+O369,0),DATE(YEAR(fpdate),MONTH(fpdate)+O369-1,DAY(fpdate))))))</f>
        <v>#NAME?</v>
      </c>
      <c r="Q369" s="80" t="str">
        <f>IF(O369="","",IF(D369&lt;&gt;"",D369,IF(O369=1,start_rate,IF(variable,IF(OR(O369=1,O369&lt;$J$23*periods_per_year),Q368,MIN($J$24,IF(MOD(O369-1,$J$26)=0,MAX($J$25,Q368+$J$27),Q368))),Q368))))</f>
        <v>#NAME?</v>
      </c>
      <c r="R369" s="78" t="str">
        <f t="shared" si="10"/>
        <v>#NAME?</v>
      </c>
      <c r="S369" s="78" t="str">
        <f t="shared" si="11"/>
        <v>#NAME?</v>
      </c>
      <c r="T369" s="78" t="str">
        <f t="shared" si="12"/>
        <v>#NAME?</v>
      </c>
      <c r="U369" s="78" t="str">
        <f t="shared" si="13"/>
        <v>#NAME?</v>
      </c>
    </row>
    <row r="370" ht="12.75" customHeight="1">
      <c r="A370" s="74" t="str">
        <f t="shared" si="1"/>
        <v>#NAME?</v>
      </c>
      <c r="B370" s="75" t="str">
        <f>IF(A370="","",IF(OR(periods_per_year=26,periods_per_year=52),IF(periods_per_year=26,IF(A370=1,fpdate,B369+14),IF(periods_per_year=52,IF(A370=1,fpdate,B369+7),"n/a")),IF(periods_per_year=24,DATE(YEAR(fpdate),MONTH(fpdate)+(A370-1)/2+IF(AND(DAY(fpdate)&gt;=15,MOD(A370,2)=0),1,0),IF(MOD(A370,2)=0,IF(DAY(fpdate)&gt;=15,DAY(fpdate)-14,DAY(fpdate)+14),DAY(fpdate))),IF(DAY(DATE(YEAR(fpdate),MONTH(fpdate)+A370-1,DAY(fpdate)))&lt;&gt;DAY(fpdate),DATE(YEAR(fpdate),MONTH(fpdate)+A370,0),DATE(YEAR(fpdate),MONTH(fpdate)+A370-1,DAY(fpdate))))))</f>
        <v>#NAME?</v>
      </c>
      <c r="C370" s="76" t="str">
        <f t="shared" si="2"/>
        <v>#NAME?</v>
      </c>
      <c r="D370" s="77" t="str">
        <f>IF(A370="","",IF(A370=1,start_rate,IF(variable,IF(OR(A370=1,A370&lt;$J$23*periods_per_year),D369,MIN($J$24,IF(MOD(A370-1,$J$26)=0,MAX($J$25,D369+$J$27),D369))),D369)))</f>
        <v>#NAME?</v>
      </c>
      <c r="E370" s="78" t="str">
        <f t="shared" si="3"/>
        <v>#NAME?</v>
      </c>
      <c r="F370" s="78" t="str">
        <f t="shared" si="4"/>
        <v>#NAME?</v>
      </c>
      <c r="G370" s="78" t="str">
        <f>IF(OR(A370="",A370&lt;$E$23),"",IF(J369&lt;=F370,0,IF(IF(AND(A370&gt;=$E$23,MOD(A370-$E$23,int)=0),$E$24,0)+F370&gt;=J369+E370,J369+E370-F370,IF(AND(A370&gt;=$E$23,MOD(A370-$E$23,int)=0),$E$24,0)+IF(IF(AND(A370&gt;=$E$23,MOD(A370-$E$23,int)=0),$E$24,0)+IF(MOD(A370-$E$27,periods_per_year)=0,$E$26,0)+F370&lt;J369+E370,IF(MOD(A370-$E$27,periods_per_year)=0,$E$26,0),J369+E370-IF(AND(A370&gt;=$E$23,MOD(A370-$E$23,int)=0),$E$24,0)-F370))))</f>
        <v>#NAME?</v>
      </c>
      <c r="H370" s="79"/>
      <c r="I370" s="78" t="str">
        <f t="shared" si="5"/>
        <v>#NAME?</v>
      </c>
      <c r="J370" s="78" t="str">
        <f t="shared" si="6"/>
        <v>#NAME?</v>
      </c>
      <c r="K370" s="78" t="str">
        <f t="shared" si="7"/>
        <v>#NAME?</v>
      </c>
      <c r="L370" s="78" t="str">
        <f t="shared" si="8"/>
        <v>#NAME?</v>
      </c>
      <c r="M370" s="4"/>
      <c r="N370" s="4"/>
      <c r="O370" s="74" t="str">
        <f t="shared" si="9"/>
        <v>#NAME?</v>
      </c>
      <c r="P370" s="75" t="str">
        <f>IF(O370="","",IF(OR(periods_per_year=26,periods_per_year=52),IF(periods_per_year=26,IF(O370=1,fpdate,P369+14),IF(periods_per_year=52,IF(O370=1,fpdate,P369+7),"n/a")),IF(periods_per_year=24,DATE(YEAR(fpdate),MONTH(fpdate)+(O370-1)/2+IF(AND(DAY(fpdate)&gt;=15,MOD(O370,2)=0),1,0),IF(MOD(O370,2)=0,IF(DAY(fpdate)&gt;=15,DAY(fpdate)-14,DAY(fpdate)+14),DAY(fpdate))),IF(DAY(DATE(YEAR(fpdate),MONTH(fpdate)+O370-1,DAY(fpdate)))&lt;&gt;DAY(fpdate),DATE(YEAR(fpdate),MONTH(fpdate)+O370,0),DATE(YEAR(fpdate),MONTH(fpdate)+O370-1,DAY(fpdate))))))</f>
        <v>#NAME?</v>
      </c>
      <c r="Q370" s="80" t="str">
        <f>IF(O370="","",IF(D370&lt;&gt;"",D370,IF(O370=1,start_rate,IF(variable,IF(OR(O370=1,O370&lt;$J$23*periods_per_year),Q369,MIN($J$24,IF(MOD(O370-1,$J$26)=0,MAX($J$25,Q369+$J$27),Q369))),Q369))))</f>
        <v>#NAME?</v>
      </c>
      <c r="R370" s="78" t="str">
        <f t="shared" si="10"/>
        <v>#NAME?</v>
      </c>
      <c r="S370" s="78" t="str">
        <f t="shared" si="11"/>
        <v>#NAME?</v>
      </c>
      <c r="T370" s="78" t="str">
        <f t="shared" si="12"/>
        <v>#NAME?</v>
      </c>
      <c r="U370" s="78" t="str">
        <f t="shared" si="13"/>
        <v>#NAME?</v>
      </c>
    </row>
    <row r="371" ht="12.75" customHeight="1">
      <c r="A371" s="74" t="str">
        <f t="shared" si="1"/>
        <v>#NAME?</v>
      </c>
      <c r="B371" s="75" t="str">
        <f>IF(A371="","",IF(OR(periods_per_year=26,periods_per_year=52),IF(periods_per_year=26,IF(A371=1,fpdate,B370+14),IF(periods_per_year=52,IF(A371=1,fpdate,B370+7),"n/a")),IF(periods_per_year=24,DATE(YEAR(fpdate),MONTH(fpdate)+(A371-1)/2+IF(AND(DAY(fpdate)&gt;=15,MOD(A371,2)=0),1,0),IF(MOD(A371,2)=0,IF(DAY(fpdate)&gt;=15,DAY(fpdate)-14,DAY(fpdate)+14),DAY(fpdate))),IF(DAY(DATE(YEAR(fpdate),MONTH(fpdate)+A371-1,DAY(fpdate)))&lt;&gt;DAY(fpdate),DATE(YEAR(fpdate),MONTH(fpdate)+A371,0),DATE(YEAR(fpdate),MONTH(fpdate)+A371-1,DAY(fpdate))))))</f>
        <v>#NAME?</v>
      </c>
      <c r="C371" s="76" t="str">
        <f t="shared" si="2"/>
        <v>#NAME?</v>
      </c>
      <c r="D371" s="77" t="str">
        <f>IF(A371="","",IF(A371=1,start_rate,IF(variable,IF(OR(A371=1,A371&lt;$J$23*periods_per_year),D370,MIN($J$24,IF(MOD(A371-1,$J$26)=0,MAX($J$25,D370+$J$27),D370))),D370)))</f>
        <v>#NAME?</v>
      </c>
      <c r="E371" s="78" t="str">
        <f t="shared" si="3"/>
        <v>#NAME?</v>
      </c>
      <c r="F371" s="78" t="str">
        <f t="shared" si="4"/>
        <v>#NAME?</v>
      </c>
      <c r="G371" s="78" t="str">
        <f>IF(OR(A371="",A371&lt;$E$23),"",IF(J370&lt;=F371,0,IF(IF(AND(A371&gt;=$E$23,MOD(A371-$E$23,int)=0),$E$24,0)+F371&gt;=J370+E371,J370+E371-F371,IF(AND(A371&gt;=$E$23,MOD(A371-$E$23,int)=0),$E$24,0)+IF(IF(AND(A371&gt;=$E$23,MOD(A371-$E$23,int)=0),$E$24,0)+IF(MOD(A371-$E$27,periods_per_year)=0,$E$26,0)+F371&lt;J370+E371,IF(MOD(A371-$E$27,periods_per_year)=0,$E$26,0),J370+E371-IF(AND(A371&gt;=$E$23,MOD(A371-$E$23,int)=0),$E$24,0)-F371))))</f>
        <v>#NAME?</v>
      </c>
      <c r="H371" s="79"/>
      <c r="I371" s="78" t="str">
        <f t="shared" si="5"/>
        <v>#NAME?</v>
      </c>
      <c r="J371" s="78" t="str">
        <f t="shared" si="6"/>
        <v>#NAME?</v>
      </c>
      <c r="K371" s="78" t="str">
        <f t="shared" si="7"/>
        <v>#NAME?</v>
      </c>
      <c r="L371" s="78" t="str">
        <f t="shared" si="8"/>
        <v>#NAME?</v>
      </c>
      <c r="M371" s="4"/>
      <c r="N371" s="4"/>
      <c r="O371" s="74" t="str">
        <f t="shared" si="9"/>
        <v>#NAME?</v>
      </c>
      <c r="P371" s="75" t="str">
        <f>IF(O371="","",IF(OR(periods_per_year=26,periods_per_year=52),IF(periods_per_year=26,IF(O371=1,fpdate,P370+14),IF(periods_per_year=52,IF(O371=1,fpdate,P370+7),"n/a")),IF(periods_per_year=24,DATE(YEAR(fpdate),MONTH(fpdate)+(O371-1)/2+IF(AND(DAY(fpdate)&gt;=15,MOD(O371,2)=0),1,0),IF(MOD(O371,2)=0,IF(DAY(fpdate)&gt;=15,DAY(fpdate)-14,DAY(fpdate)+14),DAY(fpdate))),IF(DAY(DATE(YEAR(fpdate),MONTH(fpdate)+O371-1,DAY(fpdate)))&lt;&gt;DAY(fpdate),DATE(YEAR(fpdate),MONTH(fpdate)+O371,0),DATE(YEAR(fpdate),MONTH(fpdate)+O371-1,DAY(fpdate))))))</f>
        <v>#NAME?</v>
      </c>
      <c r="Q371" s="80" t="str">
        <f>IF(O371="","",IF(D371&lt;&gt;"",D371,IF(O371=1,start_rate,IF(variable,IF(OR(O371=1,O371&lt;$J$23*periods_per_year),Q370,MIN($J$24,IF(MOD(O371-1,$J$26)=0,MAX($J$25,Q370+$J$27),Q370))),Q370))))</f>
        <v>#NAME?</v>
      </c>
      <c r="R371" s="78" t="str">
        <f t="shared" si="10"/>
        <v>#NAME?</v>
      </c>
      <c r="S371" s="78" t="str">
        <f t="shared" si="11"/>
        <v>#NAME?</v>
      </c>
      <c r="T371" s="78" t="str">
        <f t="shared" si="12"/>
        <v>#NAME?</v>
      </c>
      <c r="U371" s="78" t="str">
        <f t="shared" si="13"/>
        <v>#NAME?</v>
      </c>
    </row>
    <row r="372" ht="12.75" customHeight="1">
      <c r="A372" s="74" t="str">
        <f t="shared" si="1"/>
        <v>#NAME?</v>
      </c>
      <c r="B372" s="75" t="str">
        <f>IF(A372="","",IF(OR(periods_per_year=26,periods_per_year=52),IF(periods_per_year=26,IF(A372=1,fpdate,B371+14),IF(periods_per_year=52,IF(A372=1,fpdate,B371+7),"n/a")),IF(periods_per_year=24,DATE(YEAR(fpdate),MONTH(fpdate)+(A372-1)/2+IF(AND(DAY(fpdate)&gt;=15,MOD(A372,2)=0),1,0),IF(MOD(A372,2)=0,IF(DAY(fpdate)&gt;=15,DAY(fpdate)-14,DAY(fpdate)+14),DAY(fpdate))),IF(DAY(DATE(YEAR(fpdate),MONTH(fpdate)+A372-1,DAY(fpdate)))&lt;&gt;DAY(fpdate),DATE(YEAR(fpdate),MONTH(fpdate)+A372,0),DATE(YEAR(fpdate),MONTH(fpdate)+A372-1,DAY(fpdate))))))</f>
        <v>#NAME?</v>
      </c>
      <c r="C372" s="76" t="str">
        <f t="shared" si="2"/>
        <v>#NAME?</v>
      </c>
      <c r="D372" s="77" t="str">
        <f>IF(A372="","",IF(A372=1,start_rate,IF(variable,IF(OR(A372=1,A372&lt;$J$23*periods_per_year),D371,MIN($J$24,IF(MOD(A372-1,$J$26)=0,MAX($J$25,D371+$J$27),D371))),D371)))</f>
        <v>#NAME?</v>
      </c>
      <c r="E372" s="78" t="str">
        <f t="shared" si="3"/>
        <v>#NAME?</v>
      </c>
      <c r="F372" s="78" t="str">
        <f t="shared" si="4"/>
        <v>#NAME?</v>
      </c>
      <c r="G372" s="78" t="str">
        <f>IF(OR(A372="",A372&lt;$E$23),"",IF(J371&lt;=F372,0,IF(IF(AND(A372&gt;=$E$23,MOD(A372-$E$23,int)=0),$E$24,0)+F372&gt;=J371+E372,J371+E372-F372,IF(AND(A372&gt;=$E$23,MOD(A372-$E$23,int)=0),$E$24,0)+IF(IF(AND(A372&gt;=$E$23,MOD(A372-$E$23,int)=0),$E$24,0)+IF(MOD(A372-$E$27,periods_per_year)=0,$E$26,0)+F372&lt;J371+E372,IF(MOD(A372-$E$27,periods_per_year)=0,$E$26,0),J371+E372-IF(AND(A372&gt;=$E$23,MOD(A372-$E$23,int)=0),$E$24,0)-F372))))</f>
        <v>#NAME?</v>
      </c>
      <c r="H372" s="79"/>
      <c r="I372" s="78" t="str">
        <f t="shared" si="5"/>
        <v>#NAME?</v>
      </c>
      <c r="J372" s="78" t="str">
        <f t="shared" si="6"/>
        <v>#NAME?</v>
      </c>
      <c r="K372" s="78" t="str">
        <f t="shared" si="7"/>
        <v>#NAME?</v>
      </c>
      <c r="L372" s="78" t="str">
        <f t="shared" si="8"/>
        <v>#NAME?</v>
      </c>
      <c r="M372" s="4"/>
      <c r="N372" s="4"/>
      <c r="O372" s="74" t="str">
        <f t="shared" si="9"/>
        <v>#NAME?</v>
      </c>
      <c r="P372" s="75" t="str">
        <f>IF(O372="","",IF(OR(periods_per_year=26,periods_per_year=52),IF(periods_per_year=26,IF(O372=1,fpdate,P371+14),IF(periods_per_year=52,IF(O372=1,fpdate,P371+7),"n/a")),IF(periods_per_year=24,DATE(YEAR(fpdate),MONTH(fpdate)+(O372-1)/2+IF(AND(DAY(fpdate)&gt;=15,MOD(O372,2)=0),1,0),IF(MOD(O372,2)=0,IF(DAY(fpdate)&gt;=15,DAY(fpdate)-14,DAY(fpdate)+14),DAY(fpdate))),IF(DAY(DATE(YEAR(fpdate),MONTH(fpdate)+O372-1,DAY(fpdate)))&lt;&gt;DAY(fpdate),DATE(YEAR(fpdate),MONTH(fpdate)+O372,0),DATE(YEAR(fpdate),MONTH(fpdate)+O372-1,DAY(fpdate))))))</f>
        <v>#NAME?</v>
      </c>
      <c r="Q372" s="80" t="str">
        <f>IF(O372="","",IF(D372&lt;&gt;"",D372,IF(O372=1,start_rate,IF(variable,IF(OR(O372=1,O372&lt;$J$23*periods_per_year),Q371,MIN($J$24,IF(MOD(O372-1,$J$26)=0,MAX($J$25,Q371+$J$27),Q371))),Q371))))</f>
        <v>#NAME?</v>
      </c>
      <c r="R372" s="78" t="str">
        <f t="shared" si="10"/>
        <v>#NAME?</v>
      </c>
      <c r="S372" s="78" t="str">
        <f t="shared" si="11"/>
        <v>#NAME?</v>
      </c>
      <c r="T372" s="78" t="str">
        <f t="shared" si="12"/>
        <v>#NAME?</v>
      </c>
      <c r="U372" s="78" t="str">
        <f t="shared" si="13"/>
        <v>#NAME?</v>
      </c>
    </row>
    <row r="373" ht="12.75" customHeight="1">
      <c r="A373" s="74" t="str">
        <f t="shared" si="1"/>
        <v>#NAME?</v>
      </c>
      <c r="B373" s="75" t="str">
        <f>IF(A373="","",IF(OR(periods_per_year=26,periods_per_year=52),IF(periods_per_year=26,IF(A373=1,fpdate,B372+14),IF(periods_per_year=52,IF(A373=1,fpdate,B372+7),"n/a")),IF(periods_per_year=24,DATE(YEAR(fpdate),MONTH(fpdate)+(A373-1)/2+IF(AND(DAY(fpdate)&gt;=15,MOD(A373,2)=0),1,0),IF(MOD(A373,2)=0,IF(DAY(fpdate)&gt;=15,DAY(fpdate)-14,DAY(fpdate)+14),DAY(fpdate))),IF(DAY(DATE(YEAR(fpdate),MONTH(fpdate)+A373-1,DAY(fpdate)))&lt;&gt;DAY(fpdate),DATE(YEAR(fpdate),MONTH(fpdate)+A373,0),DATE(YEAR(fpdate),MONTH(fpdate)+A373-1,DAY(fpdate))))))</f>
        <v>#NAME?</v>
      </c>
      <c r="C373" s="76" t="str">
        <f t="shared" si="2"/>
        <v>#NAME?</v>
      </c>
      <c r="D373" s="77" t="str">
        <f>IF(A373="","",IF(A373=1,start_rate,IF(variable,IF(OR(A373=1,A373&lt;$J$23*periods_per_year),D372,MIN($J$24,IF(MOD(A373-1,$J$26)=0,MAX($J$25,D372+$J$27),D372))),D372)))</f>
        <v>#NAME?</v>
      </c>
      <c r="E373" s="78" t="str">
        <f t="shared" si="3"/>
        <v>#NAME?</v>
      </c>
      <c r="F373" s="78" t="str">
        <f t="shared" si="4"/>
        <v>#NAME?</v>
      </c>
      <c r="G373" s="78" t="str">
        <f>IF(OR(A373="",A373&lt;$E$23),"",IF(J372&lt;=F373,0,IF(IF(AND(A373&gt;=$E$23,MOD(A373-$E$23,int)=0),$E$24,0)+F373&gt;=J372+E373,J372+E373-F373,IF(AND(A373&gt;=$E$23,MOD(A373-$E$23,int)=0),$E$24,0)+IF(IF(AND(A373&gt;=$E$23,MOD(A373-$E$23,int)=0),$E$24,0)+IF(MOD(A373-$E$27,periods_per_year)=0,$E$26,0)+F373&lt;J372+E373,IF(MOD(A373-$E$27,periods_per_year)=0,$E$26,0),J372+E373-IF(AND(A373&gt;=$E$23,MOD(A373-$E$23,int)=0),$E$24,0)-F373))))</f>
        <v>#NAME?</v>
      </c>
      <c r="H373" s="79"/>
      <c r="I373" s="78" t="str">
        <f t="shared" si="5"/>
        <v>#NAME?</v>
      </c>
      <c r="J373" s="78" t="str">
        <f t="shared" si="6"/>
        <v>#NAME?</v>
      </c>
      <c r="K373" s="78" t="str">
        <f t="shared" si="7"/>
        <v>#NAME?</v>
      </c>
      <c r="L373" s="78" t="str">
        <f t="shared" si="8"/>
        <v>#NAME?</v>
      </c>
      <c r="M373" s="4"/>
      <c r="N373" s="4"/>
      <c r="O373" s="74" t="str">
        <f t="shared" si="9"/>
        <v>#NAME?</v>
      </c>
      <c r="P373" s="75" t="str">
        <f>IF(O373="","",IF(OR(periods_per_year=26,periods_per_year=52),IF(periods_per_year=26,IF(O373=1,fpdate,P372+14),IF(periods_per_year=52,IF(O373=1,fpdate,P372+7),"n/a")),IF(periods_per_year=24,DATE(YEAR(fpdate),MONTH(fpdate)+(O373-1)/2+IF(AND(DAY(fpdate)&gt;=15,MOD(O373,2)=0),1,0),IF(MOD(O373,2)=0,IF(DAY(fpdate)&gt;=15,DAY(fpdate)-14,DAY(fpdate)+14),DAY(fpdate))),IF(DAY(DATE(YEAR(fpdate),MONTH(fpdate)+O373-1,DAY(fpdate)))&lt;&gt;DAY(fpdate),DATE(YEAR(fpdate),MONTH(fpdate)+O373,0),DATE(YEAR(fpdate),MONTH(fpdate)+O373-1,DAY(fpdate))))))</f>
        <v>#NAME?</v>
      </c>
      <c r="Q373" s="80" t="str">
        <f>IF(O373="","",IF(D373&lt;&gt;"",D373,IF(O373=1,start_rate,IF(variable,IF(OR(O373=1,O373&lt;$J$23*periods_per_year),Q372,MIN($J$24,IF(MOD(O373-1,$J$26)=0,MAX($J$25,Q372+$J$27),Q372))),Q372))))</f>
        <v>#NAME?</v>
      </c>
      <c r="R373" s="78" t="str">
        <f t="shared" si="10"/>
        <v>#NAME?</v>
      </c>
      <c r="S373" s="78" t="str">
        <f t="shared" si="11"/>
        <v>#NAME?</v>
      </c>
      <c r="T373" s="78" t="str">
        <f t="shared" si="12"/>
        <v>#NAME?</v>
      </c>
      <c r="U373" s="78" t="str">
        <f t="shared" si="13"/>
        <v>#NAME?</v>
      </c>
    </row>
    <row r="374" ht="12.75" customHeight="1">
      <c r="A374" s="74" t="str">
        <f t="shared" si="1"/>
        <v>#NAME?</v>
      </c>
      <c r="B374" s="75" t="str">
        <f>IF(A374="","",IF(OR(periods_per_year=26,periods_per_year=52),IF(periods_per_year=26,IF(A374=1,fpdate,B373+14),IF(periods_per_year=52,IF(A374=1,fpdate,B373+7),"n/a")),IF(periods_per_year=24,DATE(YEAR(fpdate),MONTH(fpdate)+(A374-1)/2+IF(AND(DAY(fpdate)&gt;=15,MOD(A374,2)=0),1,0),IF(MOD(A374,2)=0,IF(DAY(fpdate)&gt;=15,DAY(fpdate)-14,DAY(fpdate)+14),DAY(fpdate))),IF(DAY(DATE(YEAR(fpdate),MONTH(fpdate)+A374-1,DAY(fpdate)))&lt;&gt;DAY(fpdate),DATE(YEAR(fpdate),MONTH(fpdate)+A374,0),DATE(YEAR(fpdate),MONTH(fpdate)+A374-1,DAY(fpdate))))))</f>
        <v>#NAME?</v>
      </c>
      <c r="C374" s="76" t="str">
        <f t="shared" si="2"/>
        <v>#NAME?</v>
      </c>
      <c r="D374" s="77" t="str">
        <f>IF(A374="","",IF(A374=1,start_rate,IF(variable,IF(OR(A374=1,A374&lt;$J$23*periods_per_year),D373,MIN($J$24,IF(MOD(A374-1,$J$26)=0,MAX($J$25,D373+$J$27),D373))),D373)))</f>
        <v>#NAME?</v>
      </c>
      <c r="E374" s="78" t="str">
        <f t="shared" si="3"/>
        <v>#NAME?</v>
      </c>
      <c r="F374" s="78" t="str">
        <f t="shared" si="4"/>
        <v>#NAME?</v>
      </c>
      <c r="G374" s="78" t="str">
        <f>IF(OR(A374="",A374&lt;$E$23),"",IF(J373&lt;=F374,0,IF(IF(AND(A374&gt;=$E$23,MOD(A374-$E$23,int)=0),$E$24,0)+F374&gt;=J373+E374,J373+E374-F374,IF(AND(A374&gt;=$E$23,MOD(A374-$E$23,int)=0),$E$24,0)+IF(IF(AND(A374&gt;=$E$23,MOD(A374-$E$23,int)=0),$E$24,0)+IF(MOD(A374-$E$27,periods_per_year)=0,$E$26,0)+F374&lt;J373+E374,IF(MOD(A374-$E$27,periods_per_year)=0,$E$26,0),J373+E374-IF(AND(A374&gt;=$E$23,MOD(A374-$E$23,int)=0),$E$24,0)-F374))))</f>
        <v>#NAME?</v>
      </c>
      <c r="H374" s="79"/>
      <c r="I374" s="78" t="str">
        <f t="shared" si="5"/>
        <v>#NAME?</v>
      </c>
      <c r="J374" s="78" t="str">
        <f t="shared" si="6"/>
        <v>#NAME?</v>
      </c>
      <c r="K374" s="78" t="str">
        <f t="shared" si="7"/>
        <v>#NAME?</v>
      </c>
      <c r="L374" s="78" t="str">
        <f t="shared" si="8"/>
        <v>#NAME?</v>
      </c>
      <c r="M374" s="4"/>
      <c r="N374" s="4"/>
      <c r="O374" s="74" t="str">
        <f t="shared" si="9"/>
        <v>#NAME?</v>
      </c>
      <c r="P374" s="75" t="str">
        <f>IF(O374="","",IF(OR(periods_per_year=26,periods_per_year=52),IF(periods_per_year=26,IF(O374=1,fpdate,P373+14),IF(periods_per_year=52,IF(O374=1,fpdate,P373+7),"n/a")),IF(periods_per_year=24,DATE(YEAR(fpdate),MONTH(fpdate)+(O374-1)/2+IF(AND(DAY(fpdate)&gt;=15,MOD(O374,2)=0),1,0),IF(MOD(O374,2)=0,IF(DAY(fpdate)&gt;=15,DAY(fpdate)-14,DAY(fpdate)+14),DAY(fpdate))),IF(DAY(DATE(YEAR(fpdate),MONTH(fpdate)+O374-1,DAY(fpdate)))&lt;&gt;DAY(fpdate),DATE(YEAR(fpdate),MONTH(fpdate)+O374,0),DATE(YEAR(fpdate),MONTH(fpdate)+O374-1,DAY(fpdate))))))</f>
        <v>#NAME?</v>
      </c>
      <c r="Q374" s="80" t="str">
        <f>IF(O374="","",IF(D374&lt;&gt;"",D374,IF(O374=1,start_rate,IF(variable,IF(OR(O374=1,O374&lt;$J$23*periods_per_year),Q373,MIN($J$24,IF(MOD(O374-1,$J$26)=0,MAX($J$25,Q373+$J$27),Q373))),Q373))))</f>
        <v>#NAME?</v>
      </c>
      <c r="R374" s="78" t="str">
        <f t="shared" si="10"/>
        <v>#NAME?</v>
      </c>
      <c r="S374" s="78" t="str">
        <f t="shared" si="11"/>
        <v>#NAME?</v>
      </c>
      <c r="T374" s="78" t="str">
        <f t="shared" si="12"/>
        <v>#NAME?</v>
      </c>
      <c r="U374" s="78" t="str">
        <f t="shared" si="13"/>
        <v>#NAME?</v>
      </c>
    </row>
    <row r="375" ht="12.75" customHeight="1">
      <c r="A375" s="74" t="str">
        <f t="shared" si="1"/>
        <v>#NAME?</v>
      </c>
      <c r="B375" s="75" t="str">
        <f>IF(A375="","",IF(OR(periods_per_year=26,periods_per_year=52),IF(periods_per_year=26,IF(A375=1,fpdate,B374+14),IF(periods_per_year=52,IF(A375=1,fpdate,B374+7),"n/a")),IF(periods_per_year=24,DATE(YEAR(fpdate),MONTH(fpdate)+(A375-1)/2+IF(AND(DAY(fpdate)&gt;=15,MOD(A375,2)=0),1,0),IF(MOD(A375,2)=0,IF(DAY(fpdate)&gt;=15,DAY(fpdate)-14,DAY(fpdate)+14),DAY(fpdate))),IF(DAY(DATE(YEAR(fpdate),MONTH(fpdate)+A375-1,DAY(fpdate)))&lt;&gt;DAY(fpdate),DATE(YEAR(fpdate),MONTH(fpdate)+A375,0),DATE(YEAR(fpdate),MONTH(fpdate)+A375-1,DAY(fpdate))))))</f>
        <v>#NAME?</v>
      </c>
      <c r="C375" s="76" t="str">
        <f t="shared" si="2"/>
        <v>#NAME?</v>
      </c>
      <c r="D375" s="77" t="str">
        <f>IF(A375="","",IF(A375=1,start_rate,IF(variable,IF(OR(A375=1,A375&lt;$J$23*periods_per_year),D374,MIN($J$24,IF(MOD(A375-1,$J$26)=0,MAX($J$25,D374+$J$27),D374))),D374)))</f>
        <v>#NAME?</v>
      </c>
      <c r="E375" s="78" t="str">
        <f t="shared" si="3"/>
        <v>#NAME?</v>
      </c>
      <c r="F375" s="78" t="str">
        <f t="shared" si="4"/>
        <v>#NAME?</v>
      </c>
      <c r="G375" s="78" t="str">
        <f>IF(OR(A375="",A375&lt;$E$23),"",IF(J374&lt;=F375,0,IF(IF(AND(A375&gt;=$E$23,MOD(A375-$E$23,int)=0),$E$24,0)+F375&gt;=J374+E375,J374+E375-F375,IF(AND(A375&gt;=$E$23,MOD(A375-$E$23,int)=0),$E$24,0)+IF(IF(AND(A375&gt;=$E$23,MOD(A375-$E$23,int)=0),$E$24,0)+IF(MOD(A375-$E$27,periods_per_year)=0,$E$26,0)+F375&lt;J374+E375,IF(MOD(A375-$E$27,periods_per_year)=0,$E$26,0),J374+E375-IF(AND(A375&gt;=$E$23,MOD(A375-$E$23,int)=0),$E$24,0)-F375))))</f>
        <v>#NAME?</v>
      </c>
      <c r="H375" s="79"/>
      <c r="I375" s="78" t="str">
        <f t="shared" si="5"/>
        <v>#NAME?</v>
      </c>
      <c r="J375" s="78" t="str">
        <f t="shared" si="6"/>
        <v>#NAME?</v>
      </c>
      <c r="K375" s="78" t="str">
        <f t="shared" si="7"/>
        <v>#NAME?</v>
      </c>
      <c r="L375" s="78" t="str">
        <f t="shared" si="8"/>
        <v>#NAME?</v>
      </c>
      <c r="M375" s="4"/>
      <c r="N375" s="4"/>
      <c r="O375" s="74" t="str">
        <f t="shared" si="9"/>
        <v>#NAME?</v>
      </c>
      <c r="P375" s="75" t="str">
        <f>IF(O375="","",IF(OR(periods_per_year=26,periods_per_year=52),IF(periods_per_year=26,IF(O375=1,fpdate,P374+14),IF(periods_per_year=52,IF(O375=1,fpdate,P374+7),"n/a")),IF(periods_per_year=24,DATE(YEAR(fpdate),MONTH(fpdate)+(O375-1)/2+IF(AND(DAY(fpdate)&gt;=15,MOD(O375,2)=0),1,0),IF(MOD(O375,2)=0,IF(DAY(fpdate)&gt;=15,DAY(fpdate)-14,DAY(fpdate)+14),DAY(fpdate))),IF(DAY(DATE(YEAR(fpdate),MONTH(fpdate)+O375-1,DAY(fpdate)))&lt;&gt;DAY(fpdate),DATE(YEAR(fpdate),MONTH(fpdate)+O375,0),DATE(YEAR(fpdate),MONTH(fpdate)+O375-1,DAY(fpdate))))))</f>
        <v>#NAME?</v>
      </c>
      <c r="Q375" s="80" t="str">
        <f>IF(O375="","",IF(D375&lt;&gt;"",D375,IF(O375=1,start_rate,IF(variable,IF(OR(O375=1,O375&lt;$J$23*periods_per_year),Q374,MIN($J$24,IF(MOD(O375-1,$J$26)=0,MAX($J$25,Q374+$J$27),Q374))),Q374))))</f>
        <v>#NAME?</v>
      </c>
      <c r="R375" s="78" t="str">
        <f t="shared" si="10"/>
        <v>#NAME?</v>
      </c>
      <c r="S375" s="78" t="str">
        <f t="shared" si="11"/>
        <v>#NAME?</v>
      </c>
      <c r="T375" s="78" t="str">
        <f t="shared" si="12"/>
        <v>#NAME?</v>
      </c>
      <c r="U375" s="78" t="str">
        <f t="shared" si="13"/>
        <v>#NAME?</v>
      </c>
    </row>
    <row r="376" ht="12.75" customHeight="1">
      <c r="A376" s="74" t="str">
        <f t="shared" si="1"/>
        <v>#NAME?</v>
      </c>
      <c r="B376" s="75" t="str">
        <f>IF(A376="","",IF(OR(periods_per_year=26,periods_per_year=52),IF(periods_per_year=26,IF(A376=1,fpdate,B375+14),IF(periods_per_year=52,IF(A376=1,fpdate,B375+7),"n/a")),IF(periods_per_year=24,DATE(YEAR(fpdate),MONTH(fpdate)+(A376-1)/2+IF(AND(DAY(fpdate)&gt;=15,MOD(A376,2)=0),1,0),IF(MOD(A376,2)=0,IF(DAY(fpdate)&gt;=15,DAY(fpdate)-14,DAY(fpdate)+14),DAY(fpdate))),IF(DAY(DATE(YEAR(fpdate),MONTH(fpdate)+A376-1,DAY(fpdate)))&lt;&gt;DAY(fpdate),DATE(YEAR(fpdate),MONTH(fpdate)+A376,0),DATE(YEAR(fpdate),MONTH(fpdate)+A376-1,DAY(fpdate))))))</f>
        <v>#NAME?</v>
      </c>
      <c r="C376" s="76" t="str">
        <f t="shared" si="2"/>
        <v>#NAME?</v>
      </c>
      <c r="D376" s="77" t="str">
        <f>IF(A376="","",IF(A376=1,start_rate,IF(variable,IF(OR(A376=1,A376&lt;$J$23*periods_per_year),D375,MIN($J$24,IF(MOD(A376-1,$J$26)=0,MAX($J$25,D375+$J$27),D375))),D375)))</f>
        <v>#NAME?</v>
      </c>
      <c r="E376" s="78" t="str">
        <f t="shared" si="3"/>
        <v>#NAME?</v>
      </c>
      <c r="F376" s="78" t="str">
        <f t="shared" si="4"/>
        <v>#NAME?</v>
      </c>
      <c r="G376" s="78" t="str">
        <f>IF(OR(A376="",A376&lt;$E$23),"",IF(J375&lt;=F376,0,IF(IF(AND(A376&gt;=$E$23,MOD(A376-$E$23,int)=0),$E$24,0)+F376&gt;=J375+E376,J375+E376-F376,IF(AND(A376&gt;=$E$23,MOD(A376-$E$23,int)=0),$E$24,0)+IF(IF(AND(A376&gt;=$E$23,MOD(A376-$E$23,int)=0),$E$24,0)+IF(MOD(A376-$E$27,periods_per_year)=0,$E$26,0)+F376&lt;J375+E376,IF(MOD(A376-$E$27,periods_per_year)=0,$E$26,0),J375+E376-IF(AND(A376&gt;=$E$23,MOD(A376-$E$23,int)=0),$E$24,0)-F376))))</f>
        <v>#NAME?</v>
      </c>
      <c r="H376" s="79"/>
      <c r="I376" s="78" t="str">
        <f t="shared" si="5"/>
        <v>#NAME?</v>
      </c>
      <c r="J376" s="78" t="str">
        <f t="shared" si="6"/>
        <v>#NAME?</v>
      </c>
      <c r="K376" s="78" t="str">
        <f t="shared" si="7"/>
        <v>#NAME?</v>
      </c>
      <c r="L376" s="78" t="str">
        <f t="shared" si="8"/>
        <v>#NAME?</v>
      </c>
      <c r="M376" s="4"/>
      <c r="N376" s="4"/>
      <c r="O376" s="74" t="str">
        <f t="shared" si="9"/>
        <v>#NAME?</v>
      </c>
      <c r="P376" s="75" t="str">
        <f>IF(O376="","",IF(OR(periods_per_year=26,periods_per_year=52),IF(periods_per_year=26,IF(O376=1,fpdate,P375+14),IF(periods_per_year=52,IF(O376=1,fpdate,P375+7),"n/a")),IF(periods_per_year=24,DATE(YEAR(fpdate),MONTH(fpdate)+(O376-1)/2+IF(AND(DAY(fpdate)&gt;=15,MOD(O376,2)=0),1,0),IF(MOD(O376,2)=0,IF(DAY(fpdate)&gt;=15,DAY(fpdate)-14,DAY(fpdate)+14),DAY(fpdate))),IF(DAY(DATE(YEAR(fpdate),MONTH(fpdate)+O376-1,DAY(fpdate)))&lt;&gt;DAY(fpdate),DATE(YEAR(fpdate),MONTH(fpdate)+O376,0),DATE(YEAR(fpdate),MONTH(fpdate)+O376-1,DAY(fpdate))))))</f>
        <v>#NAME?</v>
      </c>
      <c r="Q376" s="80" t="str">
        <f>IF(O376="","",IF(D376&lt;&gt;"",D376,IF(O376=1,start_rate,IF(variable,IF(OR(O376=1,O376&lt;$J$23*periods_per_year),Q375,MIN($J$24,IF(MOD(O376-1,$J$26)=0,MAX($J$25,Q375+$J$27),Q375))),Q375))))</f>
        <v>#NAME?</v>
      </c>
      <c r="R376" s="78" t="str">
        <f t="shared" si="10"/>
        <v>#NAME?</v>
      </c>
      <c r="S376" s="78" t="str">
        <f t="shared" si="11"/>
        <v>#NAME?</v>
      </c>
      <c r="T376" s="78" t="str">
        <f t="shared" si="12"/>
        <v>#NAME?</v>
      </c>
      <c r="U376" s="78" t="str">
        <f t="shared" si="13"/>
        <v>#NAME?</v>
      </c>
    </row>
    <row r="377" ht="12.75" customHeight="1">
      <c r="A377" s="74" t="str">
        <f t="shared" si="1"/>
        <v>#NAME?</v>
      </c>
      <c r="B377" s="75" t="str">
        <f>IF(A377="","",IF(OR(periods_per_year=26,periods_per_year=52),IF(periods_per_year=26,IF(A377=1,fpdate,B376+14),IF(periods_per_year=52,IF(A377=1,fpdate,B376+7),"n/a")),IF(periods_per_year=24,DATE(YEAR(fpdate),MONTH(fpdate)+(A377-1)/2+IF(AND(DAY(fpdate)&gt;=15,MOD(A377,2)=0),1,0),IF(MOD(A377,2)=0,IF(DAY(fpdate)&gt;=15,DAY(fpdate)-14,DAY(fpdate)+14),DAY(fpdate))),IF(DAY(DATE(YEAR(fpdate),MONTH(fpdate)+A377-1,DAY(fpdate)))&lt;&gt;DAY(fpdate),DATE(YEAR(fpdate),MONTH(fpdate)+A377,0),DATE(YEAR(fpdate),MONTH(fpdate)+A377-1,DAY(fpdate))))))</f>
        <v>#NAME?</v>
      </c>
      <c r="C377" s="76" t="str">
        <f t="shared" si="2"/>
        <v>#NAME?</v>
      </c>
      <c r="D377" s="77" t="str">
        <f>IF(A377="","",IF(A377=1,start_rate,IF(variable,IF(OR(A377=1,A377&lt;$J$23*periods_per_year),D376,MIN($J$24,IF(MOD(A377-1,$J$26)=0,MAX($J$25,D376+$J$27),D376))),D376)))</f>
        <v>#NAME?</v>
      </c>
      <c r="E377" s="78" t="str">
        <f t="shared" si="3"/>
        <v>#NAME?</v>
      </c>
      <c r="F377" s="78" t="str">
        <f t="shared" si="4"/>
        <v>#NAME?</v>
      </c>
      <c r="G377" s="78" t="str">
        <f>IF(OR(A377="",A377&lt;$E$23),"",IF(J376&lt;=F377,0,IF(IF(AND(A377&gt;=$E$23,MOD(A377-$E$23,int)=0),$E$24,0)+F377&gt;=J376+E377,J376+E377-F377,IF(AND(A377&gt;=$E$23,MOD(A377-$E$23,int)=0),$E$24,0)+IF(IF(AND(A377&gt;=$E$23,MOD(A377-$E$23,int)=0),$E$24,0)+IF(MOD(A377-$E$27,periods_per_year)=0,$E$26,0)+F377&lt;J376+E377,IF(MOD(A377-$E$27,periods_per_year)=0,$E$26,0),J376+E377-IF(AND(A377&gt;=$E$23,MOD(A377-$E$23,int)=0),$E$24,0)-F377))))</f>
        <v>#NAME?</v>
      </c>
      <c r="H377" s="79"/>
      <c r="I377" s="78" t="str">
        <f t="shared" si="5"/>
        <v>#NAME?</v>
      </c>
      <c r="J377" s="78" t="str">
        <f t="shared" si="6"/>
        <v>#NAME?</v>
      </c>
      <c r="K377" s="78" t="str">
        <f t="shared" si="7"/>
        <v>#NAME?</v>
      </c>
      <c r="L377" s="78" t="str">
        <f t="shared" si="8"/>
        <v>#NAME?</v>
      </c>
      <c r="M377" s="4"/>
      <c r="N377" s="4"/>
      <c r="O377" s="74" t="str">
        <f t="shared" si="9"/>
        <v>#NAME?</v>
      </c>
      <c r="P377" s="75" t="str">
        <f>IF(O377="","",IF(OR(periods_per_year=26,periods_per_year=52),IF(periods_per_year=26,IF(O377=1,fpdate,P376+14),IF(periods_per_year=52,IF(O377=1,fpdate,P376+7),"n/a")),IF(periods_per_year=24,DATE(YEAR(fpdate),MONTH(fpdate)+(O377-1)/2+IF(AND(DAY(fpdate)&gt;=15,MOD(O377,2)=0),1,0),IF(MOD(O377,2)=0,IF(DAY(fpdate)&gt;=15,DAY(fpdate)-14,DAY(fpdate)+14),DAY(fpdate))),IF(DAY(DATE(YEAR(fpdate),MONTH(fpdate)+O377-1,DAY(fpdate)))&lt;&gt;DAY(fpdate),DATE(YEAR(fpdate),MONTH(fpdate)+O377,0),DATE(YEAR(fpdate),MONTH(fpdate)+O377-1,DAY(fpdate))))))</f>
        <v>#NAME?</v>
      </c>
      <c r="Q377" s="80" t="str">
        <f>IF(O377="","",IF(D377&lt;&gt;"",D377,IF(O377=1,start_rate,IF(variable,IF(OR(O377=1,O377&lt;$J$23*periods_per_year),Q376,MIN($J$24,IF(MOD(O377-1,$J$26)=0,MAX($J$25,Q376+$J$27),Q376))),Q376))))</f>
        <v>#NAME?</v>
      </c>
      <c r="R377" s="78" t="str">
        <f t="shared" si="10"/>
        <v>#NAME?</v>
      </c>
      <c r="S377" s="78" t="str">
        <f t="shared" si="11"/>
        <v>#NAME?</v>
      </c>
      <c r="T377" s="78" t="str">
        <f t="shared" si="12"/>
        <v>#NAME?</v>
      </c>
      <c r="U377" s="78" t="str">
        <f t="shared" si="13"/>
        <v>#NAME?</v>
      </c>
    </row>
    <row r="378" ht="12.75" customHeight="1">
      <c r="A378" s="74" t="str">
        <f t="shared" si="1"/>
        <v>#NAME?</v>
      </c>
      <c r="B378" s="75" t="str">
        <f>IF(A378="","",IF(OR(periods_per_year=26,periods_per_year=52),IF(periods_per_year=26,IF(A378=1,fpdate,B377+14),IF(periods_per_year=52,IF(A378=1,fpdate,B377+7),"n/a")),IF(periods_per_year=24,DATE(YEAR(fpdate),MONTH(fpdate)+(A378-1)/2+IF(AND(DAY(fpdate)&gt;=15,MOD(A378,2)=0),1,0),IF(MOD(A378,2)=0,IF(DAY(fpdate)&gt;=15,DAY(fpdate)-14,DAY(fpdate)+14),DAY(fpdate))),IF(DAY(DATE(YEAR(fpdate),MONTH(fpdate)+A378-1,DAY(fpdate)))&lt;&gt;DAY(fpdate),DATE(YEAR(fpdate),MONTH(fpdate)+A378,0),DATE(YEAR(fpdate),MONTH(fpdate)+A378-1,DAY(fpdate))))))</f>
        <v>#NAME?</v>
      </c>
      <c r="C378" s="76" t="str">
        <f t="shared" si="2"/>
        <v>#NAME?</v>
      </c>
      <c r="D378" s="77" t="str">
        <f>IF(A378="","",IF(A378=1,start_rate,IF(variable,IF(OR(A378=1,A378&lt;$J$23*periods_per_year),D377,MIN($J$24,IF(MOD(A378-1,$J$26)=0,MAX($J$25,D377+$J$27),D377))),D377)))</f>
        <v>#NAME?</v>
      </c>
      <c r="E378" s="78" t="str">
        <f t="shared" si="3"/>
        <v>#NAME?</v>
      </c>
      <c r="F378" s="78" t="str">
        <f t="shared" si="4"/>
        <v>#NAME?</v>
      </c>
      <c r="G378" s="78" t="str">
        <f>IF(OR(A378="",A378&lt;$E$23),"",IF(J377&lt;=F378,0,IF(IF(AND(A378&gt;=$E$23,MOD(A378-$E$23,int)=0),$E$24,0)+F378&gt;=J377+E378,J377+E378-F378,IF(AND(A378&gt;=$E$23,MOD(A378-$E$23,int)=0),$E$24,0)+IF(IF(AND(A378&gt;=$E$23,MOD(A378-$E$23,int)=0),$E$24,0)+IF(MOD(A378-$E$27,periods_per_year)=0,$E$26,0)+F378&lt;J377+E378,IF(MOD(A378-$E$27,periods_per_year)=0,$E$26,0),J377+E378-IF(AND(A378&gt;=$E$23,MOD(A378-$E$23,int)=0),$E$24,0)-F378))))</f>
        <v>#NAME?</v>
      </c>
      <c r="H378" s="79"/>
      <c r="I378" s="78" t="str">
        <f t="shared" si="5"/>
        <v>#NAME?</v>
      </c>
      <c r="J378" s="78" t="str">
        <f t="shared" si="6"/>
        <v>#NAME?</v>
      </c>
      <c r="K378" s="78" t="str">
        <f t="shared" si="7"/>
        <v>#NAME?</v>
      </c>
      <c r="L378" s="78" t="str">
        <f t="shared" si="8"/>
        <v>#NAME?</v>
      </c>
      <c r="M378" s="4"/>
      <c r="N378" s="4"/>
      <c r="O378" s="74" t="str">
        <f t="shared" si="9"/>
        <v>#NAME?</v>
      </c>
      <c r="P378" s="75" t="str">
        <f>IF(O378="","",IF(OR(periods_per_year=26,periods_per_year=52),IF(periods_per_year=26,IF(O378=1,fpdate,P377+14),IF(periods_per_year=52,IF(O378=1,fpdate,P377+7),"n/a")),IF(periods_per_year=24,DATE(YEAR(fpdate),MONTH(fpdate)+(O378-1)/2+IF(AND(DAY(fpdate)&gt;=15,MOD(O378,2)=0),1,0),IF(MOD(O378,2)=0,IF(DAY(fpdate)&gt;=15,DAY(fpdate)-14,DAY(fpdate)+14),DAY(fpdate))),IF(DAY(DATE(YEAR(fpdate),MONTH(fpdate)+O378-1,DAY(fpdate)))&lt;&gt;DAY(fpdate),DATE(YEAR(fpdate),MONTH(fpdate)+O378,0),DATE(YEAR(fpdate),MONTH(fpdate)+O378-1,DAY(fpdate))))))</f>
        <v>#NAME?</v>
      </c>
      <c r="Q378" s="80" t="str">
        <f>IF(O378="","",IF(D378&lt;&gt;"",D378,IF(O378=1,start_rate,IF(variable,IF(OR(O378=1,O378&lt;$J$23*periods_per_year),Q377,MIN($J$24,IF(MOD(O378-1,$J$26)=0,MAX($J$25,Q377+$J$27),Q377))),Q377))))</f>
        <v>#NAME?</v>
      </c>
      <c r="R378" s="78" t="str">
        <f t="shared" si="10"/>
        <v>#NAME?</v>
      </c>
      <c r="S378" s="78" t="str">
        <f t="shared" si="11"/>
        <v>#NAME?</v>
      </c>
      <c r="T378" s="78" t="str">
        <f t="shared" si="12"/>
        <v>#NAME?</v>
      </c>
      <c r="U378" s="78" t="str">
        <f t="shared" si="13"/>
        <v>#NAME?</v>
      </c>
    </row>
    <row r="379" ht="12.75" customHeight="1">
      <c r="A379" s="74" t="str">
        <f t="shared" si="1"/>
        <v>#NAME?</v>
      </c>
      <c r="B379" s="75" t="str">
        <f>IF(A379="","",IF(OR(periods_per_year=26,periods_per_year=52),IF(periods_per_year=26,IF(A379=1,fpdate,B378+14),IF(periods_per_year=52,IF(A379=1,fpdate,B378+7),"n/a")),IF(periods_per_year=24,DATE(YEAR(fpdate),MONTH(fpdate)+(A379-1)/2+IF(AND(DAY(fpdate)&gt;=15,MOD(A379,2)=0),1,0),IF(MOD(A379,2)=0,IF(DAY(fpdate)&gt;=15,DAY(fpdate)-14,DAY(fpdate)+14),DAY(fpdate))),IF(DAY(DATE(YEAR(fpdate),MONTH(fpdate)+A379-1,DAY(fpdate)))&lt;&gt;DAY(fpdate),DATE(YEAR(fpdate),MONTH(fpdate)+A379,0),DATE(YEAR(fpdate),MONTH(fpdate)+A379-1,DAY(fpdate))))))</f>
        <v>#NAME?</v>
      </c>
      <c r="C379" s="76" t="str">
        <f t="shared" si="2"/>
        <v>#NAME?</v>
      </c>
      <c r="D379" s="77" t="str">
        <f>IF(A379="","",IF(A379=1,start_rate,IF(variable,IF(OR(A379=1,A379&lt;$J$23*periods_per_year),D378,MIN($J$24,IF(MOD(A379-1,$J$26)=0,MAX($J$25,D378+$J$27),D378))),D378)))</f>
        <v>#NAME?</v>
      </c>
      <c r="E379" s="78" t="str">
        <f t="shared" si="3"/>
        <v>#NAME?</v>
      </c>
      <c r="F379" s="78" t="str">
        <f t="shared" si="4"/>
        <v>#NAME?</v>
      </c>
      <c r="G379" s="78" t="str">
        <f>IF(OR(A379="",A379&lt;$E$23),"",IF(J378&lt;=F379,0,IF(IF(AND(A379&gt;=$E$23,MOD(A379-$E$23,int)=0),$E$24,0)+F379&gt;=J378+E379,J378+E379-F379,IF(AND(A379&gt;=$E$23,MOD(A379-$E$23,int)=0),$E$24,0)+IF(IF(AND(A379&gt;=$E$23,MOD(A379-$E$23,int)=0),$E$24,0)+IF(MOD(A379-$E$27,periods_per_year)=0,$E$26,0)+F379&lt;J378+E379,IF(MOD(A379-$E$27,periods_per_year)=0,$E$26,0),J378+E379-IF(AND(A379&gt;=$E$23,MOD(A379-$E$23,int)=0),$E$24,0)-F379))))</f>
        <v>#NAME?</v>
      </c>
      <c r="H379" s="79"/>
      <c r="I379" s="78" t="str">
        <f t="shared" si="5"/>
        <v>#NAME?</v>
      </c>
      <c r="J379" s="78" t="str">
        <f t="shared" si="6"/>
        <v>#NAME?</v>
      </c>
      <c r="K379" s="78" t="str">
        <f t="shared" si="7"/>
        <v>#NAME?</v>
      </c>
      <c r="L379" s="78" t="str">
        <f t="shared" si="8"/>
        <v>#NAME?</v>
      </c>
      <c r="M379" s="4"/>
      <c r="N379" s="4"/>
      <c r="O379" s="74" t="str">
        <f t="shared" si="9"/>
        <v>#NAME?</v>
      </c>
      <c r="P379" s="75" t="str">
        <f>IF(O379="","",IF(OR(periods_per_year=26,periods_per_year=52),IF(periods_per_year=26,IF(O379=1,fpdate,P378+14),IF(periods_per_year=52,IF(O379=1,fpdate,P378+7),"n/a")),IF(periods_per_year=24,DATE(YEAR(fpdate),MONTH(fpdate)+(O379-1)/2+IF(AND(DAY(fpdate)&gt;=15,MOD(O379,2)=0),1,0),IF(MOD(O379,2)=0,IF(DAY(fpdate)&gt;=15,DAY(fpdate)-14,DAY(fpdate)+14),DAY(fpdate))),IF(DAY(DATE(YEAR(fpdate),MONTH(fpdate)+O379-1,DAY(fpdate)))&lt;&gt;DAY(fpdate),DATE(YEAR(fpdate),MONTH(fpdate)+O379,0),DATE(YEAR(fpdate),MONTH(fpdate)+O379-1,DAY(fpdate))))))</f>
        <v>#NAME?</v>
      </c>
      <c r="Q379" s="80" t="str">
        <f>IF(O379="","",IF(D379&lt;&gt;"",D379,IF(O379=1,start_rate,IF(variable,IF(OR(O379=1,O379&lt;$J$23*periods_per_year),Q378,MIN($J$24,IF(MOD(O379-1,$J$26)=0,MAX($J$25,Q378+$J$27),Q378))),Q378))))</f>
        <v>#NAME?</v>
      </c>
      <c r="R379" s="78" t="str">
        <f t="shared" si="10"/>
        <v>#NAME?</v>
      </c>
      <c r="S379" s="78" t="str">
        <f t="shared" si="11"/>
        <v>#NAME?</v>
      </c>
      <c r="T379" s="78" t="str">
        <f t="shared" si="12"/>
        <v>#NAME?</v>
      </c>
      <c r="U379" s="78" t="str">
        <f t="shared" si="13"/>
        <v>#NAME?</v>
      </c>
    </row>
    <row r="380" ht="12.75" customHeight="1">
      <c r="A380" s="74" t="str">
        <f t="shared" si="1"/>
        <v>#NAME?</v>
      </c>
      <c r="B380" s="75" t="str">
        <f>IF(A380="","",IF(OR(periods_per_year=26,periods_per_year=52),IF(periods_per_year=26,IF(A380=1,fpdate,B379+14),IF(periods_per_year=52,IF(A380=1,fpdate,B379+7),"n/a")),IF(periods_per_year=24,DATE(YEAR(fpdate),MONTH(fpdate)+(A380-1)/2+IF(AND(DAY(fpdate)&gt;=15,MOD(A380,2)=0),1,0),IF(MOD(A380,2)=0,IF(DAY(fpdate)&gt;=15,DAY(fpdate)-14,DAY(fpdate)+14),DAY(fpdate))),IF(DAY(DATE(YEAR(fpdate),MONTH(fpdate)+A380-1,DAY(fpdate)))&lt;&gt;DAY(fpdate),DATE(YEAR(fpdate),MONTH(fpdate)+A380,0),DATE(YEAR(fpdate),MONTH(fpdate)+A380-1,DAY(fpdate))))))</f>
        <v>#NAME?</v>
      </c>
      <c r="C380" s="76" t="str">
        <f t="shared" si="2"/>
        <v>#NAME?</v>
      </c>
      <c r="D380" s="77" t="str">
        <f>IF(A380="","",IF(A380=1,start_rate,IF(variable,IF(OR(A380=1,A380&lt;$J$23*periods_per_year),D379,MIN($J$24,IF(MOD(A380-1,$J$26)=0,MAX($J$25,D379+$J$27),D379))),D379)))</f>
        <v>#NAME?</v>
      </c>
      <c r="E380" s="78" t="str">
        <f t="shared" si="3"/>
        <v>#NAME?</v>
      </c>
      <c r="F380" s="78" t="str">
        <f t="shared" si="4"/>
        <v>#NAME?</v>
      </c>
      <c r="G380" s="78" t="str">
        <f>IF(OR(A380="",A380&lt;$E$23),"",IF(J379&lt;=F380,0,IF(IF(AND(A380&gt;=$E$23,MOD(A380-$E$23,int)=0),$E$24,0)+F380&gt;=J379+E380,J379+E380-F380,IF(AND(A380&gt;=$E$23,MOD(A380-$E$23,int)=0),$E$24,0)+IF(IF(AND(A380&gt;=$E$23,MOD(A380-$E$23,int)=0),$E$24,0)+IF(MOD(A380-$E$27,periods_per_year)=0,$E$26,0)+F380&lt;J379+E380,IF(MOD(A380-$E$27,periods_per_year)=0,$E$26,0),J379+E380-IF(AND(A380&gt;=$E$23,MOD(A380-$E$23,int)=0),$E$24,0)-F380))))</f>
        <v>#NAME?</v>
      </c>
      <c r="H380" s="79"/>
      <c r="I380" s="78" t="str">
        <f t="shared" si="5"/>
        <v>#NAME?</v>
      </c>
      <c r="J380" s="78" t="str">
        <f t="shared" si="6"/>
        <v>#NAME?</v>
      </c>
      <c r="K380" s="78" t="str">
        <f t="shared" si="7"/>
        <v>#NAME?</v>
      </c>
      <c r="L380" s="78" t="str">
        <f t="shared" si="8"/>
        <v>#NAME?</v>
      </c>
      <c r="M380" s="4"/>
      <c r="N380" s="4"/>
      <c r="O380" s="74" t="str">
        <f t="shared" si="9"/>
        <v>#NAME?</v>
      </c>
      <c r="P380" s="75" t="str">
        <f>IF(O380="","",IF(OR(periods_per_year=26,periods_per_year=52),IF(periods_per_year=26,IF(O380=1,fpdate,P379+14),IF(periods_per_year=52,IF(O380=1,fpdate,P379+7),"n/a")),IF(periods_per_year=24,DATE(YEAR(fpdate),MONTH(fpdate)+(O380-1)/2+IF(AND(DAY(fpdate)&gt;=15,MOD(O380,2)=0),1,0),IF(MOD(O380,2)=0,IF(DAY(fpdate)&gt;=15,DAY(fpdate)-14,DAY(fpdate)+14),DAY(fpdate))),IF(DAY(DATE(YEAR(fpdate),MONTH(fpdate)+O380-1,DAY(fpdate)))&lt;&gt;DAY(fpdate),DATE(YEAR(fpdate),MONTH(fpdate)+O380,0),DATE(YEAR(fpdate),MONTH(fpdate)+O380-1,DAY(fpdate))))))</f>
        <v>#NAME?</v>
      </c>
      <c r="Q380" s="80" t="str">
        <f>IF(O380="","",IF(D380&lt;&gt;"",D380,IF(O380=1,start_rate,IF(variable,IF(OR(O380=1,O380&lt;$J$23*periods_per_year),Q379,MIN($J$24,IF(MOD(O380-1,$J$26)=0,MAX($J$25,Q379+$J$27),Q379))),Q379))))</f>
        <v>#NAME?</v>
      </c>
      <c r="R380" s="78" t="str">
        <f t="shared" si="10"/>
        <v>#NAME?</v>
      </c>
      <c r="S380" s="78" t="str">
        <f t="shared" si="11"/>
        <v>#NAME?</v>
      </c>
      <c r="T380" s="78" t="str">
        <f t="shared" si="12"/>
        <v>#NAME?</v>
      </c>
      <c r="U380" s="78" t="str">
        <f t="shared" si="13"/>
        <v>#NAME?</v>
      </c>
    </row>
    <row r="381" ht="12.75" customHeight="1">
      <c r="A381" s="74" t="str">
        <f t="shared" si="1"/>
        <v>#NAME?</v>
      </c>
      <c r="B381" s="75" t="str">
        <f>IF(A381="","",IF(OR(periods_per_year=26,periods_per_year=52),IF(periods_per_year=26,IF(A381=1,fpdate,B380+14),IF(periods_per_year=52,IF(A381=1,fpdate,B380+7),"n/a")),IF(periods_per_year=24,DATE(YEAR(fpdate),MONTH(fpdate)+(A381-1)/2+IF(AND(DAY(fpdate)&gt;=15,MOD(A381,2)=0),1,0),IF(MOD(A381,2)=0,IF(DAY(fpdate)&gt;=15,DAY(fpdate)-14,DAY(fpdate)+14),DAY(fpdate))),IF(DAY(DATE(YEAR(fpdate),MONTH(fpdate)+A381-1,DAY(fpdate)))&lt;&gt;DAY(fpdate),DATE(YEAR(fpdate),MONTH(fpdate)+A381,0),DATE(YEAR(fpdate),MONTH(fpdate)+A381-1,DAY(fpdate))))))</f>
        <v>#NAME?</v>
      </c>
      <c r="C381" s="76" t="str">
        <f t="shared" si="2"/>
        <v>#NAME?</v>
      </c>
      <c r="D381" s="77" t="str">
        <f>IF(A381="","",IF(A381=1,start_rate,IF(variable,IF(OR(A381=1,A381&lt;$J$23*periods_per_year),D380,MIN($J$24,IF(MOD(A381-1,$J$26)=0,MAX($J$25,D380+$J$27),D380))),D380)))</f>
        <v>#NAME?</v>
      </c>
      <c r="E381" s="78" t="str">
        <f t="shared" si="3"/>
        <v>#NAME?</v>
      </c>
      <c r="F381" s="78" t="str">
        <f t="shared" si="4"/>
        <v>#NAME?</v>
      </c>
      <c r="G381" s="78" t="str">
        <f>IF(OR(A381="",A381&lt;$E$23),"",IF(J380&lt;=F381,0,IF(IF(AND(A381&gt;=$E$23,MOD(A381-$E$23,int)=0),$E$24,0)+F381&gt;=J380+E381,J380+E381-F381,IF(AND(A381&gt;=$E$23,MOD(A381-$E$23,int)=0),$E$24,0)+IF(IF(AND(A381&gt;=$E$23,MOD(A381-$E$23,int)=0),$E$24,0)+IF(MOD(A381-$E$27,periods_per_year)=0,$E$26,0)+F381&lt;J380+E381,IF(MOD(A381-$E$27,periods_per_year)=0,$E$26,0),J380+E381-IF(AND(A381&gt;=$E$23,MOD(A381-$E$23,int)=0),$E$24,0)-F381))))</f>
        <v>#NAME?</v>
      </c>
      <c r="H381" s="79"/>
      <c r="I381" s="78" t="str">
        <f t="shared" si="5"/>
        <v>#NAME?</v>
      </c>
      <c r="J381" s="78" t="str">
        <f t="shared" si="6"/>
        <v>#NAME?</v>
      </c>
      <c r="K381" s="78" t="str">
        <f t="shared" si="7"/>
        <v>#NAME?</v>
      </c>
      <c r="L381" s="78" t="str">
        <f t="shared" si="8"/>
        <v>#NAME?</v>
      </c>
      <c r="M381" s="4"/>
      <c r="N381" s="4"/>
      <c r="O381" s="74" t="str">
        <f t="shared" si="9"/>
        <v>#NAME?</v>
      </c>
      <c r="P381" s="75" t="str">
        <f>IF(O381="","",IF(OR(periods_per_year=26,periods_per_year=52),IF(periods_per_year=26,IF(O381=1,fpdate,P380+14),IF(periods_per_year=52,IF(O381=1,fpdate,P380+7),"n/a")),IF(periods_per_year=24,DATE(YEAR(fpdate),MONTH(fpdate)+(O381-1)/2+IF(AND(DAY(fpdate)&gt;=15,MOD(O381,2)=0),1,0),IF(MOD(O381,2)=0,IF(DAY(fpdate)&gt;=15,DAY(fpdate)-14,DAY(fpdate)+14),DAY(fpdate))),IF(DAY(DATE(YEAR(fpdate),MONTH(fpdate)+O381-1,DAY(fpdate)))&lt;&gt;DAY(fpdate),DATE(YEAR(fpdate),MONTH(fpdate)+O381,0),DATE(YEAR(fpdate),MONTH(fpdate)+O381-1,DAY(fpdate))))))</f>
        <v>#NAME?</v>
      </c>
      <c r="Q381" s="80" t="str">
        <f>IF(O381="","",IF(D381&lt;&gt;"",D381,IF(O381=1,start_rate,IF(variable,IF(OR(O381=1,O381&lt;$J$23*periods_per_year),Q380,MIN($J$24,IF(MOD(O381-1,$J$26)=0,MAX($J$25,Q380+$J$27),Q380))),Q380))))</f>
        <v>#NAME?</v>
      </c>
      <c r="R381" s="78" t="str">
        <f t="shared" si="10"/>
        <v>#NAME?</v>
      </c>
      <c r="S381" s="78" t="str">
        <f t="shared" si="11"/>
        <v>#NAME?</v>
      </c>
      <c r="T381" s="78" t="str">
        <f t="shared" si="12"/>
        <v>#NAME?</v>
      </c>
      <c r="U381" s="78" t="str">
        <f t="shared" si="13"/>
        <v>#NAME?</v>
      </c>
    </row>
    <row r="382" ht="12.75" customHeight="1">
      <c r="A382" s="74" t="str">
        <f t="shared" si="1"/>
        <v>#NAME?</v>
      </c>
      <c r="B382" s="75" t="str">
        <f>IF(A382="","",IF(OR(periods_per_year=26,periods_per_year=52),IF(periods_per_year=26,IF(A382=1,fpdate,B381+14),IF(periods_per_year=52,IF(A382=1,fpdate,B381+7),"n/a")),IF(periods_per_year=24,DATE(YEAR(fpdate),MONTH(fpdate)+(A382-1)/2+IF(AND(DAY(fpdate)&gt;=15,MOD(A382,2)=0),1,0),IF(MOD(A382,2)=0,IF(DAY(fpdate)&gt;=15,DAY(fpdate)-14,DAY(fpdate)+14),DAY(fpdate))),IF(DAY(DATE(YEAR(fpdate),MONTH(fpdate)+A382-1,DAY(fpdate)))&lt;&gt;DAY(fpdate),DATE(YEAR(fpdate),MONTH(fpdate)+A382,0),DATE(YEAR(fpdate),MONTH(fpdate)+A382-1,DAY(fpdate))))))</f>
        <v>#NAME?</v>
      </c>
      <c r="C382" s="76" t="str">
        <f t="shared" si="2"/>
        <v>#NAME?</v>
      </c>
      <c r="D382" s="77" t="str">
        <f>IF(A382="","",IF(A382=1,start_rate,IF(variable,IF(OR(A382=1,A382&lt;$J$23*periods_per_year),D381,MIN($J$24,IF(MOD(A382-1,$J$26)=0,MAX($J$25,D381+$J$27),D381))),D381)))</f>
        <v>#NAME?</v>
      </c>
      <c r="E382" s="78" t="str">
        <f t="shared" si="3"/>
        <v>#NAME?</v>
      </c>
      <c r="F382" s="78" t="str">
        <f t="shared" si="4"/>
        <v>#NAME?</v>
      </c>
      <c r="G382" s="78" t="str">
        <f>IF(OR(A382="",A382&lt;$E$23),"",IF(J381&lt;=F382,0,IF(IF(AND(A382&gt;=$E$23,MOD(A382-$E$23,int)=0),$E$24,0)+F382&gt;=J381+E382,J381+E382-F382,IF(AND(A382&gt;=$E$23,MOD(A382-$E$23,int)=0),$E$24,0)+IF(IF(AND(A382&gt;=$E$23,MOD(A382-$E$23,int)=0),$E$24,0)+IF(MOD(A382-$E$27,periods_per_year)=0,$E$26,0)+F382&lt;J381+E382,IF(MOD(A382-$E$27,periods_per_year)=0,$E$26,0),J381+E382-IF(AND(A382&gt;=$E$23,MOD(A382-$E$23,int)=0),$E$24,0)-F382))))</f>
        <v>#NAME?</v>
      </c>
      <c r="H382" s="79"/>
      <c r="I382" s="78" t="str">
        <f t="shared" si="5"/>
        <v>#NAME?</v>
      </c>
      <c r="J382" s="78" t="str">
        <f t="shared" si="6"/>
        <v>#NAME?</v>
      </c>
      <c r="K382" s="78" t="str">
        <f t="shared" si="7"/>
        <v>#NAME?</v>
      </c>
      <c r="L382" s="78" t="str">
        <f t="shared" si="8"/>
        <v>#NAME?</v>
      </c>
      <c r="M382" s="4"/>
      <c r="N382" s="4"/>
      <c r="O382" s="74" t="str">
        <f t="shared" si="9"/>
        <v>#NAME?</v>
      </c>
      <c r="P382" s="75" t="str">
        <f>IF(O382="","",IF(OR(periods_per_year=26,periods_per_year=52),IF(periods_per_year=26,IF(O382=1,fpdate,P381+14),IF(periods_per_year=52,IF(O382=1,fpdate,P381+7),"n/a")),IF(periods_per_year=24,DATE(YEAR(fpdate),MONTH(fpdate)+(O382-1)/2+IF(AND(DAY(fpdate)&gt;=15,MOD(O382,2)=0),1,0),IF(MOD(O382,2)=0,IF(DAY(fpdate)&gt;=15,DAY(fpdate)-14,DAY(fpdate)+14),DAY(fpdate))),IF(DAY(DATE(YEAR(fpdate),MONTH(fpdate)+O382-1,DAY(fpdate)))&lt;&gt;DAY(fpdate),DATE(YEAR(fpdate),MONTH(fpdate)+O382,0),DATE(YEAR(fpdate),MONTH(fpdate)+O382-1,DAY(fpdate))))))</f>
        <v>#NAME?</v>
      </c>
      <c r="Q382" s="80" t="str">
        <f>IF(O382="","",IF(D382&lt;&gt;"",D382,IF(O382=1,start_rate,IF(variable,IF(OR(O382=1,O382&lt;$J$23*periods_per_year),Q381,MIN($J$24,IF(MOD(O382-1,$J$26)=0,MAX($J$25,Q381+$J$27),Q381))),Q381))))</f>
        <v>#NAME?</v>
      </c>
      <c r="R382" s="78" t="str">
        <f t="shared" si="10"/>
        <v>#NAME?</v>
      </c>
      <c r="S382" s="78" t="str">
        <f t="shared" si="11"/>
        <v>#NAME?</v>
      </c>
      <c r="T382" s="78" t="str">
        <f t="shared" si="12"/>
        <v>#NAME?</v>
      </c>
      <c r="U382" s="78" t="str">
        <f t="shared" si="13"/>
        <v>#NAME?</v>
      </c>
    </row>
    <row r="383" ht="12.75" customHeight="1">
      <c r="A383" s="74" t="str">
        <f t="shared" si="1"/>
        <v>#NAME?</v>
      </c>
      <c r="B383" s="75" t="str">
        <f>IF(A383="","",IF(OR(periods_per_year=26,periods_per_year=52),IF(periods_per_year=26,IF(A383=1,fpdate,B382+14),IF(periods_per_year=52,IF(A383=1,fpdate,B382+7),"n/a")),IF(periods_per_year=24,DATE(YEAR(fpdate),MONTH(fpdate)+(A383-1)/2+IF(AND(DAY(fpdate)&gt;=15,MOD(A383,2)=0),1,0),IF(MOD(A383,2)=0,IF(DAY(fpdate)&gt;=15,DAY(fpdate)-14,DAY(fpdate)+14),DAY(fpdate))),IF(DAY(DATE(YEAR(fpdate),MONTH(fpdate)+A383-1,DAY(fpdate)))&lt;&gt;DAY(fpdate),DATE(YEAR(fpdate),MONTH(fpdate)+A383,0),DATE(YEAR(fpdate),MONTH(fpdate)+A383-1,DAY(fpdate))))))</f>
        <v>#NAME?</v>
      </c>
      <c r="C383" s="76" t="str">
        <f t="shared" si="2"/>
        <v>#NAME?</v>
      </c>
      <c r="D383" s="77" t="str">
        <f>IF(A383="","",IF(A383=1,start_rate,IF(variable,IF(OR(A383=1,A383&lt;$J$23*periods_per_year),D382,MIN($J$24,IF(MOD(A383-1,$J$26)=0,MAX($J$25,D382+$J$27),D382))),D382)))</f>
        <v>#NAME?</v>
      </c>
      <c r="E383" s="78" t="str">
        <f t="shared" si="3"/>
        <v>#NAME?</v>
      </c>
      <c r="F383" s="78" t="str">
        <f t="shared" si="4"/>
        <v>#NAME?</v>
      </c>
      <c r="G383" s="78" t="str">
        <f>IF(OR(A383="",A383&lt;$E$23),"",IF(J382&lt;=F383,0,IF(IF(AND(A383&gt;=$E$23,MOD(A383-$E$23,int)=0),$E$24,0)+F383&gt;=J382+E383,J382+E383-F383,IF(AND(A383&gt;=$E$23,MOD(A383-$E$23,int)=0),$E$24,0)+IF(IF(AND(A383&gt;=$E$23,MOD(A383-$E$23,int)=0),$E$24,0)+IF(MOD(A383-$E$27,periods_per_year)=0,$E$26,0)+F383&lt;J382+E383,IF(MOD(A383-$E$27,periods_per_year)=0,$E$26,0),J382+E383-IF(AND(A383&gt;=$E$23,MOD(A383-$E$23,int)=0),$E$24,0)-F383))))</f>
        <v>#NAME?</v>
      </c>
      <c r="H383" s="79"/>
      <c r="I383" s="78" t="str">
        <f t="shared" si="5"/>
        <v>#NAME?</v>
      </c>
      <c r="J383" s="78" t="str">
        <f t="shared" si="6"/>
        <v>#NAME?</v>
      </c>
      <c r="K383" s="78" t="str">
        <f t="shared" si="7"/>
        <v>#NAME?</v>
      </c>
      <c r="L383" s="78" t="str">
        <f t="shared" si="8"/>
        <v>#NAME?</v>
      </c>
      <c r="M383" s="4"/>
      <c r="N383" s="4"/>
      <c r="O383" s="74" t="str">
        <f t="shared" si="9"/>
        <v>#NAME?</v>
      </c>
      <c r="P383" s="75" t="str">
        <f>IF(O383="","",IF(OR(periods_per_year=26,periods_per_year=52),IF(periods_per_year=26,IF(O383=1,fpdate,P382+14),IF(periods_per_year=52,IF(O383=1,fpdate,P382+7),"n/a")),IF(periods_per_year=24,DATE(YEAR(fpdate),MONTH(fpdate)+(O383-1)/2+IF(AND(DAY(fpdate)&gt;=15,MOD(O383,2)=0),1,0),IF(MOD(O383,2)=0,IF(DAY(fpdate)&gt;=15,DAY(fpdate)-14,DAY(fpdate)+14),DAY(fpdate))),IF(DAY(DATE(YEAR(fpdate),MONTH(fpdate)+O383-1,DAY(fpdate)))&lt;&gt;DAY(fpdate),DATE(YEAR(fpdate),MONTH(fpdate)+O383,0),DATE(YEAR(fpdate),MONTH(fpdate)+O383-1,DAY(fpdate))))))</f>
        <v>#NAME?</v>
      </c>
      <c r="Q383" s="80" t="str">
        <f>IF(O383="","",IF(D383&lt;&gt;"",D383,IF(O383=1,start_rate,IF(variable,IF(OR(O383=1,O383&lt;$J$23*periods_per_year),Q382,MIN($J$24,IF(MOD(O383-1,$J$26)=0,MAX($J$25,Q382+$J$27),Q382))),Q382))))</f>
        <v>#NAME?</v>
      </c>
      <c r="R383" s="78" t="str">
        <f t="shared" si="10"/>
        <v>#NAME?</v>
      </c>
      <c r="S383" s="78" t="str">
        <f t="shared" si="11"/>
        <v>#NAME?</v>
      </c>
      <c r="T383" s="78" t="str">
        <f t="shared" si="12"/>
        <v>#NAME?</v>
      </c>
      <c r="U383" s="78" t="str">
        <f t="shared" si="13"/>
        <v>#NAME?</v>
      </c>
    </row>
    <row r="384" ht="12.75" customHeight="1">
      <c r="A384" s="74" t="str">
        <f t="shared" si="1"/>
        <v>#NAME?</v>
      </c>
      <c r="B384" s="75" t="str">
        <f>IF(A384="","",IF(OR(periods_per_year=26,periods_per_year=52),IF(periods_per_year=26,IF(A384=1,fpdate,B383+14),IF(periods_per_year=52,IF(A384=1,fpdate,B383+7),"n/a")),IF(periods_per_year=24,DATE(YEAR(fpdate),MONTH(fpdate)+(A384-1)/2+IF(AND(DAY(fpdate)&gt;=15,MOD(A384,2)=0),1,0),IF(MOD(A384,2)=0,IF(DAY(fpdate)&gt;=15,DAY(fpdate)-14,DAY(fpdate)+14),DAY(fpdate))),IF(DAY(DATE(YEAR(fpdate),MONTH(fpdate)+A384-1,DAY(fpdate)))&lt;&gt;DAY(fpdate),DATE(YEAR(fpdate),MONTH(fpdate)+A384,0),DATE(YEAR(fpdate),MONTH(fpdate)+A384-1,DAY(fpdate))))))</f>
        <v>#NAME?</v>
      </c>
      <c r="C384" s="76" t="str">
        <f t="shared" si="2"/>
        <v>#NAME?</v>
      </c>
      <c r="D384" s="77" t="str">
        <f>IF(A384="","",IF(A384=1,start_rate,IF(variable,IF(OR(A384=1,A384&lt;$J$23*periods_per_year),D383,MIN($J$24,IF(MOD(A384-1,$J$26)=0,MAX($J$25,D383+$J$27),D383))),D383)))</f>
        <v>#NAME?</v>
      </c>
      <c r="E384" s="78" t="str">
        <f t="shared" si="3"/>
        <v>#NAME?</v>
      </c>
      <c r="F384" s="78" t="str">
        <f t="shared" si="4"/>
        <v>#NAME?</v>
      </c>
      <c r="G384" s="78" t="str">
        <f>IF(OR(A384="",A384&lt;$E$23),"",IF(J383&lt;=F384,0,IF(IF(AND(A384&gt;=$E$23,MOD(A384-$E$23,int)=0),$E$24,0)+F384&gt;=J383+E384,J383+E384-F384,IF(AND(A384&gt;=$E$23,MOD(A384-$E$23,int)=0),$E$24,0)+IF(IF(AND(A384&gt;=$E$23,MOD(A384-$E$23,int)=0),$E$24,0)+IF(MOD(A384-$E$27,periods_per_year)=0,$E$26,0)+F384&lt;J383+E384,IF(MOD(A384-$E$27,periods_per_year)=0,$E$26,0),J383+E384-IF(AND(A384&gt;=$E$23,MOD(A384-$E$23,int)=0),$E$24,0)-F384))))</f>
        <v>#NAME?</v>
      </c>
      <c r="H384" s="79"/>
      <c r="I384" s="78" t="str">
        <f t="shared" si="5"/>
        <v>#NAME?</v>
      </c>
      <c r="J384" s="78" t="str">
        <f t="shared" si="6"/>
        <v>#NAME?</v>
      </c>
      <c r="K384" s="78" t="str">
        <f t="shared" si="7"/>
        <v>#NAME?</v>
      </c>
      <c r="L384" s="78" t="str">
        <f t="shared" si="8"/>
        <v>#NAME?</v>
      </c>
      <c r="M384" s="4"/>
      <c r="N384" s="4"/>
      <c r="O384" s="74" t="str">
        <f t="shared" si="9"/>
        <v>#NAME?</v>
      </c>
      <c r="P384" s="75" t="str">
        <f>IF(O384="","",IF(OR(periods_per_year=26,periods_per_year=52),IF(periods_per_year=26,IF(O384=1,fpdate,P383+14),IF(periods_per_year=52,IF(O384=1,fpdate,P383+7),"n/a")),IF(periods_per_year=24,DATE(YEAR(fpdate),MONTH(fpdate)+(O384-1)/2+IF(AND(DAY(fpdate)&gt;=15,MOD(O384,2)=0),1,0),IF(MOD(O384,2)=0,IF(DAY(fpdate)&gt;=15,DAY(fpdate)-14,DAY(fpdate)+14),DAY(fpdate))),IF(DAY(DATE(YEAR(fpdate),MONTH(fpdate)+O384-1,DAY(fpdate)))&lt;&gt;DAY(fpdate),DATE(YEAR(fpdate),MONTH(fpdate)+O384,0),DATE(YEAR(fpdate),MONTH(fpdate)+O384-1,DAY(fpdate))))))</f>
        <v>#NAME?</v>
      </c>
      <c r="Q384" s="80" t="str">
        <f>IF(O384="","",IF(D384&lt;&gt;"",D384,IF(O384=1,start_rate,IF(variable,IF(OR(O384=1,O384&lt;$J$23*periods_per_year),Q383,MIN($J$24,IF(MOD(O384-1,$J$26)=0,MAX($J$25,Q383+$J$27),Q383))),Q383))))</f>
        <v>#NAME?</v>
      </c>
      <c r="R384" s="78" t="str">
        <f t="shared" si="10"/>
        <v>#NAME?</v>
      </c>
      <c r="S384" s="78" t="str">
        <f t="shared" si="11"/>
        <v>#NAME?</v>
      </c>
      <c r="T384" s="78" t="str">
        <f t="shared" si="12"/>
        <v>#NAME?</v>
      </c>
      <c r="U384" s="78" t="str">
        <f t="shared" si="13"/>
        <v>#NAME?</v>
      </c>
    </row>
    <row r="385" ht="12.75" customHeight="1">
      <c r="A385" s="74" t="str">
        <f t="shared" si="1"/>
        <v>#NAME?</v>
      </c>
      <c r="B385" s="75" t="str">
        <f>IF(A385="","",IF(OR(periods_per_year=26,periods_per_year=52),IF(periods_per_year=26,IF(A385=1,fpdate,B384+14),IF(periods_per_year=52,IF(A385=1,fpdate,B384+7),"n/a")),IF(periods_per_year=24,DATE(YEAR(fpdate),MONTH(fpdate)+(A385-1)/2+IF(AND(DAY(fpdate)&gt;=15,MOD(A385,2)=0),1,0),IF(MOD(A385,2)=0,IF(DAY(fpdate)&gt;=15,DAY(fpdate)-14,DAY(fpdate)+14),DAY(fpdate))),IF(DAY(DATE(YEAR(fpdate),MONTH(fpdate)+A385-1,DAY(fpdate)))&lt;&gt;DAY(fpdate),DATE(YEAR(fpdate),MONTH(fpdate)+A385,0),DATE(YEAR(fpdate),MONTH(fpdate)+A385-1,DAY(fpdate))))))</f>
        <v>#NAME?</v>
      </c>
      <c r="C385" s="76" t="str">
        <f t="shared" si="2"/>
        <v>#NAME?</v>
      </c>
      <c r="D385" s="77" t="str">
        <f>IF(A385="","",IF(A385=1,start_rate,IF(variable,IF(OR(A385=1,A385&lt;$J$23*periods_per_year),D384,MIN($J$24,IF(MOD(A385-1,$J$26)=0,MAX($J$25,D384+$J$27),D384))),D384)))</f>
        <v>#NAME?</v>
      </c>
      <c r="E385" s="78" t="str">
        <f t="shared" si="3"/>
        <v>#NAME?</v>
      </c>
      <c r="F385" s="78" t="str">
        <f t="shared" si="4"/>
        <v>#NAME?</v>
      </c>
      <c r="G385" s="78" t="str">
        <f>IF(OR(A385="",A385&lt;$E$23),"",IF(J384&lt;=F385,0,IF(IF(AND(A385&gt;=$E$23,MOD(A385-$E$23,int)=0),$E$24,0)+F385&gt;=J384+E385,J384+E385-F385,IF(AND(A385&gt;=$E$23,MOD(A385-$E$23,int)=0),$E$24,0)+IF(IF(AND(A385&gt;=$E$23,MOD(A385-$E$23,int)=0),$E$24,0)+IF(MOD(A385-$E$27,periods_per_year)=0,$E$26,0)+F385&lt;J384+E385,IF(MOD(A385-$E$27,periods_per_year)=0,$E$26,0),J384+E385-IF(AND(A385&gt;=$E$23,MOD(A385-$E$23,int)=0),$E$24,0)-F385))))</f>
        <v>#NAME?</v>
      </c>
      <c r="H385" s="79"/>
      <c r="I385" s="78" t="str">
        <f t="shared" si="5"/>
        <v>#NAME?</v>
      </c>
      <c r="J385" s="78" t="str">
        <f t="shared" si="6"/>
        <v>#NAME?</v>
      </c>
      <c r="K385" s="78" t="str">
        <f t="shared" si="7"/>
        <v>#NAME?</v>
      </c>
      <c r="L385" s="78" t="str">
        <f t="shared" si="8"/>
        <v>#NAME?</v>
      </c>
      <c r="M385" s="4"/>
      <c r="N385" s="4"/>
      <c r="O385" s="74" t="str">
        <f t="shared" si="9"/>
        <v>#NAME?</v>
      </c>
      <c r="P385" s="75" t="str">
        <f>IF(O385="","",IF(OR(periods_per_year=26,periods_per_year=52),IF(periods_per_year=26,IF(O385=1,fpdate,P384+14),IF(periods_per_year=52,IF(O385=1,fpdate,P384+7),"n/a")),IF(periods_per_year=24,DATE(YEAR(fpdate),MONTH(fpdate)+(O385-1)/2+IF(AND(DAY(fpdate)&gt;=15,MOD(O385,2)=0),1,0),IF(MOD(O385,2)=0,IF(DAY(fpdate)&gt;=15,DAY(fpdate)-14,DAY(fpdate)+14),DAY(fpdate))),IF(DAY(DATE(YEAR(fpdate),MONTH(fpdate)+O385-1,DAY(fpdate)))&lt;&gt;DAY(fpdate),DATE(YEAR(fpdate),MONTH(fpdate)+O385,0),DATE(YEAR(fpdate),MONTH(fpdate)+O385-1,DAY(fpdate))))))</f>
        <v>#NAME?</v>
      </c>
      <c r="Q385" s="80" t="str">
        <f>IF(O385="","",IF(D385&lt;&gt;"",D385,IF(O385=1,start_rate,IF(variable,IF(OR(O385=1,O385&lt;$J$23*periods_per_year),Q384,MIN($J$24,IF(MOD(O385-1,$J$26)=0,MAX($J$25,Q384+$J$27),Q384))),Q384))))</f>
        <v>#NAME?</v>
      </c>
      <c r="R385" s="78" t="str">
        <f t="shared" si="10"/>
        <v>#NAME?</v>
      </c>
      <c r="S385" s="78" t="str">
        <f t="shared" si="11"/>
        <v>#NAME?</v>
      </c>
      <c r="T385" s="78" t="str">
        <f t="shared" si="12"/>
        <v>#NAME?</v>
      </c>
      <c r="U385" s="78" t="str">
        <f t="shared" si="13"/>
        <v>#NAME?</v>
      </c>
    </row>
    <row r="386" ht="12.75" customHeight="1">
      <c r="A386" s="74" t="str">
        <f t="shared" si="1"/>
        <v>#NAME?</v>
      </c>
      <c r="B386" s="75" t="str">
        <f>IF(A386="","",IF(OR(periods_per_year=26,periods_per_year=52),IF(periods_per_year=26,IF(A386=1,fpdate,B385+14),IF(periods_per_year=52,IF(A386=1,fpdate,B385+7),"n/a")),IF(periods_per_year=24,DATE(YEAR(fpdate),MONTH(fpdate)+(A386-1)/2+IF(AND(DAY(fpdate)&gt;=15,MOD(A386,2)=0),1,0),IF(MOD(A386,2)=0,IF(DAY(fpdate)&gt;=15,DAY(fpdate)-14,DAY(fpdate)+14),DAY(fpdate))),IF(DAY(DATE(YEAR(fpdate),MONTH(fpdate)+A386-1,DAY(fpdate)))&lt;&gt;DAY(fpdate),DATE(YEAR(fpdate),MONTH(fpdate)+A386,0),DATE(YEAR(fpdate),MONTH(fpdate)+A386-1,DAY(fpdate))))))</f>
        <v>#NAME?</v>
      </c>
      <c r="C386" s="76" t="str">
        <f t="shared" si="2"/>
        <v>#NAME?</v>
      </c>
      <c r="D386" s="77" t="str">
        <f>IF(A386="","",IF(A386=1,start_rate,IF(variable,IF(OR(A386=1,A386&lt;$J$23*periods_per_year),D385,MIN($J$24,IF(MOD(A386-1,$J$26)=0,MAX($J$25,D385+$J$27),D385))),D385)))</f>
        <v>#NAME?</v>
      </c>
      <c r="E386" s="78" t="str">
        <f t="shared" si="3"/>
        <v>#NAME?</v>
      </c>
      <c r="F386" s="78" t="str">
        <f t="shared" si="4"/>
        <v>#NAME?</v>
      </c>
      <c r="G386" s="78" t="str">
        <f>IF(OR(A386="",A386&lt;$E$23),"",IF(J385&lt;=F386,0,IF(IF(AND(A386&gt;=$E$23,MOD(A386-$E$23,int)=0),$E$24,0)+F386&gt;=J385+E386,J385+E386-F386,IF(AND(A386&gt;=$E$23,MOD(A386-$E$23,int)=0),$E$24,0)+IF(IF(AND(A386&gt;=$E$23,MOD(A386-$E$23,int)=0),$E$24,0)+IF(MOD(A386-$E$27,periods_per_year)=0,$E$26,0)+F386&lt;J385+E386,IF(MOD(A386-$E$27,periods_per_year)=0,$E$26,0),J385+E386-IF(AND(A386&gt;=$E$23,MOD(A386-$E$23,int)=0),$E$24,0)-F386))))</f>
        <v>#NAME?</v>
      </c>
      <c r="H386" s="79"/>
      <c r="I386" s="78" t="str">
        <f t="shared" si="5"/>
        <v>#NAME?</v>
      </c>
      <c r="J386" s="78" t="str">
        <f t="shared" si="6"/>
        <v>#NAME?</v>
      </c>
      <c r="K386" s="78" t="str">
        <f t="shared" si="7"/>
        <v>#NAME?</v>
      </c>
      <c r="L386" s="78" t="str">
        <f t="shared" si="8"/>
        <v>#NAME?</v>
      </c>
      <c r="M386" s="4"/>
      <c r="N386" s="4"/>
      <c r="O386" s="74" t="str">
        <f t="shared" si="9"/>
        <v>#NAME?</v>
      </c>
      <c r="P386" s="75" t="str">
        <f>IF(O386="","",IF(OR(periods_per_year=26,periods_per_year=52),IF(periods_per_year=26,IF(O386=1,fpdate,P385+14),IF(periods_per_year=52,IF(O386=1,fpdate,P385+7),"n/a")),IF(periods_per_year=24,DATE(YEAR(fpdate),MONTH(fpdate)+(O386-1)/2+IF(AND(DAY(fpdate)&gt;=15,MOD(O386,2)=0),1,0),IF(MOD(O386,2)=0,IF(DAY(fpdate)&gt;=15,DAY(fpdate)-14,DAY(fpdate)+14),DAY(fpdate))),IF(DAY(DATE(YEAR(fpdate),MONTH(fpdate)+O386-1,DAY(fpdate)))&lt;&gt;DAY(fpdate),DATE(YEAR(fpdate),MONTH(fpdate)+O386,0),DATE(YEAR(fpdate),MONTH(fpdate)+O386-1,DAY(fpdate))))))</f>
        <v>#NAME?</v>
      </c>
      <c r="Q386" s="80" t="str">
        <f>IF(O386="","",IF(D386&lt;&gt;"",D386,IF(O386=1,start_rate,IF(variable,IF(OR(O386=1,O386&lt;$J$23*periods_per_year),Q385,MIN($J$24,IF(MOD(O386-1,$J$26)=0,MAX($J$25,Q385+$J$27),Q385))),Q385))))</f>
        <v>#NAME?</v>
      </c>
      <c r="R386" s="78" t="str">
        <f t="shared" si="10"/>
        <v>#NAME?</v>
      </c>
      <c r="S386" s="78" t="str">
        <f t="shared" si="11"/>
        <v>#NAME?</v>
      </c>
      <c r="T386" s="78" t="str">
        <f t="shared" si="12"/>
        <v>#NAME?</v>
      </c>
      <c r="U386" s="78" t="str">
        <f t="shared" si="13"/>
        <v>#NAME?</v>
      </c>
    </row>
    <row r="387" ht="12.75" customHeight="1">
      <c r="A387" s="74" t="str">
        <f t="shared" si="1"/>
        <v>#NAME?</v>
      </c>
      <c r="B387" s="75" t="str">
        <f>IF(A387="","",IF(OR(periods_per_year=26,periods_per_year=52),IF(periods_per_year=26,IF(A387=1,fpdate,B386+14),IF(periods_per_year=52,IF(A387=1,fpdate,B386+7),"n/a")),IF(periods_per_year=24,DATE(YEAR(fpdate),MONTH(fpdate)+(A387-1)/2+IF(AND(DAY(fpdate)&gt;=15,MOD(A387,2)=0),1,0),IF(MOD(A387,2)=0,IF(DAY(fpdate)&gt;=15,DAY(fpdate)-14,DAY(fpdate)+14),DAY(fpdate))),IF(DAY(DATE(YEAR(fpdate),MONTH(fpdate)+A387-1,DAY(fpdate)))&lt;&gt;DAY(fpdate),DATE(YEAR(fpdate),MONTH(fpdate)+A387,0),DATE(YEAR(fpdate),MONTH(fpdate)+A387-1,DAY(fpdate))))))</f>
        <v>#NAME?</v>
      </c>
      <c r="C387" s="76" t="str">
        <f t="shared" si="2"/>
        <v>#NAME?</v>
      </c>
      <c r="D387" s="77" t="str">
        <f>IF(A387="","",IF(A387=1,start_rate,IF(variable,IF(OR(A387=1,A387&lt;$J$23*periods_per_year),D386,MIN($J$24,IF(MOD(A387-1,$J$26)=0,MAX($J$25,D386+$J$27),D386))),D386)))</f>
        <v>#NAME?</v>
      </c>
      <c r="E387" s="78" t="str">
        <f t="shared" si="3"/>
        <v>#NAME?</v>
      </c>
      <c r="F387" s="78" t="str">
        <f t="shared" si="4"/>
        <v>#NAME?</v>
      </c>
      <c r="G387" s="78" t="str">
        <f>IF(OR(A387="",A387&lt;$E$23),"",IF(J386&lt;=F387,0,IF(IF(AND(A387&gt;=$E$23,MOD(A387-$E$23,int)=0),$E$24,0)+F387&gt;=J386+E387,J386+E387-F387,IF(AND(A387&gt;=$E$23,MOD(A387-$E$23,int)=0),$E$24,0)+IF(IF(AND(A387&gt;=$E$23,MOD(A387-$E$23,int)=0),$E$24,0)+IF(MOD(A387-$E$27,periods_per_year)=0,$E$26,0)+F387&lt;J386+E387,IF(MOD(A387-$E$27,periods_per_year)=0,$E$26,0),J386+E387-IF(AND(A387&gt;=$E$23,MOD(A387-$E$23,int)=0),$E$24,0)-F387))))</f>
        <v>#NAME?</v>
      </c>
      <c r="H387" s="79"/>
      <c r="I387" s="78" t="str">
        <f t="shared" si="5"/>
        <v>#NAME?</v>
      </c>
      <c r="J387" s="78" t="str">
        <f t="shared" si="6"/>
        <v>#NAME?</v>
      </c>
      <c r="K387" s="78" t="str">
        <f t="shared" si="7"/>
        <v>#NAME?</v>
      </c>
      <c r="L387" s="78" t="str">
        <f t="shared" si="8"/>
        <v>#NAME?</v>
      </c>
      <c r="M387" s="4"/>
      <c r="N387" s="4"/>
      <c r="O387" s="74" t="str">
        <f t="shared" si="9"/>
        <v>#NAME?</v>
      </c>
      <c r="P387" s="75" t="str">
        <f>IF(O387="","",IF(OR(periods_per_year=26,periods_per_year=52),IF(periods_per_year=26,IF(O387=1,fpdate,P386+14),IF(periods_per_year=52,IF(O387=1,fpdate,P386+7),"n/a")),IF(periods_per_year=24,DATE(YEAR(fpdate),MONTH(fpdate)+(O387-1)/2+IF(AND(DAY(fpdate)&gt;=15,MOD(O387,2)=0),1,0),IF(MOD(O387,2)=0,IF(DAY(fpdate)&gt;=15,DAY(fpdate)-14,DAY(fpdate)+14),DAY(fpdate))),IF(DAY(DATE(YEAR(fpdate),MONTH(fpdate)+O387-1,DAY(fpdate)))&lt;&gt;DAY(fpdate),DATE(YEAR(fpdate),MONTH(fpdate)+O387,0),DATE(YEAR(fpdate),MONTH(fpdate)+O387-1,DAY(fpdate))))))</f>
        <v>#NAME?</v>
      </c>
      <c r="Q387" s="80" t="str">
        <f>IF(O387="","",IF(D387&lt;&gt;"",D387,IF(O387=1,start_rate,IF(variable,IF(OR(O387=1,O387&lt;$J$23*periods_per_year),Q386,MIN($J$24,IF(MOD(O387-1,$J$26)=0,MAX($J$25,Q386+$J$27),Q386))),Q386))))</f>
        <v>#NAME?</v>
      </c>
      <c r="R387" s="78" t="str">
        <f t="shared" si="10"/>
        <v>#NAME?</v>
      </c>
      <c r="S387" s="78" t="str">
        <f t="shared" si="11"/>
        <v>#NAME?</v>
      </c>
      <c r="T387" s="78" t="str">
        <f t="shared" si="12"/>
        <v>#NAME?</v>
      </c>
      <c r="U387" s="78" t="str">
        <f t="shared" si="13"/>
        <v>#NAME?</v>
      </c>
    </row>
    <row r="388" ht="12.75" customHeight="1">
      <c r="A388" s="74" t="str">
        <f t="shared" si="1"/>
        <v>#NAME?</v>
      </c>
      <c r="B388" s="75" t="str">
        <f>IF(A388="","",IF(OR(periods_per_year=26,periods_per_year=52),IF(periods_per_year=26,IF(A388=1,fpdate,B387+14),IF(periods_per_year=52,IF(A388=1,fpdate,B387+7),"n/a")),IF(periods_per_year=24,DATE(YEAR(fpdate),MONTH(fpdate)+(A388-1)/2+IF(AND(DAY(fpdate)&gt;=15,MOD(A388,2)=0),1,0),IF(MOD(A388,2)=0,IF(DAY(fpdate)&gt;=15,DAY(fpdate)-14,DAY(fpdate)+14),DAY(fpdate))),IF(DAY(DATE(YEAR(fpdate),MONTH(fpdate)+A388-1,DAY(fpdate)))&lt;&gt;DAY(fpdate),DATE(YEAR(fpdate),MONTH(fpdate)+A388,0),DATE(YEAR(fpdate),MONTH(fpdate)+A388-1,DAY(fpdate))))))</f>
        <v>#NAME?</v>
      </c>
      <c r="C388" s="76" t="str">
        <f t="shared" si="2"/>
        <v>#NAME?</v>
      </c>
      <c r="D388" s="77" t="str">
        <f>IF(A388="","",IF(A388=1,start_rate,IF(variable,IF(OR(A388=1,A388&lt;$J$23*periods_per_year),D387,MIN($J$24,IF(MOD(A388-1,$J$26)=0,MAX($J$25,D387+$J$27),D387))),D387)))</f>
        <v>#NAME?</v>
      </c>
      <c r="E388" s="78" t="str">
        <f t="shared" si="3"/>
        <v>#NAME?</v>
      </c>
      <c r="F388" s="78" t="str">
        <f t="shared" si="4"/>
        <v>#NAME?</v>
      </c>
      <c r="G388" s="78" t="str">
        <f>IF(OR(A388="",A388&lt;$E$23),"",IF(J387&lt;=F388,0,IF(IF(AND(A388&gt;=$E$23,MOD(A388-$E$23,int)=0),$E$24,0)+F388&gt;=J387+E388,J387+E388-F388,IF(AND(A388&gt;=$E$23,MOD(A388-$E$23,int)=0),$E$24,0)+IF(IF(AND(A388&gt;=$E$23,MOD(A388-$E$23,int)=0),$E$24,0)+IF(MOD(A388-$E$27,periods_per_year)=0,$E$26,0)+F388&lt;J387+E388,IF(MOD(A388-$E$27,periods_per_year)=0,$E$26,0),J387+E388-IF(AND(A388&gt;=$E$23,MOD(A388-$E$23,int)=0),$E$24,0)-F388))))</f>
        <v>#NAME?</v>
      </c>
      <c r="H388" s="79"/>
      <c r="I388" s="78" t="str">
        <f t="shared" si="5"/>
        <v>#NAME?</v>
      </c>
      <c r="J388" s="78" t="str">
        <f t="shared" si="6"/>
        <v>#NAME?</v>
      </c>
      <c r="K388" s="78" t="str">
        <f t="shared" si="7"/>
        <v>#NAME?</v>
      </c>
      <c r="L388" s="78" t="str">
        <f t="shared" si="8"/>
        <v>#NAME?</v>
      </c>
      <c r="M388" s="4"/>
      <c r="N388" s="4"/>
      <c r="O388" s="74" t="str">
        <f t="shared" si="9"/>
        <v>#NAME?</v>
      </c>
      <c r="P388" s="75" t="str">
        <f>IF(O388="","",IF(OR(periods_per_year=26,periods_per_year=52),IF(periods_per_year=26,IF(O388=1,fpdate,P387+14),IF(periods_per_year=52,IF(O388=1,fpdate,P387+7),"n/a")),IF(periods_per_year=24,DATE(YEAR(fpdate),MONTH(fpdate)+(O388-1)/2+IF(AND(DAY(fpdate)&gt;=15,MOD(O388,2)=0),1,0),IF(MOD(O388,2)=0,IF(DAY(fpdate)&gt;=15,DAY(fpdate)-14,DAY(fpdate)+14),DAY(fpdate))),IF(DAY(DATE(YEAR(fpdate),MONTH(fpdate)+O388-1,DAY(fpdate)))&lt;&gt;DAY(fpdate),DATE(YEAR(fpdate),MONTH(fpdate)+O388,0),DATE(YEAR(fpdate),MONTH(fpdate)+O388-1,DAY(fpdate))))))</f>
        <v>#NAME?</v>
      </c>
      <c r="Q388" s="80" t="str">
        <f>IF(O388="","",IF(D388&lt;&gt;"",D388,IF(O388=1,start_rate,IF(variable,IF(OR(O388=1,O388&lt;$J$23*periods_per_year),Q387,MIN($J$24,IF(MOD(O388-1,$J$26)=0,MAX($J$25,Q387+$J$27),Q387))),Q387))))</f>
        <v>#NAME?</v>
      </c>
      <c r="R388" s="78" t="str">
        <f t="shared" si="10"/>
        <v>#NAME?</v>
      </c>
      <c r="S388" s="78" t="str">
        <f t="shared" si="11"/>
        <v>#NAME?</v>
      </c>
      <c r="T388" s="78" t="str">
        <f t="shared" si="12"/>
        <v>#NAME?</v>
      </c>
      <c r="U388" s="78" t="str">
        <f t="shared" si="13"/>
        <v>#NAME?</v>
      </c>
    </row>
    <row r="389" ht="12.75" customHeight="1">
      <c r="A389" s="74" t="str">
        <f t="shared" si="1"/>
        <v>#NAME?</v>
      </c>
      <c r="B389" s="75" t="str">
        <f>IF(A389="","",IF(OR(periods_per_year=26,periods_per_year=52),IF(periods_per_year=26,IF(A389=1,fpdate,B388+14),IF(periods_per_year=52,IF(A389=1,fpdate,B388+7),"n/a")),IF(periods_per_year=24,DATE(YEAR(fpdate),MONTH(fpdate)+(A389-1)/2+IF(AND(DAY(fpdate)&gt;=15,MOD(A389,2)=0),1,0),IF(MOD(A389,2)=0,IF(DAY(fpdate)&gt;=15,DAY(fpdate)-14,DAY(fpdate)+14),DAY(fpdate))),IF(DAY(DATE(YEAR(fpdate),MONTH(fpdate)+A389-1,DAY(fpdate)))&lt;&gt;DAY(fpdate),DATE(YEAR(fpdate),MONTH(fpdate)+A389,0),DATE(YEAR(fpdate),MONTH(fpdate)+A389-1,DAY(fpdate))))))</f>
        <v>#NAME?</v>
      </c>
      <c r="C389" s="76" t="str">
        <f t="shared" si="2"/>
        <v>#NAME?</v>
      </c>
      <c r="D389" s="77" t="str">
        <f>IF(A389="","",IF(A389=1,start_rate,IF(variable,IF(OR(A389=1,A389&lt;$J$23*periods_per_year),D388,MIN($J$24,IF(MOD(A389-1,$J$26)=0,MAX($J$25,D388+$J$27),D388))),D388)))</f>
        <v>#NAME?</v>
      </c>
      <c r="E389" s="78" t="str">
        <f t="shared" si="3"/>
        <v>#NAME?</v>
      </c>
      <c r="F389" s="78" t="str">
        <f t="shared" si="4"/>
        <v>#NAME?</v>
      </c>
      <c r="G389" s="78" t="str">
        <f>IF(OR(A389="",A389&lt;$E$23),"",IF(J388&lt;=F389,0,IF(IF(AND(A389&gt;=$E$23,MOD(A389-$E$23,int)=0),$E$24,0)+F389&gt;=J388+E389,J388+E389-F389,IF(AND(A389&gt;=$E$23,MOD(A389-$E$23,int)=0),$E$24,0)+IF(IF(AND(A389&gt;=$E$23,MOD(A389-$E$23,int)=0),$E$24,0)+IF(MOD(A389-$E$27,periods_per_year)=0,$E$26,0)+F389&lt;J388+E389,IF(MOD(A389-$E$27,periods_per_year)=0,$E$26,0),J388+E389-IF(AND(A389&gt;=$E$23,MOD(A389-$E$23,int)=0),$E$24,0)-F389))))</f>
        <v>#NAME?</v>
      </c>
      <c r="H389" s="79"/>
      <c r="I389" s="78" t="str">
        <f t="shared" si="5"/>
        <v>#NAME?</v>
      </c>
      <c r="J389" s="78" t="str">
        <f t="shared" si="6"/>
        <v>#NAME?</v>
      </c>
      <c r="K389" s="78" t="str">
        <f t="shared" si="7"/>
        <v>#NAME?</v>
      </c>
      <c r="L389" s="78" t="str">
        <f t="shared" si="8"/>
        <v>#NAME?</v>
      </c>
      <c r="M389" s="4"/>
      <c r="N389" s="4"/>
      <c r="O389" s="74" t="str">
        <f t="shared" si="9"/>
        <v>#NAME?</v>
      </c>
      <c r="P389" s="75" t="str">
        <f>IF(O389="","",IF(OR(periods_per_year=26,periods_per_year=52),IF(periods_per_year=26,IF(O389=1,fpdate,P388+14),IF(periods_per_year=52,IF(O389=1,fpdate,P388+7),"n/a")),IF(periods_per_year=24,DATE(YEAR(fpdate),MONTH(fpdate)+(O389-1)/2+IF(AND(DAY(fpdate)&gt;=15,MOD(O389,2)=0),1,0),IF(MOD(O389,2)=0,IF(DAY(fpdate)&gt;=15,DAY(fpdate)-14,DAY(fpdate)+14),DAY(fpdate))),IF(DAY(DATE(YEAR(fpdate),MONTH(fpdate)+O389-1,DAY(fpdate)))&lt;&gt;DAY(fpdate),DATE(YEAR(fpdate),MONTH(fpdate)+O389,0),DATE(YEAR(fpdate),MONTH(fpdate)+O389-1,DAY(fpdate))))))</f>
        <v>#NAME?</v>
      </c>
      <c r="Q389" s="80" t="str">
        <f>IF(O389="","",IF(D389&lt;&gt;"",D389,IF(O389=1,start_rate,IF(variable,IF(OR(O389=1,O389&lt;$J$23*periods_per_year),Q388,MIN($J$24,IF(MOD(O389-1,$J$26)=0,MAX($J$25,Q388+$J$27),Q388))),Q388))))</f>
        <v>#NAME?</v>
      </c>
      <c r="R389" s="78" t="str">
        <f t="shared" si="10"/>
        <v>#NAME?</v>
      </c>
      <c r="S389" s="78" t="str">
        <f t="shared" si="11"/>
        <v>#NAME?</v>
      </c>
      <c r="T389" s="78" t="str">
        <f t="shared" si="12"/>
        <v>#NAME?</v>
      </c>
      <c r="U389" s="78" t="str">
        <f t="shared" si="13"/>
        <v>#NAME?</v>
      </c>
    </row>
    <row r="390" ht="12.75" customHeight="1">
      <c r="A390" s="74" t="str">
        <f t="shared" si="1"/>
        <v>#NAME?</v>
      </c>
      <c r="B390" s="75" t="str">
        <f>IF(A390="","",IF(OR(periods_per_year=26,periods_per_year=52),IF(periods_per_year=26,IF(A390=1,fpdate,B389+14),IF(periods_per_year=52,IF(A390=1,fpdate,B389+7),"n/a")),IF(periods_per_year=24,DATE(YEAR(fpdate),MONTH(fpdate)+(A390-1)/2+IF(AND(DAY(fpdate)&gt;=15,MOD(A390,2)=0),1,0),IF(MOD(A390,2)=0,IF(DAY(fpdate)&gt;=15,DAY(fpdate)-14,DAY(fpdate)+14),DAY(fpdate))),IF(DAY(DATE(YEAR(fpdate),MONTH(fpdate)+A390-1,DAY(fpdate)))&lt;&gt;DAY(fpdate),DATE(YEAR(fpdate),MONTH(fpdate)+A390,0),DATE(YEAR(fpdate),MONTH(fpdate)+A390-1,DAY(fpdate))))))</f>
        <v>#NAME?</v>
      </c>
      <c r="C390" s="76" t="str">
        <f t="shared" si="2"/>
        <v>#NAME?</v>
      </c>
      <c r="D390" s="77" t="str">
        <f>IF(A390="","",IF(A390=1,start_rate,IF(variable,IF(OR(A390=1,A390&lt;$J$23*periods_per_year),D389,MIN($J$24,IF(MOD(A390-1,$J$26)=0,MAX($J$25,D389+$J$27),D389))),D389)))</f>
        <v>#NAME?</v>
      </c>
      <c r="E390" s="78" t="str">
        <f t="shared" si="3"/>
        <v>#NAME?</v>
      </c>
      <c r="F390" s="78" t="str">
        <f t="shared" si="4"/>
        <v>#NAME?</v>
      </c>
      <c r="G390" s="78" t="str">
        <f>IF(OR(A390="",A390&lt;$E$23),"",IF(J389&lt;=F390,0,IF(IF(AND(A390&gt;=$E$23,MOD(A390-$E$23,int)=0),$E$24,0)+F390&gt;=J389+E390,J389+E390-F390,IF(AND(A390&gt;=$E$23,MOD(A390-$E$23,int)=0),$E$24,0)+IF(IF(AND(A390&gt;=$E$23,MOD(A390-$E$23,int)=0),$E$24,0)+IF(MOD(A390-$E$27,periods_per_year)=0,$E$26,0)+F390&lt;J389+E390,IF(MOD(A390-$E$27,periods_per_year)=0,$E$26,0),J389+E390-IF(AND(A390&gt;=$E$23,MOD(A390-$E$23,int)=0),$E$24,0)-F390))))</f>
        <v>#NAME?</v>
      </c>
      <c r="H390" s="79"/>
      <c r="I390" s="78" t="str">
        <f t="shared" si="5"/>
        <v>#NAME?</v>
      </c>
      <c r="J390" s="78" t="str">
        <f t="shared" si="6"/>
        <v>#NAME?</v>
      </c>
      <c r="K390" s="78" t="str">
        <f t="shared" si="7"/>
        <v>#NAME?</v>
      </c>
      <c r="L390" s="78" t="str">
        <f t="shared" si="8"/>
        <v>#NAME?</v>
      </c>
      <c r="M390" s="4"/>
      <c r="N390" s="4"/>
      <c r="O390" s="74" t="str">
        <f t="shared" si="9"/>
        <v>#NAME?</v>
      </c>
      <c r="P390" s="75" t="str">
        <f>IF(O390="","",IF(OR(periods_per_year=26,periods_per_year=52),IF(periods_per_year=26,IF(O390=1,fpdate,P389+14),IF(periods_per_year=52,IF(O390=1,fpdate,P389+7),"n/a")),IF(periods_per_year=24,DATE(YEAR(fpdate),MONTH(fpdate)+(O390-1)/2+IF(AND(DAY(fpdate)&gt;=15,MOD(O390,2)=0),1,0),IF(MOD(O390,2)=0,IF(DAY(fpdate)&gt;=15,DAY(fpdate)-14,DAY(fpdate)+14),DAY(fpdate))),IF(DAY(DATE(YEAR(fpdate),MONTH(fpdate)+O390-1,DAY(fpdate)))&lt;&gt;DAY(fpdate),DATE(YEAR(fpdate),MONTH(fpdate)+O390,0),DATE(YEAR(fpdate),MONTH(fpdate)+O390-1,DAY(fpdate))))))</f>
        <v>#NAME?</v>
      </c>
      <c r="Q390" s="80" t="str">
        <f>IF(O390="","",IF(D390&lt;&gt;"",D390,IF(O390=1,start_rate,IF(variable,IF(OR(O390=1,O390&lt;$J$23*periods_per_year),Q389,MIN($J$24,IF(MOD(O390-1,$J$26)=0,MAX($J$25,Q389+$J$27),Q389))),Q389))))</f>
        <v>#NAME?</v>
      </c>
      <c r="R390" s="78" t="str">
        <f t="shared" si="10"/>
        <v>#NAME?</v>
      </c>
      <c r="S390" s="78" t="str">
        <f t="shared" si="11"/>
        <v>#NAME?</v>
      </c>
      <c r="T390" s="78" t="str">
        <f t="shared" si="12"/>
        <v>#NAME?</v>
      </c>
      <c r="U390" s="78" t="str">
        <f t="shared" si="13"/>
        <v>#NAME?</v>
      </c>
    </row>
    <row r="391" ht="12.75" customHeight="1">
      <c r="A391" s="74" t="str">
        <f t="shared" si="1"/>
        <v>#NAME?</v>
      </c>
      <c r="B391" s="75" t="str">
        <f>IF(A391="","",IF(OR(periods_per_year=26,periods_per_year=52),IF(periods_per_year=26,IF(A391=1,fpdate,B390+14),IF(periods_per_year=52,IF(A391=1,fpdate,B390+7),"n/a")),IF(periods_per_year=24,DATE(YEAR(fpdate),MONTH(fpdate)+(A391-1)/2+IF(AND(DAY(fpdate)&gt;=15,MOD(A391,2)=0),1,0),IF(MOD(A391,2)=0,IF(DAY(fpdate)&gt;=15,DAY(fpdate)-14,DAY(fpdate)+14),DAY(fpdate))),IF(DAY(DATE(YEAR(fpdate),MONTH(fpdate)+A391-1,DAY(fpdate)))&lt;&gt;DAY(fpdate),DATE(YEAR(fpdate),MONTH(fpdate)+A391,0),DATE(YEAR(fpdate),MONTH(fpdate)+A391-1,DAY(fpdate))))))</f>
        <v>#NAME?</v>
      </c>
      <c r="C391" s="76" t="str">
        <f t="shared" si="2"/>
        <v>#NAME?</v>
      </c>
      <c r="D391" s="77" t="str">
        <f>IF(A391="","",IF(A391=1,start_rate,IF(variable,IF(OR(A391=1,A391&lt;$J$23*periods_per_year),D390,MIN($J$24,IF(MOD(A391-1,$J$26)=0,MAX($J$25,D390+$J$27),D390))),D390)))</f>
        <v>#NAME?</v>
      </c>
      <c r="E391" s="78" t="str">
        <f t="shared" si="3"/>
        <v>#NAME?</v>
      </c>
      <c r="F391" s="78" t="str">
        <f t="shared" si="4"/>
        <v>#NAME?</v>
      </c>
      <c r="G391" s="78" t="str">
        <f>IF(OR(A391="",A391&lt;$E$23),"",IF(J390&lt;=F391,0,IF(IF(AND(A391&gt;=$E$23,MOD(A391-$E$23,int)=0),$E$24,0)+F391&gt;=J390+E391,J390+E391-F391,IF(AND(A391&gt;=$E$23,MOD(A391-$E$23,int)=0),$E$24,0)+IF(IF(AND(A391&gt;=$E$23,MOD(A391-$E$23,int)=0),$E$24,0)+IF(MOD(A391-$E$27,periods_per_year)=0,$E$26,0)+F391&lt;J390+E391,IF(MOD(A391-$E$27,periods_per_year)=0,$E$26,0),J390+E391-IF(AND(A391&gt;=$E$23,MOD(A391-$E$23,int)=0),$E$24,0)-F391))))</f>
        <v>#NAME?</v>
      </c>
      <c r="H391" s="79"/>
      <c r="I391" s="78" t="str">
        <f t="shared" si="5"/>
        <v>#NAME?</v>
      </c>
      <c r="J391" s="78" t="str">
        <f t="shared" si="6"/>
        <v>#NAME?</v>
      </c>
      <c r="K391" s="78" t="str">
        <f t="shared" si="7"/>
        <v>#NAME?</v>
      </c>
      <c r="L391" s="78" t="str">
        <f t="shared" si="8"/>
        <v>#NAME?</v>
      </c>
      <c r="M391" s="4"/>
      <c r="N391" s="4"/>
      <c r="O391" s="74" t="str">
        <f t="shared" si="9"/>
        <v>#NAME?</v>
      </c>
      <c r="P391" s="75" t="str">
        <f>IF(O391="","",IF(OR(periods_per_year=26,periods_per_year=52),IF(periods_per_year=26,IF(O391=1,fpdate,P390+14),IF(periods_per_year=52,IF(O391=1,fpdate,P390+7),"n/a")),IF(periods_per_year=24,DATE(YEAR(fpdate),MONTH(fpdate)+(O391-1)/2+IF(AND(DAY(fpdate)&gt;=15,MOD(O391,2)=0),1,0),IF(MOD(O391,2)=0,IF(DAY(fpdate)&gt;=15,DAY(fpdate)-14,DAY(fpdate)+14),DAY(fpdate))),IF(DAY(DATE(YEAR(fpdate),MONTH(fpdate)+O391-1,DAY(fpdate)))&lt;&gt;DAY(fpdate),DATE(YEAR(fpdate),MONTH(fpdate)+O391,0),DATE(YEAR(fpdate),MONTH(fpdate)+O391-1,DAY(fpdate))))))</f>
        <v>#NAME?</v>
      </c>
      <c r="Q391" s="80" t="str">
        <f>IF(O391="","",IF(D391&lt;&gt;"",D391,IF(O391=1,start_rate,IF(variable,IF(OR(O391=1,O391&lt;$J$23*periods_per_year),Q390,MIN($J$24,IF(MOD(O391-1,$J$26)=0,MAX($J$25,Q390+$J$27),Q390))),Q390))))</f>
        <v>#NAME?</v>
      </c>
      <c r="R391" s="78" t="str">
        <f t="shared" si="10"/>
        <v>#NAME?</v>
      </c>
      <c r="S391" s="78" t="str">
        <f t="shared" si="11"/>
        <v>#NAME?</v>
      </c>
      <c r="T391" s="78" t="str">
        <f t="shared" si="12"/>
        <v>#NAME?</v>
      </c>
      <c r="U391" s="78" t="str">
        <f t="shared" si="13"/>
        <v>#NAME?</v>
      </c>
    </row>
    <row r="392" ht="12.75" customHeight="1">
      <c r="A392" s="74" t="str">
        <f t="shared" si="1"/>
        <v>#NAME?</v>
      </c>
      <c r="B392" s="75" t="str">
        <f>IF(A392="","",IF(OR(periods_per_year=26,periods_per_year=52),IF(periods_per_year=26,IF(A392=1,fpdate,B391+14),IF(periods_per_year=52,IF(A392=1,fpdate,B391+7),"n/a")),IF(periods_per_year=24,DATE(YEAR(fpdate),MONTH(fpdate)+(A392-1)/2+IF(AND(DAY(fpdate)&gt;=15,MOD(A392,2)=0),1,0),IF(MOD(A392,2)=0,IF(DAY(fpdate)&gt;=15,DAY(fpdate)-14,DAY(fpdate)+14),DAY(fpdate))),IF(DAY(DATE(YEAR(fpdate),MONTH(fpdate)+A392-1,DAY(fpdate)))&lt;&gt;DAY(fpdate),DATE(YEAR(fpdate),MONTH(fpdate)+A392,0),DATE(YEAR(fpdate),MONTH(fpdate)+A392-1,DAY(fpdate))))))</f>
        <v>#NAME?</v>
      </c>
      <c r="C392" s="76" t="str">
        <f t="shared" si="2"/>
        <v>#NAME?</v>
      </c>
      <c r="D392" s="77" t="str">
        <f>IF(A392="","",IF(A392=1,start_rate,IF(variable,IF(OR(A392=1,A392&lt;$J$23*periods_per_year),D391,MIN($J$24,IF(MOD(A392-1,$J$26)=0,MAX($J$25,D391+$J$27),D391))),D391)))</f>
        <v>#NAME?</v>
      </c>
      <c r="E392" s="78" t="str">
        <f t="shared" si="3"/>
        <v>#NAME?</v>
      </c>
      <c r="F392" s="78" t="str">
        <f t="shared" si="4"/>
        <v>#NAME?</v>
      </c>
      <c r="G392" s="78" t="str">
        <f>IF(OR(A392="",A392&lt;$E$23),"",IF(J391&lt;=F392,0,IF(IF(AND(A392&gt;=$E$23,MOD(A392-$E$23,int)=0),$E$24,0)+F392&gt;=J391+E392,J391+E392-F392,IF(AND(A392&gt;=$E$23,MOD(A392-$E$23,int)=0),$E$24,0)+IF(IF(AND(A392&gt;=$E$23,MOD(A392-$E$23,int)=0),$E$24,0)+IF(MOD(A392-$E$27,periods_per_year)=0,$E$26,0)+F392&lt;J391+E392,IF(MOD(A392-$E$27,periods_per_year)=0,$E$26,0),J391+E392-IF(AND(A392&gt;=$E$23,MOD(A392-$E$23,int)=0),$E$24,0)-F392))))</f>
        <v>#NAME?</v>
      </c>
      <c r="H392" s="79"/>
      <c r="I392" s="78" t="str">
        <f t="shared" si="5"/>
        <v>#NAME?</v>
      </c>
      <c r="J392" s="78" t="str">
        <f t="shared" si="6"/>
        <v>#NAME?</v>
      </c>
      <c r="K392" s="78" t="str">
        <f t="shared" si="7"/>
        <v>#NAME?</v>
      </c>
      <c r="L392" s="78" t="str">
        <f t="shared" si="8"/>
        <v>#NAME?</v>
      </c>
      <c r="M392" s="4"/>
      <c r="N392" s="4"/>
      <c r="O392" s="74" t="str">
        <f t="shared" si="9"/>
        <v>#NAME?</v>
      </c>
      <c r="P392" s="75" t="str">
        <f>IF(O392="","",IF(OR(periods_per_year=26,periods_per_year=52),IF(periods_per_year=26,IF(O392=1,fpdate,P391+14),IF(periods_per_year=52,IF(O392=1,fpdate,P391+7),"n/a")),IF(periods_per_year=24,DATE(YEAR(fpdate),MONTH(fpdate)+(O392-1)/2+IF(AND(DAY(fpdate)&gt;=15,MOD(O392,2)=0),1,0),IF(MOD(O392,2)=0,IF(DAY(fpdate)&gt;=15,DAY(fpdate)-14,DAY(fpdate)+14),DAY(fpdate))),IF(DAY(DATE(YEAR(fpdate),MONTH(fpdate)+O392-1,DAY(fpdate)))&lt;&gt;DAY(fpdate),DATE(YEAR(fpdate),MONTH(fpdate)+O392,0),DATE(YEAR(fpdate),MONTH(fpdate)+O392-1,DAY(fpdate))))))</f>
        <v>#NAME?</v>
      </c>
      <c r="Q392" s="80" t="str">
        <f>IF(O392="","",IF(D392&lt;&gt;"",D392,IF(O392=1,start_rate,IF(variable,IF(OR(O392=1,O392&lt;$J$23*periods_per_year),Q391,MIN($J$24,IF(MOD(O392-1,$J$26)=0,MAX($J$25,Q391+$J$27),Q391))),Q391))))</f>
        <v>#NAME?</v>
      </c>
      <c r="R392" s="78" t="str">
        <f t="shared" si="10"/>
        <v>#NAME?</v>
      </c>
      <c r="S392" s="78" t="str">
        <f t="shared" si="11"/>
        <v>#NAME?</v>
      </c>
      <c r="T392" s="78" t="str">
        <f t="shared" si="12"/>
        <v>#NAME?</v>
      </c>
      <c r="U392" s="78" t="str">
        <f t="shared" si="13"/>
        <v>#NAME?</v>
      </c>
    </row>
    <row r="393" ht="12.75" customHeight="1">
      <c r="A393" s="74" t="str">
        <f t="shared" si="1"/>
        <v>#NAME?</v>
      </c>
      <c r="B393" s="75" t="str">
        <f>IF(A393="","",IF(OR(periods_per_year=26,periods_per_year=52),IF(periods_per_year=26,IF(A393=1,fpdate,B392+14),IF(periods_per_year=52,IF(A393=1,fpdate,B392+7),"n/a")),IF(periods_per_year=24,DATE(YEAR(fpdate),MONTH(fpdate)+(A393-1)/2+IF(AND(DAY(fpdate)&gt;=15,MOD(A393,2)=0),1,0),IF(MOD(A393,2)=0,IF(DAY(fpdate)&gt;=15,DAY(fpdate)-14,DAY(fpdate)+14),DAY(fpdate))),IF(DAY(DATE(YEAR(fpdate),MONTH(fpdate)+A393-1,DAY(fpdate)))&lt;&gt;DAY(fpdate),DATE(YEAR(fpdate),MONTH(fpdate)+A393,0),DATE(YEAR(fpdate),MONTH(fpdate)+A393-1,DAY(fpdate))))))</f>
        <v>#NAME?</v>
      </c>
      <c r="C393" s="76" t="str">
        <f t="shared" si="2"/>
        <v>#NAME?</v>
      </c>
      <c r="D393" s="77" t="str">
        <f>IF(A393="","",IF(A393=1,start_rate,IF(variable,IF(OR(A393=1,A393&lt;$J$23*periods_per_year),D392,MIN($J$24,IF(MOD(A393-1,$J$26)=0,MAX($J$25,D392+$J$27),D392))),D392)))</f>
        <v>#NAME?</v>
      </c>
      <c r="E393" s="78" t="str">
        <f t="shared" si="3"/>
        <v>#NAME?</v>
      </c>
      <c r="F393" s="78" t="str">
        <f t="shared" si="4"/>
        <v>#NAME?</v>
      </c>
      <c r="G393" s="78" t="str">
        <f>IF(OR(A393="",A393&lt;$E$23),"",IF(J392&lt;=F393,0,IF(IF(AND(A393&gt;=$E$23,MOD(A393-$E$23,int)=0),$E$24,0)+F393&gt;=J392+E393,J392+E393-F393,IF(AND(A393&gt;=$E$23,MOD(A393-$E$23,int)=0),$E$24,0)+IF(IF(AND(A393&gt;=$E$23,MOD(A393-$E$23,int)=0),$E$24,0)+IF(MOD(A393-$E$27,periods_per_year)=0,$E$26,0)+F393&lt;J392+E393,IF(MOD(A393-$E$27,periods_per_year)=0,$E$26,0),J392+E393-IF(AND(A393&gt;=$E$23,MOD(A393-$E$23,int)=0),$E$24,0)-F393))))</f>
        <v>#NAME?</v>
      </c>
      <c r="H393" s="79"/>
      <c r="I393" s="78" t="str">
        <f t="shared" si="5"/>
        <v>#NAME?</v>
      </c>
      <c r="J393" s="78" t="str">
        <f t="shared" si="6"/>
        <v>#NAME?</v>
      </c>
      <c r="K393" s="78" t="str">
        <f t="shared" si="7"/>
        <v>#NAME?</v>
      </c>
      <c r="L393" s="78" t="str">
        <f t="shared" si="8"/>
        <v>#NAME?</v>
      </c>
      <c r="M393" s="4"/>
      <c r="N393" s="4"/>
      <c r="O393" s="74" t="str">
        <f t="shared" si="9"/>
        <v>#NAME?</v>
      </c>
      <c r="P393" s="75" t="str">
        <f>IF(O393="","",IF(OR(periods_per_year=26,periods_per_year=52),IF(periods_per_year=26,IF(O393=1,fpdate,P392+14),IF(periods_per_year=52,IF(O393=1,fpdate,P392+7),"n/a")),IF(periods_per_year=24,DATE(YEAR(fpdate),MONTH(fpdate)+(O393-1)/2+IF(AND(DAY(fpdate)&gt;=15,MOD(O393,2)=0),1,0),IF(MOD(O393,2)=0,IF(DAY(fpdate)&gt;=15,DAY(fpdate)-14,DAY(fpdate)+14),DAY(fpdate))),IF(DAY(DATE(YEAR(fpdate),MONTH(fpdate)+O393-1,DAY(fpdate)))&lt;&gt;DAY(fpdate),DATE(YEAR(fpdate),MONTH(fpdate)+O393,0),DATE(YEAR(fpdate),MONTH(fpdate)+O393-1,DAY(fpdate))))))</f>
        <v>#NAME?</v>
      </c>
      <c r="Q393" s="80" t="str">
        <f>IF(O393="","",IF(D393&lt;&gt;"",D393,IF(O393=1,start_rate,IF(variable,IF(OR(O393=1,O393&lt;$J$23*periods_per_year),Q392,MIN($J$24,IF(MOD(O393-1,$J$26)=0,MAX($J$25,Q392+$J$27),Q392))),Q392))))</f>
        <v>#NAME?</v>
      </c>
      <c r="R393" s="78" t="str">
        <f t="shared" si="10"/>
        <v>#NAME?</v>
      </c>
      <c r="S393" s="78" t="str">
        <f t="shared" si="11"/>
        <v>#NAME?</v>
      </c>
      <c r="T393" s="78" t="str">
        <f t="shared" si="12"/>
        <v>#NAME?</v>
      </c>
      <c r="U393" s="78" t="str">
        <f t="shared" si="13"/>
        <v>#NAME?</v>
      </c>
    </row>
    <row r="394" ht="12.75" customHeight="1">
      <c r="A394" s="74" t="str">
        <f t="shared" si="1"/>
        <v>#NAME?</v>
      </c>
      <c r="B394" s="75" t="str">
        <f>IF(A394="","",IF(OR(periods_per_year=26,periods_per_year=52),IF(periods_per_year=26,IF(A394=1,fpdate,B393+14),IF(periods_per_year=52,IF(A394=1,fpdate,B393+7),"n/a")),IF(periods_per_year=24,DATE(YEAR(fpdate),MONTH(fpdate)+(A394-1)/2+IF(AND(DAY(fpdate)&gt;=15,MOD(A394,2)=0),1,0),IF(MOD(A394,2)=0,IF(DAY(fpdate)&gt;=15,DAY(fpdate)-14,DAY(fpdate)+14),DAY(fpdate))),IF(DAY(DATE(YEAR(fpdate),MONTH(fpdate)+A394-1,DAY(fpdate)))&lt;&gt;DAY(fpdate),DATE(YEAR(fpdate),MONTH(fpdate)+A394,0),DATE(YEAR(fpdate),MONTH(fpdate)+A394-1,DAY(fpdate))))))</f>
        <v>#NAME?</v>
      </c>
      <c r="C394" s="76" t="str">
        <f t="shared" si="2"/>
        <v>#NAME?</v>
      </c>
      <c r="D394" s="77" t="str">
        <f>IF(A394="","",IF(A394=1,start_rate,IF(variable,IF(OR(A394=1,A394&lt;$J$23*periods_per_year),D393,MIN($J$24,IF(MOD(A394-1,$J$26)=0,MAX($J$25,D393+$J$27),D393))),D393)))</f>
        <v>#NAME?</v>
      </c>
      <c r="E394" s="78" t="str">
        <f t="shared" si="3"/>
        <v>#NAME?</v>
      </c>
      <c r="F394" s="78" t="str">
        <f t="shared" si="4"/>
        <v>#NAME?</v>
      </c>
      <c r="G394" s="78" t="str">
        <f>IF(OR(A394="",A394&lt;$E$23),"",IF(J393&lt;=F394,0,IF(IF(AND(A394&gt;=$E$23,MOD(A394-$E$23,int)=0),$E$24,0)+F394&gt;=J393+E394,J393+E394-F394,IF(AND(A394&gt;=$E$23,MOD(A394-$E$23,int)=0),$E$24,0)+IF(IF(AND(A394&gt;=$E$23,MOD(A394-$E$23,int)=0),$E$24,0)+IF(MOD(A394-$E$27,periods_per_year)=0,$E$26,0)+F394&lt;J393+E394,IF(MOD(A394-$E$27,periods_per_year)=0,$E$26,0),J393+E394-IF(AND(A394&gt;=$E$23,MOD(A394-$E$23,int)=0),$E$24,0)-F394))))</f>
        <v>#NAME?</v>
      </c>
      <c r="H394" s="79"/>
      <c r="I394" s="78" t="str">
        <f t="shared" si="5"/>
        <v>#NAME?</v>
      </c>
      <c r="J394" s="78" t="str">
        <f t="shared" si="6"/>
        <v>#NAME?</v>
      </c>
      <c r="K394" s="78" t="str">
        <f t="shared" si="7"/>
        <v>#NAME?</v>
      </c>
      <c r="L394" s="78" t="str">
        <f t="shared" si="8"/>
        <v>#NAME?</v>
      </c>
      <c r="M394" s="4"/>
      <c r="N394" s="4"/>
      <c r="O394" s="74" t="str">
        <f t="shared" si="9"/>
        <v>#NAME?</v>
      </c>
      <c r="P394" s="75" t="str">
        <f>IF(O394="","",IF(OR(periods_per_year=26,periods_per_year=52),IF(periods_per_year=26,IF(O394=1,fpdate,P393+14),IF(periods_per_year=52,IF(O394=1,fpdate,P393+7),"n/a")),IF(periods_per_year=24,DATE(YEAR(fpdate),MONTH(fpdate)+(O394-1)/2+IF(AND(DAY(fpdate)&gt;=15,MOD(O394,2)=0),1,0),IF(MOD(O394,2)=0,IF(DAY(fpdate)&gt;=15,DAY(fpdate)-14,DAY(fpdate)+14),DAY(fpdate))),IF(DAY(DATE(YEAR(fpdate),MONTH(fpdate)+O394-1,DAY(fpdate)))&lt;&gt;DAY(fpdate),DATE(YEAR(fpdate),MONTH(fpdate)+O394,0),DATE(YEAR(fpdate),MONTH(fpdate)+O394-1,DAY(fpdate))))))</f>
        <v>#NAME?</v>
      </c>
      <c r="Q394" s="80" t="str">
        <f>IF(O394="","",IF(D394&lt;&gt;"",D394,IF(O394=1,start_rate,IF(variable,IF(OR(O394=1,O394&lt;$J$23*periods_per_year),Q393,MIN($J$24,IF(MOD(O394-1,$J$26)=0,MAX($J$25,Q393+$J$27),Q393))),Q393))))</f>
        <v>#NAME?</v>
      </c>
      <c r="R394" s="78" t="str">
        <f t="shared" si="10"/>
        <v>#NAME?</v>
      </c>
      <c r="S394" s="78" t="str">
        <f t="shared" si="11"/>
        <v>#NAME?</v>
      </c>
      <c r="T394" s="78" t="str">
        <f t="shared" si="12"/>
        <v>#NAME?</v>
      </c>
      <c r="U394" s="78" t="str">
        <f t="shared" si="13"/>
        <v>#NAME?</v>
      </c>
    </row>
    <row r="395" ht="12.75" customHeight="1">
      <c r="A395" s="74" t="str">
        <f t="shared" si="1"/>
        <v>#NAME?</v>
      </c>
      <c r="B395" s="75" t="str">
        <f>IF(A395="","",IF(OR(periods_per_year=26,periods_per_year=52),IF(periods_per_year=26,IF(A395=1,fpdate,B394+14),IF(periods_per_year=52,IF(A395=1,fpdate,B394+7),"n/a")),IF(periods_per_year=24,DATE(YEAR(fpdate),MONTH(fpdate)+(A395-1)/2+IF(AND(DAY(fpdate)&gt;=15,MOD(A395,2)=0),1,0),IF(MOD(A395,2)=0,IF(DAY(fpdate)&gt;=15,DAY(fpdate)-14,DAY(fpdate)+14),DAY(fpdate))),IF(DAY(DATE(YEAR(fpdate),MONTH(fpdate)+A395-1,DAY(fpdate)))&lt;&gt;DAY(fpdate),DATE(YEAR(fpdate),MONTH(fpdate)+A395,0),DATE(YEAR(fpdate),MONTH(fpdate)+A395-1,DAY(fpdate))))))</f>
        <v>#NAME?</v>
      </c>
      <c r="C395" s="76" t="str">
        <f t="shared" si="2"/>
        <v>#NAME?</v>
      </c>
      <c r="D395" s="77" t="str">
        <f>IF(A395="","",IF(A395=1,start_rate,IF(variable,IF(OR(A395=1,A395&lt;$J$23*periods_per_year),D394,MIN($J$24,IF(MOD(A395-1,$J$26)=0,MAX($J$25,D394+$J$27),D394))),D394)))</f>
        <v>#NAME?</v>
      </c>
      <c r="E395" s="78" t="str">
        <f t="shared" si="3"/>
        <v>#NAME?</v>
      </c>
      <c r="F395" s="78" t="str">
        <f t="shared" si="4"/>
        <v>#NAME?</v>
      </c>
      <c r="G395" s="78" t="str">
        <f>IF(OR(A395="",A395&lt;$E$23),"",IF(J394&lt;=F395,0,IF(IF(AND(A395&gt;=$E$23,MOD(A395-$E$23,int)=0),$E$24,0)+F395&gt;=J394+E395,J394+E395-F395,IF(AND(A395&gt;=$E$23,MOD(A395-$E$23,int)=0),$E$24,0)+IF(IF(AND(A395&gt;=$E$23,MOD(A395-$E$23,int)=0),$E$24,0)+IF(MOD(A395-$E$27,periods_per_year)=0,$E$26,0)+F395&lt;J394+E395,IF(MOD(A395-$E$27,periods_per_year)=0,$E$26,0),J394+E395-IF(AND(A395&gt;=$E$23,MOD(A395-$E$23,int)=0),$E$24,0)-F395))))</f>
        <v>#NAME?</v>
      </c>
      <c r="H395" s="79"/>
      <c r="I395" s="78" t="str">
        <f t="shared" si="5"/>
        <v>#NAME?</v>
      </c>
      <c r="J395" s="78" t="str">
        <f t="shared" si="6"/>
        <v>#NAME?</v>
      </c>
      <c r="K395" s="78" t="str">
        <f t="shared" si="7"/>
        <v>#NAME?</v>
      </c>
      <c r="L395" s="78" t="str">
        <f t="shared" si="8"/>
        <v>#NAME?</v>
      </c>
      <c r="M395" s="4"/>
      <c r="N395" s="4"/>
      <c r="O395" s="74" t="str">
        <f t="shared" si="9"/>
        <v>#NAME?</v>
      </c>
      <c r="P395" s="75" t="str">
        <f>IF(O395="","",IF(OR(periods_per_year=26,periods_per_year=52),IF(periods_per_year=26,IF(O395=1,fpdate,P394+14),IF(periods_per_year=52,IF(O395=1,fpdate,P394+7),"n/a")),IF(periods_per_year=24,DATE(YEAR(fpdate),MONTH(fpdate)+(O395-1)/2+IF(AND(DAY(fpdate)&gt;=15,MOD(O395,2)=0),1,0),IF(MOD(O395,2)=0,IF(DAY(fpdate)&gt;=15,DAY(fpdate)-14,DAY(fpdate)+14),DAY(fpdate))),IF(DAY(DATE(YEAR(fpdate),MONTH(fpdate)+O395-1,DAY(fpdate)))&lt;&gt;DAY(fpdate),DATE(YEAR(fpdate),MONTH(fpdate)+O395,0),DATE(YEAR(fpdate),MONTH(fpdate)+O395-1,DAY(fpdate))))))</f>
        <v>#NAME?</v>
      </c>
      <c r="Q395" s="80" t="str">
        <f>IF(O395="","",IF(D395&lt;&gt;"",D395,IF(O395=1,start_rate,IF(variable,IF(OR(O395=1,O395&lt;$J$23*periods_per_year),Q394,MIN($J$24,IF(MOD(O395-1,$J$26)=0,MAX($J$25,Q394+$J$27),Q394))),Q394))))</f>
        <v>#NAME?</v>
      </c>
      <c r="R395" s="78" t="str">
        <f t="shared" si="10"/>
        <v>#NAME?</v>
      </c>
      <c r="S395" s="78" t="str">
        <f t="shared" si="11"/>
        <v>#NAME?</v>
      </c>
      <c r="T395" s="78" t="str">
        <f t="shared" si="12"/>
        <v>#NAME?</v>
      </c>
      <c r="U395" s="78" t="str">
        <f t="shared" si="13"/>
        <v>#NAME?</v>
      </c>
    </row>
    <row r="396" ht="12.75" customHeight="1">
      <c r="A396" s="74" t="str">
        <f t="shared" si="1"/>
        <v>#NAME?</v>
      </c>
      <c r="B396" s="75" t="str">
        <f>IF(A396="","",IF(OR(periods_per_year=26,periods_per_year=52),IF(periods_per_year=26,IF(A396=1,fpdate,B395+14),IF(periods_per_year=52,IF(A396=1,fpdate,B395+7),"n/a")),IF(periods_per_year=24,DATE(YEAR(fpdate),MONTH(fpdate)+(A396-1)/2+IF(AND(DAY(fpdate)&gt;=15,MOD(A396,2)=0),1,0),IF(MOD(A396,2)=0,IF(DAY(fpdate)&gt;=15,DAY(fpdate)-14,DAY(fpdate)+14),DAY(fpdate))),IF(DAY(DATE(YEAR(fpdate),MONTH(fpdate)+A396-1,DAY(fpdate)))&lt;&gt;DAY(fpdate),DATE(YEAR(fpdate),MONTH(fpdate)+A396,0),DATE(YEAR(fpdate),MONTH(fpdate)+A396-1,DAY(fpdate))))))</f>
        <v>#NAME?</v>
      </c>
      <c r="C396" s="76" t="str">
        <f t="shared" si="2"/>
        <v>#NAME?</v>
      </c>
      <c r="D396" s="77" t="str">
        <f>IF(A396="","",IF(A396=1,start_rate,IF(variable,IF(OR(A396=1,A396&lt;$J$23*periods_per_year),D395,MIN($J$24,IF(MOD(A396-1,$J$26)=0,MAX($J$25,D395+$J$27),D395))),D395)))</f>
        <v>#NAME?</v>
      </c>
      <c r="E396" s="78" t="str">
        <f t="shared" si="3"/>
        <v>#NAME?</v>
      </c>
      <c r="F396" s="78" t="str">
        <f t="shared" si="4"/>
        <v>#NAME?</v>
      </c>
      <c r="G396" s="78" t="str">
        <f>IF(OR(A396="",A396&lt;$E$23),"",IF(J395&lt;=F396,0,IF(IF(AND(A396&gt;=$E$23,MOD(A396-$E$23,int)=0),$E$24,0)+F396&gt;=J395+E396,J395+E396-F396,IF(AND(A396&gt;=$E$23,MOD(A396-$E$23,int)=0),$E$24,0)+IF(IF(AND(A396&gt;=$E$23,MOD(A396-$E$23,int)=0),$E$24,0)+IF(MOD(A396-$E$27,periods_per_year)=0,$E$26,0)+F396&lt;J395+E396,IF(MOD(A396-$E$27,periods_per_year)=0,$E$26,0),J395+E396-IF(AND(A396&gt;=$E$23,MOD(A396-$E$23,int)=0),$E$24,0)-F396))))</f>
        <v>#NAME?</v>
      </c>
      <c r="H396" s="79"/>
      <c r="I396" s="78" t="str">
        <f t="shared" si="5"/>
        <v>#NAME?</v>
      </c>
      <c r="J396" s="78" t="str">
        <f t="shared" si="6"/>
        <v>#NAME?</v>
      </c>
      <c r="K396" s="78" t="str">
        <f t="shared" si="7"/>
        <v>#NAME?</v>
      </c>
      <c r="L396" s="78" t="str">
        <f t="shared" si="8"/>
        <v>#NAME?</v>
      </c>
      <c r="M396" s="4"/>
      <c r="N396" s="4"/>
      <c r="O396" s="74" t="str">
        <f t="shared" si="9"/>
        <v>#NAME?</v>
      </c>
      <c r="P396" s="75" t="str">
        <f>IF(O396="","",IF(OR(periods_per_year=26,periods_per_year=52),IF(periods_per_year=26,IF(O396=1,fpdate,P395+14),IF(periods_per_year=52,IF(O396=1,fpdate,P395+7),"n/a")),IF(periods_per_year=24,DATE(YEAR(fpdate),MONTH(fpdate)+(O396-1)/2+IF(AND(DAY(fpdate)&gt;=15,MOD(O396,2)=0),1,0),IF(MOD(O396,2)=0,IF(DAY(fpdate)&gt;=15,DAY(fpdate)-14,DAY(fpdate)+14),DAY(fpdate))),IF(DAY(DATE(YEAR(fpdate),MONTH(fpdate)+O396-1,DAY(fpdate)))&lt;&gt;DAY(fpdate),DATE(YEAR(fpdate),MONTH(fpdate)+O396,0),DATE(YEAR(fpdate),MONTH(fpdate)+O396-1,DAY(fpdate))))))</f>
        <v>#NAME?</v>
      </c>
      <c r="Q396" s="80" t="str">
        <f>IF(O396="","",IF(D396&lt;&gt;"",D396,IF(O396=1,start_rate,IF(variable,IF(OR(O396=1,O396&lt;$J$23*periods_per_year),Q395,MIN($J$24,IF(MOD(O396-1,$J$26)=0,MAX($J$25,Q395+$J$27),Q395))),Q395))))</f>
        <v>#NAME?</v>
      </c>
      <c r="R396" s="78" t="str">
        <f t="shared" si="10"/>
        <v>#NAME?</v>
      </c>
      <c r="S396" s="78" t="str">
        <f t="shared" si="11"/>
        <v>#NAME?</v>
      </c>
      <c r="T396" s="78" t="str">
        <f t="shared" si="12"/>
        <v>#NAME?</v>
      </c>
      <c r="U396" s="78" t="str">
        <f t="shared" si="13"/>
        <v>#NAME?</v>
      </c>
    </row>
    <row r="397" ht="12.75" customHeight="1">
      <c r="A397" s="74" t="str">
        <f t="shared" si="1"/>
        <v>#NAME?</v>
      </c>
      <c r="B397" s="75" t="str">
        <f>IF(A397="","",IF(OR(periods_per_year=26,periods_per_year=52),IF(periods_per_year=26,IF(A397=1,fpdate,B396+14),IF(periods_per_year=52,IF(A397=1,fpdate,B396+7),"n/a")),IF(periods_per_year=24,DATE(YEAR(fpdate),MONTH(fpdate)+(A397-1)/2+IF(AND(DAY(fpdate)&gt;=15,MOD(A397,2)=0),1,0),IF(MOD(A397,2)=0,IF(DAY(fpdate)&gt;=15,DAY(fpdate)-14,DAY(fpdate)+14),DAY(fpdate))),IF(DAY(DATE(YEAR(fpdate),MONTH(fpdate)+A397-1,DAY(fpdate)))&lt;&gt;DAY(fpdate),DATE(YEAR(fpdate),MONTH(fpdate)+A397,0),DATE(YEAR(fpdate),MONTH(fpdate)+A397-1,DAY(fpdate))))))</f>
        <v>#NAME?</v>
      </c>
      <c r="C397" s="76" t="str">
        <f t="shared" si="2"/>
        <v>#NAME?</v>
      </c>
      <c r="D397" s="77" t="str">
        <f>IF(A397="","",IF(A397=1,start_rate,IF(variable,IF(OR(A397=1,A397&lt;$J$23*periods_per_year),D396,MIN($J$24,IF(MOD(A397-1,$J$26)=0,MAX($J$25,D396+$J$27),D396))),D396)))</f>
        <v>#NAME?</v>
      </c>
      <c r="E397" s="78" t="str">
        <f t="shared" si="3"/>
        <v>#NAME?</v>
      </c>
      <c r="F397" s="78" t="str">
        <f t="shared" si="4"/>
        <v>#NAME?</v>
      </c>
      <c r="G397" s="78" t="str">
        <f>IF(OR(A397="",A397&lt;$E$23),"",IF(J396&lt;=F397,0,IF(IF(AND(A397&gt;=$E$23,MOD(A397-$E$23,int)=0),$E$24,0)+F397&gt;=J396+E397,J396+E397-F397,IF(AND(A397&gt;=$E$23,MOD(A397-$E$23,int)=0),$E$24,0)+IF(IF(AND(A397&gt;=$E$23,MOD(A397-$E$23,int)=0),$E$24,0)+IF(MOD(A397-$E$27,periods_per_year)=0,$E$26,0)+F397&lt;J396+E397,IF(MOD(A397-$E$27,periods_per_year)=0,$E$26,0),J396+E397-IF(AND(A397&gt;=$E$23,MOD(A397-$E$23,int)=0),$E$24,0)-F397))))</f>
        <v>#NAME?</v>
      </c>
      <c r="H397" s="79"/>
      <c r="I397" s="78" t="str">
        <f t="shared" si="5"/>
        <v>#NAME?</v>
      </c>
      <c r="J397" s="78" t="str">
        <f t="shared" si="6"/>
        <v>#NAME?</v>
      </c>
      <c r="K397" s="78" t="str">
        <f t="shared" si="7"/>
        <v>#NAME?</v>
      </c>
      <c r="L397" s="78" t="str">
        <f t="shared" si="8"/>
        <v>#NAME?</v>
      </c>
      <c r="M397" s="4"/>
      <c r="N397" s="4"/>
      <c r="O397" s="74" t="str">
        <f t="shared" si="9"/>
        <v>#NAME?</v>
      </c>
      <c r="P397" s="75" t="str">
        <f>IF(O397="","",IF(OR(periods_per_year=26,periods_per_year=52),IF(periods_per_year=26,IF(O397=1,fpdate,P396+14),IF(periods_per_year=52,IF(O397=1,fpdate,P396+7),"n/a")),IF(periods_per_year=24,DATE(YEAR(fpdate),MONTH(fpdate)+(O397-1)/2+IF(AND(DAY(fpdate)&gt;=15,MOD(O397,2)=0),1,0),IF(MOD(O397,2)=0,IF(DAY(fpdate)&gt;=15,DAY(fpdate)-14,DAY(fpdate)+14),DAY(fpdate))),IF(DAY(DATE(YEAR(fpdate),MONTH(fpdate)+O397-1,DAY(fpdate)))&lt;&gt;DAY(fpdate),DATE(YEAR(fpdate),MONTH(fpdate)+O397,0),DATE(YEAR(fpdate),MONTH(fpdate)+O397-1,DAY(fpdate))))))</f>
        <v>#NAME?</v>
      </c>
      <c r="Q397" s="80" t="str">
        <f>IF(O397="","",IF(D397&lt;&gt;"",D397,IF(O397=1,start_rate,IF(variable,IF(OR(O397=1,O397&lt;$J$23*periods_per_year),Q396,MIN($J$24,IF(MOD(O397-1,$J$26)=0,MAX($J$25,Q396+$J$27),Q396))),Q396))))</f>
        <v>#NAME?</v>
      </c>
      <c r="R397" s="78" t="str">
        <f t="shared" si="10"/>
        <v>#NAME?</v>
      </c>
      <c r="S397" s="78" t="str">
        <f t="shared" si="11"/>
        <v>#NAME?</v>
      </c>
      <c r="T397" s="78" t="str">
        <f t="shared" si="12"/>
        <v>#NAME?</v>
      </c>
      <c r="U397" s="78" t="str">
        <f t="shared" si="13"/>
        <v>#NAME?</v>
      </c>
    </row>
    <row r="398" ht="12.75" customHeight="1">
      <c r="A398" s="74" t="str">
        <f t="shared" si="1"/>
        <v>#NAME?</v>
      </c>
      <c r="B398" s="75" t="str">
        <f>IF(A398="","",IF(OR(periods_per_year=26,periods_per_year=52),IF(periods_per_year=26,IF(A398=1,fpdate,B397+14),IF(periods_per_year=52,IF(A398=1,fpdate,B397+7),"n/a")),IF(periods_per_year=24,DATE(YEAR(fpdate),MONTH(fpdate)+(A398-1)/2+IF(AND(DAY(fpdate)&gt;=15,MOD(A398,2)=0),1,0),IF(MOD(A398,2)=0,IF(DAY(fpdate)&gt;=15,DAY(fpdate)-14,DAY(fpdate)+14),DAY(fpdate))),IF(DAY(DATE(YEAR(fpdate),MONTH(fpdate)+A398-1,DAY(fpdate)))&lt;&gt;DAY(fpdate),DATE(YEAR(fpdate),MONTH(fpdate)+A398,0),DATE(YEAR(fpdate),MONTH(fpdate)+A398-1,DAY(fpdate))))))</f>
        <v>#NAME?</v>
      </c>
      <c r="C398" s="76" t="str">
        <f t="shared" si="2"/>
        <v>#NAME?</v>
      </c>
      <c r="D398" s="77" t="str">
        <f>IF(A398="","",IF(A398=1,start_rate,IF(variable,IF(OR(A398=1,A398&lt;$J$23*periods_per_year),D397,MIN($J$24,IF(MOD(A398-1,$J$26)=0,MAX($J$25,D397+$J$27),D397))),D397)))</f>
        <v>#NAME?</v>
      </c>
      <c r="E398" s="78" t="str">
        <f t="shared" si="3"/>
        <v>#NAME?</v>
      </c>
      <c r="F398" s="78" t="str">
        <f t="shared" si="4"/>
        <v>#NAME?</v>
      </c>
      <c r="G398" s="78" t="str">
        <f>IF(OR(A398="",A398&lt;$E$23),"",IF(J397&lt;=F398,0,IF(IF(AND(A398&gt;=$E$23,MOD(A398-$E$23,int)=0),$E$24,0)+F398&gt;=J397+E398,J397+E398-F398,IF(AND(A398&gt;=$E$23,MOD(A398-$E$23,int)=0),$E$24,0)+IF(IF(AND(A398&gt;=$E$23,MOD(A398-$E$23,int)=0),$E$24,0)+IF(MOD(A398-$E$27,periods_per_year)=0,$E$26,0)+F398&lt;J397+E398,IF(MOD(A398-$E$27,periods_per_year)=0,$E$26,0),J397+E398-IF(AND(A398&gt;=$E$23,MOD(A398-$E$23,int)=0),$E$24,0)-F398))))</f>
        <v>#NAME?</v>
      </c>
      <c r="H398" s="79"/>
      <c r="I398" s="78" t="str">
        <f t="shared" si="5"/>
        <v>#NAME?</v>
      </c>
      <c r="J398" s="78" t="str">
        <f t="shared" si="6"/>
        <v>#NAME?</v>
      </c>
      <c r="K398" s="78" t="str">
        <f t="shared" si="7"/>
        <v>#NAME?</v>
      </c>
      <c r="L398" s="78" t="str">
        <f t="shared" si="8"/>
        <v>#NAME?</v>
      </c>
      <c r="M398" s="4"/>
      <c r="N398" s="4"/>
      <c r="O398" s="74" t="str">
        <f t="shared" si="9"/>
        <v>#NAME?</v>
      </c>
      <c r="P398" s="75" t="str">
        <f>IF(O398="","",IF(OR(periods_per_year=26,periods_per_year=52),IF(periods_per_year=26,IF(O398=1,fpdate,P397+14),IF(periods_per_year=52,IF(O398=1,fpdate,P397+7),"n/a")),IF(periods_per_year=24,DATE(YEAR(fpdate),MONTH(fpdate)+(O398-1)/2+IF(AND(DAY(fpdate)&gt;=15,MOD(O398,2)=0),1,0),IF(MOD(O398,2)=0,IF(DAY(fpdate)&gt;=15,DAY(fpdate)-14,DAY(fpdate)+14),DAY(fpdate))),IF(DAY(DATE(YEAR(fpdate),MONTH(fpdate)+O398-1,DAY(fpdate)))&lt;&gt;DAY(fpdate),DATE(YEAR(fpdate),MONTH(fpdate)+O398,0),DATE(YEAR(fpdate),MONTH(fpdate)+O398-1,DAY(fpdate))))))</f>
        <v>#NAME?</v>
      </c>
      <c r="Q398" s="80" t="str">
        <f>IF(O398="","",IF(D398&lt;&gt;"",D398,IF(O398=1,start_rate,IF(variable,IF(OR(O398=1,O398&lt;$J$23*periods_per_year),Q397,MIN($J$24,IF(MOD(O398-1,$J$26)=0,MAX($J$25,Q397+$J$27),Q397))),Q397))))</f>
        <v>#NAME?</v>
      </c>
      <c r="R398" s="78" t="str">
        <f t="shared" si="10"/>
        <v>#NAME?</v>
      </c>
      <c r="S398" s="78" t="str">
        <f t="shared" si="11"/>
        <v>#NAME?</v>
      </c>
      <c r="T398" s="78" t="str">
        <f t="shared" si="12"/>
        <v>#NAME?</v>
      </c>
      <c r="U398" s="78" t="str">
        <f t="shared" si="13"/>
        <v>#NAME?</v>
      </c>
    </row>
    <row r="399" ht="12.75" customHeight="1">
      <c r="A399" s="74" t="str">
        <f t="shared" si="1"/>
        <v>#NAME?</v>
      </c>
      <c r="B399" s="75" t="str">
        <f>IF(A399="","",IF(OR(periods_per_year=26,periods_per_year=52),IF(periods_per_year=26,IF(A399=1,fpdate,B398+14),IF(periods_per_year=52,IF(A399=1,fpdate,B398+7),"n/a")),IF(periods_per_year=24,DATE(YEAR(fpdate),MONTH(fpdate)+(A399-1)/2+IF(AND(DAY(fpdate)&gt;=15,MOD(A399,2)=0),1,0),IF(MOD(A399,2)=0,IF(DAY(fpdate)&gt;=15,DAY(fpdate)-14,DAY(fpdate)+14),DAY(fpdate))),IF(DAY(DATE(YEAR(fpdate),MONTH(fpdate)+A399-1,DAY(fpdate)))&lt;&gt;DAY(fpdate),DATE(YEAR(fpdate),MONTH(fpdate)+A399,0),DATE(YEAR(fpdate),MONTH(fpdate)+A399-1,DAY(fpdate))))))</f>
        <v>#NAME?</v>
      </c>
      <c r="C399" s="76" t="str">
        <f t="shared" si="2"/>
        <v>#NAME?</v>
      </c>
      <c r="D399" s="77" t="str">
        <f>IF(A399="","",IF(A399=1,start_rate,IF(variable,IF(OR(A399=1,A399&lt;$J$23*periods_per_year),D398,MIN($J$24,IF(MOD(A399-1,$J$26)=0,MAX($J$25,D398+$J$27),D398))),D398)))</f>
        <v>#NAME?</v>
      </c>
      <c r="E399" s="78" t="str">
        <f t="shared" si="3"/>
        <v>#NAME?</v>
      </c>
      <c r="F399" s="78" t="str">
        <f t="shared" si="4"/>
        <v>#NAME?</v>
      </c>
      <c r="G399" s="78" t="str">
        <f>IF(OR(A399="",A399&lt;$E$23),"",IF(J398&lt;=F399,0,IF(IF(AND(A399&gt;=$E$23,MOD(A399-$E$23,int)=0),$E$24,0)+F399&gt;=J398+E399,J398+E399-F399,IF(AND(A399&gt;=$E$23,MOD(A399-$E$23,int)=0),$E$24,0)+IF(IF(AND(A399&gt;=$E$23,MOD(A399-$E$23,int)=0),$E$24,0)+IF(MOD(A399-$E$27,periods_per_year)=0,$E$26,0)+F399&lt;J398+E399,IF(MOD(A399-$E$27,periods_per_year)=0,$E$26,0),J398+E399-IF(AND(A399&gt;=$E$23,MOD(A399-$E$23,int)=0),$E$24,0)-F399))))</f>
        <v>#NAME?</v>
      </c>
      <c r="H399" s="79"/>
      <c r="I399" s="78" t="str">
        <f t="shared" si="5"/>
        <v>#NAME?</v>
      </c>
      <c r="J399" s="78" t="str">
        <f t="shared" si="6"/>
        <v>#NAME?</v>
      </c>
      <c r="K399" s="78" t="str">
        <f t="shared" si="7"/>
        <v>#NAME?</v>
      </c>
      <c r="L399" s="78" t="str">
        <f t="shared" si="8"/>
        <v>#NAME?</v>
      </c>
      <c r="M399" s="4"/>
      <c r="N399" s="4"/>
      <c r="O399" s="74" t="str">
        <f t="shared" si="9"/>
        <v>#NAME?</v>
      </c>
      <c r="P399" s="75" t="str">
        <f>IF(O399="","",IF(OR(periods_per_year=26,periods_per_year=52),IF(periods_per_year=26,IF(O399=1,fpdate,P398+14),IF(periods_per_year=52,IF(O399=1,fpdate,P398+7),"n/a")),IF(periods_per_year=24,DATE(YEAR(fpdate),MONTH(fpdate)+(O399-1)/2+IF(AND(DAY(fpdate)&gt;=15,MOD(O399,2)=0),1,0),IF(MOD(O399,2)=0,IF(DAY(fpdate)&gt;=15,DAY(fpdate)-14,DAY(fpdate)+14),DAY(fpdate))),IF(DAY(DATE(YEAR(fpdate),MONTH(fpdate)+O399-1,DAY(fpdate)))&lt;&gt;DAY(fpdate),DATE(YEAR(fpdate),MONTH(fpdate)+O399,0),DATE(YEAR(fpdate),MONTH(fpdate)+O399-1,DAY(fpdate))))))</f>
        <v>#NAME?</v>
      </c>
      <c r="Q399" s="80" t="str">
        <f>IF(O399="","",IF(D399&lt;&gt;"",D399,IF(O399=1,start_rate,IF(variable,IF(OR(O399=1,O399&lt;$J$23*periods_per_year),Q398,MIN($J$24,IF(MOD(O399-1,$J$26)=0,MAX($J$25,Q398+$J$27),Q398))),Q398))))</f>
        <v>#NAME?</v>
      </c>
      <c r="R399" s="78" t="str">
        <f t="shared" si="10"/>
        <v>#NAME?</v>
      </c>
      <c r="S399" s="78" t="str">
        <f t="shared" si="11"/>
        <v>#NAME?</v>
      </c>
      <c r="T399" s="78" t="str">
        <f t="shared" si="12"/>
        <v>#NAME?</v>
      </c>
      <c r="U399" s="78" t="str">
        <f t="shared" si="13"/>
        <v>#NAME?</v>
      </c>
    </row>
    <row r="400" ht="12.75" customHeight="1">
      <c r="A400" s="74" t="str">
        <f t="shared" si="1"/>
        <v>#NAME?</v>
      </c>
      <c r="B400" s="75" t="str">
        <f>IF(A400="","",IF(OR(periods_per_year=26,periods_per_year=52),IF(periods_per_year=26,IF(A400=1,fpdate,B399+14),IF(periods_per_year=52,IF(A400=1,fpdate,B399+7),"n/a")),IF(periods_per_year=24,DATE(YEAR(fpdate),MONTH(fpdate)+(A400-1)/2+IF(AND(DAY(fpdate)&gt;=15,MOD(A400,2)=0),1,0),IF(MOD(A400,2)=0,IF(DAY(fpdate)&gt;=15,DAY(fpdate)-14,DAY(fpdate)+14),DAY(fpdate))),IF(DAY(DATE(YEAR(fpdate),MONTH(fpdate)+A400-1,DAY(fpdate)))&lt;&gt;DAY(fpdate),DATE(YEAR(fpdate),MONTH(fpdate)+A400,0),DATE(YEAR(fpdate),MONTH(fpdate)+A400-1,DAY(fpdate))))))</f>
        <v>#NAME?</v>
      </c>
      <c r="C400" s="76" t="str">
        <f t="shared" si="2"/>
        <v>#NAME?</v>
      </c>
      <c r="D400" s="77" t="str">
        <f>IF(A400="","",IF(A400=1,start_rate,IF(variable,IF(OR(A400=1,A400&lt;$J$23*periods_per_year),D399,MIN($J$24,IF(MOD(A400-1,$J$26)=0,MAX($J$25,D399+$J$27),D399))),D399)))</f>
        <v>#NAME?</v>
      </c>
      <c r="E400" s="78" t="str">
        <f t="shared" si="3"/>
        <v>#NAME?</v>
      </c>
      <c r="F400" s="78" t="str">
        <f t="shared" si="4"/>
        <v>#NAME?</v>
      </c>
      <c r="G400" s="78" t="str">
        <f>IF(OR(A400="",A400&lt;$E$23),"",IF(J399&lt;=F400,0,IF(IF(AND(A400&gt;=$E$23,MOD(A400-$E$23,int)=0),$E$24,0)+F400&gt;=J399+E400,J399+E400-F400,IF(AND(A400&gt;=$E$23,MOD(A400-$E$23,int)=0),$E$24,0)+IF(IF(AND(A400&gt;=$E$23,MOD(A400-$E$23,int)=0),$E$24,0)+IF(MOD(A400-$E$27,periods_per_year)=0,$E$26,0)+F400&lt;J399+E400,IF(MOD(A400-$E$27,periods_per_year)=0,$E$26,0),J399+E400-IF(AND(A400&gt;=$E$23,MOD(A400-$E$23,int)=0),$E$24,0)-F400))))</f>
        <v>#NAME?</v>
      </c>
      <c r="H400" s="79"/>
      <c r="I400" s="78" t="str">
        <f t="shared" si="5"/>
        <v>#NAME?</v>
      </c>
      <c r="J400" s="78" t="str">
        <f t="shared" si="6"/>
        <v>#NAME?</v>
      </c>
      <c r="K400" s="78" t="str">
        <f t="shared" si="7"/>
        <v>#NAME?</v>
      </c>
      <c r="L400" s="78" t="str">
        <f t="shared" si="8"/>
        <v>#NAME?</v>
      </c>
      <c r="M400" s="4"/>
      <c r="N400" s="4"/>
      <c r="O400" s="74" t="str">
        <f t="shared" si="9"/>
        <v>#NAME?</v>
      </c>
      <c r="P400" s="75" t="str">
        <f>IF(O400="","",IF(OR(periods_per_year=26,periods_per_year=52),IF(periods_per_year=26,IF(O400=1,fpdate,P399+14),IF(periods_per_year=52,IF(O400=1,fpdate,P399+7),"n/a")),IF(periods_per_year=24,DATE(YEAR(fpdate),MONTH(fpdate)+(O400-1)/2+IF(AND(DAY(fpdate)&gt;=15,MOD(O400,2)=0),1,0),IF(MOD(O400,2)=0,IF(DAY(fpdate)&gt;=15,DAY(fpdate)-14,DAY(fpdate)+14),DAY(fpdate))),IF(DAY(DATE(YEAR(fpdate),MONTH(fpdate)+O400-1,DAY(fpdate)))&lt;&gt;DAY(fpdate),DATE(YEAR(fpdate),MONTH(fpdate)+O400,0),DATE(YEAR(fpdate),MONTH(fpdate)+O400-1,DAY(fpdate))))))</f>
        <v>#NAME?</v>
      </c>
      <c r="Q400" s="80" t="str">
        <f>IF(O400="","",IF(D400&lt;&gt;"",D400,IF(O400=1,start_rate,IF(variable,IF(OR(O400=1,O400&lt;$J$23*periods_per_year),Q399,MIN($J$24,IF(MOD(O400-1,$J$26)=0,MAX($J$25,Q399+$J$27),Q399))),Q399))))</f>
        <v>#NAME?</v>
      </c>
      <c r="R400" s="78" t="str">
        <f t="shared" si="10"/>
        <v>#NAME?</v>
      </c>
      <c r="S400" s="78" t="str">
        <f t="shared" si="11"/>
        <v>#NAME?</v>
      </c>
      <c r="T400" s="78" t="str">
        <f t="shared" si="12"/>
        <v>#NAME?</v>
      </c>
      <c r="U400" s="78" t="str">
        <f t="shared" si="13"/>
        <v>#NAME?</v>
      </c>
    </row>
    <row r="401" ht="12.75" customHeight="1">
      <c r="A401" s="74" t="str">
        <f t="shared" si="1"/>
        <v>#NAME?</v>
      </c>
      <c r="B401" s="75" t="str">
        <f>IF(A401="","",IF(OR(periods_per_year=26,periods_per_year=52),IF(periods_per_year=26,IF(A401=1,fpdate,B400+14),IF(periods_per_year=52,IF(A401=1,fpdate,B400+7),"n/a")),IF(periods_per_year=24,DATE(YEAR(fpdate),MONTH(fpdate)+(A401-1)/2+IF(AND(DAY(fpdate)&gt;=15,MOD(A401,2)=0),1,0),IF(MOD(A401,2)=0,IF(DAY(fpdate)&gt;=15,DAY(fpdate)-14,DAY(fpdate)+14),DAY(fpdate))),IF(DAY(DATE(YEAR(fpdate),MONTH(fpdate)+A401-1,DAY(fpdate)))&lt;&gt;DAY(fpdate),DATE(YEAR(fpdate),MONTH(fpdate)+A401,0),DATE(YEAR(fpdate),MONTH(fpdate)+A401-1,DAY(fpdate))))))</f>
        <v>#NAME?</v>
      </c>
      <c r="C401" s="76" t="str">
        <f t="shared" si="2"/>
        <v>#NAME?</v>
      </c>
      <c r="D401" s="77" t="str">
        <f>IF(A401="","",IF(A401=1,start_rate,IF(variable,IF(OR(A401=1,A401&lt;$J$23*periods_per_year),D400,MIN($J$24,IF(MOD(A401-1,$J$26)=0,MAX($J$25,D400+$J$27),D400))),D400)))</f>
        <v>#NAME?</v>
      </c>
      <c r="E401" s="78" t="str">
        <f t="shared" si="3"/>
        <v>#NAME?</v>
      </c>
      <c r="F401" s="78" t="str">
        <f t="shared" si="4"/>
        <v>#NAME?</v>
      </c>
      <c r="G401" s="78" t="str">
        <f>IF(OR(A401="",A401&lt;$E$23),"",IF(J400&lt;=F401,0,IF(IF(AND(A401&gt;=$E$23,MOD(A401-$E$23,int)=0),$E$24,0)+F401&gt;=J400+E401,J400+E401-F401,IF(AND(A401&gt;=$E$23,MOD(A401-$E$23,int)=0),$E$24,0)+IF(IF(AND(A401&gt;=$E$23,MOD(A401-$E$23,int)=0),$E$24,0)+IF(MOD(A401-$E$27,periods_per_year)=0,$E$26,0)+F401&lt;J400+E401,IF(MOD(A401-$E$27,periods_per_year)=0,$E$26,0),J400+E401-IF(AND(A401&gt;=$E$23,MOD(A401-$E$23,int)=0),$E$24,0)-F401))))</f>
        <v>#NAME?</v>
      </c>
      <c r="H401" s="79"/>
      <c r="I401" s="78" t="str">
        <f t="shared" si="5"/>
        <v>#NAME?</v>
      </c>
      <c r="J401" s="78" t="str">
        <f t="shared" si="6"/>
        <v>#NAME?</v>
      </c>
      <c r="K401" s="78" t="str">
        <f t="shared" si="7"/>
        <v>#NAME?</v>
      </c>
      <c r="L401" s="78" t="str">
        <f t="shared" si="8"/>
        <v>#NAME?</v>
      </c>
      <c r="M401" s="4"/>
      <c r="N401" s="4"/>
      <c r="O401" s="74" t="str">
        <f t="shared" si="9"/>
        <v>#NAME?</v>
      </c>
      <c r="P401" s="75" t="str">
        <f>IF(O401="","",IF(OR(periods_per_year=26,periods_per_year=52),IF(periods_per_year=26,IF(O401=1,fpdate,P400+14),IF(periods_per_year=52,IF(O401=1,fpdate,P400+7),"n/a")),IF(periods_per_year=24,DATE(YEAR(fpdate),MONTH(fpdate)+(O401-1)/2+IF(AND(DAY(fpdate)&gt;=15,MOD(O401,2)=0),1,0),IF(MOD(O401,2)=0,IF(DAY(fpdate)&gt;=15,DAY(fpdate)-14,DAY(fpdate)+14),DAY(fpdate))),IF(DAY(DATE(YEAR(fpdate),MONTH(fpdate)+O401-1,DAY(fpdate)))&lt;&gt;DAY(fpdate),DATE(YEAR(fpdate),MONTH(fpdate)+O401,0),DATE(YEAR(fpdate),MONTH(fpdate)+O401-1,DAY(fpdate))))))</f>
        <v>#NAME?</v>
      </c>
      <c r="Q401" s="80" t="str">
        <f>IF(O401="","",IF(D401&lt;&gt;"",D401,IF(O401=1,start_rate,IF(variable,IF(OR(O401=1,O401&lt;$J$23*periods_per_year),Q400,MIN($J$24,IF(MOD(O401-1,$J$26)=0,MAX($J$25,Q400+$J$27),Q400))),Q400))))</f>
        <v>#NAME?</v>
      </c>
      <c r="R401" s="78" t="str">
        <f t="shared" si="10"/>
        <v>#NAME?</v>
      </c>
      <c r="S401" s="78" t="str">
        <f t="shared" si="11"/>
        <v>#NAME?</v>
      </c>
      <c r="T401" s="78" t="str">
        <f t="shared" si="12"/>
        <v>#NAME?</v>
      </c>
      <c r="U401" s="78" t="str">
        <f t="shared" si="13"/>
        <v>#NAME?</v>
      </c>
    </row>
    <row r="402" ht="12.75" customHeight="1">
      <c r="A402" s="74" t="str">
        <f t="shared" si="1"/>
        <v>#NAME?</v>
      </c>
      <c r="B402" s="75" t="str">
        <f>IF(A402="","",IF(OR(periods_per_year=26,periods_per_year=52),IF(periods_per_year=26,IF(A402=1,fpdate,B401+14),IF(periods_per_year=52,IF(A402=1,fpdate,B401+7),"n/a")),IF(periods_per_year=24,DATE(YEAR(fpdate),MONTH(fpdate)+(A402-1)/2+IF(AND(DAY(fpdate)&gt;=15,MOD(A402,2)=0),1,0),IF(MOD(A402,2)=0,IF(DAY(fpdate)&gt;=15,DAY(fpdate)-14,DAY(fpdate)+14),DAY(fpdate))),IF(DAY(DATE(YEAR(fpdate),MONTH(fpdate)+A402-1,DAY(fpdate)))&lt;&gt;DAY(fpdate),DATE(YEAR(fpdate),MONTH(fpdate)+A402,0),DATE(YEAR(fpdate),MONTH(fpdate)+A402-1,DAY(fpdate))))))</f>
        <v>#NAME?</v>
      </c>
      <c r="C402" s="76" t="str">
        <f t="shared" si="2"/>
        <v>#NAME?</v>
      </c>
      <c r="D402" s="77" t="str">
        <f>IF(A402="","",IF(A402=1,start_rate,IF(variable,IF(OR(A402=1,A402&lt;$J$23*periods_per_year),D401,MIN($J$24,IF(MOD(A402-1,$J$26)=0,MAX($J$25,D401+$J$27),D401))),D401)))</f>
        <v>#NAME?</v>
      </c>
      <c r="E402" s="78" t="str">
        <f t="shared" si="3"/>
        <v>#NAME?</v>
      </c>
      <c r="F402" s="78" t="str">
        <f t="shared" si="4"/>
        <v>#NAME?</v>
      </c>
      <c r="G402" s="78" t="str">
        <f>IF(OR(A402="",A402&lt;$E$23),"",IF(J401&lt;=F402,0,IF(IF(AND(A402&gt;=$E$23,MOD(A402-$E$23,int)=0),$E$24,0)+F402&gt;=J401+E402,J401+E402-F402,IF(AND(A402&gt;=$E$23,MOD(A402-$E$23,int)=0),$E$24,0)+IF(IF(AND(A402&gt;=$E$23,MOD(A402-$E$23,int)=0),$E$24,0)+IF(MOD(A402-$E$27,periods_per_year)=0,$E$26,0)+F402&lt;J401+E402,IF(MOD(A402-$E$27,periods_per_year)=0,$E$26,0),J401+E402-IF(AND(A402&gt;=$E$23,MOD(A402-$E$23,int)=0),$E$24,0)-F402))))</f>
        <v>#NAME?</v>
      </c>
      <c r="H402" s="79"/>
      <c r="I402" s="78" t="str">
        <f t="shared" si="5"/>
        <v>#NAME?</v>
      </c>
      <c r="J402" s="78" t="str">
        <f t="shared" si="6"/>
        <v>#NAME?</v>
      </c>
      <c r="K402" s="78" t="str">
        <f t="shared" si="7"/>
        <v>#NAME?</v>
      </c>
      <c r="L402" s="78" t="str">
        <f t="shared" si="8"/>
        <v>#NAME?</v>
      </c>
      <c r="M402" s="4"/>
      <c r="N402" s="4"/>
      <c r="O402" s="74" t="str">
        <f t="shared" si="9"/>
        <v>#NAME?</v>
      </c>
      <c r="P402" s="75" t="str">
        <f>IF(O402="","",IF(OR(periods_per_year=26,periods_per_year=52),IF(periods_per_year=26,IF(O402=1,fpdate,P401+14),IF(periods_per_year=52,IF(O402=1,fpdate,P401+7),"n/a")),IF(periods_per_year=24,DATE(YEAR(fpdate),MONTH(fpdate)+(O402-1)/2+IF(AND(DAY(fpdate)&gt;=15,MOD(O402,2)=0),1,0),IF(MOD(O402,2)=0,IF(DAY(fpdate)&gt;=15,DAY(fpdate)-14,DAY(fpdate)+14),DAY(fpdate))),IF(DAY(DATE(YEAR(fpdate),MONTH(fpdate)+O402-1,DAY(fpdate)))&lt;&gt;DAY(fpdate),DATE(YEAR(fpdate),MONTH(fpdate)+O402,0),DATE(YEAR(fpdate),MONTH(fpdate)+O402-1,DAY(fpdate))))))</f>
        <v>#NAME?</v>
      </c>
      <c r="Q402" s="80" t="str">
        <f>IF(O402="","",IF(D402&lt;&gt;"",D402,IF(O402=1,start_rate,IF(variable,IF(OR(O402=1,O402&lt;$J$23*periods_per_year),Q401,MIN($J$24,IF(MOD(O402-1,$J$26)=0,MAX($J$25,Q401+$J$27),Q401))),Q401))))</f>
        <v>#NAME?</v>
      </c>
      <c r="R402" s="78" t="str">
        <f t="shared" si="10"/>
        <v>#NAME?</v>
      </c>
      <c r="S402" s="78" t="str">
        <f t="shared" si="11"/>
        <v>#NAME?</v>
      </c>
      <c r="T402" s="78" t="str">
        <f t="shared" si="12"/>
        <v>#NAME?</v>
      </c>
      <c r="U402" s="78" t="str">
        <f t="shared" si="13"/>
        <v>#NAME?</v>
      </c>
    </row>
    <row r="403" ht="12.75" customHeight="1">
      <c r="A403" s="74" t="str">
        <f t="shared" si="1"/>
        <v>#NAME?</v>
      </c>
      <c r="B403" s="75" t="str">
        <f>IF(A403="","",IF(OR(periods_per_year=26,periods_per_year=52),IF(periods_per_year=26,IF(A403=1,fpdate,B402+14),IF(periods_per_year=52,IF(A403=1,fpdate,B402+7),"n/a")),IF(periods_per_year=24,DATE(YEAR(fpdate),MONTH(fpdate)+(A403-1)/2+IF(AND(DAY(fpdate)&gt;=15,MOD(A403,2)=0),1,0),IF(MOD(A403,2)=0,IF(DAY(fpdate)&gt;=15,DAY(fpdate)-14,DAY(fpdate)+14),DAY(fpdate))),IF(DAY(DATE(YEAR(fpdate),MONTH(fpdate)+A403-1,DAY(fpdate)))&lt;&gt;DAY(fpdate),DATE(YEAR(fpdate),MONTH(fpdate)+A403,0),DATE(YEAR(fpdate),MONTH(fpdate)+A403-1,DAY(fpdate))))))</f>
        <v>#NAME?</v>
      </c>
      <c r="C403" s="76" t="str">
        <f t="shared" si="2"/>
        <v>#NAME?</v>
      </c>
      <c r="D403" s="77" t="str">
        <f>IF(A403="","",IF(A403=1,start_rate,IF(variable,IF(OR(A403=1,A403&lt;$J$23*periods_per_year),D402,MIN($J$24,IF(MOD(A403-1,$J$26)=0,MAX($J$25,D402+$J$27),D402))),D402)))</f>
        <v>#NAME?</v>
      </c>
      <c r="E403" s="78" t="str">
        <f t="shared" si="3"/>
        <v>#NAME?</v>
      </c>
      <c r="F403" s="78" t="str">
        <f t="shared" si="4"/>
        <v>#NAME?</v>
      </c>
      <c r="G403" s="78" t="str">
        <f>IF(OR(A403="",A403&lt;$E$23),"",IF(J402&lt;=F403,0,IF(IF(AND(A403&gt;=$E$23,MOD(A403-$E$23,int)=0),$E$24,0)+F403&gt;=J402+E403,J402+E403-F403,IF(AND(A403&gt;=$E$23,MOD(A403-$E$23,int)=0),$E$24,0)+IF(IF(AND(A403&gt;=$E$23,MOD(A403-$E$23,int)=0),$E$24,0)+IF(MOD(A403-$E$27,periods_per_year)=0,$E$26,0)+F403&lt;J402+E403,IF(MOD(A403-$E$27,periods_per_year)=0,$E$26,0),J402+E403-IF(AND(A403&gt;=$E$23,MOD(A403-$E$23,int)=0),$E$24,0)-F403))))</f>
        <v>#NAME?</v>
      </c>
      <c r="H403" s="79"/>
      <c r="I403" s="78" t="str">
        <f t="shared" si="5"/>
        <v>#NAME?</v>
      </c>
      <c r="J403" s="78" t="str">
        <f t="shared" si="6"/>
        <v>#NAME?</v>
      </c>
      <c r="K403" s="78" t="str">
        <f t="shared" si="7"/>
        <v>#NAME?</v>
      </c>
      <c r="L403" s="78" t="str">
        <f t="shared" si="8"/>
        <v>#NAME?</v>
      </c>
      <c r="M403" s="4"/>
      <c r="N403" s="4"/>
      <c r="O403" s="74" t="str">
        <f t="shared" si="9"/>
        <v>#NAME?</v>
      </c>
      <c r="P403" s="75" t="str">
        <f>IF(O403="","",IF(OR(periods_per_year=26,periods_per_year=52),IF(periods_per_year=26,IF(O403=1,fpdate,P402+14),IF(periods_per_year=52,IF(O403=1,fpdate,P402+7),"n/a")),IF(periods_per_year=24,DATE(YEAR(fpdate),MONTH(fpdate)+(O403-1)/2+IF(AND(DAY(fpdate)&gt;=15,MOD(O403,2)=0),1,0),IF(MOD(O403,2)=0,IF(DAY(fpdate)&gt;=15,DAY(fpdate)-14,DAY(fpdate)+14),DAY(fpdate))),IF(DAY(DATE(YEAR(fpdate),MONTH(fpdate)+O403-1,DAY(fpdate)))&lt;&gt;DAY(fpdate),DATE(YEAR(fpdate),MONTH(fpdate)+O403,0),DATE(YEAR(fpdate),MONTH(fpdate)+O403-1,DAY(fpdate))))))</f>
        <v>#NAME?</v>
      </c>
      <c r="Q403" s="80" t="str">
        <f>IF(O403="","",IF(D403&lt;&gt;"",D403,IF(O403=1,start_rate,IF(variable,IF(OR(O403=1,O403&lt;$J$23*periods_per_year),Q402,MIN($J$24,IF(MOD(O403-1,$J$26)=0,MAX($J$25,Q402+$J$27),Q402))),Q402))))</f>
        <v>#NAME?</v>
      </c>
      <c r="R403" s="78" t="str">
        <f t="shared" si="10"/>
        <v>#NAME?</v>
      </c>
      <c r="S403" s="78" t="str">
        <f t="shared" si="11"/>
        <v>#NAME?</v>
      </c>
      <c r="T403" s="78" t="str">
        <f t="shared" si="12"/>
        <v>#NAME?</v>
      </c>
      <c r="U403" s="78" t="str">
        <f t="shared" si="13"/>
        <v>#NAME?</v>
      </c>
    </row>
    <row r="404" ht="12.75" customHeight="1">
      <c r="A404" s="74" t="str">
        <f t="shared" si="1"/>
        <v>#NAME?</v>
      </c>
      <c r="B404" s="75" t="str">
        <f>IF(A404="","",IF(OR(periods_per_year=26,periods_per_year=52),IF(periods_per_year=26,IF(A404=1,fpdate,B403+14),IF(periods_per_year=52,IF(A404=1,fpdate,B403+7),"n/a")),IF(periods_per_year=24,DATE(YEAR(fpdate),MONTH(fpdate)+(A404-1)/2+IF(AND(DAY(fpdate)&gt;=15,MOD(A404,2)=0),1,0),IF(MOD(A404,2)=0,IF(DAY(fpdate)&gt;=15,DAY(fpdate)-14,DAY(fpdate)+14),DAY(fpdate))),IF(DAY(DATE(YEAR(fpdate),MONTH(fpdate)+A404-1,DAY(fpdate)))&lt;&gt;DAY(fpdate),DATE(YEAR(fpdate),MONTH(fpdate)+A404,0),DATE(YEAR(fpdate),MONTH(fpdate)+A404-1,DAY(fpdate))))))</f>
        <v>#NAME?</v>
      </c>
      <c r="C404" s="76" t="str">
        <f t="shared" si="2"/>
        <v>#NAME?</v>
      </c>
      <c r="D404" s="77" t="str">
        <f>IF(A404="","",IF(A404=1,start_rate,IF(variable,IF(OR(A404=1,A404&lt;$J$23*periods_per_year),D403,MIN($J$24,IF(MOD(A404-1,$J$26)=0,MAX($J$25,D403+$J$27),D403))),D403)))</f>
        <v>#NAME?</v>
      </c>
      <c r="E404" s="78" t="str">
        <f t="shared" si="3"/>
        <v>#NAME?</v>
      </c>
      <c r="F404" s="78" t="str">
        <f t="shared" si="4"/>
        <v>#NAME?</v>
      </c>
      <c r="G404" s="78" t="str">
        <f>IF(OR(A404="",A404&lt;$E$23),"",IF(J403&lt;=F404,0,IF(IF(AND(A404&gt;=$E$23,MOD(A404-$E$23,int)=0),$E$24,0)+F404&gt;=J403+E404,J403+E404-F404,IF(AND(A404&gt;=$E$23,MOD(A404-$E$23,int)=0),$E$24,0)+IF(IF(AND(A404&gt;=$E$23,MOD(A404-$E$23,int)=0),$E$24,0)+IF(MOD(A404-$E$27,periods_per_year)=0,$E$26,0)+F404&lt;J403+E404,IF(MOD(A404-$E$27,periods_per_year)=0,$E$26,0),J403+E404-IF(AND(A404&gt;=$E$23,MOD(A404-$E$23,int)=0),$E$24,0)-F404))))</f>
        <v>#NAME?</v>
      </c>
      <c r="H404" s="79"/>
      <c r="I404" s="78" t="str">
        <f t="shared" si="5"/>
        <v>#NAME?</v>
      </c>
      <c r="J404" s="78" t="str">
        <f t="shared" si="6"/>
        <v>#NAME?</v>
      </c>
      <c r="K404" s="78" t="str">
        <f t="shared" si="7"/>
        <v>#NAME?</v>
      </c>
      <c r="L404" s="78" t="str">
        <f t="shared" si="8"/>
        <v>#NAME?</v>
      </c>
      <c r="M404" s="4"/>
      <c r="N404" s="4"/>
      <c r="O404" s="74" t="str">
        <f t="shared" si="9"/>
        <v>#NAME?</v>
      </c>
      <c r="P404" s="75" t="str">
        <f>IF(O404="","",IF(OR(periods_per_year=26,periods_per_year=52),IF(periods_per_year=26,IF(O404=1,fpdate,P403+14),IF(periods_per_year=52,IF(O404=1,fpdate,P403+7),"n/a")),IF(periods_per_year=24,DATE(YEAR(fpdate),MONTH(fpdate)+(O404-1)/2+IF(AND(DAY(fpdate)&gt;=15,MOD(O404,2)=0),1,0),IF(MOD(O404,2)=0,IF(DAY(fpdate)&gt;=15,DAY(fpdate)-14,DAY(fpdate)+14),DAY(fpdate))),IF(DAY(DATE(YEAR(fpdate),MONTH(fpdate)+O404-1,DAY(fpdate)))&lt;&gt;DAY(fpdate),DATE(YEAR(fpdate),MONTH(fpdate)+O404,0),DATE(YEAR(fpdate),MONTH(fpdate)+O404-1,DAY(fpdate))))))</f>
        <v>#NAME?</v>
      </c>
      <c r="Q404" s="80" t="str">
        <f>IF(O404="","",IF(D404&lt;&gt;"",D404,IF(O404=1,start_rate,IF(variable,IF(OR(O404=1,O404&lt;$J$23*periods_per_year),Q403,MIN($J$24,IF(MOD(O404-1,$J$26)=0,MAX($J$25,Q403+$J$27),Q403))),Q403))))</f>
        <v>#NAME?</v>
      </c>
      <c r="R404" s="78" t="str">
        <f t="shared" si="10"/>
        <v>#NAME?</v>
      </c>
      <c r="S404" s="78" t="str">
        <f t="shared" si="11"/>
        <v>#NAME?</v>
      </c>
      <c r="T404" s="78" t="str">
        <f t="shared" si="12"/>
        <v>#NAME?</v>
      </c>
      <c r="U404" s="78" t="str">
        <f t="shared" si="13"/>
        <v>#NAME?</v>
      </c>
    </row>
    <row r="405" ht="12.75" customHeight="1">
      <c r="A405" s="74" t="str">
        <f t="shared" si="1"/>
        <v>#NAME?</v>
      </c>
      <c r="B405" s="75" t="str">
        <f>IF(A405="","",IF(OR(periods_per_year=26,periods_per_year=52),IF(periods_per_year=26,IF(A405=1,fpdate,B404+14),IF(periods_per_year=52,IF(A405=1,fpdate,B404+7),"n/a")),IF(periods_per_year=24,DATE(YEAR(fpdate),MONTH(fpdate)+(A405-1)/2+IF(AND(DAY(fpdate)&gt;=15,MOD(A405,2)=0),1,0),IF(MOD(A405,2)=0,IF(DAY(fpdate)&gt;=15,DAY(fpdate)-14,DAY(fpdate)+14),DAY(fpdate))),IF(DAY(DATE(YEAR(fpdate),MONTH(fpdate)+A405-1,DAY(fpdate)))&lt;&gt;DAY(fpdate),DATE(YEAR(fpdate),MONTH(fpdate)+A405,0),DATE(YEAR(fpdate),MONTH(fpdate)+A405-1,DAY(fpdate))))))</f>
        <v>#NAME?</v>
      </c>
      <c r="C405" s="76" t="str">
        <f t="shared" si="2"/>
        <v>#NAME?</v>
      </c>
      <c r="D405" s="77" t="str">
        <f>IF(A405="","",IF(A405=1,start_rate,IF(variable,IF(OR(A405=1,A405&lt;$J$23*periods_per_year),D404,MIN($J$24,IF(MOD(A405-1,$J$26)=0,MAX($J$25,D404+$J$27),D404))),D404)))</f>
        <v>#NAME?</v>
      </c>
      <c r="E405" s="78" t="str">
        <f t="shared" si="3"/>
        <v>#NAME?</v>
      </c>
      <c r="F405" s="78" t="str">
        <f t="shared" si="4"/>
        <v>#NAME?</v>
      </c>
      <c r="G405" s="78" t="str">
        <f>IF(OR(A405="",A405&lt;$E$23),"",IF(J404&lt;=F405,0,IF(IF(AND(A405&gt;=$E$23,MOD(A405-$E$23,int)=0),$E$24,0)+F405&gt;=J404+E405,J404+E405-F405,IF(AND(A405&gt;=$E$23,MOD(A405-$E$23,int)=0),$E$24,0)+IF(IF(AND(A405&gt;=$E$23,MOD(A405-$E$23,int)=0),$E$24,0)+IF(MOD(A405-$E$27,periods_per_year)=0,$E$26,0)+F405&lt;J404+E405,IF(MOD(A405-$E$27,periods_per_year)=0,$E$26,0),J404+E405-IF(AND(A405&gt;=$E$23,MOD(A405-$E$23,int)=0),$E$24,0)-F405))))</f>
        <v>#NAME?</v>
      </c>
      <c r="H405" s="79"/>
      <c r="I405" s="78" t="str">
        <f t="shared" si="5"/>
        <v>#NAME?</v>
      </c>
      <c r="J405" s="78" t="str">
        <f t="shared" si="6"/>
        <v>#NAME?</v>
      </c>
      <c r="K405" s="78" t="str">
        <f t="shared" si="7"/>
        <v>#NAME?</v>
      </c>
      <c r="L405" s="78" t="str">
        <f t="shared" si="8"/>
        <v>#NAME?</v>
      </c>
      <c r="M405" s="4"/>
      <c r="N405" s="4"/>
      <c r="O405" s="74" t="str">
        <f t="shared" si="9"/>
        <v>#NAME?</v>
      </c>
      <c r="P405" s="75" t="str">
        <f>IF(O405="","",IF(OR(periods_per_year=26,periods_per_year=52),IF(periods_per_year=26,IF(O405=1,fpdate,P404+14),IF(periods_per_year=52,IF(O405=1,fpdate,P404+7),"n/a")),IF(periods_per_year=24,DATE(YEAR(fpdate),MONTH(fpdate)+(O405-1)/2+IF(AND(DAY(fpdate)&gt;=15,MOD(O405,2)=0),1,0),IF(MOD(O405,2)=0,IF(DAY(fpdate)&gt;=15,DAY(fpdate)-14,DAY(fpdate)+14),DAY(fpdate))),IF(DAY(DATE(YEAR(fpdate),MONTH(fpdate)+O405-1,DAY(fpdate)))&lt;&gt;DAY(fpdate),DATE(YEAR(fpdate),MONTH(fpdate)+O405,0),DATE(YEAR(fpdate),MONTH(fpdate)+O405-1,DAY(fpdate))))))</f>
        <v>#NAME?</v>
      </c>
      <c r="Q405" s="80" t="str">
        <f>IF(O405="","",IF(D405&lt;&gt;"",D405,IF(O405=1,start_rate,IF(variable,IF(OR(O405=1,O405&lt;$J$23*periods_per_year),Q404,MIN($J$24,IF(MOD(O405-1,$J$26)=0,MAX($J$25,Q404+$J$27),Q404))),Q404))))</f>
        <v>#NAME?</v>
      </c>
      <c r="R405" s="78" t="str">
        <f t="shared" si="10"/>
        <v>#NAME?</v>
      </c>
      <c r="S405" s="78" t="str">
        <f t="shared" si="11"/>
        <v>#NAME?</v>
      </c>
      <c r="T405" s="78" t="str">
        <f t="shared" si="12"/>
        <v>#NAME?</v>
      </c>
      <c r="U405" s="78" t="str">
        <f t="shared" si="13"/>
        <v>#NAME?</v>
      </c>
    </row>
    <row r="406" ht="12.75" customHeight="1">
      <c r="A406" s="74" t="str">
        <f t="shared" si="1"/>
        <v>#NAME?</v>
      </c>
      <c r="B406" s="75" t="str">
        <f>IF(A406="","",IF(OR(periods_per_year=26,periods_per_year=52),IF(periods_per_year=26,IF(A406=1,fpdate,B405+14),IF(periods_per_year=52,IF(A406=1,fpdate,B405+7),"n/a")),IF(periods_per_year=24,DATE(YEAR(fpdate),MONTH(fpdate)+(A406-1)/2+IF(AND(DAY(fpdate)&gt;=15,MOD(A406,2)=0),1,0),IF(MOD(A406,2)=0,IF(DAY(fpdate)&gt;=15,DAY(fpdate)-14,DAY(fpdate)+14),DAY(fpdate))),IF(DAY(DATE(YEAR(fpdate),MONTH(fpdate)+A406-1,DAY(fpdate)))&lt;&gt;DAY(fpdate),DATE(YEAR(fpdate),MONTH(fpdate)+A406,0),DATE(YEAR(fpdate),MONTH(fpdate)+A406-1,DAY(fpdate))))))</f>
        <v>#NAME?</v>
      </c>
      <c r="C406" s="76" t="str">
        <f t="shared" si="2"/>
        <v>#NAME?</v>
      </c>
      <c r="D406" s="77" t="str">
        <f>IF(A406="","",IF(A406=1,start_rate,IF(variable,IF(OR(A406=1,A406&lt;$J$23*periods_per_year),D405,MIN($J$24,IF(MOD(A406-1,$J$26)=0,MAX($J$25,D405+$J$27),D405))),D405)))</f>
        <v>#NAME?</v>
      </c>
      <c r="E406" s="78" t="str">
        <f t="shared" si="3"/>
        <v>#NAME?</v>
      </c>
      <c r="F406" s="78" t="str">
        <f t="shared" si="4"/>
        <v>#NAME?</v>
      </c>
      <c r="G406" s="78" t="str">
        <f>IF(OR(A406="",A406&lt;$E$23),"",IF(J405&lt;=F406,0,IF(IF(AND(A406&gt;=$E$23,MOD(A406-$E$23,int)=0),$E$24,0)+F406&gt;=J405+E406,J405+E406-F406,IF(AND(A406&gt;=$E$23,MOD(A406-$E$23,int)=0),$E$24,0)+IF(IF(AND(A406&gt;=$E$23,MOD(A406-$E$23,int)=0),$E$24,0)+IF(MOD(A406-$E$27,periods_per_year)=0,$E$26,0)+F406&lt;J405+E406,IF(MOD(A406-$E$27,periods_per_year)=0,$E$26,0),J405+E406-IF(AND(A406&gt;=$E$23,MOD(A406-$E$23,int)=0),$E$24,0)-F406))))</f>
        <v>#NAME?</v>
      </c>
      <c r="H406" s="79"/>
      <c r="I406" s="78" t="str">
        <f t="shared" si="5"/>
        <v>#NAME?</v>
      </c>
      <c r="J406" s="78" t="str">
        <f t="shared" si="6"/>
        <v>#NAME?</v>
      </c>
      <c r="K406" s="78" t="str">
        <f t="shared" si="7"/>
        <v>#NAME?</v>
      </c>
      <c r="L406" s="78" t="str">
        <f t="shared" si="8"/>
        <v>#NAME?</v>
      </c>
      <c r="M406" s="4"/>
      <c r="N406" s="4"/>
      <c r="O406" s="74" t="str">
        <f t="shared" si="9"/>
        <v>#NAME?</v>
      </c>
      <c r="P406" s="75" t="str">
        <f>IF(O406="","",IF(OR(periods_per_year=26,periods_per_year=52),IF(periods_per_year=26,IF(O406=1,fpdate,P405+14),IF(periods_per_year=52,IF(O406=1,fpdate,P405+7),"n/a")),IF(periods_per_year=24,DATE(YEAR(fpdate),MONTH(fpdate)+(O406-1)/2+IF(AND(DAY(fpdate)&gt;=15,MOD(O406,2)=0),1,0),IF(MOD(O406,2)=0,IF(DAY(fpdate)&gt;=15,DAY(fpdate)-14,DAY(fpdate)+14),DAY(fpdate))),IF(DAY(DATE(YEAR(fpdate),MONTH(fpdate)+O406-1,DAY(fpdate)))&lt;&gt;DAY(fpdate),DATE(YEAR(fpdate),MONTH(fpdate)+O406,0),DATE(YEAR(fpdate),MONTH(fpdate)+O406-1,DAY(fpdate))))))</f>
        <v>#NAME?</v>
      </c>
      <c r="Q406" s="80" t="str">
        <f>IF(O406="","",IF(D406&lt;&gt;"",D406,IF(O406=1,start_rate,IF(variable,IF(OR(O406=1,O406&lt;$J$23*periods_per_year),Q405,MIN($J$24,IF(MOD(O406-1,$J$26)=0,MAX($J$25,Q405+$J$27),Q405))),Q405))))</f>
        <v>#NAME?</v>
      </c>
      <c r="R406" s="78" t="str">
        <f t="shared" si="10"/>
        <v>#NAME?</v>
      </c>
      <c r="S406" s="78" t="str">
        <f t="shared" si="11"/>
        <v>#NAME?</v>
      </c>
      <c r="T406" s="78" t="str">
        <f t="shared" si="12"/>
        <v>#NAME?</v>
      </c>
      <c r="U406" s="78" t="str">
        <f t="shared" si="13"/>
        <v>#NAME?</v>
      </c>
    </row>
    <row r="407" ht="12.75" customHeight="1">
      <c r="A407" s="74" t="str">
        <f t="shared" si="1"/>
        <v>#NAME?</v>
      </c>
      <c r="B407" s="75" t="str">
        <f>IF(A407="","",IF(OR(periods_per_year=26,periods_per_year=52),IF(periods_per_year=26,IF(A407=1,fpdate,B406+14),IF(periods_per_year=52,IF(A407=1,fpdate,B406+7),"n/a")),IF(periods_per_year=24,DATE(YEAR(fpdate),MONTH(fpdate)+(A407-1)/2+IF(AND(DAY(fpdate)&gt;=15,MOD(A407,2)=0),1,0),IF(MOD(A407,2)=0,IF(DAY(fpdate)&gt;=15,DAY(fpdate)-14,DAY(fpdate)+14),DAY(fpdate))),IF(DAY(DATE(YEAR(fpdate),MONTH(fpdate)+A407-1,DAY(fpdate)))&lt;&gt;DAY(fpdate),DATE(YEAR(fpdate),MONTH(fpdate)+A407,0),DATE(YEAR(fpdate),MONTH(fpdate)+A407-1,DAY(fpdate))))))</f>
        <v>#NAME?</v>
      </c>
      <c r="C407" s="76" t="str">
        <f t="shared" si="2"/>
        <v>#NAME?</v>
      </c>
      <c r="D407" s="77" t="str">
        <f>IF(A407="","",IF(A407=1,start_rate,IF(variable,IF(OR(A407=1,A407&lt;$J$23*periods_per_year),D406,MIN($J$24,IF(MOD(A407-1,$J$26)=0,MAX($J$25,D406+$J$27),D406))),D406)))</f>
        <v>#NAME?</v>
      </c>
      <c r="E407" s="78" t="str">
        <f t="shared" si="3"/>
        <v>#NAME?</v>
      </c>
      <c r="F407" s="78" t="str">
        <f t="shared" si="4"/>
        <v>#NAME?</v>
      </c>
      <c r="G407" s="78" t="str">
        <f>IF(OR(A407="",A407&lt;$E$23),"",IF(J406&lt;=F407,0,IF(IF(AND(A407&gt;=$E$23,MOD(A407-$E$23,int)=0),$E$24,0)+F407&gt;=J406+E407,J406+E407-F407,IF(AND(A407&gt;=$E$23,MOD(A407-$E$23,int)=0),$E$24,0)+IF(IF(AND(A407&gt;=$E$23,MOD(A407-$E$23,int)=0),$E$24,0)+IF(MOD(A407-$E$27,periods_per_year)=0,$E$26,0)+F407&lt;J406+E407,IF(MOD(A407-$E$27,periods_per_year)=0,$E$26,0),J406+E407-IF(AND(A407&gt;=$E$23,MOD(A407-$E$23,int)=0),$E$24,0)-F407))))</f>
        <v>#NAME?</v>
      </c>
      <c r="H407" s="79"/>
      <c r="I407" s="78" t="str">
        <f t="shared" si="5"/>
        <v>#NAME?</v>
      </c>
      <c r="J407" s="78" t="str">
        <f t="shared" si="6"/>
        <v>#NAME?</v>
      </c>
      <c r="K407" s="78" t="str">
        <f t="shared" si="7"/>
        <v>#NAME?</v>
      </c>
      <c r="L407" s="78" t="str">
        <f t="shared" si="8"/>
        <v>#NAME?</v>
      </c>
      <c r="M407" s="4"/>
      <c r="N407" s="4"/>
      <c r="O407" s="74" t="str">
        <f t="shared" si="9"/>
        <v>#NAME?</v>
      </c>
      <c r="P407" s="75" t="str">
        <f>IF(O407="","",IF(OR(periods_per_year=26,periods_per_year=52),IF(periods_per_year=26,IF(O407=1,fpdate,P406+14),IF(periods_per_year=52,IF(O407=1,fpdate,P406+7),"n/a")),IF(periods_per_year=24,DATE(YEAR(fpdate),MONTH(fpdate)+(O407-1)/2+IF(AND(DAY(fpdate)&gt;=15,MOD(O407,2)=0),1,0),IF(MOD(O407,2)=0,IF(DAY(fpdate)&gt;=15,DAY(fpdate)-14,DAY(fpdate)+14),DAY(fpdate))),IF(DAY(DATE(YEAR(fpdate),MONTH(fpdate)+O407-1,DAY(fpdate)))&lt;&gt;DAY(fpdate),DATE(YEAR(fpdate),MONTH(fpdate)+O407,0),DATE(YEAR(fpdate),MONTH(fpdate)+O407-1,DAY(fpdate))))))</f>
        <v>#NAME?</v>
      </c>
      <c r="Q407" s="80" t="str">
        <f>IF(O407="","",IF(D407&lt;&gt;"",D407,IF(O407=1,start_rate,IF(variable,IF(OR(O407=1,O407&lt;$J$23*periods_per_year),Q406,MIN($J$24,IF(MOD(O407-1,$J$26)=0,MAX($J$25,Q406+$J$27),Q406))),Q406))))</f>
        <v>#NAME?</v>
      </c>
      <c r="R407" s="78" t="str">
        <f t="shared" si="10"/>
        <v>#NAME?</v>
      </c>
      <c r="S407" s="78" t="str">
        <f t="shared" si="11"/>
        <v>#NAME?</v>
      </c>
      <c r="T407" s="78" t="str">
        <f t="shared" si="12"/>
        <v>#NAME?</v>
      </c>
      <c r="U407" s="78" t="str">
        <f t="shared" si="13"/>
        <v>#NAME?</v>
      </c>
    </row>
    <row r="408" ht="12.75" customHeight="1">
      <c r="A408" s="74" t="str">
        <f t="shared" si="1"/>
        <v>#NAME?</v>
      </c>
      <c r="B408" s="75" t="str">
        <f>IF(A408="","",IF(OR(periods_per_year=26,periods_per_year=52),IF(periods_per_year=26,IF(A408=1,fpdate,B407+14),IF(periods_per_year=52,IF(A408=1,fpdate,B407+7),"n/a")),IF(periods_per_year=24,DATE(YEAR(fpdate),MONTH(fpdate)+(A408-1)/2+IF(AND(DAY(fpdate)&gt;=15,MOD(A408,2)=0),1,0),IF(MOD(A408,2)=0,IF(DAY(fpdate)&gt;=15,DAY(fpdate)-14,DAY(fpdate)+14),DAY(fpdate))),IF(DAY(DATE(YEAR(fpdate),MONTH(fpdate)+A408-1,DAY(fpdate)))&lt;&gt;DAY(fpdate),DATE(YEAR(fpdate),MONTH(fpdate)+A408,0),DATE(YEAR(fpdate),MONTH(fpdate)+A408-1,DAY(fpdate))))))</f>
        <v>#NAME?</v>
      </c>
      <c r="C408" s="76" t="str">
        <f t="shared" si="2"/>
        <v>#NAME?</v>
      </c>
      <c r="D408" s="77" t="str">
        <f>IF(A408="","",IF(A408=1,start_rate,IF(variable,IF(OR(A408=1,A408&lt;$J$23*periods_per_year),D407,MIN($J$24,IF(MOD(A408-1,$J$26)=0,MAX($J$25,D407+$J$27),D407))),D407)))</f>
        <v>#NAME?</v>
      </c>
      <c r="E408" s="78" t="str">
        <f t="shared" si="3"/>
        <v>#NAME?</v>
      </c>
      <c r="F408" s="78" t="str">
        <f t="shared" si="4"/>
        <v>#NAME?</v>
      </c>
      <c r="G408" s="78" t="str">
        <f>IF(OR(A408="",A408&lt;$E$23),"",IF(J407&lt;=F408,0,IF(IF(AND(A408&gt;=$E$23,MOD(A408-$E$23,int)=0),$E$24,0)+F408&gt;=J407+E408,J407+E408-F408,IF(AND(A408&gt;=$E$23,MOD(A408-$E$23,int)=0),$E$24,0)+IF(IF(AND(A408&gt;=$E$23,MOD(A408-$E$23,int)=0),$E$24,0)+IF(MOD(A408-$E$27,periods_per_year)=0,$E$26,0)+F408&lt;J407+E408,IF(MOD(A408-$E$27,periods_per_year)=0,$E$26,0),J407+E408-IF(AND(A408&gt;=$E$23,MOD(A408-$E$23,int)=0),$E$24,0)-F408))))</f>
        <v>#NAME?</v>
      </c>
      <c r="H408" s="79"/>
      <c r="I408" s="78" t="str">
        <f t="shared" si="5"/>
        <v>#NAME?</v>
      </c>
      <c r="J408" s="78" t="str">
        <f t="shared" si="6"/>
        <v>#NAME?</v>
      </c>
      <c r="K408" s="78" t="str">
        <f t="shared" si="7"/>
        <v>#NAME?</v>
      </c>
      <c r="L408" s="78" t="str">
        <f t="shared" si="8"/>
        <v>#NAME?</v>
      </c>
      <c r="M408" s="4"/>
      <c r="N408" s="4"/>
      <c r="O408" s="74" t="str">
        <f t="shared" si="9"/>
        <v>#NAME?</v>
      </c>
      <c r="P408" s="75" t="str">
        <f>IF(O408="","",IF(OR(periods_per_year=26,periods_per_year=52),IF(periods_per_year=26,IF(O408=1,fpdate,P407+14),IF(periods_per_year=52,IF(O408=1,fpdate,P407+7),"n/a")),IF(periods_per_year=24,DATE(YEAR(fpdate),MONTH(fpdate)+(O408-1)/2+IF(AND(DAY(fpdate)&gt;=15,MOD(O408,2)=0),1,0),IF(MOD(O408,2)=0,IF(DAY(fpdate)&gt;=15,DAY(fpdate)-14,DAY(fpdate)+14),DAY(fpdate))),IF(DAY(DATE(YEAR(fpdate),MONTH(fpdate)+O408-1,DAY(fpdate)))&lt;&gt;DAY(fpdate),DATE(YEAR(fpdate),MONTH(fpdate)+O408,0),DATE(YEAR(fpdate),MONTH(fpdate)+O408-1,DAY(fpdate))))))</f>
        <v>#NAME?</v>
      </c>
      <c r="Q408" s="80" t="str">
        <f>IF(O408="","",IF(D408&lt;&gt;"",D408,IF(O408=1,start_rate,IF(variable,IF(OR(O408=1,O408&lt;$J$23*periods_per_year),Q407,MIN($J$24,IF(MOD(O408-1,$J$26)=0,MAX($J$25,Q407+$J$27),Q407))),Q407))))</f>
        <v>#NAME?</v>
      </c>
      <c r="R408" s="78" t="str">
        <f t="shared" si="10"/>
        <v>#NAME?</v>
      </c>
      <c r="S408" s="78" t="str">
        <f t="shared" si="11"/>
        <v>#NAME?</v>
      </c>
      <c r="T408" s="78" t="str">
        <f t="shared" si="12"/>
        <v>#NAME?</v>
      </c>
      <c r="U408" s="78" t="str">
        <f t="shared" si="13"/>
        <v>#NAME?</v>
      </c>
    </row>
    <row r="409" ht="12.75" customHeight="1">
      <c r="A409" s="74" t="str">
        <f t="shared" si="1"/>
        <v>#NAME?</v>
      </c>
      <c r="B409" s="75" t="str">
        <f>IF(A409="","",IF(OR(periods_per_year=26,periods_per_year=52),IF(periods_per_year=26,IF(A409=1,fpdate,B408+14),IF(periods_per_year=52,IF(A409=1,fpdate,B408+7),"n/a")),IF(periods_per_year=24,DATE(YEAR(fpdate),MONTH(fpdate)+(A409-1)/2+IF(AND(DAY(fpdate)&gt;=15,MOD(A409,2)=0),1,0),IF(MOD(A409,2)=0,IF(DAY(fpdate)&gt;=15,DAY(fpdate)-14,DAY(fpdate)+14),DAY(fpdate))),IF(DAY(DATE(YEAR(fpdate),MONTH(fpdate)+A409-1,DAY(fpdate)))&lt;&gt;DAY(fpdate),DATE(YEAR(fpdate),MONTH(fpdate)+A409,0),DATE(YEAR(fpdate),MONTH(fpdate)+A409-1,DAY(fpdate))))))</f>
        <v>#NAME?</v>
      </c>
      <c r="C409" s="76" t="str">
        <f t="shared" si="2"/>
        <v>#NAME?</v>
      </c>
      <c r="D409" s="77" t="str">
        <f>IF(A409="","",IF(A409=1,start_rate,IF(variable,IF(OR(A409=1,A409&lt;$J$23*periods_per_year),D408,MIN($J$24,IF(MOD(A409-1,$J$26)=0,MAX($J$25,D408+$J$27),D408))),D408)))</f>
        <v>#NAME?</v>
      </c>
      <c r="E409" s="78" t="str">
        <f t="shared" si="3"/>
        <v>#NAME?</v>
      </c>
      <c r="F409" s="78" t="str">
        <f t="shared" si="4"/>
        <v>#NAME?</v>
      </c>
      <c r="G409" s="78" t="str">
        <f>IF(OR(A409="",A409&lt;$E$23),"",IF(J408&lt;=F409,0,IF(IF(AND(A409&gt;=$E$23,MOD(A409-$E$23,int)=0),$E$24,0)+F409&gt;=J408+E409,J408+E409-F409,IF(AND(A409&gt;=$E$23,MOD(A409-$E$23,int)=0),$E$24,0)+IF(IF(AND(A409&gt;=$E$23,MOD(A409-$E$23,int)=0),$E$24,0)+IF(MOD(A409-$E$27,periods_per_year)=0,$E$26,0)+F409&lt;J408+E409,IF(MOD(A409-$E$27,periods_per_year)=0,$E$26,0),J408+E409-IF(AND(A409&gt;=$E$23,MOD(A409-$E$23,int)=0),$E$24,0)-F409))))</f>
        <v>#NAME?</v>
      </c>
      <c r="H409" s="79"/>
      <c r="I409" s="78" t="str">
        <f t="shared" si="5"/>
        <v>#NAME?</v>
      </c>
      <c r="J409" s="78" t="str">
        <f t="shared" si="6"/>
        <v>#NAME?</v>
      </c>
      <c r="K409" s="78" t="str">
        <f t="shared" si="7"/>
        <v>#NAME?</v>
      </c>
      <c r="L409" s="78" t="str">
        <f t="shared" si="8"/>
        <v>#NAME?</v>
      </c>
      <c r="M409" s="4"/>
      <c r="N409" s="4"/>
      <c r="O409" s="74" t="str">
        <f t="shared" si="9"/>
        <v>#NAME?</v>
      </c>
      <c r="P409" s="75" t="str">
        <f>IF(O409="","",IF(OR(periods_per_year=26,periods_per_year=52),IF(periods_per_year=26,IF(O409=1,fpdate,P408+14),IF(periods_per_year=52,IF(O409=1,fpdate,P408+7),"n/a")),IF(periods_per_year=24,DATE(YEAR(fpdate),MONTH(fpdate)+(O409-1)/2+IF(AND(DAY(fpdate)&gt;=15,MOD(O409,2)=0),1,0),IF(MOD(O409,2)=0,IF(DAY(fpdate)&gt;=15,DAY(fpdate)-14,DAY(fpdate)+14),DAY(fpdate))),IF(DAY(DATE(YEAR(fpdate),MONTH(fpdate)+O409-1,DAY(fpdate)))&lt;&gt;DAY(fpdate),DATE(YEAR(fpdate),MONTH(fpdate)+O409,0),DATE(YEAR(fpdate),MONTH(fpdate)+O409-1,DAY(fpdate))))))</f>
        <v>#NAME?</v>
      </c>
      <c r="Q409" s="80" t="str">
        <f>IF(O409="","",IF(D409&lt;&gt;"",D409,IF(O409=1,start_rate,IF(variable,IF(OR(O409=1,O409&lt;$J$23*periods_per_year),Q408,MIN($J$24,IF(MOD(O409-1,$J$26)=0,MAX($J$25,Q408+$J$27),Q408))),Q408))))</f>
        <v>#NAME?</v>
      </c>
      <c r="R409" s="78" t="str">
        <f t="shared" si="10"/>
        <v>#NAME?</v>
      </c>
      <c r="S409" s="78" t="str">
        <f t="shared" si="11"/>
        <v>#NAME?</v>
      </c>
      <c r="T409" s="78" t="str">
        <f t="shared" si="12"/>
        <v>#NAME?</v>
      </c>
      <c r="U409" s="78" t="str">
        <f t="shared" si="13"/>
        <v>#NAME?</v>
      </c>
    </row>
    <row r="410" ht="12.75" customHeight="1">
      <c r="A410" s="74" t="str">
        <f t="shared" si="1"/>
        <v>#NAME?</v>
      </c>
      <c r="B410" s="75" t="str">
        <f>IF(A410="","",IF(OR(periods_per_year=26,periods_per_year=52),IF(periods_per_year=26,IF(A410=1,fpdate,B409+14),IF(periods_per_year=52,IF(A410=1,fpdate,B409+7),"n/a")),IF(periods_per_year=24,DATE(YEAR(fpdate),MONTH(fpdate)+(A410-1)/2+IF(AND(DAY(fpdate)&gt;=15,MOD(A410,2)=0),1,0),IF(MOD(A410,2)=0,IF(DAY(fpdate)&gt;=15,DAY(fpdate)-14,DAY(fpdate)+14),DAY(fpdate))),IF(DAY(DATE(YEAR(fpdate),MONTH(fpdate)+A410-1,DAY(fpdate)))&lt;&gt;DAY(fpdate),DATE(YEAR(fpdate),MONTH(fpdate)+A410,0),DATE(YEAR(fpdate),MONTH(fpdate)+A410-1,DAY(fpdate))))))</f>
        <v>#NAME?</v>
      </c>
      <c r="C410" s="76" t="str">
        <f t="shared" si="2"/>
        <v>#NAME?</v>
      </c>
      <c r="D410" s="77" t="str">
        <f>IF(A410="","",IF(A410=1,start_rate,IF(variable,IF(OR(A410=1,A410&lt;$J$23*periods_per_year),D409,MIN($J$24,IF(MOD(A410-1,$J$26)=0,MAX($J$25,D409+$J$27),D409))),D409)))</f>
        <v>#NAME?</v>
      </c>
      <c r="E410" s="78" t="str">
        <f t="shared" si="3"/>
        <v>#NAME?</v>
      </c>
      <c r="F410" s="78" t="str">
        <f t="shared" si="4"/>
        <v>#NAME?</v>
      </c>
      <c r="G410" s="78" t="str">
        <f>IF(OR(A410="",A410&lt;$E$23),"",IF(J409&lt;=F410,0,IF(IF(AND(A410&gt;=$E$23,MOD(A410-$E$23,int)=0),$E$24,0)+F410&gt;=J409+E410,J409+E410-F410,IF(AND(A410&gt;=$E$23,MOD(A410-$E$23,int)=0),$E$24,0)+IF(IF(AND(A410&gt;=$E$23,MOD(A410-$E$23,int)=0),$E$24,0)+IF(MOD(A410-$E$27,periods_per_year)=0,$E$26,0)+F410&lt;J409+E410,IF(MOD(A410-$E$27,periods_per_year)=0,$E$26,0),J409+E410-IF(AND(A410&gt;=$E$23,MOD(A410-$E$23,int)=0),$E$24,0)-F410))))</f>
        <v>#NAME?</v>
      </c>
      <c r="H410" s="79"/>
      <c r="I410" s="78" t="str">
        <f t="shared" si="5"/>
        <v>#NAME?</v>
      </c>
      <c r="J410" s="78" t="str">
        <f t="shared" si="6"/>
        <v>#NAME?</v>
      </c>
      <c r="K410" s="78" t="str">
        <f t="shared" si="7"/>
        <v>#NAME?</v>
      </c>
      <c r="L410" s="78" t="str">
        <f t="shared" si="8"/>
        <v>#NAME?</v>
      </c>
      <c r="M410" s="4"/>
      <c r="N410" s="4"/>
      <c r="O410" s="74" t="str">
        <f t="shared" si="9"/>
        <v>#NAME?</v>
      </c>
      <c r="P410" s="75" t="str">
        <f>IF(O410="","",IF(OR(periods_per_year=26,periods_per_year=52),IF(periods_per_year=26,IF(O410=1,fpdate,P409+14),IF(periods_per_year=52,IF(O410=1,fpdate,P409+7),"n/a")),IF(periods_per_year=24,DATE(YEAR(fpdate),MONTH(fpdate)+(O410-1)/2+IF(AND(DAY(fpdate)&gt;=15,MOD(O410,2)=0),1,0),IF(MOD(O410,2)=0,IF(DAY(fpdate)&gt;=15,DAY(fpdate)-14,DAY(fpdate)+14),DAY(fpdate))),IF(DAY(DATE(YEAR(fpdate),MONTH(fpdate)+O410-1,DAY(fpdate)))&lt;&gt;DAY(fpdate),DATE(YEAR(fpdate),MONTH(fpdate)+O410,0),DATE(YEAR(fpdate),MONTH(fpdate)+O410-1,DAY(fpdate))))))</f>
        <v>#NAME?</v>
      </c>
      <c r="Q410" s="80" t="str">
        <f>IF(O410="","",IF(D410&lt;&gt;"",D410,IF(O410=1,start_rate,IF(variable,IF(OR(O410=1,O410&lt;$J$23*periods_per_year),Q409,MIN($J$24,IF(MOD(O410-1,$J$26)=0,MAX($J$25,Q409+$J$27),Q409))),Q409))))</f>
        <v>#NAME?</v>
      </c>
      <c r="R410" s="78" t="str">
        <f t="shared" si="10"/>
        <v>#NAME?</v>
      </c>
      <c r="S410" s="78" t="str">
        <f t="shared" si="11"/>
        <v>#NAME?</v>
      </c>
      <c r="T410" s="78" t="str">
        <f t="shared" si="12"/>
        <v>#NAME?</v>
      </c>
      <c r="U410" s="78" t="str">
        <f t="shared" si="13"/>
        <v>#NAME?</v>
      </c>
    </row>
    <row r="411" ht="12.75" customHeight="1">
      <c r="A411" s="74" t="str">
        <f t="shared" si="1"/>
        <v>#NAME?</v>
      </c>
      <c r="B411" s="75" t="str">
        <f>IF(A411="","",IF(OR(periods_per_year=26,periods_per_year=52),IF(periods_per_year=26,IF(A411=1,fpdate,B410+14),IF(periods_per_year=52,IF(A411=1,fpdate,B410+7),"n/a")),IF(periods_per_year=24,DATE(YEAR(fpdate),MONTH(fpdate)+(A411-1)/2+IF(AND(DAY(fpdate)&gt;=15,MOD(A411,2)=0),1,0),IF(MOD(A411,2)=0,IF(DAY(fpdate)&gt;=15,DAY(fpdate)-14,DAY(fpdate)+14),DAY(fpdate))),IF(DAY(DATE(YEAR(fpdate),MONTH(fpdate)+A411-1,DAY(fpdate)))&lt;&gt;DAY(fpdate),DATE(YEAR(fpdate),MONTH(fpdate)+A411,0),DATE(YEAR(fpdate),MONTH(fpdate)+A411-1,DAY(fpdate))))))</f>
        <v>#NAME?</v>
      </c>
      <c r="C411" s="76" t="str">
        <f t="shared" si="2"/>
        <v>#NAME?</v>
      </c>
      <c r="D411" s="77" t="str">
        <f>IF(A411="","",IF(A411=1,start_rate,IF(variable,IF(OR(A411=1,A411&lt;$J$23*periods_per_year),D410,MIN($J$24,IF(MOD(A411-1,$J$26)=0,MAX($J$25,D410+$J$27),D410))),D410)))</f>
        <v>#NAME?</v>
      </c>
      <c r="E411" s="78" t="str">
        <f t="shared" si="3"/>
        <v>#NAME?</v>
      </c>
      <c r="F411" s="78" t="str">
        <f t="shared" si="4"/>
        <v>#NAME?</v>
      </c>
      <c r="G411" s="78" t="str">
        <f>IF(OR(A411="",A411&lt;$E$23),"",IF(J410&lt;=F411,0,IF(IF(AND(A411&gt;=$E$23,MOD(A411-$E$23,int)=0),$E$24,0)+F411&gt;=J410+E411,J410+E411-F411,IF(AND(A411&gt;=$E$23,MOD(A411-$E$23,int)=0),$E$24,0)+IF(IF(AND(A411&gt;=$E$23,MOD(A411-$E$23,int)=0),$E$24,0)+IF(MOD(A411-$E$27,periods_per_year)=0,$E$26,0)+F411&lt;J410+E411,IF(MOD(A411-$E$27,periods_per_year)=0,$E$26,0),J410+E411-IF(AND(A411&gt;=$E$23,MOD(A411-$E$23,int)=0),$E$24,0)-F411))))</f>
        <v>#NAME?</v>
      </c>
      <c r="H411" s="79"/>
      <c r="I411" s="78" t="str">
        <f t="shared" si="5"/>
        <v>#NAME?</v>
      </c>
      <c r="J411" s="78" t="str">
        <f t="shared" si="6"/>
        <v>#NAME?</v>
      </c>
      <c r="K411" s="78" t="str">
        <f t="shared" si="7"/>
        <v>#NAME?</v>
      </c>
      <c r="L411" s="78" t="str">
        <f t="shared" si="8"/>
        <v>#NAME?</v>
      </c>
      <c r="M411" s="4"/>
      <c r="N411" s="4"/>
      <c r="O411" s="74" t="str">
        <f t="shared" si="9"/>
        <v>#NAME?</v>
      </c>
      <c r="P411" s="75" t="str">
        <f>IF(O411="","",IF(OR(periods_per_year=26,periods_per_year=52),IF(periods_per_year=26,IF(O411=1,fpdate,P410+14),IF(periods_per_year=52,IF(O411=1,fpdate,P410+7),"n/a")),IF(periods_per_year=24,DATE(YEAR(fpdate),MONTH(fpdate)+(O411-1)/2+IF(AND(DAY(fpdate)&gt;=15,MOD(O411,2)=0),1,0),IF(MOD(O411,2)=0,IF(DAY(fpdate)&gt;=15,DAY(fpdate)-14,DAY(fpdate)+14),DAY(fpdate))),IF(DAY(DATE(YEAR(fpdate),MONTH(fpdate)+O411-1,DAY(fpdate)))&lt;&gt;DAY(fpdate),DATE(YEAR(fpdate),MONTH(fpdate)+O411,0),DATE(YEAR(fpdate),MONTH(fpdate)+O411-1,DAY(fpdate))))))</f>
        <v>#NAME?</v>
      </c>
      <c r="Q411" s="80" t="str">
        <f>IF(O411="","",IF(D411&lt;&gt;"",D411,IF(O411=1,start_rate,IF(variable,IF(OR(O411=1,O411&lt;$J$23*periods_per_year),Q410,MIN($J$24,IF(MOD(O411-1,$J$26)=0,MAX($J$25,Q410+$J$27),Q410))),Q410))))</f>
        <v>#NAME?</v>
      </c>
      <c r="R411" s="78" t="str">
        <f t="shared" si="10"/>
        <v>#NAME?</v>
      </c>
      <c r="S411" s="78" t="str">
        <f t="shared" si="11"/>
        <v>#NAME?</v>
      </c>
      <c r="T411" s="78" t="str">
        <f t="shared" si="12"/>
        <v>#NAME?</v>
      </c>
      <c r="U411" s="78" t="str">
        <f t="shared" si="13"/>
        <v>#NAME?</v>
      </c>
    </row>
    <row r="412" ht="12.75" customHeight="1">
      <c r="A412" s="74" t="str">
        <f t="shared" si="1"/>
        <v>#NAME?</v>
      </c>
      <c r="B412" s="75" t="str">
        <f>IF(A412="","",IF(OR(periods_per_year=26,periods_per_year=52),IF(periods_per_year=26,IF(A412=1,fpdate,B411+14),IF(periods_per_year=52,IF(A412=1,fpdate,B411+7),"n/a")),IF(periods_per_year=24,DATE(YEAR(fpdate),MONTH(fpdate)+(A412-1)/2+IF(AND(DAY(fpdate)&gt;=15,MOD(A412,2)=0),1,0),IF(MOD(A412,2)=0,IF(DAY(fpdate)&gt;=15,DAY(fpdate)-14,DAY(fpdate)+14),DAY(fpdate))),IF(DAY(DATE(YEAR(fpdate),MONTH(fpdate)+A412-1,DAY(fpdate)))&lt;&gt;DAY(fpdate),DATE(YEAR(fpdate),MONTH(fpdate)+A412,0),DATE(YEAR(fpdate),MONTH(fpdate)+A412-1,DAY(fpdate))))))</f>
        <v>#NAME?</v>
      </c>
      <c r="C412" s="76" t="str">
        <f t="shared" si="2"/>
        <v>#NAME?</v>
      </c>
      <c r="D412" s="77" t="str">
        <f>IF(A412="","",IF(A412=1,start_rate,IF(variable,IF(OR(A412=1,A412&lt;$J$23*periods_per_year),D411,MIN($J$24,IF(MOD(A412-1,$J$26)=0,MAX($J$25,D411+$J$27),D411))),D411)))</f>
        <v>#NAME?</v>
      </c>
      <c r="E412" s="78" t="str">
        <f t="shared" si="3"/>
        <v>#NAME?</v>
      </c>
      <c r="F412" s="78" t="str">
        <f t="shared" si="4"/>
        <v>#NAME?</v>
      </c>
      <c r="G412" s="78" t="str">
        <f>IF(OR(A412="",A412&lt;$E$23),"",IF(J411&lt;=F412,0,IF(IF(AND(A412&gt;=$E$23,MOD(A412-$E$23,int)=0),$E$24,0)+F412&gt;=J411+E412,J411+E412-F412,IF(AND(A412&gt;=$E$23,MOD(A412-$E$23,int)=0),$E$24,0)+IF(IF(AND(A412&gt;=$E$23,MOD(A412-$E$23,int)=0),$E$24,0)+IF(MOD(A412-$E$27,periods_per_year)=0,$E$26,0)+F412&lt;J411+E412,IF(MOD(A412-$E$27,periods_per_year)=0,$E$26,0),J411+E412-IF(AND(A412&gt;=$E$23,MOD(A412-$E$23,int)=0),$E$24,0)-F412))))</f>
        <v>#NAME?</v>
      </c>
      <c r="H412" s="79"/>
      <c r="I412" s="78" t="str">
        <f t="shared" si="5"/>
        <v>#NAME?</v>
      </c>
      <c r="J412" s="78" t="str">
        <f t="shared" si="6"/>
        <v>#NAME?</v>
      </c>
      <c r="K412" s="78" t="str">
        <f t="shared" si="7"/>
        <v>#NAME?</v>
      </c>
      <c r="L412" s="78" t="str">
        <f t="shared" si="8"/>
        <v>#NAME?</v>
      </c>
      <c r="M412" s="4"/>
      <c r="N412" s="4"/>
      <c r="O412" s="74" t="str">
        <f t="shared" si="9"/>
        <v>#NAME?</v>
      </c>
      <c r="P412" s="75" t="str">
        <f>IF(O412="","",IF(OR(periods_per_year=26,periods_per_year=52),IF(periods_per_year=26,IF(O412=1,fpdate,P411+14),IF(periods_per_year=52,IF(O412=1,fpdate,P411+7),"n/a")),IF(periods_per_year=24,DATE(YEAR(fpdate),MONTH(fpdate)+(O412-1)/2+IF(AND(DAY(fpdate)&gt;=15,MOD(O412,2)=0),1,0),IF(MOD(O412,2)=0,IF(DAY(fpdate)&gt;=15,DAY(fpdate)-14,DAY(fpdate)+14),DAY(fpdate))),IF(DAY(DATE(YEAR(fpdate),MONTH(fpdate)+O412-1,DAY(fpdate)))&lt;&gt;DAY(fpdate),DATE(YEAR(fpdate),MONTH(fpdate)+O412,0),DATE(YEAR(fpdate),MONTH(fpdate)+O412-1,DAY(fpdate))))))</f>
        <v>#NAME?</v>
      </c>
      <c r="Q412" s="80" t="str">
        <f>IF(O412="","",IF(D412&lt;&gt;"",D412,IF(O412=1,start_rate,IF(variable,IF(OR(O412=1,O412&lt;$J$23*periods_per_year),Q411,MIN($J$24,IF(MOD(O412-1,$J$26)=0,MAX($J$25,Q411+$J$27),Q411))),Q411))))</f>
        <v>#NAME?</v>
      </c>
      <c r="R412" s="78" t="str">
        <f t="shared" si="10"/>
        <v>#NAME?</v>
      </c>
      <c r="S412" s="78" t="str">
        <f t="shared" si="11"/>
        <v>#NAME?</v>
      </c>
      <c r="T412" s="78" t="str">
        <f t="shared" si="12"/>
        <v>#NAME?</v>
      </c>
      <c r="U412" s="78" t="str">
        <f t="shared" si="13"/>
        <v>#NAME?</v>
      </c>
    </row>
    <row r="413" ht="12.75" customHeight="1">
      <c r="A413" s="74" t="str">
        <f t="shared" si="1"/>
        <v>#NAME?</v>
      </c>
      <c r="B413" s="75" t="str">
        <f>IF(A413="","",IF(OR(periods_per_year=26,periods_per_year=52),IF(periods_per_year=26,IF(A413=1,fpdate,B412+14),IF(periods_per_year=52,IF(A413=1,fpdate,B412+7),"n/a")),IF(periods_per_year=24,DATE(YEAR(fpdate),MONTH(fpdate)+(A413-1)/2+IF(AND(DAY(fpdate)&gt;=15,MOD(A413,2)=0),1,0),IF(MOD(A413,2)=0,IF(DAY(fpdate)&gt;=15,DAY(fpdate)-14,DAY(fpdate)+14),DAY(fpdate))),IF(DAY(DATE(YEAR(fpdate),MONTH(fpdate)+A413-1,DAY(fpdate)))&lt;&gt;DAY(fpdate),DATE(YEAR(fpdate),MONTH(fpdate)+A413,0),DATE(YEAR(fpdate),MONTH(fpdate)+A413-1,DAY(fpdate))))))</f>
        <v>#NAME?</v>
      </c>
      <c r="C413" s="76" t="str">
        <f t="shared" si="2"/>
        <v>#NAME?</v>
      </c>
      <c r="D413" s="77" t="str">
        <f>IF(A413="","",IF(A413=1,start_rate,IF(variable,IF(OR(A413=1,A413&lt;$J$23*periods_per_year),D412,MIN($J$24,IF(MOD(A413-1,$J$26)=0,MAX($J$25,D412+$J$27),D412))),D412)))</f>
        <v>#NAME?</v>
      </c>
      <c r="E413" s="78" t="str">
        <f t="shared" si="3"/>
        <v>#NAME?</v>
      </c>
      <c r="F413" s="78" t="str">
        <f t="shared" si="4"/>
        <v>#NAME?</v>
      </c>
      <c r="G413" s="78" t="str">
        <f>IF(OR(A413="",A413&lt;$E$23),"",IF(J412&lt;=F413,0,IF(IF(AND(A413&gt;=$E$23,MOD(A413-$E$23,int)=0),$E$24,0)+F413&gt;=J412+E413,J412+E413-F413,IF(AND(A413&gt;=$E$23,MOD(A413-$E$23,int)=0),$E$24,0)+IF(IF(AND(A413&gt;=$E$23,MOD(A413-$E$23,int)=0),$E$24,0)+IF(MOD(A413-$E$27,periods_per_year)=0,$E$26,0)+F413&lt;J412+E413,IF(MOD(A413-$E$27,periods_per_year)=0,$E$26,0),J412+E413-IF(AND(A413&gt;=$E$23,MOD(A413-$E$23,int)=0),$E$24,0)-F413))))</f>
        <v>#NAME?</v>
      </c>
      <c r="H413" s="79"/>
      <c r="I413" s="78" t="str">
        <f t="shared" si="5"/>
        <v>#NAME?</v>
      </c>
      <c r="J413" s="78" t="str">
        <f t="shared" si="6"/>
        <v>#NAME?</v>
      </c>
      <c r="K413" s="78" t="str">
        <f t="shared" si="7"/>
        <v>#NAME?</v>
      </c>
      <c r="L413" s="78" t="str">
        <f t="shared" si="8"/>
        <v>#NAME?</v>
      </c>
      <c r="M413" s="4"/>
      <c r="N413" s="4"/>
      <c r="O413" s="74" t="str">
        <f t="shared" si="9"/>
        <v>#NAME?</v>
      </c>
      <c r="P413" s="75" t="str">
        <f>IF(O413="","",IF(OR(periods_per_year=26,periods_per_year=52),IF(periods_per_year=26,IF(O413=1,fpdate,P412+14),IF(periods_per_year=52,IF(O413=1,fpdate,P412+7),"n/a")),IF(periods_per_year=24,DATE(YEAR(fpdate),MONTH(fpdate)+(O413-1)/2+IF(AND(DAY(fpdate)&gt;=15,MOD(O413,2)=0),1,0),IF(MOD(O413,2)=0,IF(DAY(fpdate)&gt;=15,DAY(fpdate)-14,DAY(fpdate)+14),DAY(fpdate))),IF(DAY(DATE(YEAR(fpdate),MONTH(fpdate)+O413-1,DAY(fpdate)))&lt;&gt;DAY(fpdate),DATE(YEAR(fpdate),MONTH(fpdate)+O413,0),DATE(YEAR(fpdate),MONTH(fpdate)+O413-1,DAY(fpdate))))))</f>
        <v>#NAME?</v>
      </c>
      <c r="Q413" s="80" t="str">
        <f>IF(O413="","",IF(D413&lt;&gt;"",D413,IF(O413=1,start_rate,IF(variable,IF(OR(O413=1,O413&lt;$J$23*periods_per_year),Q412,MIN($J$24,IF(MOD(O413-1,$J$26)=0,MAX($J$25,Q412+$J$27),Q412))),Q412))))</f>
        <v>#NAME?</v>
      </c>
      <c r="R413" s="78" t="str">
        <f t="shared" si="10"/>
        <v>#NAME?</v>
      </c>
      <c r="S413" s="78" t="str">
        <f t="shared" si="11"/>
        <v>#NAME?</v>
      </c>
      <c r="T413" s="78" t="str">
        <f t="shared" si="12"/>
        <v>#NAME?</v>
      </c>
      <c r="U413" s="78" t="str">
        <f t="shared" si="13"/>
        <v>#NAME?</v>
      </c>
    </row>
    <row r="414" ht="12.75" customHeight="1">
      <c r="A414" s="74" t="str">
        <f t="shared" si="1"/>
        <v>#NAME?</v>
      </c>
      <c r="B414" s="75" t="str">
        <f>IF(A414="","",IF(OR(periods_per_year=26,periods_per_year=52),IF(periods_per_year=26,IF(A414=1,fpdate,B413+14),IF(periods_per_year=52,IF(A414=1,fpdate,B413+7),"n/a")),IF(periods_per_year=24,DATE(YEAR(fpdate),MONTH(fpdate)+(A414-1)/2+IF(AND(DAY(fpdate)&gt;=15,MOD(A414,2)=0),1,0),IF(MOD(A414,2)=0,IF(DAY(fpdate)&gt;=15,DAY(fpdate)-14,DAY(fpdate)+14),DAY(fpdate))),IF(DAY(DATE(YEAR(fpdate),MONTH(fpdate)+A414-1,DAY(fpdate)))&lt;&gt;DAY(fpdate),DATE(YEAR(fpdate),MONTH(fpdate)+A414,0),DATE(YEAR(fpdate),MONTH(fpdate)+A414-1,DAY(fpdate))))))</f>
        <v>#NAME?</v>
      </c>
      <c r="C414" s="76" t="str">
        <f t="shared" si="2"/>
        <v>#NAME?</v>
      </c>
      <c r="D414" s="77" t="str">
        <f>IF(A414="","",IF(A414=1,start_rate,IF(variable,IF(OR(A414=1,A414&lt;$J$23*periods_per_year),D413,MIN($J$24,IF(MOD(A414-1,$J$26)=0,MAX($J$25,D413+$J$27),D413))),D413)))</f>
        <v>#NAME?</v>
      </c>
      <c r="E414" s="78" t="str">
        <f t="shared" si="3"/>
        <v>#NAME?</v>
      </c>
      <c r="F414" s="78" t="str">
        <f t="shared" si="4"/>
        <v>#NAME?</v>
      </c>
      <c r="G414" s="78" t="str">
        <f>IF(OR(A414="",A414&lt;$E$23),"",IF(J413&lt;=F414,0,IF(IF(AND(A414&gt;=$E$23,MOD(A414-$E$23,int)=0),$E$24,0)+F414&gt;=J413+E414,J413+E414-F414,IF(AND(A414&gt;=$E$23,MOD(A414-$E$23,int)=0),$E$24,0)+IF(IF(AND(A414&gt;=$E$23,MOD(A414-$E$23,int)=0),$E$24,0)+IF(MOD(A414-$E$27,periods_per_year)=0,$E$26,0)+F414&lt;J413+E414,IF(MOD(A414-$E$27,periods_per_year)=0,$E$26,0),J413+E414-IF(AND(A414&gt;=$E$23,MOD(A414-$E$23,int)=0),$E$24,0)-F414))))</f>
        <v>#NAME?</v>
      </c>
      <c r="H414" s="79"/>
      <c r="I414" s="78" t="str">
        <f t="shared" si="5"/>
        <v>#NAME?</v>
      </c>
      <c r="J414" s="78" t="str">
        <f t="shared" si="6"/>
        <v>#NAME?</v>
      </c>
      <c r="K414" s="78" t="str">
        <f t="shared" si="7"/>
        <v>#NAME?</v>
      </c>
      <c r="L414" s="78" t="str">
        <f t="shared" si="8"/>
        <v>#NAME?</v>
      </c>
      <c r="M414" s="4"/>
      <c r="N414" s="4"/>
      <c r="O414" s="74" t="str">
        <f t="shared" si="9"/>
        <v>#NAME?</v>
      </c>
      <c r="P414" s="75" t="str">
        <f>IF(O414="","",IF(OR(periods_per_year=26,periods_per_year=52),IF(periods_per_year=26,IF(O414=1,fpdate,P413+14),IF(periods_per_year=52,IF(O414=1,fpdate,P413+7),"n/a")),IF(periods_per_year=24,DATE(YEAR(fpdate),MONTH(fpdate)+(O414-1)/2+IF(AND(DAY(fpdate)&gt;=15,MOD(O414,2)=0),1,0),IF(MOD(O414,2)=0,IF(DAY(fpdate)&gt;=15,DAY(fpdate)-14,DAY(fpdate)+14),DAY(fpdate))),IF(DAY(DATE(YEAR(fpdate),MONTH(fpdate)+O414-1,DAY(fpdate)))&lt;&gt;DAY(fpdate),DATE(YEAR(fpdate),MONTH(fpdate)+O414,0),DATE(YEAR(fpdate),MONTH(fpdate)+O414-1,DAY(fpdate))))))</f>
        <v>#NAME?</v>
      </c>
      <c r="Q414" s="80" t="str">
        <f>IF(O414="","",IF(D414&lt;&gt;"",D414,IF(O414=1,start_rate,IF(variable,IF(OR(O414=1,O414&lt;$J$23*periods_per_year),Q413,MIN($J$24,IF(MOD(O414-1,$J$26)=0,MAX($J$25,Q413+$J$27),Q413))),Q413))))</f>
        <v>#NAME?</v>
      </c>
      <c r="R414" s="78" t="str">
        <f t="shared" si="10"/>
        <v>#NAME?</v>
      </c>
      <c r="S414" s="78" t="str">
        <f t="shared" si="11"/>
        <v>#NAME?</v>
      </c>
      <c r="T414" s="78" t="str">
        <f t="shared" si="12"/>
        <v>#NAME?</v>
      </c>
      <c r="U414" s="78" t="str">
        <f t="shared" si="13"/>
        <v>#NAME?</v>
      </c>
    </row>
    <row r="415" ht="12.75" customHeight="1">
      <c r="A415" s="74" t="str">
        <f t="shared" si="1"/>
        <v>#NAME?</v>
      </c>
      <c r="B415" s="75" t="str">
        <f>IF(A415="","",IF(OR(periods_per_year=26,periods_per_year=52),IF(periods_per_year=26,IF(A415=1,fpdate,B414+14),IF(periods_per_year=52,IF(A415=1,fpdate,B414+7),"n/a")),IF(periods_per_year=24,DATE(YEAR(fpdate),MONTH(fpdate)+(A415-1)/2+IF(AND(DAY(fpdate)&gt;=15,MOD(A415,2)=0),1,0),IF(MOD(A415,2)=0,IF(DAY(fpdate)&gt;=15,DAY(fpdate)-14,DAY(fpdate)+14),DAY(fpdate))),IF(DAY(DATE(YEAR(fpdate),MONTH(fpdate)+A415-1,DAY(fpdate)))&lt;&gt;DAY(fpdate),DATE(YEAR(fpdate),MONTH(fpdate)+A415,0),DATE(YEAR(fpdate),MONTH(fpdate)+A415-1,DAY(fpdate))))))</f>
        <v>#NAME?</v>
      </c>
      <c r="C415" s="76" t="str">
        <f t="shared" si="2"/>
        <v>#NAME?</v>
      </c>
      <c r="D415" s="77" t="str">
        <f>IF(A415="","",IF(A415=1,start_rate,IF(variable,IF(OR(A415=1,A415&lt;$J$23*periods_per_year),D414,MIN($J$24,IF(MOD(A415-1,$J$26)=0,MAX($J$25,D414+$J$27),D414))),D414)))</f>
        <v>#NAME?</v>
      </c>
      <c r="E415" s="78" t="str">
        <f t="shared" si="3"/>
        <v>#NAME?</v>
      </c>
      <c r="F415" s="78" t="str">
        <f t="shared" si="4"/>
        <v>#NAME?</v>
      </c>
      <c r="G415" s="78" t="str">
        <f>IF(OR(A415="",A415&lt;$E$23),"",IF(J414&lt;=F415,0,IF(IF(AND(A415&gt;=$E$23,MOD(A415-$E$23,int)=0),$E$24,0)+F415&gt;=J414+E415,J414+E415-F415,IF(AND(A415&gt;=$E$23,MOD(A415-$E$23,int)=0),$E$24,0)+IF(IF(AND(A415&gt;=$E$23,MOD(A415-$E$23,int)=0),$E$24,0)+IF(MOD(A415-$E$27,periods_per_year)=0,$E$26,0)+F415&lt;J414+E415,IF(MOD(A415-$E$27,periods_per_year)=0,$E$26,0),J414+E415-IF(AND(A415&gt;=$E$23,MOD(A415-$E$23,int)=0),$E$24,0)-F415))))</f>
        <v>#NAME?</v>
      </c>
      <c r="H415" s="79"/>
      <c r="I415" s="78" t="str">
        <f t="shared" si="5"/>
        <v>#NAME?</v>
      </c>
      <c r="J415" s="78" t="str">
        <f t="shared" si="6"/>
        <v>#NAME?</v>
      </c>
      <c r="K415" s="78" t="str">
        <f t="shared" si="7"/>
        <v>#NAME?</v>
      </c>
      <c r="L415" s="78" t="str">
        <f t="shared" si="8"/>
        <v>#NAME?</v>
      </c>
      <c r="M415" s="4"/>
      <c r="N415" s="4"/>
      <c r="O415" s="74" t="str">
        <f t="shared" si="9"/>
        <v>#NAME?</v>
      </c>
      <c r="P415" s="75" t="str">
        <f>IF(O415="","",IF(OR(periods_per_year=26,periods_per_year=52),IF(periods_per_year=26,IF(O415=1,fpdate,P414+14),IF(periods_per_year=52,IF(O415=1,fpdate,P414+7),"n/a")),IF(periods_per_year=24,DATE(YEAR(fpdate),MONTH(fpdate)+(O415-1)/2+IF(AND(DAY(fpdate)&gt;=15,MOD(O415,2)=0),1,0),IF(MOD(O415,2)=0,IF(DAY(fpdate)&gt;=15,DAY(fpdate)-14,DAY(fpdate)+14),DAY(fpdate))),IF(DAY(DATE(YEAR(fpdate),MONTH(fpdate)+O415-1,DAY(fpdate)))&lt;&gt;DAY(fpdate),DATE(YEAR(fpdate),MONTH(fpdate)+O415,0),DATE(YEAR(fpdate),MONTH(fpdate)+O415-1,DAY(fpdate))))))</f>
        <v>#NAME?</v>
      </c>
      <c r="Q415" s="80" t="str">
        <f>IF(O415="","",IF(D415&lt;&gt;"",D415,IF(O415=1,start_rate,IF(variable,IF(OR(O415=1,O415&lt;$J$23*periods_per_year),Q414,MIN($J$24,IF(MOD(O415-1,$J$26)=0,MAX($J$25,Q414+$J$27),Q414))),Q414))))</f>
        <v>#NAME?</v>
      </c>
      <c r="R415" s="78" t="str">
        <f t="shared" si="10"/>
        <v>#NAME?</v>
      </c>
      <c r="S415" s="78" t="str">
        <f t="shared" si="11"/>
        <v>#NAME?</v>
      </c>
      <c r="T415" s="78" t="str">
        <f t="shared" si="12"/>
        <v>#NAME?</v>
      </c>
      <c r="U415" s="78" t="str">
        <f t="shared" si="13"/>
        <v>#NAME?</v>
      </c>
    </row>
    <row r="416" ht="12.75" customHeight="1">
      <c r="A416" s="74" t="str">
        <f t="shared" si="1"/>
        <v>#NAME?</v>
      </c>
      <c r="B416" s="75" t="str">
        <f>IF(A416="","",IF(OR(periods_per_year=26,periods_per_year=52),IF(periods_per_year=26,IF(A416=1,fpdate,B415+14),IF(periods_per_year=52,IF(A416=1,fpdate,B415+7),"n/a")),IF(periods_per_year=24,DATE(YEAR(fpdate),MONTH(fpdate)+(A416-1)/2+IF(AND(DAY(fpdate)&gt;=15,MOD(A416,2)=0),1,0),IF(MOD(A416,2)=0,IF(DAY(fpdate)&gt;=15,DAY(fpdate)-14,DAY(fpdate)+14),DAY(fpdate))),IF(DAY(DATE(YEAR(fpdate),MONTH(fpdate)+A416-1,DAY(fpdate)))&lt;&gt;DAY(fpdate),DATE(YEAR(fpdate),MONTH(fpdate)+A416,0),DATE(YEAR(fpdate),MONTH(fpdate)+A416-1,DAY(fpdate))))))</f>
        <v>#NAME?</v>
      </c>
      <c r="C416" s="76" t="str">
        <f t="shared" si="2"/>
        <v>#NAME?</v>
      </c>
      <c r="D416" s="77" t="str">
        <f>IF(A416="","",IF(A416=1,start_rate,IF(variable,IF(OR(A416=1,A416&lt;$J$23*periods_per_year),D415,MIN($J$24,IF(MOD(A416-1,$J$26)=0,MAX($J$25,D415+$J$27),D415))),D415)))</f>
        <v>#NAME?</v>
      </c>
      <c r="E416" s="78" t="str">
        <f t="shared" si="3"/>
        <v>#NAME?</v>
      </c>
      <c r="F416" s="78" t="str">
        <f t="shared" si="4"/>
        <v>#NAME?</v>
      </c>
      <c r="G416" s="78" t="str">
        <f>IF(OR(A416="",A416&lt;$E$23),"",IF(J415&lt;=F416,0,IF(IF(AND(A416&gt;=$E$23,MOD(A416-$E$23,int)=0),$E$24,0)+F416&gt;=J415+E416,J415+E416-F416,IF(AND(A416&gt;=$E$23,MOD(A416-$E$23,int)=0),$E$24,0)+IF(IF(AND(A416&gt;=$E$23,MOD(A416-$E$23,int)=0),$E$24,0)+IF(MOD(A416-$E$27,periods_per_year)=0,$E$26,0)+F416&lt;J415+E416,IF(MOD(A416-$E$27,periods_per_year)=0,$E$26,0),J415+E416-IF(AND(A416&gt;=$E$23,MOD(A416-$E$23,int)=0),$E$24,0)-F416))))</f>
        <v>#NAME?</v>
      </c>
      <c r="H416" s="79"/>
      <c r="I416" s="78" t="str">
        <f t="shared" si="5"/>
        <v>#NAME?</v>
      </c>
      <c r="J416" s="78" t="str">
        <f t="shared" si="6"/>
        <v>#NAME?</v>
      </c>
      <c r="K416" s="78" t="str">
        <f t="shared" si="7"/>
        <v>#NAME?</v>
      </c>
      <c r="L416" s="78" t="str">
        <f t="shared" si="8"/>
        <v>#NAME?</v>
      </c>
      <c r="M416" s="4"/>
      <c r="N416" s="4"/>
      <c r="O416" s="74" t="str">
        <f t="shared" si="9"/>
        <v>#NAME?</v>
      </c>
      <c r="P416" s="75" t="str">
        <f>IF(O416="","",IF(OR(periods_per_year=26,periods_per_year=52),IF(periods_per_year=26,IF(O416=1,fpdate,P415+14),IF(periods_per_year=52,IF(O416=1,fpdate,P415+7),"n/a")),IF(periods_per_year=24,DATE(YEAR(fpdate),MONTH(fpdate)+(O416-1)/2+IF(AND(DAY(fpdate)&gt;=15,MOD(O416,2)=0),1,0),IF(MOD(O416,2)=0,IF(DAY(fpdate)&gt;=15,DAY(fpdate)-14,DAY(fpdate)+14),DAY(fpdate))),IF(DAY(DATE(YEAR(fpdate),MONTH(fpdate)+O416-1,DAY(fpdate)))&lt;&gt;DAY(fpdate),DATE(YEAR(fpdate),MONTH(fpdate)+O416,0),DATE(YEAR(fpdate),MONTH(fpdate)+O416-1,DAY(fpdate))))))</f>
        <v>#NAME?</v>
      </c>
      <c r="Q416" s="80" t="str">
        <f>IF(O416="","",IF(D416&lt;&gt;"",D416,IF(O416=1,start_rate,IF(variable,IF(OR(O416=1,O416&lt;$J$23*periods_per_year),Q415,MIN($J$24,IF(MOD(O416-1,$J$26)=0,MAX($J$25,Q415+$J$27),Q415))),Q415))))</f>
        <v>#NAME?</v>
      </c>
      <c r="R416" s="78" t="str">
        <f t="shared" si="10"/>
        <v>#NAME?</v>
      </c>
      <c r="S416" s="78" t="str">
        <f t="shared" si="11"/>
        <v>#NAME?</v>
      </c>
      <c r="T416" s="78" t="str">
        <f t="shared" si="12"/>
        <v>#NAME?</v>
      </c>
      <c r="U416" s="78" t="str">
        <f t="shared" si="13"/>
        <v>#NAME?</v>
      </c>
    </row>
    <row r="417" ht="12.75" customHeight="1">
      <c r="A417" s="74" t="str">
        <f t="shared" si="1"/>
        <v>#NAME?</v>
      </c>
      <c r="B417" s="75" t="str">
        <f>IF(A417="","",IF(OR(periods_per_year=26,periods_per_year=52),IF(periods_per_year=26,IF(A417=1,fpdate,B416+14),IF(periods_per_year=52,IF(A417=1,fpdate,B416+7),"n/a")),IF(periods_per_year=24,DATE(YEAR(fpdate),MONTH(fpdate)+(A417-1)/2+IF(AND(DAY(fpdate)&gt;=15,MOD(A417,2)=0),1,0),IF(MOD(A417,2)=0,IF(DAY(fpdate)&gt;=15,DAY(fpdate)-14,DAY(fpdate)+14),DAY(fpdate))),IF(DAY(DATE(YEAR(fpdate),MONTH(fpdate)+A417-1,DAY(fpdate)))&lt;&gt;DAY(fpdate),DATE(YEAR(fpdate),MONTH(fpdate)+A417,0),DATE(YEAR(fpdate),MONTH(fpdate)+A417-1,DAY(fpdate))))))</f>
        <v>#NAME?</v>
      </c>
      <c r="C417" s="76" t="str">
        <f t="shared" si="2"/>
        <v>#NAME?</v>
      </c>
      <c r="D417" s="77" t="str">
        <f>IF(A417="","",IF(A417=1,start_rate,IF(variable,IF(OR(A417=1,A417&lt;$J$23*periods_per_year),D416,MIN($J$24,IF(MOD(A417-1,$J$26)=0,MAX($J$25,D416+$J$27),D416))),D416)))</f>
        <v>#NAME?</v>
      </c>
      <c r="E417" s="78" t="str">
        <f t="shared" si="3"/>
        <v>#NAME?</v>
      </c>
      <c r="F417" s="78" t="str">
        <f t="shared" si="4"/>
        <v>#NAME?</v>
      </c>
      <c r="G417" s="78" t="str">
        <f>IF(OR(A417="",A417&lt;$E$23),"",IF(J416&lt;=F417,0,IF(IF(AND(A417&gt;=$E$23,MOD(A417-$E$23,int)=0),$E$24,0)+F417&gt;=J416+E417,J416+E417-F417,IF(AND(A417&gt;=$E$23,MOD(A417-$E$23,int)=0),$E$24,0)+IF(IF(AND(A417&gt;=$E$23,MOD(A417-$E$23,int)=0),$E$24,0)+IF(MOD(A417-$E$27,periods_per_year)=0,$E$26,0)+F417&lt;J416+E417,IF(MOD(A417-$E$27,periods_per_year)=0,$E$26,0),J416+E417-IF(AND(A417&gt;=$E$23,MOD(A417-$E$23,int)=0),$E$24,0)-F417))))</f>
        <v>#NAME?</v>
      </c>
      <c r="H417" s="79"/>
      <c r="I417" s="78" t="str">
        <f t="shared" si="5"/>
        <v>#NAME?</v>
      </c>
      <c r="J417" s="78" t="str">
        <f t="shared" si="6"/>
        <v>#NAME?</v>
      </c>
      <c r="K417" s="78" t="str">
        <f t="shared" si="7"/>
        <v>#NAME?</v>
      </c>
      <c r="L417" s="78" t="str">
        <f t="shared" si="8"/>
        <v>#NAME?</v>
      </c>
      <c r="M417" s="4"/>
      <c r="N417" s="4"/>
      <c r="O417" s="74" t="str">
        <f t="shared" si="9"/>
        <v>#NAME?</v>
      </c>
      <c r="P417" s="75" t="str">
        <f>IF(O417="","",IF(OR(periods_per_year=26,periods_per_year=52),IF(periods_per_year=26,IF(O417=1,fpdate,P416+14),IF(periods_per_year=52,IF(O417=1,fpdate,P416+7),"n/a")),IF(periods_per_year=24,DATE(YEAR(fpdate),MONTH(fpdate)+(O417-1)/2+IF(AND(DAY(fpdate)&gt;=15,MOD(O417,2)=0),1,0),IF(MOD(O417,2)=0,IF(DAY(fpdate)&gt;=15,DAY(fpdate)-14,DAY(fpdate)+14),DAY(fpdate))),IF(DAY(DATE(YEAR(fpdate),MONTH(fpdate)+O417-1,DAY(fpdate)))&lt;&gt;DAY(fpdate),DATE(YEAR(fpdate),MONTH(fpdate)+O417,0),DATE(YEAR(fpdate),MONTH(fpdate)+O417-1,DAY(fpdate))))))</f>
        <v>#NAME?</v>
      </c>
      <c r="Q417" s="80" t="str">
        <f>IF(O417="","",IF(D417&lt;&gt;"",D417,IF(O417=1,start_rate,IF(variable,IF(OR(O417=1,O417&lt;$J$23*periods_per_year),Q416,MIN($J$24,IF(MOD(O417-1,$J$26)=0,MAX($J$25,Q416+$J$27),Q416))),Q416))))</f>
        <v>#NAME?</v>
      </c>
      <c r="R417" s="78" t="str">
        <f t="shared" si="10"/>
        <v>#NAME?</v>
      </c>
      <c r="S417" s="78" t="str">
        <f t="shared" si="11"/>
        <v>#NAME?</v>
      </c>
      <c r="T417" s="78" t="str">
        <f t="shared" si="12"/>
        <v>#NAME?</v>
      </c>
      <c r="U417" s="78" t="str">
        <f t="shared" si="13"/>
        <v>#NAME?</v>
      </c>
    </row>
    <row r="418" ht="12.75" customHeight="1">
      <c r="A418" s="74" t="str">
        <f t="shared" si="1"/>
        <v>#NAME?</v>
      </c>
      <c r="B418" s="75" t="str">
        <f>IF(A418="","",IF(OR(periods_per_year=26,periods_per_year=52),IF(periods_per_year=26,IF(A418=1,fpdate,B417+14),IF(periods_per_year=52,IF(A418=1,fpdate,B417+7),"n/a")),IF(periods_per_year=24,DATE(YEAR(fpdate),MONTH(fpdate)+(A418-1)/2+IF(AND(DAY(fpdate)&gt;=15,MOD(A418,2)=0),1,0),IF(MOD(A418,2)=0,IF(DAY(fpdate)&gt;=15,DAY(fpdate)-14,DAY(fpdate)+14),DAY(fpdate))),IF(DAY(DATE(YEAR(fpdate),MONTH(fpdate)+A418-1,DAY(fpdate)))&lt;&gt;DAY(fpdate),DATE(YEAR(fpdate),MONTH(fpdate)+A418,0),DATE(YEAR(fpdate),MONTH(fpdate)+A418-1,DAY(fpdate))))))</f>
        <v>#NAME?</v>
      </c>
      <c r="C418" s="76" t="str">
        <f t="shared" si="2"/>
        <v>#NAME?</v>
      </c>
      <c r="D418" s="77" t="str">
        <f>IF(A418="","",IF(A418=1,start_rate,IF(variable,IF(OR(A418=1,A418&lt;$J$23*periods_per_year),D417,MIN($J$24,IF(MOD(A418-1,$J$26)=0,MAX($J$25,D417+$J$27),D417))),D417)))</f>
        <v>#NAME?</v>
      </c>
      <c r="E418" s="78" t="str">
        <f t="shared" si="3"/>
        <v>#NAME?</v>
      </c>
      <c r="F418" s="78" t="str">
        <f t="shared" si="4"/>
        <v>#NAME?</v>
      </c>
      <c r="G418" s="78" t="str">
        <f>IF(OR(A418="",A418&lt;$E$23),"",IF(J417&lt;=F418,0,IF(IF(AND(A418&gt;=$E$23,MOD(A418-$E$23,int)=0),$E$24,0)+F418&gt;=J417+E418,J417+E418-F418,IF(AND(A418&gt;=$E$23,MOD(A418-$E$23,int)=0),$E$24,0)+IF(IF(AND(A418&gt;=$E$23,MOD(A418-$E$23,int)=0),$E$24,0)+IF(MOD(A418-$E$27,periods_per_year)=0,$E$26,0)+F418&lt;J417+E418,IF(MOD(A418-$E$27,periods_per_year)=0,$E$26,0),J417+E418-IF(AND(A418&gt;=$E$23,MOD(A418-$E$23,int)=0),$E$24,0)-F418))))</f>
        <v>#NAME?</v>
      </c>
      <c r="H418" s="79"/>
      <c r="I418" s="78" t="str">
        <f t="shared" si="5"/>
        <v>#NAME?</v>
      </c>
      <c r="J418" s="78" t="str">
        <f t="shared" si="6"/>
        <v>#NAME?</v>
      </c>
      <c r="K418" s="78" t="str">
        <f t="shared" si="7"/>
        <v>#NAME?</v>
      </c>
      <c r="L418" s="78" t="str">
        <f t="shared" si="8"/>
        <v>#NAME?</v>
      </c>
      <c r="M418" s="4"/>
      <c r="N418" s="4"/>
      <c r="O418" s="74" t="str">
        <f t="shared" si="9"/>
        <v>#NAME?</v>
      </c>
      <c r="P418" s="75" t="str">
        <f>IF(O418="","",IF(OR(periods_per_year=26,periods_per_year=52),IF(periods_per_year=26,IF(O418=1,fpdate,P417+14),IF(periods_per_year=52,IF(O418=1,fpdate,P417+7),"n/a")),IF(periods_per_year=24,DATE(YEAR(fpdate),MONTH(fpdate)+(O418-1)/2+IF(AND(DAY(fpdate)&gt;=15,MOD(O418,2)=0),1,0),IF(MOD(O418,2)=0,IF(DAY(fpdate)&gt;=15,DAY(fpdate)-14,DAY(fpdate)+14),DAY(fpdate))),IF(DAY(DATE(YEAR(fpdate),MONTH(fpdate)+O418-1,DAY(fpdate)))&lt;&gt;DAY(fpdate),DATE(YEAR(fpdate),MONTH(fpdate)+O418,0),DATE(YEAR(fpdate),MONTH(fpdate)+O418-1,DAY(fpdate))))))</f>
        <v>#NAME?</v>
      </c>
      <c r="Q418" s="80" t="str">
        <f>IF(O418="","",IF(D418&lt;&gt;"",D418,IF(O418=1,start_rate,IF(variable,IF(OR(O418=1,O418&lt;$J$23*periods_per_year),Q417,MIN($J$24,IF(MOD(O418-1,$J$26)=0,MAX($J$25,Q417+$J$27),Q417))),Q417))))</f>
        <v>#NAME?</v>
      </c>
      <c r="R418" s="78" t="str">
        <f t="shared" si="10"/>
        <v>#NAME?</v>
      </c>
      <c r="S418" s="78" t="str">
        <f t="shared" si="11"/>
        <v>#NAME?</v>
      </c>
      <c r="T418" s="78" t="str">
        <f t="shared" si="12"/>
        <v>#NAME?</v>
      </c>
      <c r="U418" s="78" t="str">
        <f t="shared" si="13"/>
        <v>#NAME?</v>
      </c>
    </row>
    <row r="419" ht="12.75" customHeight="1">
      <c r="A419" s="74" t="str">
        <f t="shared" si="1"/>
        <v>#NAME?</v>
      </c>
      <c r="B419" s="75" t="str">
        <f>IF(A419="","",IF(OR(periods_per_year=26,periods_per_year=52),IF(periods_per_year=26,IF(A419=1,fpdate,B418+14),IF(periods_per_year=52,IF(A419=1,fpdate,B418+7),"n/a")),IF(periods_per_year=24,DATE(YEAR(fpdate),MONTH(fpdate)+(A419-1)/2+IF(AND(DAY(fpdate)&gt;=15,MOD(A419,2)=0),1,0),IF(MOD(A419,2)=0,IF(DAY(fpdate)&gt;=15,DAY(fpdate)-14,DAY(fpdate)+14),DAY(fpdate))),IF(DAY(DATE(YEAR(fpdate),MONTH(fpdate)+A419-1,DAY(fpdate)))&lt;&gt;DAY(fpdate),DATE(YEAR(fpdate),MONTH(fpdate)+A419,0),DATE(YEAR(fpdate),MONTH(fpdate)+A419-1,DAY(fpdate))))))</f>
        <v>#NAME?</v>
      </c>
      <c r="C419" s="76" t="str">
        <f t="shared" si="2"/>
        <v>#NAME?</v>
      </c>
      <c r="D419" s="77" t="str">
        <f>IF(A419="","",IF(A419=1,start_rate,IF(variable,IF(OR(A419=1,A419&lt;$J$23*periods_per_year),D418,MIN($J$24,IF(MOD(A419-1,$J$26)=0,MAX($J$25,D418+$J$27),D418))),D418)))</f>
        <v>#NAME?</v>
      </c>
      <c r="E419" s="78" t="str">
        <f t="shared" si="3"/>
        <v>#NAME?</v>
      </c>
      <c r="F419" s="78" t="str">
        <f t="shared" si="4"/>
        <v>#NAME?</v>
      </c>
      <c r="G419" s="78" t="str">
        <f>IF(OR(A419="",A419&lt;$E$23),"",IF(J418&lt;=F419,0,IF(IF(AND(A419&gt;=$E$23,MOD(A419-$E$23,int)=0),$E$24,0)+F419&gt;=J418+E419,J418+E419-F419,IF(AND(A419&gt;=$E$23,MOD(A419-$E$23,int)=0),$E$24,0)+IF(IF(AND(A419&gt;=$E$23,MOD(A419-$E$23,int)=0),$E$24,0)+IF(MOD(A419-$E$27,periods_per_year)=0,$E$26,0)+F419&lt;J418+E419,IF(MOD(A419-$E$27,periods_per_year)=0,$E$26,0),J418+E419-IF(AND(A419&gt;=$E$23,MOD(A419-$E$23,int)=0),$E$24,0)-F419))))</f>
        <v>#NAME?</v>
      </c>
      <c r="H419" s="79"/>
      <c r="I419" s="78" t="str">
        <f t="shared" si="5"/>
        <v>#NAME?</v>
      </c>
      <c r="J419" s="78" t="str">
        <f t="shared" si="6"/>
        <v>#NAME?</v>
      </c>
      <c r="K419" s="78" t="str">
        <f t="shared" si="7"/>
        <v>#NAME?</v>
      </c>
      <c r="L419" s="78" t="str">
        <f t="shared" si="8"/>
        <v>#NAME?</v>
      </c>
      <c r="M419" s="4"/>
      <c r="N419" s="4"/>
      <c r="O419" s="74" t="str">
        <f t="shared" si="9"/>
        <v>#NAME?</v>
      </c>
      <c r="P419" s="75" t="str">
        <f>IF(O419="","",IF(OR(periods_per_year=26,periods_per_year=52),IF(periods_per_year=26,IF(O419=1,fpdate,P418+14),IF(periods_per_year=52,IF(O419=1,fpdate,P418+7),"n/a")),IF(periods_per_year=24,DATE(YEAR(fpdate),MONTH(fpdate)+(O419-1)/2+IF(AND(DAY(fpdate)&gt;=15,MOD(O419,2)=0),1,0),IF(MOD(O419,2)=0,IF(DAY(fpdate)&gt;=15,DAY(fpdate)-14,DAY(fpdate)+14),DAY(fpdate))),IF(DAY(DATE(YEAR(fpdate),MONTH(fpdate)+O419-1,DAY(fpdate)))&lt;&gt;DAY(fpdate),DATE(YEAR(fpdate),MONTH(fpdate)+O419,0),DATE(YEAR(fpdate),MONTH(fpdate)+O419-1,DAY(fpdate))))))</f>
        <v>#NAME?</v>
      </c>
      <c r="Q419" s="80" t="str">
        <f>IF(O419="","",IF(D419&lt;&gt;"",D419,IF(O419=1,start_rate,IF(variable,IF(OR(O419=1,O419&lt;$J$23*periods_per_year),Q418,MIN($J$24,IF(MOD(O419-1,$J$26)=0,MAX($J$25,Q418+$J$27),Q418))),Q418))))</f>
        <v>#NAME?</v>
      </c>
      <c r="R419" s="78" t="str">
        <f t="shared" si="10"/>
        <v>#NAME?</v>
      </c>
      <c r="S419" s="78" t="str">
        <f t="shared" si="11"/>
        <v>#NAME?</v>
      </c>
      <c r="T419" s="78" t="str">
        <f t="shared" si="12"/>
        <v>#NAME?</v>
      </c>
      <c r="U419" s="78" t="str">
        <f t="shared" si="13"/>
        <v>#NAME?</v>
      </c>
    </row>
    <row r="420" ht="12.75" customHeight="1">
      <c r="A420" s="74" t="str">
        <f t="shared" si="1"/>
        <v>#NAME?</v>
      </c>
      <c r="B420" s="75" t="str">
        <f>IF(A420="","",IF(OR(periods_per_year=26,periods_per_year=52),IF(periods_per_year=26,IF(A420=1,fpdate,B419+14),IF(periods_per_year=52,IF(A420=1,fpdate,B419+7),"n/a")),IF(periods_per_year=24,DATE(YEAR(fpdate),MONTH(fpdate)+(A420-1)/2+IF(AND(DAY(fpdate)&gt;=15,MOD(A420,2)=0),1,0),IF(MOD(A420,2)=0,IF(DAY(fpdate)&gt;=15,DAY(fpdate)-14,DAY(fpdate)+14),DAY(fpdate))),IF(DAY(DATE(YEAR(fpdate),MONTH(fpdate)+A420-1,DAY(fpdate)))&lt;&gt;DAY(fpdate),DATE(YEAR(fpdate),MONTH(fpdate)+A420,0),DATE(YEAR(fpdate),MONTH(fpdate)+A420-1,DAY(fpdate))))))</f>
        <v>#NAME?</v>
      </c>
      <c r="C420" s="76" t="str">
        <f t="shared" si="2"/>
        <v>#NAME?</v>
      </c>
      <c r="D420" s="77" t="str">
        <f>IF(A420="","",IF(A420=1,start_rate,IF(variable,IF(OR(A420=1,A420&lt;$J$23*periods_per_year),D419,MIN($J$24,IF(MOD(A420-1,$J$26)=0,MAX($J$25,D419+$J$27),D419))),D419)))</f>
        <v>#NAME?</v>
      </c>
      <c r="E420" s="78" t="str">
        <f t="shared" si="3"/>
        <v>#NAME?</v>
      </c>
      <c r="F420" s="78" t="str">
        <f t="shared" si="4"/>
        <v>#NAME?</v>
      </c>
      <c r="G420" s="78" t="str">
        <f>IF(OR(A420="",A420&lt;$E$23),"",IF(J419&lt;=F420,0,IF(IF(AND(A420&gt;=$E$23,MOD(A420-$E$23,int)=0),$E$24,0)+F420&gt;=J419+E420,J419+E420-F420,IF(AND(A420&gt;=$E$23,MOD(A420-$E$23,int)=0),$E$24,0)+IF(IF(AND(A420&gt;=$E$23,MOD(A420-$E$23,int)=0),$E$24,0)+IF(MOD(A420-$E$27,periods_per_year)=0,$E$26,0)+F420&lt;J419+E420,IF(MOD(A420-$E$27,periods_per_year)=0,$E$26,0),J419+E420-IF(AND(A420&gt;=$E$23,MOD(A420-$E$23,int)=0),$E$24,0)-F420))))</f>
        <v>#NAME?</v>
      </c>
      <c r="H420" s="79"/>
      <c r="I420" s="78" t="str">
        <f t="shared" si="5"/>
        <v>#NAME?</v>
      </c>
      <c r="J420" s="78" t="str">
        <f t="shared" si="6"/>
        <v>#NAME?</v>
      </c>
      <c r="K420" s="78" t="str">
        <f t="shared" si="7"/>
        <v>#NAME?</v>
      </c>
      <c r="L420" s="78" t="str">
        <f t="shared" si="8"/>
        <v>#NAME?</v>
      </c>
      <c r="M420" s="4"/>
      <c r="N420" s="4"/>
      <c r="O420" s="74" t="str">
        <f t="shared" si="9"/>
        <v>#NAME?</v>
      </c>
      <c r="P420" s="75" t="str">
        <f>IF(O420="","",IF(OR(periods_per_year=26,periods_per_year=52),IF(periods_per_year=26,IF(O420=1,fpdate,P419+14),IF(periods_per_year=52,IF(O420=1,fpdate,P419+7),"n/a")),IF(periods_per_year=24,DATE(YEAR(fpdate),MONTH(fpdate)+(O420-1)/2+IF(AND(DAY(fpdate)&gt;=15,MOD(O420,2)=0),1,0),IF(MOD(O420,2)=0,IF(DAY(fpdate)&gt;=15,DAY(fpdate)-14,DAY(fpdate)+14),DAY(fpdate))),IF(DAY(DATE(YEAR(fpdate),MONTH(fpdate)+O420-1,DAY(fpdate)))&lt;&gt;DAY(fpdate),DATE(YEAR(fpdate),MONTH(fpdate)+O420,0),DATE(YEAR(fpdate),MONTH(fpdate)+O420-1,DAY(fpdate))))))</f>
        <v>#NAME?</v>
      </c>
      <c r="Q420" s="80" t="str">
        <f>IF(O420="","",IF(D420&lt;&gt;"",D420,IF(O420=1,start_rate,IF(variable,IF(OR(O420=1,O420&lt;$J$23*periods_per_year),Q419,MIN($J$24,IF(MOD(O420-1,$J$26)=0,MAX($J$25,Q419+$J$27),Q419))),Q419))))</f>
        <v>#NAME?</v>
      </c>
      <c r="R420" s="78" t="str">
        <f t="shared" si="10"/>
        <v>#NAME?</v>
      </c>
      <c r="S420" s="78" t="str">
        <f t="shared" si="11"/>
        <v>#NAME?</v>
      </c>
      <c r="T420" s="78" t="str">
        <f t="shared" si="12"/>
        <v>#NAME?</v>
      </c>
      <c r="U420" s="78" t="str">
        <f t="shared" si="13"/>
        <v>#NAME?</v>
      </c>
    </row>
    <row r="421" ht="12.75" customHeight="1">
      <c r="A421" s="74" t="str">
        <f t="shared" si="1"/>
        <v>#NAME?</v>
      </c>
      <c r="B421" s="75" t="str">
        <f>IF(A421="","",IF(OR(periods_per_year=26,periods_per_year=52),IF(periods_per_year=26,IF(A421=1,fpdate,B420+14),IF(periods_per_year=52,IF(A421=1,fpdate,B420+7),"n/a")),IF(periods_per_year=24,DATE(YEAR(fpdate),MONTH(fpdate)+(A421-1)/2+IF(AND(DAY(fpdate)&gt;=15,MOD(A421,2)=0),1,0),IF(MOD(A421,2)=0,IF(DAY(fpdate)&gt;=15,DAY(fpdate)-14,DAY(fpdate)+14),DAY(fpdate))),IF(DAY(DATE(YEAR(fpdate),MONTH(fpdate)+A421-1,DAY(fpdate)))&lt;&gt;DAY(fpdate),DATE(YEAR(fpdate),MONTH(fpdate)+A421,0),DATE(YEAR(fpdate),MONTH(fpdate)+A421-1,DAY(fpdate))))))</f>
        <v>#NAME?</v>
      </c>
      <c r="C421" s="76" t="str">
        <f t="shared" si="2"/>
        <v>#NAME?</v>
      </c>
      <c r="D421" s="77" t="str">
        <f>IF(A421="","",IF(A421=1,start_rate,IF(variable,IF(OR(A421=1,A421&lt;$J$23*periods_per_year),D420,MIN($J$24,IF(MOD(A421-1,$J$26)=0,MAX($J$25,D420+$J$27),D420))),D420)))</f>
        <v>#NAME?</v>
      </c>
      <c r="E421" s="78" t="str">
        <f t="shared" si="3"/>
        <v>#NAME?</v>
      </c>
      <c r="F421" s="78" t="str">
        <f t="shared" si="4"/>
        <v>#NAME?</v>
      </c>
      <c r="G421" s="78" t="str">
        <f>IF(OR(A421="",A421&lt;$E$23),"",IF(J420&lt;=F421,0,IF(IF(AND(A421&gt;=$E$23,MOD(A421-$E$23,int)=0),$E$24,0)+F421&gt;=J420+E421,J420+E421-F421,IF(AND(A421&gt;=$E$23,MOD(A421-$E$23,int)=0),$E$24,0)+IF(IF(AND(A421&gt;=$E$23,MOD(A421-$E$23,int)=0),$E$24,0)+IF(MOD(A421-$E$27,periods_per_year)=0,$E$26,0)+F421&lt;J420+E421,IF(MOD(A421-$E$27,periods_per_year)=0,$E$26,0),J420+E421-IF(AND(A421&gt;=$E$23,MOD(A421-$E$23,int)=0),$E$24,0)-F421))))</f>
        <v>#NAME?</v>
      </c>
      <c r="H421" s="79"/>
      <c r="I421" s="78" t="str">
        <f t="shared" si="5"/>
        <v>#NAME?</v>
      </c>
      <c r="J421" s="78" t="str">
        <f t="shared" si="6"/>
        <v>#NAME?</v>
      </c>
      <c r="K421" s="78" t="str">
        <f t="shared" si="7"/>
        <v>#NAME?</v>
      </c>
      <c r="L421" s="78" t="str">
        <f t="shared" si="8"/>
        <v>#NAME?</v>
      </c>
      <c r="M421" s="4"/>
      <c r="N421" s="4"/>
      <c r="O421" s="74" t="str">
        <f t="shared" si="9"/>
        <v>#NAME?</v>
      </c>
      <c r="P421" s="75" t="str">
        <f>IF(O421="","",IF(OR(periods_per_year=26,periods_per_year=52),IF(periods_per_year=26,IF(O421=1,fpdate,P420+14),IF(periods_per_year=52,IF(O421=1,fpdate,P420+7),"n/a")),IF(periods_per_year=24,DATE(YEAR(fpdate),MONTH(fpdate)+(O421-1)/2+IF(AND(DAY(fpdate)&gt;=15,MOD(O421,2)=0),1,0),IF(MOD(O421,2)=0,IF(DAY(fpdate)&gt;=15,DAY(fpdate)-14,DAY(fpdate)+14),DAY(fpdate))),IF(DAY(DATE(YEAR(fpdate),MONTH(fpdate)+O421-1,DAY(fpdate)))&lt;&gt;DAY(fpdate),DATE(YEAR(fpdate),MONTH(fpdate)+O421,0),DATE(YEAR(fpdate),MONTH(fpdate)+O421-1,DAY(fpdate))))))</f>
        <v>#NAME?</v>
      </c>
      <c r="Q421" s="80" t="str">
        <f>IF(O421="","",IF(D421&lt;&gt;"",D421,IF(O421=1,start_rate,IF(variable,IF(OR(O421=1,O421&lt;$J$23*periods_per_year),Q420,MIN($J$24,IF(MOD(O421-1,$J$26)=0,MAX($J$25,Q420+$J$27),Q420))),Q420))))</f>
        <v>#NAME?</v>
      </c>
      <c r="R421" s="78" t="str">
        <f t="shared" si="10"/>
        <v>#NAME?</v>
      </c>
      <c r="S421" s="78" t="str">
        <f t="shared" si="11"/>
        <v>#NAME?</v>
      </c>
      <c r="T421" s="78" t="str">
        <f t="shared" si="12"/>
        <v>#NAME?</v>
      </c>
      <c r="U421" s="78" t="str">
        <f t="shared" si="13"/>
        <v>#NAME?</v>
      </c>
    </row>
    <row r="422" ht="12.75" customHeight="1">
      <c r="A422" s="74" t="str">
        <f t="shared" si="1"/>
        <v>#NAME?</v>
      </c>
      <c r="B422" s="75" t="str">
        <f>IF(A422="","",IF(OR(periods_per_year=26,periods_per_year=52),IF(periods_per_year=26,IF(A422=1,fpdate,B421+14),IF(periods_per_year=52,IF(A422=1,fpdate,B421+7),"n/a")),IF(periods_per_year=24,DATE(YEAR(fpdate),MONTH(fpdate)+(A422-1)/2+IF(AND(DAY(fpdate)&gt;=15,MOD(A422,2)=0),1,0),IF(MOD(A422,2)=0,IF(DAY(fpdate)&gt;=15,DAY(fpdate)-14,DAY(fpdate)+14),DAY(fpdate))),IF(DAY(DATE(YEAR(fpdate),MONTH(fpdate)+A422-1,DAY(fpdate)))&lt;&gt;DAY(fpdate),DATE(YEAR(fpdate),MONTH(fpdate)+A422,0),DATE(YEAR(fpdate),MONTH(fpdate)+A422-1,DAY(fpdate))))))</f>
        <v>#NAME?</v>
      </c>
      <c r="C422" s="76" t="str">
        <f t="shared" si="2"/>
        <v>#NAME?</v>
      </c>
      <c r="D422" s="77" t="str">
        <f>IF(A422="","",IF(A422=1,start_rate,IF(variable,IF(OR(A422=1,A422&lt;$J$23*periods_per_year),D421,MIN($J$24,IF(MOD(A422-1,$J$26)=0,MAX($J$25,D421+$J$27),D421))),D421)))</f>
        <v>#NAME?</v>
      </c>
      <c r="E422" s="78" t="str">
        <f t="shared" si="3"/>
        <v>#NAME?</v>
      </c>
      <c r="F422" s="78" t="str">
        <f t="shared" si="4"/>
        <v>#NAME?</v>
      </c>
      <c r="G422" s="78" t="str">
        <f>IF(OR(A422="",A422&lt;$E$23),"",IF(J421&lt;=F422,0,IF(IF(AND(A422&gt;=$E$23,MOD(A422-$E$23,int)=0),$E$24,0)+F422&gt;=J421+E422,J421+E422-F422,IF(AND(A422&gt;=$E$23,MOD(A422-$E$23,int)=0),$E$24,0)+IF(IF(AND(A422&gt;=$E$23,MOD(A422-$E$23,int)=0),$E$24,0)+IF(MOD(A422-$E$27,periods_per_year)=0,$E$26,0)+F422&lt;J421+E422,IF(MOD(A422-$E$27,periods_per_year)=0,$E$26,0),J421+E422-IF(AND(A422&gt;=$E$23,MOD(A422-$E$23,int)=0),$E$24,0)-F422))))</f>
        <v>#NAME?</v>
      </c>
      <c r="H422" s="79"/>
      <c r="I422" s="78" t="str">
        <f t="shared" si="5"/>
        <v>#NAME?</v>
      </c>
      <c r="J422" s="78" t="str">
        <f t="shared" si="6"/>
        <v>#NAME?</v>
      </c>
      <c r="K422" s="78" t="str">
        <f t="shared" si="7"/>
        <v>#NAME?</v>
      </c>
      <c r="L422" s="78" t="str">
        <f t="shared" si="8"/>
        <v>#NAME?</v>
      </c>
      <c r="M422" s="4"/>
      <c r="N422" s="4"/>
      <c r="O422" s="74" t="str">
        <f t="shared" si="9"/>
        <v>#NAME?</v>
      </c>
      <c r="P422" s="75" t="str">
        <f>IF(O422="","",IF(OR(periods_per_year=26,periods_per_year=52),IF(periods_per_year=26,IF(O422=1,fpdate,P421+14),IF(periods_per_year=52,IF(O422=1,fpdate,P421+7),"n/a")),IF(periods_per_year=24,DATE(YEAR(fpdate),MONTH(fpdate)+(O422-1)/2+IF(AND(DAY(fpdate)&gt;=15,MOD(O422,2)=0),1,0),IF(MOD(O422,2)=0,IF(DAY(fpdate)&gt;=15,DAY(fpdate)-14,DAY(fpdate)+14),DAY(fpdate))),IF(DAY(DATE(YEAR(fpdate),MONTH(fpdate)+O422-1,DAY(fpdate)))&lt;&gt;DAY(fpdate),DATE(YEAR(fpdate),MONTH(fpdate)+O422,0),DATE(YEAR(fpdate),MONTH(fpdate)+O422-1,DAY(fpdate))))))</f>
        <v>#NAME?</v>
      </c>
      <c r="Q422" s="80" t="str">
        <f>IF(O422="","",IF(D422&lt;&gt;"",D422,IF(O422=1,start_rate,IF(variable,IF(OR(O422=1,O422&lt;$J$23*periods_per_year),Q421,MIN($J$24,IF(MOD(O422-1,$J$26)=0,MAX($J$25,Q421+$J$27),Q421))),Q421))))</f>
        <v>#NAME?</v>
      </c>
      <c r="R422" s="78" t="str">
        <f t="shared" si="10"/>
        <v>#NAME?</v>
      </c>
      <c r="S422" s="78" t="str">
        <f t="shared" si="11"/>
        <v>#NAME?</v>
      </c>
      <c r="T422" s="78" t="str">
        <f t="shared" si="12"/>
        <v>#NAME?</v>
      </c>
      <c r="U422" s="78" t="str">
        <f t="shared" si="13"/>
        <v>#NAME?</v>
      </c>
    </row>
    <row r="423" ht="12.75" customHeight="1">
      <c r="A423" s="74" t="str">
        <f t="shared" si="1"/>
        <v>#NAME?</v>
      </c>
      <c r="B423" s="75" t="str">
        <f>IF(A423="","",IF(OR(periods_per_year=26,periods_per_year=52),IF(periods_per_year=26,IF(A423=1,fpdate,B422+14),IF(periods_per_year=52,IF(A423=1,fpdate,B422+7),"n/a")),IF(periods_per_year=24,DATE(YEAR(fpdate),MONTH(fpdate)+(A423-1)/2+IF(AND(DAY(fpdate)&gt;=15,MOD(A423,2)=0),1,0),IF(MOD(A423,2)=0,IF(DAY(fpdate)&gt;=15,DAY(fpdate)-14,DAY(fpdate)+14),DAY(fpdate))),IF(DAY(DATE(YEAR(fpdate),MONTH(fpdate)+A423-1,DAY(fpdate)))&lt;&gt;DAY(fpdate),DATE(YEAR(fpdate),MONTH(fpdate)+A423,0),DATE(YEAR(fpdate),MONTH(fpdate)+A423-1,DAY(fpdate))))))</f>
        <v>#NAME?</v>
      </c>
      <c r="C423" s="76" t="str">
        <f t="shared" si="2"/>
        <v>#NAME?</v>
      </c>
      <c r="D423" s="77" t="str">
        <f>IF(A423="","",IF(A423=1,start_rate,IF(variable,IF(OR(A423=1,A423&lt;$J$23*periods_per_year),D422,MIN($J$24,IF(MOD(A423-1,$J$26)=0,MAX($J$25,D422+$J$27),D422))),D422)))</f>
        <v>#NAME?</v>
      </c>
      <c r="E423" s="78" t="str">
        <f t="shared" si="3"/>
        <v>#NAME?</v>
      </c>
      <c r="F423" s="78" t="str">
        <f t="shared" si="4"/>
        <v>#NAME?</v>
      </c>
      <c r="G423" s="78" t="str">
        <f>IF(OR(A423="",A423&lt;$E$23),"",IF(J422&lt;=F423,0,IF(IF(AND(A423&gt;=$E$23,MOD(A423-$E$23,int)=0),$E$24,0)+F423&gt;=J422+E423,J422+E423-F423,IF(AND(A423&gt;=$E$23,MOD(A423-$E$23,int)=0),$E$24,0)+IF(IF(AND(A423&gt;=$E$23,MOD(A423-$E$23,int)=0),$E$24,0)+IF(MOD(A423-$E$27,periods_per_year)=0,$E$26,0)+F423&lt;J422+E423,IF(MOD(A423-$E$27,periods_per_year)=0,$E$26,0),J422+E423-IF(AND(A423&gt;=$E$23,MOD(A423-$E$23,int)=0),$E$24,0)-F423))))</f>
        <v>#NAME?</v>
      </c>
      <c r="H423" s="79"/>
      <c r="I423" s="78" t="str">
        <f t="shared" si="5"/>
        <v>#NAME?</v>
      </c>
      <c r="J423" s="78" t="str">
        <f t="shared" si="6"/>
        <v>#NAME?</v>
      </c>
      <c r="K423" s="78" t="str">
        <f t="shared" si="7"/>
        <v>#NAME?</v>
      </c>
      <c r="L423" s="78" t="str">
        <f t="shared" si="8"/>
        <v>#NAME?</v>
      </c>
      <c r="M423" s="4"/>
      <c r="N423" s="4"/>
      <c r="O423" s="74" t="str">
        <f t="shared" si="9"/>
        <v>#NAME?</v>
      </c>
      <c r="P423" s="75" t="str">
        <f>IF(O423="","",IF(OR(periods_per_year=26,periods_per_year=52),IF(periods_per_year=26,IF(O423=1,fpdate,P422+14),IF(periods_per_year=52,IF(O423=1,fpdate,P422+7),"n/a")),IF(periods_per_year=24,DATE(YEAR(fpdate),MONTH(fpdate)+(O423-1)/2+IF(AND(DAY(fpdate)&gt;=15,MOD(O423,2)=0),1,0),IF(MOD(O423,2)=0,IF(DAY(fpdate)&gt;=15,DAY(fpdate)-14,DAY(fpdate)+14),DAY(fpdate))),IF(DAY(DATE(YEAR(fpdate),MONTH(fpdate)+O423-1,DAY(fpdate)))&lt;&gt;DAY(fpdate),DATE(YEAR(fpdate),MONTH(fpdate)+O423,0),DATE(YEAR(fpdate),MONTH(fpdate)+O423-1,DAY(fpdate))))))</f>
        <v>#NAME?</v>
      </c>
      <c r="Q423" s="80" t="str">
        <f>IF(O423="","",IF(D423&lt;&gt;"",D423,IF(O423=1,start_rate,IF(variable,IF(OR(O423=1,O423&lt;$J$23*periods_per_year),Q422,MIN($J$24,IF(MOD(O423-1,$J$26)=0,MAX($J$25,Q422+$J$27),Q422))),Q422))))</f>
        <v>#NAME?</v>
      </c>
      <c r="R423" s="78" t="str">
        <f t="shared" si="10"/>
        <v>#NAME?</v>
      </c>
      <c r="S423" s="78" t="str">
        <f t="shared" si="11"/>
        <v>#NAME?</v>
      </c>
      <c r="T423" s="78" t="str">
        <f t="shared" si="12"/>
        <v>#NAME?</v>
      </c>
      <c r="U423" s="78" t="str">
        <f t="shared" si="13"/>
        <v>#NAME?</v>
      </c>
    </row>
    <row r="424" ht="12.75" customHeight="1">
      <c r="A424" s="74" t="str">
        <f t="shared" si="1"/>
        <v>#NAME?</v>
      </c>
      <c r="B424" s="75" t="str">
        <f>IF(A424="","",IF(OR(periods_per_year=26,periods_per_year=52),IF(periods_per_year=26,IF(A424=1,fpdate,B423+14),IF(periods_per_year=52,IF(A424=1,fpdate,B423+7),"n/a")),IF(periods_per_year=24,DATE(YEAR(fpdate),MONTH(fpdate)+(A424-1)/2+IF(AND(DAY(fpdate)&gt;=15,MOD(A424,2)=0),1,0),IF(MOD(A424,2)=0,IF(DAY(fpdate)&gt;=15,DAY(fpdate)-14,DAY(fpdate)+14),DAY(fpdate))),IF(DAY(DATE(YEAR(fpdate),MONTH(fpdate)+A424-1,DAY(fpdate)))&lt;&gt;DAY(fpdate),DATE(YEAR(fpdate),MONTH(fpdate)+A424,0),DATE(YEAR(fpdate),MONTH(fpdate)+A424-1,DAY(fpdate))))))</f>
        <v>#NAME?</v>
      </c>
      <c r="C424" s="76" t="str">
        <f t="shared" si="2"/>
        <v>#NAME?</v>
      </c>
      <c r="D424" s="77" t="str">
        <f>IF(A424="","",IF(A424=1,start_rate,IF(variable,IF(OR(A424=1,A424&lt;$J$23*periods_per_year),D423,MIN($J$24,IF(MOD(A424-1,$J$26)=0,MAX($J$25,D423+$J$27),D423))),D423)))</f>
        <v>#NAME?</v>
      </c>
      <c r="E424" s="78" t="str">
        <f t="shared" si="3"/>
        <v>#NAME?</v>
      </c>
      <c r="F424" s="78" t="str">
        <f t="shared" si="4"/>
        <v>#NAME?</v>
      </c>
      <c r="G424" s="78" t="str">
        <f>IF(OR(A424="",A424&lt;$E$23),"",IF(J423&lt;=F424,0,IF(IF(AND(A424&gt;=$E$23,MOD(A424-$E$23,int)=0),$E$24,0)+F424&gt;=J423+E424,J423+E424-F424,IF(AND(A424&gt;=$E$23,MOD(A424-$E$23,int)=0),$E$24,0)+IF(IF(AND(A424&gt;=$E$23,MOD(A424-$E$23,int)=0),$E$24,0)+IF(MOD(A424-$E$27,periods_per_year)=0,$E$26,0)+F424&lt;J423+E424,IF(MOD(A424-$E$27,periods_per_year)=0,$E$26,0),J423+E424-IF(AND(A424&gt;=$E$23,MOD(A424-$E$23,int)=0),$E$24,0)-F424))))</f>
        <v>#NAME?</v>
      </c>
      <c r="H424" s="79"/>
      <c r="I424" s="78" t="str">
        <f t="shared" si="5"/>
        <v>#NAME?</v>
      </c>
      <c r="J424" s="78" t="str">
        <f t="shared" si="6"/>
        <v>#NAME?</v>
      </c>
      <c r="K424" s="78" t="str">
        <f t="shared" si="7"/>
        <v>#NAME?</v>
      </c>
      <c r="L424" s="78" t="str">
        <f t="shared" si="8"/>
        <v>#NAME?</v>
      </c>
      <c r="M424" s="4"/>
      <c r="N424" s="4"/>
      <c r="O424" s="74" t="str">
        <f t="shared" si="9"/>
        <v>#NAME?</v>
      </c>
      <c r="P424" s="75" t="str">
        <f>IF(O424="","",IF(OR(periods_per_year=26,periods_per_year=52),IF(periods_per_year=26,IF(O424=1,fpdate,P423+14),IF(periods_per_year=52,IF(O424=1,fpdate,P423+7),"n/a")),IF(periods_per_year=24,DATE(YEAR(fpdate),MONTH(fpdate)+(O424-1)/2+IF(AND(DAY(fpdate)&gt;=15,MOD(O424,2)=0),1,0),IF(MOD(O424,2)=0,IF(DAY(fpdate)&gt;=15,DAY(fpdate)-14,DAY(fpdate)+14),DAY(fpdate))),IF(DAY(DATE(YEAR(fpdate),MONTH(fpdate)+O424-1,DAY(fpdate)))&lt;&gt;DAY(fpdate),DATE(YEAR(fpdate),MONTH(fpdate)+O424,0),DATE(YEAR(fpdate),MONTH(fpdate)+O424-1,DAY(fpdate))))))</f>
        <v>#NAME?</v>
      </c>
      <c r="Q424" s="80" t="str">
        <f>IF(O424="","",IF(D424&lt;&gt;"",D424,IF(O424=1,start_rate,IF(variable,IF(OR(O424=1,O424&lt;$J$23*periods_per_year),Q423,MIN($J$24,IF(MOD(O424-1,$J$26)=0,MAX($J$25,Q423+$J$27),Q423))),Q423))))</f>
        <v>#NAME?</v>
      </c>
      <c r="R424" s="78" t="str">
        <f t="shared" si="10"/>
        <v>#NAME?</v>
      </c>
      <c r="S424" s="78" t="str">
        <f t="shared" si="11"/>
        <v>#NAME?</v>
      </c>
      <c r="T424" s="78" t="str">
        <f t="shared" si="12"/>
        <v>#NAME?</v>
      </c>
      <c r="U424" s="78" t="str">
        <f t="shared" si="13"/>
        <v>#NAME?</v>
      </c>
    </row>
    <row r="425" ht="12.75" customHeight="1">
      <c r="A425" s="74" t="str">
        <f t="shared" si="1"/>
        <v>#NAME?</v>
      </c>
      <c r="B425" s="75" t="str">
        <f>IF(A425="","",IF(OR(periods_per_year=26,periods_per_year=52),IF(periods_per_year=26,IF(A425=1,fpdate,B424+14),IF(periods_per_year=52,IF(A425=1,fpdate,B424+7),"n/a")),IF(periods_per_year=24,DATE(YEAR(fpdate),MONTH(fpdate)+(A425-1)/2+IF(AND(DAY(fpdate)&gt;=15,MOD(A425,2)=0),1,0),IF(MOD(A425,2)=0,IF(DAY(fpdate)&gt;=15,DAY(fpdate)-14,DAY(fpdate)+14),DAY(fpdate))),IF(DAY(DATE(YEAR(fpdate),MONTH(fpdate)+A425-1,DAY(fpdate)))&lt;&gt;DAY(fpdate),DATE(YEAR(fpdate),MONTH(fpdate)+A425,0),DATE(YEAR(fpdate),MONTH(fpdate)+A425-1,DAY(fpdate))))))</f>
        <v>#NAME?</v>
      </c>
      <c r="C425" s="76" t="str">
        <f t="shared" si="2"/>
        <v>#NAME?</v>
      </c>
      <c r="D425" s="77" t="str">
        <f>IF(A425="","",IF(A425=1,start_rate,IF(variable,IF(OR(A425=1,A425&lt;$J$23*periods_per_year),D424,MIN($J$24,IF(MOD(A425-1,$J$26)=0,MAX($J$25,D424+$J$27),D424))),D424)))</f>
        <v>#NAME?</v>
      </c>
      <c r="E425" s="78" t="str">
        <f t="shared" si="3"/>
        <v>#NAME?</v>
      </c>
      <c r="F425" s="78" t="str">
        <f t="shared" si="4"/>
        <v>#NAME?</v>
      </c>
      <c r="G425" s="78" t="str">
        <f>IF(OR(A425="",A425&lt;$E$23),"",IF(J424&lt;=F425,0,IF(IF(AND(A425&gt;=$E$23,MOD(A425-$E$23,int)=0),$E$24,0)+F425&gt;=J424+E425,J424+E425-F425,IF(AND(A425&gt;=$E$23,MOD(A425-$E$23,int)=0),$E$24,0)+IF(IF(AND(A425&gt;=$E$23,MOD(A425-$E$23,int)=0),$E$24,0)+IF(MOD(A425-$E$27,periods_per_year)=0,$E$26,0)+F425&lt;J424+E425,IF(MOD(A425-$E$27,periods_per_year)=0,$E$26,0),J424+E425-IF(AND(A425&gt;=$E$23,MOD(A425-$E$23,int)=0),$E$24,0)-F425))))</f>
        <v>#NAME?</v>
      </c>
      <c r="H425" s="79"/>
      <c r="I425" s="78" t="str">
        <f t="shared" si="5"/>
        <v>#NAME?</v>
      </c>
      <c r="J425" s="78" t="str">
        <f t="shared" si="6"/>
        <v>#NAME?</v>
      </c>
      <c r="K425" s="78" t="str">
        <f t="shared" si="7"/>
        <v>#NAME?</v>
      </c>
      <c r="L425" s="78" t="str">
        <f t="shared" si="8"/>
        <v>#NAME?</v>
      </c>
      <c r="M425" s="4"/>
      <c r="N425" s="4"/>
      <c r="O425" s="74" t="str">
        <f t="shared" si="9"/>
        <v>#NAME?</v>
      </c>
      <c r="P425" s="75" t="str">
        <f>IF(O425="","",IF(OR(periods_per_year=26,periods_per_year=52),IF(periods_per_year=26,IF(O425=1,fpdate,P424+14),IF(periods_per_year=52,IF(O425=1,fpdate,P424+7),"n/a")),IF(periods_per_year=24,DATE(YEAR(fpdate),MONTH(fpdate)+(O425-1)/2+IF(AND(DAY(fpdate)&gt;=15,MOD(O425,2)=0),1,0),IF(MOD(O425,2)=0,IF(DAY(fpdate)&gt;=15,DAY(fpdate)-14,DAY(fpdate)+14),DAY(fpdate))),IF(DAY(DATE(YEAR(fpdate),MONTH(fpdate)+O425-1,DAY(fpdate)))&lt;&gt;DAY(fpdate),DATE(YEAR(fpdate),MONTH(fpdate)+O425,0),DATE(YEAR(fpdate),MONTH(fpdate)+O425-1,DAY(fpdate))))))</f>
        <v>#NAME?</v>
      </c>
      <c r="Q425" s="80" t="str">
        <f>IF(O425="","",IF(D425&lt;&gt;"",D425,IF(O425=1,start_rate,IF(variable,IF(OR(O425=1,O425&lt;$J$23*periods_per_year),Q424,MIN($J$24,IF(MOD(O425-1,$J$26)=0,MAX($J$25,Q424+$J$27),Q424))),Q424))))</f>
        <v>#NAME?</v>
      </c>
      <c r="R425" s="78" t="str">
        <f t="shared" si="10"/>
        <v>#NAME?</v>
      </c>
      <c r="S425" s="78" t="str">
        <f t="shared" si="11"/>
        <v>#NAME?</v>
      </c>
      <c r="T425" s="78" t="str">
        <f t="shared" si="12"/>
        <v>#NAME?</v>
      </c>
      <c r="U425" s="78" t="str">
        <f t="shared" si="13"/>
        <v>#NAME?</v>
      </c>
    </row>
    <row r="426" ht="12.75" customHeight="1">
      <c r="A426" s="74" t="str">
        <f t="shared" si="1"/>
        <v>#NAME?</v>
      </c>
      <c r="B426" s="75" t="str">
        <f>IF(A426="","",IF(OR(periods_per_year=26,periods_per_year=52),IF(periods_per_year=26,IF(A426=1,fpdate,B425+14),IF(periods_per_year=52,IF(A426=1,fpdate,B425+7),"n/a")),IF(periods_per_year=24,DATE(YEAR(fpdate),MONTH(fpdate)+(A426-1)/2+IF(AND(DAY(fpdate)&gt;=15,MOD(A426,2)=0),1,0),IF(MOD(A426,2)=0,IF(DAY(fpdate)&gt;=15,DAY(fpdate)-14,DAY(fpdate)+14),DAY(fpdate))),IF(DAY(DATE(YEAR(fpdate),MONTH(fpdate)+A426-1,DAY(fpdate)))&lt;&gt;DAY(fpdate),DATE(YEAR(fpdate),MONTH(fpdate)+A426,0),DATE(YEAR(fpdate),MONTH(fpdate)+A426-1,DAY(fpdate))))))</f>
        <v>#NAME?</v>
      </c>
      <c r="C426" s="76" t="str">
        <f t="shared" si="2"/>
        <v>#NAME?</v>
      </c>
      <c r="D426" s="77" t="str">
        <f>IF(A426="","",IF(A426=1,start_rate,IF(variable,IF(OR(A426=1,A426&lt;$J$23*periods_per_year),D425,MIN($J$24,IF(MOD(A426-1,$J$26)=0,MAX($J$25,D425+$J$27),D425))),D425)))</f>
        <v>#NAME?</v>
      </c>
      <c r="E426" s="78" t="str">
        <f t="shared" si="3"/>
        <v>#NAME?</v>
      </c>
      <c r="F426" s="78" t="str">
        <f t="shared" si="4"/>
        <v>#NAME?</v>
      </c>
      <c r="G426" s="78" t="str">
        <f>IF(OR(A426="",A426&lt;$E$23),"",IF(J425&lt;=F426,0,IF(IF(AND(A426&gt;=$E$23,MOD(A426-$E$23,int)=0),$E$24,0)+F426&gt;=J425+E426,J425+E426-F426,IF(AND(A426&gt;=$E$23,MOD(A426-$E$23,int)=0),$E$24,0)+IF(IF(AND(A426&gt;=$E$23,MOD(A426-$E$23,int)=0),$E$24,0)+IF(MOD(A426-$E$27,periods_per_year)=0,$E$26,0)+F426&lt;J425+E426,IF(MOD(A426-$E$27,periods_per_year)=0,$E$26,0),J425+E426-IF(AND(A426&gt;=$E$23,MOD(A426-$E$23,int)=0),$E$24,0)-F426))))</f>
        <v>#NAME?</v>
      </c>
      <c r="H426" s="79"/>
      <c r="I426" s="78" t="str">
        <f t="shared" si="5"/>
        <v>#NAME?</v>
      </c>
      <c r="J426" s="78" t="str">
        <f t="shared" si="6"/>
        <v>#NAME?</v>
      </c>
      <c r="K426" s="78" t="str">
        <f t="shared" si="7"/>
        <v>#NAME?</v>
      </c>
      <c r="L426" s="78" t="str">
        <f t="shared" si="8"/>
        <v>#NAME?</v>
      </c>
      <c r="M426" s="4"/>
      <c r="N426" s="4"/>
      <c r="O426" s="74" t="str">
        <f t="shared" si="9"/>
        <v>#NAME?</v>
      </c>
      <c r="P426" s="75" t="str">
        <f>IF(O426="","",IF(OR(periods_per_year=26,periods_per_year=52),IF(periods_per_year=26,IF(O426=1,fpdate,P425+14),IF(periods_per_year=52,IF(O426=1,fpdate,P425+7),"n/a")),IF(periods_per_year=24,DATE(YEAR(fpdate),MONTH(fpdate)+(O426-1)/2+IF(AND(DAY(fpdate)&gt;=15,MOD(O426,2)=0),1,0),IF(MOD(O426,2)=0,IF(DAY(fpdate)&gt;=15,DAY(fpdate)-14,DAY(fpdate)+14),DAY(fpdate))),IF(DAY(DATE(YEAR(fpdate),MONTH(fpdate)+O426-1,DAY(fpdate)))&lt;&gt;DAY(fpdate),DATE(YEAR(fpdate),MONTH(fpdate)+O426,0),DATE(YEAR(fpdate),MONTH(fpdate)+O426-1,DAY(fpdate))))))</f>
        <v>#NAME?</v>
      </c>
      <c r="Q426" s="80" t="str">
        <f>IF(O426="","",IF(D426&lt;&gt;"",D426,IF(O426=1,start_rate,IF(variable,IF(OR(O426=1,O426&lt;$J$23*periods_per_year),Q425,MIN($J$24,IF(MOD(O426-1,$J$26)=0,MAX($J$25,Q425+$J$27),Q425))),Q425))))</f>
        <v>#NAME?</v>
      </c>
      <c r="R426" s="78" t="str">
        <f t="shared" si="10"/>
        <v>#NAME?</v>
      </c>
      <c r="S426" s="78" t="str">
        <f t="shared" si="11"/>
        <v>#NAME?</v>
      </c>
      <c r="T426" s="78" t="str">
        <f t="shared" si="12"/>
        <v>#NAME?</v>
      </c>
      <c r="U426" s="78" t="str">
        <f t="shared" si="13"/>
        <v>#NAME?</v>
      </c>
    </row>
    <row r="427" ht="12.75" customHeight="1">
      <c r="A427" s="74" t="str">
        <f t="shared" si="1"/>
        <v>#NAME?</v>
      </c>
      <c r="B427" s="75" t="str">
        <f>IF(A427="","",IF(OR(periods_per_year=26,periods_per_year=52),IF(periods_per_year=26,IF(A427=1,fpdate,B426+14),IF(periods_per_year=52,IF(A427=1,fpdate,B426+7),"n/a")),IF(periods_per_year=24,DATE(YEAR(fpdate),MONTH(fpdate)+(A427-1)/2+IF(AND(DAY(fpdate)&gt;=15,MOD(A427,2)=0),1,0),IF(MOD(A427,2)=0,IF(DAY(fpdate)&gt;=15,DAY(fpdate)-14,DAY(fpdate)+14),DAY(fpdate))),IF(DAY(DATE(YEAR(fpdate),MONTH(fpdate)+A427-1,DAY(fpdate)))&lt;&gt;DAY(fpdate),DATE(YEAR(fpdate),MONTH(fpdate)+A427,0),DATE(YEAR(fpdate),MONTH(fpdate)+A427-1,DAY(fpdate))))))</f>
        <v>#NAME?</v>
      </c>
      <c r="C427" s="76" t="str">
        <f t="shared" si="2"/>
        <v>#NAME?</v>
      </c>
      <c r="D427" s="77" t="str">
        <f>IF(A427="","",IF(A427=1,start_rate,IF(variable,IF(OR(A427=1,A427&lt;$J$23*periods_per_year),D426,MIN($J$24,IF(MOD(A427-1,$J$26)=0,MAX($J$25,D426+$J$27),D426))),D426)))</f>
        <v>#NAME?</v>
      </c>
      <c r="E427" s="78" t="str">
        <f t="shared" si="3"/>
        <v>#NAME?</v>
      </c>
      <c r="F427" s="78" t="str">
        <f t="shared" si="4"/>
        <v>#NAME?</v>
      </c>
      <c r="G427" s="78" t="str">
        <f>IF(OR(A427="",A427&lt;$E$23),"",IF(J426&lt;=F427,0,IF(IF(AND(A427&gt;=$E$23,MOD(A427-$E$23,int)=0),$E$24,0)+F427&gt;=J426+E427,J426+E427-F427,IF(AND(A427&gt;=$E$23,MOD(A427-$E$23,int)=0),$E$24,0)+IF(IF(AND(A427&gt;=$E$23,MOD(A427-$E$23,int)=0),$E$24,0)+IF(MOD(A427-$E$27,periods_per_year)=0,$E$26,0)+F427&lt;J426+E427,IF(MOD(A427-$E$27,periods_per_year)=0,$E$26,0),J426+E427-IF(AND(A427&gt;=$E$23,MOD(A427-$E$23,int)=0),$E$24,0)-F427))))</f>
        <v>#NAME?</v>
      </c>
      <c r="H427" s="79"/>
      <c r="I427" s="78" t="str">
        <f t="shared" si="5"/>
        <v>#NAME?</v>
      </c>
      <c r="J427" s="78" t="str">
        <f t="shared" si="6"/>
        <v>#NAME?</v>
      </c>
      <c r="K427" s="78" t="str">
        <f t="shared" si="7"/>
        <v>#NAME?</v>
      </c>
      <c r="L427" s="78" t="str">
        <f t="shared" si="8"/>
        <v>#NAME?</v>
      </c>
      <c r="M427" s="4"/>
      <c r="N427" s="4"/>
      <c r="O427" s="74" t="str">
        <f t="shared" si="9"/>
        <v>#NAME?</v>
      </c>
      <c r="P427" s="75" t="str">
        <f>IF(O427="","",IF(OR(periods_per_year=26,periods_per_year=52),IF(periods_per_year=26,IF(O427=1,fpdate,P426+14),IF(periods_per_year=52,IF(O427=1,fpdate,P426+7),"n/a")),IF(periods_per_year=24,DATE(YEAR(fpdate),MONTH(fpdate)+(O427-1)/2+IF(AND(DAY(fpdate)&gt;=15,MOD(O427,2)=0),1,0),IF(MOD(O427,2)=0,IF(DAY(fpdate)&gt;=15,DAY(fpdate)-14,DAY(fpdate)+14),DAY(fpdate))),IF(DAY(DATE(YEAR(fpdate),MONTH(fpdate)+O427-1,DAY(fpdate)))&lt;&gt;DAY(fpdate),DATE(YEAR(fpdate),MONTH(fpdate)+O427,0),DATE(YEAR(fpdate),MONTH(fpdate)+O427-1,DAY(fpdate))))))</f>
        <v>#NAME?</v>
      </c>
      <c r="Q427" s="80" t="str">
        <f>IF(O427="","",IF(D427&lt;&gt;"",D427,IF(O427=1,start_rate,IF(variable,IF(OR(O427=1,O427&lt;$J$23*periods_per_year),Q426,MIN($J$24,IF(MOD(O427-1,$J$26)=0,MAX($J$25,Q426+$J$27),Q426))),Q426))))</f>
        <v>#NAME?</v>
      </c>
      <c r="R427" s="78" t="str">
        <f t="shared" si="10"/>
        <v>#NAME?</v>
      </c>
      <c r="S427" s="78" t="str">
        <f t="shared" si="11"/>
        <v>#NAME?</v>
      </c>
      <c r="T427" s="78" t="str">
        <f t="shared" si="12"/>
        <v>#NAME?</v>
      </c>
      <c r="U427" s="78" t="str">
        <f t="shared" si="13"/>
        <v>#NAME?</v>
      </c>
    </row>
    <row r="428" ht="12.75" customHeight="1">
      <c r="A428" s="74" t="str">
        <f t="shared" si="1"/>
        <v>#NAME?</v>
      </c>
      <c r="B428" s="75" t="str">
        <f>IF(A428="","",IF(OR(periods_per_year=26,periods_per_year=52),IF(periods_per_year=26,IF(A428=1,fpdate,B427+14),IF(periods_per_year=52,IF(A428=1,fpdate,B427+7),"n/a")),IF(periods_per_year=24,DATE(YEAR(fpdate),MONTH(fpdate)+(A428-1)/2+IF(AND(DAY(fpdate)&gt;=15,MOD(A428,2)=0),1,0),IF(MOD(A428,2)=0,IF(DAY(fpdate)&gt;=15,DAY(fpdate)-14,DAY(fpdate)+14),DAY(fpdate))),IF(DAY(DATE(YEAR(fpdate),MONTH(fpdate)+A428-1,DAY(fpdate)))&lt;&gt;DAY(fpdate),DATE(YEAR(fpdate),MONTH(fpdate)+A428,0),DATE(YEAR(fpdate),MONTH(fpdate)+A428-1,DAY(fpdate))))))</f>
        <v>#NAME?</v>
      </c>
      <c r="C428" s="76" t="str">
        <f t="shared" si="2"/>
        <v>#NAME?</v>
      </c>
      <c r="D428" s="77" t="str">
        <f>IF(A428="","",IF(A428=1,start_rate,IF(variable,IF(OR(A428=1,A428&lt;$J$23*periods_per_year),D427,MIN($J$24,IF(MOD(A428-1,$J$26)=0,MAX($J$25,D427+$J$27),D427))),D427)))</f>
        <v>#NAME?</v>
      </c>
      <c r="E428" s="78" t="str">
        <f t="shared" si="3"/>
        <v>#NAME?</v>
      </c>
      <c r="F428" s="78" t="str">
        <f t="shared" si="4"/>
        <v>#NAME?</v>
      </c>
      <c r="G428" s="78" t="str">
        <f>IF(OR(A428="",A428&lt;$E$23),"",IF(J427&lt;=F428,0,IF(IF(AND(A428&gt;=$E$23,MOD(A428-$E$23,int)=0),$E$24,0)+F428&gt;=J427+E428,J427+E428-F428,IF(AND(A428&gt;=$E$23,MOD(A428-$E$23,int)=0),$E$24,0)+IF(IF(AND(A428&gt;=$E$23,MOD(A428-$E$23,int)=0),$E$24,0)+IF(MOD(A428-$E$27,periods_per_year)=0,$E$26,0)+F428&lt;J427+E428,IF(MOD(A428-$E$27,periods_per_year)=0,$E$26,0),J427+E428-IF(AND(A428&gt;=$E$23,MOD(A428-$E$23,int)=0),$E$24,0)-F428))))</f>
        <v>#NAME?</v>
      </c>
      <c r="H428" s="79"/>
      <c r="I428" s="78" t="str">
        <f t="shared" si="5"/>
        <v>#NAME?</v>
      </c>
      <c r="J428" s="78" t="str">
        <f t="shared" si="6"/>
        <v>#NAME?</v>
      </c>
      <c r="K428" s="78" t="str">
        <f t="shared" si="7"/>
        <v>#NAME?</v>
      </c>
      <c r="L428" s="78" t="str">
        <f t="shared" si="8"/>
        <v>#NAME?</v>
      </c>
      <c r="M428" s="4"/>
      <c r="N428" s="4"/>
      <c r="O428" s="74" t="str">
        <f t="shared" si="9"/>
        <v>#NAME?</v>
      </c>
      <c r="P428" s="75" t="str">
        <f>IF(O428="","",IF(OR(periods_per_year=26,periods_per_year=52),IF(periods_per_year=26,IF(O428=1,fpdate,P427+14),IF(periods_per_year=52,IF(O428=1,fpdate,P427+7),"n/a")),IF(periods_per_year=24,DATE(YEAR(fpdate),MONTH(fpdate)+(O428-1)/2+IF(AND(DAY(fpdate)&gt;=15,MOD(O428,2)=0),1,0),IF(MOD(O428,2)=0,IF(DAY(fpdate)&gt;=15,DAY(fpdate)-14,DAY(fpdate)+14),DAY(fpdate))),IF(DAY(DATE(YEAR(fpdate),MONTH(fpdate)+O428-1,DAY(fpdate)))&lt;&gt;DAY(fpdate),DATE(YEAR(fpdate),MONTH(fpdate)+O428,0),DATE(YEAR(fpdate),MONTH(fpdate)+O428-1,DAY(fpdate))))))</f>
        <v>#NAME?</v>
      </c>
      <c r="Q428" s="80" t="str">
        <f>IF(O428="","",IF(D428&lt;&gt;"",D428,IF(O428=1,start_rate,IF(variable,IF(OR(O428=1,O428&lt;$J$23*periods_per_year),Q427,MIN($J$24,IF(MOD(O428-1,$J$26)=0,MAX($J$25,Q427+$J$27),Q427))),Q427))))</f>
        <v>#NAME?</v>
      </c>
      <c r="R428" s="78" t="str">
        <f t="shared" si="10"/>
        <v>#NAME?</v>
      </c>
      <c r="S428" s="78" t="str">
        <f t="shared" si="11"/>
        <v>#NAME?</v>
      </c>
      <c r="T428" s="78" t="str">
        <f t="shared" si="12"/>
        <v>#NAME?</v>
      </c>
      <c r="U428" s="78" t="str">
        <f t="shared" si="13"/>
        <v>#NAME?</v>
      </c>
    </row>
    <row r="429" ht="12.75" customHeight="1">
      <c r="A429" s="74" t="str">
        <f t="shared" si="1"/>
        <v>#NAME?</v>
      </c>
      <c r="B429" s="75" t="str">
        <f>IF(A429="","",IF(OR(periods_per_year=26,periods_per_year=52),IF(periods_per_year=26,IF(A429=1,fpdate,B428+14),IF(periods_per_year=52,IF(A429=1,fpdate,B428+7),"n/a")),IF(periods_per_year=24,DATE(YEAR(fpdate),MONTH(fpdate)+(A429-1)/2+IF(AND(DAY(fpdate)&gt;=15,MOD(A429,2)=0),1,0),IF(MOD(A429,2)=0,IF(DAY(fpdate)&gt;=15,DAY(fpdate)-14,DAY(fpdate)+14),DAY(fpdate))),IF(DAY(DATE(YEAR(fpdate),MONTH(fpdate)+A429-1,DAY(fpdate)))&lt;&gt;DAY(fpdate),DATE(YEAR(fpdate),MONTH(fpdate)+A429,0),DATE(YEAR(fpdate),MONTH(fpdate)+A429-1,DAY(fpdate))))))</f>
        <v>#NAME?</v>
      </c>
      <c r="C429" s="76" t="str">
        <f t="shared" si="2"/>
        <v>#NAME?</v>
      </c>
      <c r="D429" s="77" t="str">
        <f>IF(A429="","",IF(A429=1,start_rate,IF(variable,IF(OR(A429=1,A429&lt;$J$23*periods_per_year),D428,MIN($J$24,IF(MOD(A429-1,$J$26)=0,MAX($J$25,D428+$J$27),D428))),D428)))</f>
        <v>#NAME?</v>
      </c>
      <c r="E429" s="78" t="str">
        <f t="shared" si="3"/>
        <v>#NAME?</v>
      </c>
      <c r="F429" s="78" t="str">
        <f t="shared" si="4"/>
        <v>#NAME?</v>
      </c>
      <c r="G429" s="78" t="str">
        <f>IF(OR(A429="",A429&lt;$E$23),"",IF(J428&lt;=F429,0,IF(IF(AND(A429&gt;=$E$23,MOD(A429-$E$23,int)=0),$E$24,0)+F429&gt;=J428+E429,J428+E429-F429,IF(AND(A429&gt;=$E$23,MOD(A429-$E$23,int)=0),$E$24,0)+IF(IF(AND(A429&gt;=$E$23,MOD(A429-$E$23,int)=0),$E$24,0)+IF(MOD(A429-$E$27,periods_per_year)=0,$E$26,0)+F429&lt;J428+E429,IF(MOD(A429-$E$27,periods_per_year)=0,$E$26,0),J428+E429-IF(AND(A429&gt;=$E$23,MOD(A429-$E$23,int)=0),$E$24,0)-F429))))</f>
        <v>#NAME?</v>
      </c>
      <c r="H429" s="79"/>
      <c r="I429" s="78" t="str">
        <f t="shared" si="5"/>
        <v>#NAME?</v>
      </c>
      <c r="J429" s="78" t="str">
        <f t="shared" si="6"/>
        <v>#NAME?</v>
      </c>
      <c r="K429" s="78" t="str">
        <f t="shared" si="7"/>
        <v>#NAME?</v>
      </c>
      <c r="L429" s="78" t="str">
        <f t="shared" si="8"/>
        <v>#NAME?</v>
      </c>
      <c r="M429" s="4"/>
      <c r="N429" s="4"/>
      <c r="O429" s="74" t="str">
        <f t="shared" si="9"/>
        <v>#NAME?</v>
      </c>
      <c r="P429" s="75" t="str">
        <f>IF(O429="","",IF(OR(periods_per_year=26,periods_per_year=52),IF(periods_per_year=26,IF(O429=1,fpdate,P428+14),IF(periods_per_year=52,IF(O429=1,fpdate,P428+7),"n/a")),IF(periods_per_year=24,DATE(YEAR(fpdate),MONTH(fpdate)+(O429-1)/2+IF(AND(DAY(fpdate)&gt;=15,MOD(O429,2)=0),1,0),IF(MOD(O429,2)=0,IF(DAY(fpdate)&gt;=15,DAY(fpdate)-14,DAY(fpdate)+14),DAY(fpdate))),IF(DAY(DATE(YEAR(fpdate),MONTH(fpdate)+O429-1,DAY(fpdate)))&lt;&gt;DAY(fpdate),DATE(YEAR(fpdate),MONTH(fpdate)+O429,0),DATE(YEAR(fpdate),MONTH(fpdate)+O429-1,DAY(fpdate))))))</f>
        <v>#NAME?</v>
      </c>
      <c r="Q429" s="80" t="str">
        <f>IF(O429="","",IF(D429&lt;&gt;"",D429,IF(O429=1,start_rate,IF(variable,IF(OR(O429=1,O429&lt;$J$23*periods_per_year),Q428,MIN($J$24,IF(MOD(O429-1,$J$26)=0,MAX($J$25,Q428+$J$27),Q428))),Q428))))</f>
        <v>#NAME?</v>
      </c>
      <c r="R429" s="78" t="str">
        <f t="shared" si="10"/>
        <v>#NAME?</v>
      </c>
      <c r="S429" s="78" t="str">
        <f t="shared" si="11"/>
        <v>#NAME?</v>
      </c>
      <c r="T429" s="78" t="str">
        <f t="shared" si="12"/>
        <v>#NAME?</v>
      </c>
      <c r="U429" s="78" t="str">
        <f t="shared" si="13"/>
        <v>#NAME?</v>
      </c>
    </row>
    <row r="430" ht="12.75" customHeight="1">
      <c r="A430" s="74" t="str">
        <f t="shared" si="1"/>
        <v>#NAME?</v>
      </c>
      <c r="B430" s="75" t="str">
        <f>IF(A430="","",IF(OR(periods_per_year=26,periods_per_year=52),IF(periods_per_year=26,IF(A430=1,fpdate,B429+14),IF(periods_per_year=52,IF(A430=1,fpdate,B429+7),"n/a")),IF(periods_per_year=24,DATE(YEAR(fpdate),MONTH(fpdate)+(A430-1)/2+IF(AND(DAY(fpdate)&gt;=15,MOD(A430,2)=0),1,0),IF(MOD(A430,2)=0,IF(DAY(fpdate)&gt;=15,DAY(fpdate)-14,DAY(fpdate)+14),DAY(fpdate))),IF(DAY(DATE(YEAR(fpdate),MONTH(fpdate)+A430-1,DAY(fpdate)))&lt;&gt;DAY(fpdate),DATE(YEAR(fpdate),MONTH(fpdate)+A430,0),DATE(YEAR(fpdate),MONTH(fpdate)+A430-1,DAY(fpdate))))))</f>
        <v>#NAME?</v>
      </c>
      <c r="C430" s="76" t="str">
        <f t="shared" si="2"/>
        <v>#NAME?</v>
      </c>
      <c r="D430" s="77" t="str">
        <f>IF(A430="","",IF(A430=1,start_rate,IF(variable,IF(OR(A430=1,A430&lt;$J$23*periods_per_year),D429,MIN($J$24,IF(MOD(A430-1,$J$26)=0,MAX($J$25,D429+$J$27),D429))),D429)))</f>
        <v>#NAME?</v>
      </c>
      <c r="E430" s="78" t="str">
        <f t="shared" si="3"/>
        <v>#NAME?</v>
      </c>
      <c r="F430" s="78" t="str">
        <f t="shared" si="4"/>
        <v>#NAME?</v>
      </c>
      <c r="G430" s="78" t="str">
        <f>IF(OR(A430="",A430&lt;$E$23),"",IF(J429&lt;=F430,0,IF(IF(AND(A430&gt;=$E$23,MOD(A430-$E$23,int)=0),$E$24,0)+F430&gt;=J429+E430,J429+E430-F430,IF(AND(A430&gt;=$E$23,MOD(A430-$E$23,int)=0),$E$24,0)+IF(IF(AND(A430&gt;=$E$23,MOD(A430-$E$23,int)=0),$E$24,0)+IF(MOD(A430-$E$27,periods_per_year)=0,$E$26,0)+F430&lt;J429+E430,IF(MOD(A430-$E$27,periods_per_year)=0,$E$26,0),J429+E430-IF(AND(A430&gt;=$E$23,MOD(A430-$E$23,int)=0),$E$24,0)-F430))))</f>
        <v>#NAME?</v>
      </c>
      <c r="H430" s="79"/>
      <c r="I430" s="78" t="str">
        <f t="shared" si="5"/>
        <v>#NAME?</v>
      </c>
      <c r="J430" s="78" t="str">
        <f t="shared" si="6"/>
        <v>#NAME?</v>
      </c>
      <c r="K430" s="78" t="str">
        <f t="shared" si="7"/>
        <v>#NAME?</v>
      </c>
      <c r="L430" s="78" t="str">
        <f t="shared" si="8"/>
        <v>#NAME?</v>
      </c>
      <c r="M430" s="4"/>
      <c r="N430" s="4"/>
      <c r="O430" s="74" t="str">
        <f t="shared" si="9"/>
        <v>#NAME?</v>
      </c>
      <c r="P430" s="75" t="str">
        <f>IF(O430="","",IF(OR(periods_per_year=26,periods_per_year=52),IF(periods_per_year=26,IF(O430=1,fpdate,P429+14),IF(periods_per_year=52,IF(O430=1,fpdate,P429+7),"n/a")),IF(periods_per_year=24,DATE(YEAR(fpdate),MONTH(fpdate)+(O430-1)/2+IF(AND(DAY(fpdate)&gt;=15,MOD(O430,2)=0),1,0),IF(MOD(O430,2)=0,IF(DAY(fpdate)&gt;=15,DAY(fpdate)-14,DAY(fpdate)+14),DAY(fpdate))),IF(DAY(DATE(YEAR(fpdate),MONTH(fpdate)+O430-1,DAY(fpdate)))&lt;&gt;DAY(fpdate),DATE(YEAR(fpdate),MONTH(fpdate)+O430,0),DATE(YEAR(fpdate),MONTH(fpdate)+O430-1,DAY(fpdate))))))</f>
        <v>#NAME?</v>
      </c>
      <c r="Q430" s="80" t="str">
        <f>IF(O430="","",IF(D430&lt;&gt;"",D430,IF(O430=1,start_rate,IF(variable,IF(OR(O430=1,O430&lt;$J$23*periods_per_year),Q429,MIN($J$24,IF(MOD(O430-1,$J$26)=0,MAX($J$25,Q429+$J$27),Q429))),Q429))))</f>
        <v>#NAME?</v>
      </c>
      <c r="R430" s="78" t="str">
        <f t="shared" si="10"/>
        <v>#NAME?</v>
      </c>
      <c r="S430" s="78" t="str">
        <f t="shared" si="11"/>
        <v>#NAME?</v>
      </c>
      <c r="T430" s="78" t="str">
        <f t="shared" si="12"/>
        <v>#NAME?</v>
      </c>
      <c r="U430" s="78" t="str">
        <f t="shared" si="13"/>
        <v>#NAME?</v>
      </c>
    </row>
    <row r="431" ht="12.75" customHeight="1">
      <c r="A431" s="74" t="str">
        <f t="shared" si="1"/>
        <v>#NAME?</v>
      </c>
      <c r="B431" s="75" t="str">
        <f>IF(A431="","",IF(OR(periods_per_year=26,periods_per_year=52),IF(periods_per_year=26,IF(A431=1,fpdate,B430+14),IF(periods_per_year=52,IF(A431=1,fpdate,B430+7),"n/a")),IF(periods_per_year=24,DATE(YEAR(fpdate),MONTH(fpdate)+(A431-1)/2+IF(AND(DAY(fpdate)&gt;=15,MOD(A431,2)=0),1,0),IF(MOD(A431,2)=0,IF(DAY(fpdate)&gt;=15,DAY(fpdate)-14,DAY(fpdate)+14),DAY(fpdate))),IF(DAY(DATE(YEAR(fpdate),MONTH(fpdate)+A431-1,DAY(fpdate)))&lt;&gt;DAY(fpdate),DATE(YEAR(fpdate),MONTH(fpdate)+A431,0),DATE(YEAR(fpdate),MONTH(fpdate)+A431-1,DAY(fpdate))))))</f>
        <v>#NAME?</v>
      </c>
      <c r="C431" s="76" t="str">
        <f t="shared" si="2"/>
        <v>#NAME?</v>
      </c>
      <c r="D431" s="77" t="str">
        <f>IF(A431="","",IF(A431=1,start_rate,IF(variable,IF(OR(A431=1,A431&lt;$J$23*periods_per_year),D430,MIN($J$24,IF(MOD(A431-1,$J$26)=0,MAX($J$25,D430+$J$27),D430))),D430)))</f>
        <v>#NAME?</v>
      </c>
      <c r="E431" s="78" t="str">
        <f t="shared" si="3"/>
        <v>#NAME?</v>
      </c>
      <c r="F431" s="78" t="str">
        <f t="shared" si="4"/>
        <v>#NAME?</v>
      </c>
      <c r="G431" s="78" t="str">
        <f>IF(OR(A431="",A431&lt;$E$23),"",IF(J430&lt;=F431,0,IF(IF(AND(A431&gt;=$E$23,MOD(A431-$E$23,int)=0),$E$24,0)+F431&gt;=J430+E431,J430+E431-F431,IF(AND(A431&gt;=$E$23,MOD(A431-$E$23,int)=0),$E$24,0)+IF(IF(AND(A431&gt;=$E$23,MOD(A431-$E$23,int)=0),$E$24,0)+IF(MOD(A431-$E$27,periods_per_year)=0,$E$26,0)+F431&lt;J430+E431,IF(MOD(A431-$E$27,periods_per_year)=0,$E$26,0),J430+E431-IF(AND(A431&gt;=$E$23,MOD(A431-$E$23,int)=0),$E$24,0)-F431))))</f>
        <v>#NAME?</v>
      </c>
      <c r="H431" s="79"/>
      <c r="I431" s="78" t="str">
        <f t="shared" si="5"/>
        <v>#NAME?</v>
      </c>
      <c r="J431" s="78" t="str">
        <f t="shared" si="6"/>
        <v>#NAME?</v>
      </c>
      <c r="K431" s="78" t="str">
        <f t="shared" si="7"/>
        <v>#NAME?</v>
      </c>
      <c r="L431" s="78" t="str">
        <f t="shared" si="8"/>
        <v>#NAME?</v>
      </c>
      <c r="M431" s="4"/>
      <c r="N431" s="4"/>
      <c r="O431" s="74" t="str">
        <f t="shared" si="9"/>
        <v>#NAME?</v>
      </c>
      <c r="P431" s="75" t="str">
        <f>IF(O431="","",IF(OR(periods_per_year=26,periods_per_year=52),IF(periods_per_year=26,IF(O431=1,fpdate,P430+14),IF(periods_per_year=52,IF(O431=1,fpdate,P430+7),"n/a")),IF(periods_per_year=24,DATE(YEAR(fpdate),MONTH(fpdate)+(O431-1)/2+IF(AND(DAY(fpdate)&gt;=15,MOD(O431,2)=0),1,0),IF(MOD(O431,2)=0,IF(DAY(fpdate)&gt;=15,DAY(fpdate)-14,DAY(fpdate)+14),DAY(fpdate))),IF(DAY(DATE(YEAR(fpdate),MONTH(fpdate)+O431-1,DAY(fpdate)))&lt;&gt;DAY(fpdate),DATE(YEAR(fpdate),MONTH(fpdate)+O431,0),DATE(YEAR(fpdate),MONTH(fpdate)+O431-1,DAY(fpdate))))))</f>
        <v>#NAME?</v>
      </c>
      <c r="Q431" s="80" t="str">
        <f>IF(O431="","",IF(D431&lt;&gt;"",D431,IF(O431=1,start_rate,IF(variable,IF(OR(O431=1,O431&lt;$J$23*periods_per_year),Q430,MIN($J$24,IF(MOD(O431-1,$J$26)=0,MAX($J$25,Q430+$J$27),Q430))),Q430))))</f>
        <v>#NAME?</v>
      </c>
      <c r="R431" s="78" t="str">
        <f t="shared" si="10"/>
        <v>#NAME?</v>
      </c>
      <c r="S431" s="78" t="str">
        <f t="shared" si="11"/>
        <v>#NAME?</v>
      </c>
      <c r="T431" s="78" t="str">
        <f t="shared" si="12"/>
        <v>#NAME?</v>
      </c>
      <c r="U431" s="78" t="str">
        <f t="shared" si="13"/>
        <v>#NAME?</v>
      </c>
    </row>
    <row r="432" ht="12.75" customHeight="1">
      <c r="A432" s="74" t="str">
        <f t="shared" si="1"/>
        <v>#NAME?</v>
      </c>
      <c r="B432" s="75" t="str">
        <f>IF(A432="","",IF(OR(periods_per_year=26,periods_per_year=52),IF(periods_per_year=26,IF(A432=1,fpdate,B431+14),IF(periods_per_year=52,IF(A432=1,fpdate,B431+7),"n/a")),IF(periods_per_year=24,DATE(YEAR(fpdate),MONTH(fpdate)+(A432-1)/2+IF(AND(DAY(fpdate)&gt;=15,MOD(A432,2)=0),1,0),IF(MOD(A432,2)=0,IF(DAY(fpdate)&gt;=15,DAY(fpdate)-14,DAY(fpdate)+14),DAY(fpdate))),IF(DAY(DATE(YEAR(fpdate),MONTH(fpdate)+A432-1,DAY(fpdate)))&lt;&gt;DAY(fpdate),DATE(YEAR(fpdate),MONTH(fpdate)+A432,0),DATE(YEAR(fpdate),MONTH(fpdate)+A432-1,DAY(fpdate))))))</f>
        <v>#NAME?</v>
      </c>
      <c r="C432" s="76" t="str">
        <f t="shared" si="2"/>
        <v>#NAME?</v>
      </c>
      <c r="D432" s="77" t="str">
        <f>IF(A432="","",IF(A432=1,start_rate,IF(variable,IF(OR(A432=1,A432&lt;$J$23*periods_per_year),D431,MIN($J$24,IF(MOD(A432-1,$J$26)=0,MAX($J$25,D431+$J$27),D431))),D431)))</f>
        <v>#NAME?</v>
      </c>
      <c r="E432" s="78" t="str">
        <f t="shared" si="3"/>
        <v>#NAME?</v>
      </c>
      <c r="F432" s="78" t="str">
        <f t="shared" si="4"/>
        <v>#NAME?</v>
      </c>
      <c r="G432" s="78" t="str">
        <f>IF(OR(A432="",A432&lt;$E$23),"",IF(J431&lt;=F432,0,IF(IF(AND(A432&gt;=$E$23,MOD(A432-$E$23,int)=0),$E$24,0)+F432&gt;=J431+E432,J431+E432-F432,IF(AND(A432&gt;=$E$23,MOD(A432-$E$23,int)=0),$E$24,0)+IF(IF(AND(A432&gt;=$E$23,MOD(A432-$E$23,int)=0),$E$24,0)+IF(MOD(A432-$E$27,periods_per_year)=0,$E$26,0)+F432&lt;J431+E432,IF(MOD(A432-$E$27,periods_per_year)=0,$E$26,0),J431+E432-IF(AND(A432&gt;=$E$23,MOD(A432-$E$23,int)=0),$E$24,0)-F432))))</f>
        <v>#NAME?</v>
      </c>
      <c r="H432" s="79"/>
      <c r="I432" s="78" t="str">
        <f t="shared" si="5"/>
        <v>#NAME?</v>
      </c>
      <c r="J432" s="78" t="str">
        <f t="shared" si="6"/>
        <v>#NAME?</v>
      </c>
      <c r="K432" s="78" t="str">
        <f t="shared" si="7"/>
        <v>#NAME?</v>
      </c>
      <c r="L432" s="78" t="str">
        <f t="shared" si="8"/>
        <v>#NAME?</v>
      </c>
      <c r="M432" s="4"/>
      <c r="N432" s="4"/>
      <c r="O432" s="74" t="str">
        <f t="shared" si="9"/>
        <v>#NAME?</v>
      </c>
      <c r="P432" s="75" t="str">
        <f>IF(O432="","",IF(OR(periods_per_year=26,periods_per_year=52),IF(periods_per_year=26,IF(O432=1,fpdate,P431+14),IF(periods_per_year=52,IF(O432=1,fpdate,P431+7),"n/a")),IF(periods_per_year=24,DATE(YEAR(fpdate),MONTH(fpdate)+(O432-1)/2+IF(AND(DAY(fpdate)&gt;=15,MOD(O432,2)=0),1,0),IF(MOD(O432,2)=0,IF(DAY(fpdate)&gt;=15,DAY(fpdate)-14,DAY(fpdate)+14),DAY(fpdate))),IF(DAY(DATE(YEAR(fpdate),MONTH(fpdate)+O432-1,DAY(fpdate)))&lt;&gt;DAY(fpdate),DATE(YEAR(fpdate),MONTH(fpdate)+O432,0),DATE(YEAR(fpdate),MONTH(fpdate)+O432-1,DAY(fpdate))))))</f>
        <v>#NAME?</v>
      </c>
      <c r="Q432" s="80" t="str">
        <f>IF(O432="","",IF(D432&lt;&gt;"",D432,IF(O432=1,start_rate,IF(variable,IF(OR(O432=1,O432&lt;$J$23*periods_per_year),Q431,MIN($J$24,IF(MOD(O432-1,$J$26)=0,MAX($J$25,Q431+$J$27),Q431))),Q431))))</f>
        <v>#NAME?</v>
      </c>
      <c r="R432" s="78" t="str">
        <f t="shared" si="10"/>
        <v>#NAME?</v>
      </c>
      <c r="S432" s="78" t="str">
        <f t="shared" si="11"/>
        <v>#NAME?</v>
      </c>
      <c r="T432" s="78" t="str">
        <f t="shared" si="12"/>
        <v>#NAME?</v>
      </c>
      <c r="U432" s="78" t="str">
        <f t="shared" si="13"/>
        <v>#NAME?</v>
      </c>
    </row>
    <row r="433" ht="12.75" customHeight="1">
      <c r="A433" s="74" t="str">
        <f t="shared" si="1"/>
        <v>#NAME?</v>
      </c>
      <c r="B433" s="75" t="str">
        <f>IF(A433="","",IF(OR(periods_per_year=26,periods_per_year=52),IF(periods_per_year=26,IF(A433=1,fpdate,B432+14),IF(periods_per_year=52,IF(A433=1,fpdate,B432+7),"n/a")),IF(periods_per_year=24,DATE(YEAR(fpdate),MONTH(fpdate)+(A433-1)/2+IF(AND(DAY(fpdate)&gt;=15,MOD(A433,2)=0),1,0),IF(MOD(A433,2)=0,IF(DAY(fpdate)&gt;=15,DAY(fpdate)-14,DAY(fpdate)+14),DAY(fpdate))),IF(DAY(DATE(YEAR(fpdate),MONTH(fpdate)+A433-1,DAY(fpdate)))&lt;&gt;DAY(fpdate),DATE(YEAR(fpdate),MONTH(fpdate)+A433,0),DATE(YEAR(fpdate),MONTH(fpdate)+A433-1,DAY(fpdate))))))</f>
        <v>#NAME?</v>
      </c>
      <c r="C433" s="76" t="str">
        <f t="shared" si="2"/>
        <v>#NAME?</v>
      </c>
      <c r="D433" s="77" t="str">
        <f>IF(A433="","",IF(A433=1,start_rate,IF(variable,IF(OR(A433=1,A433&lt;$J$23*periods_per_year),D432,MIN($J$24,IF(MOD(A433-1,$J$26)=0,MAX($J$25,D432+$J$27),D432))),D432)))</f>
        <v>#NAME?</v>
      </c>
      <c r="E433" s="78" t="str">
        <f t="shared" si="3"/>
        <v>#NAME?</v>
      </c>
      <c r="F433" s="78" t="str">
        <f t="shared" si="4"/>
        <v>#NAME?</v>
      </c>
      <c r="G433" s="78" t="str">
        <f>IF(OR(A433="",A433&lt;$E$23),"",IF(J432&lt;=F433,0,IF(IF(AND(A433&gt;=$E$23,MOD(A433-$E$23,int)=0),$E$24,0)+F433&gt;=J432+E433,J432+E433-F433,IF(AND(A433&gt;=$E$23,MOD(A433-$E$23,int)=0),$E$24,0)+IF(IF(AND(A433&gt;=$E$23,MOD(A433-$E$23,int)=0),$E$24,0)+IF(MOD(A433-$E$27,periods_per_year)=0,$E$26,0)+F433&lt;J432+E433,IF(MOD(A433-$E$27,periods_per_year)=0,$E$26,0),J432+E433-IF(AND(A433&gt;=$E$23,MOD(A433-$E$23,int)=0),$E$24,0)-F433))))</f>
        <v>#NAME?</v>
      </c>
      <c r="H433" s="79"/>
      <c r="I433" s="78" t="str">
        <f t="shared" si="5"/>
        <v>#NAME?</v>
      </c>
      <c r="J433" s="78" t="str">
        <f t="shared" si="6"/>
        <v>#NAME?</v>
      </c>
      <c r="K433" s="78" t="str">
        <f t="shared" si="7"/>
        <v>#NAME?</v>
      </c>
      <c r="L433" s="78" t="str">
        <f t="shared" si="8"/>
        <v>#NAME?</v>
      </c>
      <c r="M433" s="4"/>
      <c r="N433" s="4"/>
      <c r="O433" s="74" t="str">
        <f t="shared" si="9"/>
        <v>#NAME?</v>
      </c>
      <c r="P433" s="75" t="str">
        <f>IF(O433="","",IF(OR(periods_per_year=26,periods_per_year=52),IF(periods_per_year=26,IF(O433=1,fpdate,P432+14),IF(periods_per_year=52,IF(O433=1,fpdate,P432+7),"n/a")),IF(periods_per_year=24,DATE(YEAR(fpdate),MONTH(fpdate)+(O433-1)/2+IF(AND(DAY(fpdate)&gt;=15,MOD(O433,2)=0),1,0),IF(MOD(O433,2)=0,IF(DAY(fpdate)&gt;=15,DAY(fpdate)-14,DAY(fpdate)+14),DAY(fpdate))),IF(DAY(DATE(YEAR(fpdate),MONTH(fpdate)+O433-1,DAY(fpdate)))&lt;&gt;DAY(fpdate),DATE(YEAR(fpdate),MONTH(fpdate)+O433,0),DATE(YEAR(fpdate),MONTH(fpdate)+O433-1,DAY(fpdate))))))</f>
        <v>#NAME?</v>
      </c>
      <c r="Q433" s="80" t="str">
        <f>IF(O433="","",IF(D433&lt;&gt;"",D433,IF(O433=1,start_rate,IF(variable,IF(OR(O433=1,O433&lt;$J$23*periods_per_year),Q432,MIN($J$24,IF(MOD(O433-1,$J$26)=0,MAX($J$25,Q432+$J$27),Q432))),Q432))))</f>
        <v>#NAME?</v>
      </c>
      <c r="R433" s="78" t="str">
        <f t="shared" si="10"/>
        <v>#NAME?</v>
      </c>
      <c r="S433" s="78" t="str">
        <f t="shared" si="11"/>
        <v>#NAME?</v>
      </c>
      <c r="T433" s="78" t="str">
        <f t="shared" si="12"/>
        <v>#NAME?</v>
      </c>
      <c r="U433" s="78" t="str">
        <f t="shared" si="13"/>
        <v>#NAME?</v>
      </c>
    </row>
    <row r="434" ht="12.75" customHeight="1">
      <c r="A434" s="74" t="str">
        <f t="shared" si="1"/>
        <v>#NAME?</v>
      </c>
      <c r="B434" s="75" t="str">
        <f>IF(A434="","",IF(OR(periods_per_year=26,periods_per_year=52),IF(periods_per_year=26,IF(A434=1,fpdate,B433+14),IF(periods_per_year=52,IF(A434=1,fpdate,B433+7),"n/a")),IF(periods_per_year=24,DATE(YEAR(fpdate),MONTH(fpdate)+(A434-1)/2+IF(AND(DAY(fpdate)&gt;=15,MOD(A434,2)=0),1,0),IF(MOD(A434,2)=0,IF(DAY(fpdate)&gt;=15,DAY(fpdate)-14,DAY(fpdate)+14),DAY(fpdate))),IF(DAY(DATE(YEAR(fpdate),MONTH(fpdate)+A434-1,DAY(fpdate)))&lt;&gt;DAY(fpdate),DATE(YEAR(fpdate),MONTH(fpdate)+A434,0),DATE(YEAR(fpdate),MONTH(fpdate)+A434-1,DAY(fpdate))))))</f>
        <v>#NAME?</v>
      </c>
      <c r="C434" s="76" t="str">
        <f t="shared" si="2"/>
        <v>#NAME?</v>
      </c>
      <c r="D434" s="77" t="str">
        <f>IF(A434="","",IF(A434=1,start_rate,IF(variable,IF(OR(A434=1,A434&lt;$J$23*periods_per_year),D433,MIN($J$24,IF(MOD(A434-1,$J$26)=0,MAX($J$25,D433+$J$27),D433))),D433)))</f>
        <v>#NAME?</v>
      </c>
      <c r="E434" s="78" t="str">
        <f t="shared" si="3"/>
        <v>#NAME?</v>
      </c>
      <c r="F434" s="78" t="str">
        <f t="shared" si="4"/>
        <v>#NAME?</v>
      </c>
      <c r="G434" s="78" t="str">
        <f>IF(OR(A434="",A434&lt;$E$23),"",IF(J433&lt;=F434,0,IF(IF(AND(A434&gt;=$E$23,MOD(A434-$E$23,int)=0),$E$24,0)+F434&gt;=J433+E434,J433+E434-F434,IF(AND(A434&gt;=$E$23,MOD(A434-$E$23,int)=0),$E$24,0)+IF(IF(AND(A434&gt;=$E$23,MOD(A434-$E$23,int)=0),$E$24,0)+IF(MOD(A434-$E$27,periods_per_year)=0,$E$26,0)+F434&lt;J433+E434,IF(MOD(A434-$E$27,periods_per_year)=0,$E$26,0),J433+E434-IF(AND(A434&gt;=$E$23,MOD(A434-$E$23,int)=0),$E$24,0)-F434))))</f>
        <v>#NAME?</v>
      </c>
      <c r="H434" s="79"/>
      <c r="I434" s="78" t="str">
        <f t="shared" si="5"/>
        <v>#NAME?</v>
      </c>
      <c r="J434" s="78" t="str">
        <f t="shared" si="6"/>
        <v>#NAME?</v>
      </c>
      <c r="K434" s="78" t="str">
        <f t="shared" si="7"/>
        <v>#NAME?</v>
      </c>
      <c r="L434" s="78" t="str">
        <f t="shared" si="8"/>
        <v>#NAME?</v>
      </c>
      <c r="M434" s="4"/>
      <c r="N434" s="4"/>
      <c r="O434" s="74" t="str">
        <f t="shared" si="9"/>
        <v>#NAME?</v>
      </c>
      <c r="P434" s="75" t="str">
        <f>IF(O434="","",IF(OR(periods_per_year=26,periods_per_year=52),IF(periods_per_year=26,IF(O434=1,fpdate,P433+14),IF(periods_per_year=52,IF(O434=1,fpdate,P433+7),"n/a")),IF(periods_per_year=24,DATE(YEAR(fpdate),MONTH(fpdate)+(O434-1)/2+IF(AND(DAY(fpdate)&gt;=15,MOD(O434,2)=0),1,0),IF(MOD(O434,2)=0,IF(DAY(fpdate)&gt;=15,DAY(fpdate)-14,DAY(fpdate)+14),DAY(fpdate))),IF(DAY(DATE(YEAR(fpdate),MONTH(fpdate)+O434-1,DAY(fpdate)))&lt;&gt;DAY(fpdate),DATE(YEAR(fpdate),MONTH(fpdate)+O434,0),DATE(YEAR(fpdate),MONTH(fpdate)+O434-1,DAY(fpdate))))))</f>
        <v>#NAME?</v>
      </c>
      <c r="Q434" s="80" t="str">
        <f>IF(O434="","",IF(D434&lt;&gt;"",D434,IF(O434=1,start_rate,IF(variable,IF(OR(O434=1,O434&lt;$J$23*periods_per_year),Q433,MIN($J$24,IF(MOD(O434-1,$J$26)=0,MAX($J$25,Q433+$J$27),Q433))),Q433))))</f>
        <v>#NAME?</v>
      </c>
      <c r="R434" s="78" t="str">
        <f t="shared" si="10"/>
        <v>#NAME?</v>
      </c>
      <c r="S434" s="78" t="str">
        <f t="shared" si="11"/>
        <v>#NAME?</v>
      </c>
      <c r="T434" s="78" t="str">
        <f t="shared" si="12"/>
        <v>#NAME?</v>
      </c>
      <c r="U434" s="78" t="str">
        <f t="shared" si="13"/>
        <v>#NAME?</v>
      </c>
    </row>
    <row r="435" ht="12.75" customHeight="1">
      <c r="A435" s="74" t="str">
        <f t="shared" si="1"/>
        <v>#NAME?</v>
      </c>
      <c r="B435" s="75" t="str">
        <f>IF(A435="","",IF(OR(periods_per_year=26,periods_per_year=52),IF(periods_per_year=26,IF(A435=1,fpdate,B434+14),IF(periods_per_year=52,IF(A435=1,fpdate,B434+7),"n/a")),IF(periods_per_year=24,DATE(YEAR(fpdate),MONTH(fpdate)+(A435-1)/2+IF(AND(DAY(fpdate)&gt;=15,MOD(A435,2)=0),1,0),IF(MOD(A435,2)=0,IF(DAY(fpdate)&gt;=15,DAY(fpdate)-14,DAY(fpdate)+14),DAY(fpdate))),IF(DAY(DATE(YEAR(fpdate),MONTH(fpdate)+A435-1,DAY(fpdate)))&lt;&gt;DAY(fpdate),DATE(YEAR(fpdate),MONTH(fpdate)+A435,0),DATE(YEAR(fpdate),MONTH(fpdate)+A435-1,DAY(fpdate))))))</f>
        <v>#NAME?</v>
      </c>
      <c r="C435" s="76" t="str">
        <f t="shared" si="2"/>
        <v>#NAME?</v>
      </c>
      <c r="D435" s="77" t="str">
        <f>IF(A435="","",IF(A435=1,start_rate,IF(variable,IF(OR(A435=1,A435&lt;$J$23*periods_per_year),D434,MIN($J$24,IF(MOD(A435-1,$J$26)=0,MAX($J$25,D434+$J$27),D434))),D434)))</f>
        <v>#NAME?</v>
      </c>
      <c r="E435" s="78" t="str">
        <f t="shared" si="3"/>
        <v>#NAME?</v>
      </c>
      <c r="F435" s="78" t="str">
        <f t="shared" si="4"/>
        <v>#NAME?</v>
      </c>
      <c r="G435" s="78" t="str">
        <f>IF(OR(A435="",A435&lt;$E$23),"",IF(J434&lt;=F435,0,IF(IF(AND(A435&gt;=$E$23,MOD(A435-$E$23,int)=0),$E$24,0)+F435&gt;=J434+E435,J434+E435-F435,IF(AND(A435&gt;=$E$23,MOD(A435-$E$23,int)=0),$E$24,0)+IF(IF(AND(A435&gt;=$E$23,MOD(A435-$E$23,int)=0),$E$24,0)+IF(MOD(A435-$E$27,periods_per_year)=0,$E$26,0)+F435&lt;J434+E435,IF(MOD(A435-$E$27,periods_per_year)=0,$E$26,0),J434+E435-IF(AND(A435&gt;=$E$23,MOD(A435-$E$23,int)=0),$E$24,0)-F435))))</f>
        <v>#NAME?</v>
      </c>
      <c r="H435" s="79"/>
      <c r="I435" s="78" t="str">
        <f t="shared" si="5"/>
        <v>#NAME?</v>
      </c>
      <c r="J435" s="78" t="str">
        <f t="shared" si="6"/>
        <v>#NAME?</v>
      </c>
      <c r="K435" s="78" t="str">
        <f t="shared" si="7"/>
        <v>#NAME?</v>
      </c>
      <c r="L435" s="78" t="str">
        <f t="shared" si="8"/>
        <v>#NAME?</v>
      </c>
      <c r="M435" s="4"/>
      <c r="N435" s="4"/>
      <c r="O435" s="74" t="str">
        <f t="shared" si="9"/>
        <v>#NAME?</v>
      </c>
      <c r="P435" s="75" t="str">
        <f>IF(O435="","",IF(OR(periods_per_year=26,periods_per_year=52),IF(periods_per_year=26,IF(O435=1,fpdate,P434+14),IF(periods_per_year=52,IF(O435=1,fpdate,P434+7),"n/a")),IF(periods_per_year=24,DATE(YEAR(fpdate),MONTH(fpdate)+(O435-1)/2+IF(AND(DAY(fpdate)&gt;=15,MOD(O435,2)=0),1,0),IF(MOD(O435,2)=0,IF(DAY(fpdate)&gt;=15,DAY(fpdate)-14,DAY(fpdate)+14),DAY(fpdate))),IF(DAY(DATE(YEAR(fpdate),MONTH(fpdate)+O435-1,DAY(fpdate)))&lt;&gt;DAY(fpdate),DATE(YEAR(fpdate),MONTH(fpdate)+O435,0),DATE(YEAR(fpdate),MONTH(fpdate)+O435-1,DAY(fpdate))))))</f>
        <v>#NAME?</v>
      </c>
      <c r="Q435" s="80" t="str">
        <f>IF(O435="","",IF(D435&lt;&gt;"",D435,IF(O435=1,start_rate,IF(variable,IF(OR(O435=1,O435&lt;$J$23*periods_per_year),Q434,MIN($J$24,IF(MOD(O435-1,$J$26)=0,MAX($J$25,Q434+$J$27),Q434))),Q434))))</f>
        <v>#NAME?</v>
      </c>
      <c r="R435" s="78" t="str">
        <f t="shared" si="10"/>
        <v>#NAME?</v>
      </c>
      <c r="S435" s="78" t="str">
        <f t="shared" si="11"/>
        <v>#NAME?</v>
      </c>
      <c r="T435" s="78" t="str">
        <f t="shared" si="12"/>
        <v>#NAME?</v>
      </c>
      <c r="U435" s="78" t="str">
        <f t="shared" si="13"/>
        <v>#NAME?</v>
      </c>
    </row>
    <row r="436" ht="12.75" customHeight="1">
      <c r="A436" s="74" t="str">
        <f t="shared" si="1"/>
        <v>#NAME?</v>
      </c>
      <c r="B436" s="75" t="str">
        <f>IF(A436="","",IF(OR(periods_per_year=26,periods_per_year=52),IF(periods_per_year=26,IF(A436=1,fpdate,B435+14),IF(periods_per_year=52,IF(A436=1,fpdate,B435+7),"n/a")),IF(periods_per_year=24,DATE(YEAR(fpdate),MONTH(fpdate)+(A436-1)/2+IF(AND(DAY(fpdate)&gt;=15,MOD(A436,2)=0),1,0),IF(MOD(A436,2)=0,IF(DAY(fpdate)&gt;=15,DAY(fpdate)-14,DAY(fpdate)+14),DAY(fpdate))),IF(DAY(DATE(YEAR(fpdate),MONTH(fpdate)+A436-1,DAY(fpdate)))&lt;&gt;DAY(fpdate),DATE(YEAR(fpdate),MONTH(fpdate)+A436,0),DATE(YEAR(fpdate),MONTH(fpdate)+A436-1,DAY(fpdate))))))</f>
        <v>#NAME?</v>
      </c>
      <c r="C436" s="76" t="str">
        <f t="shared" si="2"/>
        <v>#NAME?</v>
      </c>
      <c r="D436" s="77" t="str">
        <f>IF(A436="","",IF(A436=1,start_rate,IF(variable,IF(OR(A436=1,A436&lt;$J$23*periods_per_year),D435,MIN($J$24,IF(MOD(A436-1,$J$26)=0,MAX($J$25,D435+$J$27),D435))),D435)))</f>
        <v>#NAME?</v>
      </c>
      <c r="E436" s="78" t="str">
        <f t="shared" si="3"/>
        <v>#NAME?</v>
      </c>
      <c r="F436" s="78" t="str">
        <f t="shared" si="4"/>
        <v>#NAME?</v>
      </c>
      <c r="G436" s="78" t="str">
        <f>IF(OR(A436="",A436&lt;$E$23),"",IF(J435&lt;=F436,0,IF(IF(AND(A436&gt;=$E$23,MOD(A436-$E$23,int)=0),$E$24,0)+F436&gt;=J435+E436,J435+E436-F436,IF(AND(A436&gt;=$E$23,MOD(A436-$E$23,int)=0),$E$24,0)+IF(IF(AND(A436&gt;=$E$23,MOD(A436-$E$23,int)=0),$E$24,0)+IF(MOD(A436-$E$27,periods_per_year)=0,$E$26,0)+F436&lt;J435+E436,IF(MOD(A436-$E$27,periods_per_year)=0,$E$26,0),J435+E436-IF(AND(A436&gt;=$E$23,MOD(A436-$E$23,int)=0),$E$24,0)-F436))))</f>
        <v>#NAME?</v>
      </c>
      <c r="H436" s="79"/>
      <c r="I436" s="78" t="str">
        <f t="shared" si="5"/>
        <v>#NAME?</v>
      </c>
      <c r="J436" s="78" t="str">
        <f t="shared" si="6"/>
        <v>#NAME?</v>
      </c>
      <c r="K436" s="78" t="str">
        <f t="shared" si="7"/>
        <v>#NAME?</v>
      </c>
      <c r="L436" s="78" t="str">
        <f t="shared" si="8"/>
        <v>#NAME?</v>
      </c>
      <c r="M436" s="4"/>
      <c r="N436" s="4"/>
      <c r="O436" s="74" t="str">
        <f t="shared" si="9"/>
        <v>#NAME?</v>
      </c>
      <c r="P436" s="75" t="str">
        <f>IF(O436="","",IF(OR(periods_per_year=26,periods_per_year=52),IF(periods_per_year=26,IF(O436=1,fpdate,P435+14),IF(periods_per_year=52,IF(O436=1,fpdate,P435+7),"n/a")),IF(periods_per_year=24,DATE(YEAR(fpdate),MONTH(fpdate)+(O436-1)/2+IF(AND(DAY(fpdate)&gt;=15,MOD(O436,2)=0),1,0),IF(MOD(O436,2)=0,IF(DAY(fpdate)&gt;=15,DAY(fpdate)-14,DAY(fpdate)+14),DAY(fpdate))),IF(DAY(DATE(YEAR(fpdate),MONTH(fpdate)+O436-1,DAY(fpdate)))&lt;&gt;DAY(fpdate),DATE(YEAR(fpdate),MONTH(fpdate)+O436,0),DATE(YEAR(fpdate),MONTH(fpdate)+O436-1,DAY(fpdate))))))</f>
        <v>#NAME?</v>
      </c>
      <c r="Q436" s="80" t="str">
        <f>IF(O436="","",IF(D436&lt;&gt;"",D436,IF(O436=1,start_rate,IF(variable,IF(OR(O436=1,O436&lt;$J$23*periods_per_year),Q435,MIN($J$24,IF(MOD(O436-1,$J$26)=0,MAX($J$25,Q435+$J$27),Q435))),Q435))))</f>
        <v>#NAME?</v>
      </c>
      <c r="R436" s="78" t="str">
        <f t="shared" si="10"/>
        <v>#NAME?</v>
      </c>
      <c r="S436" s="78" t="str">
        <f t="shared" si="11"/>
        <v>#NAME?</v>
      </c>
      <c r="T436" s="78" t="str">
        <f t="shared" si="12"/>
        <v>#NAME?</v>
      </c>
      <c r="U436" s="78" t="str">
        <f t="shared" si="13"/>
        <v>#NAME?</v>
      </c>
    </row>
    <row r="437" ht="12.75" customHeight="1">
      <c r="A437" s="74" t="str">
        <f t="shared" si="1"/>
        <v>#NAME?</v>
      </c>
      <c r="B437" s="75" t="str">
        <f>IF(A437="","",IF(OR(periods_per_year=26,periods_per_year=52),IF(periods_per_year=26,IF(A437=1,fpdate,B436+14),IF(periods_per_year=52,IF(A437=1,fpdate,B436+7),"n/a")),IF(periods_per_year=24,DATE(YEAR(fpdate),MONTH(fpdate)+(A437-1)/2+IF(AND(DAY(fpdate)&gt;=15,MOD(A437,2)=0),1,0),IF(MOD(A437,2)=0,IF(DAY(fpdate)&gt;=15,DAY(fpdate)-14,DAY(fpdate)+14),DAY(fpdate))),IF(DAY(DATE(YEAR(fpdate),MONTH(fpdate)+A437-1,DAY(fpdate)))&lt;&gt;DAY(fpdate),DATE(YEAR(fpdate),MONTH(fpdate)+A437,0),DATE(YEAR(fpdate),MONTH(fpdate)+A437-1,DAY(fpdate))))))</f>
        <v>#NAME?</v>
      </c>
      <c r="C437" s="76" t="str">
        <f t="shared" si="2"/>
        <v>#NAME?</v>
      </c>
      <c r="D437" s="77" t="str">
        <f>IF(A437="","",IF(A437=1,start_rate,IF(variable,IF(OR(A437=1,A437&lt;$J$23*periods_per_year),D436,MIN($J$24,IF(MOD(A437-1,$J$26)=0,MAX($J$25,D436+$J$27),D436))),D436)))</f>
        <v>#NAME?</v>
      </c>
      <c r="E437" s="78" t="str">
        <f t="shared" si="3"/>
        <v>#NAME?</v>
      </c>
      <c r="F437" s="78" t="str">
        <f t="shared" si="4"/>
        <v>#NAME?</v>
      </c>
      <c r="G437" s="78" t="str">
        <f>IF(OR(A437="",A437&lt;$E$23),"",IF(J436&lt;=F437,0,IF(IF(AND(A437&gt;=$E$23,MOD(A437-$E$23,int)=0),$E$24,0)+F437&gt;=J436+E437,J436+E437-F437,IF(AND(A437&gt;=$E$23,MOD(A437-$E$23,int)=0),$E$24,0)+IF(IF(AND(A437&gt;=$E$23,MOD(A437-$E$23,int)=0),$E$24,0)+IF(MOD(A437-$E$27,periods_per_year)=0,$E$26,0)+F437&lt;J436+E437,IF(MOD(A437-$E$27,periods_per_year)=0,$E$26,0),J436+E437-IF(AND(A437&gt;=$E$23,MOD(A437-$E$23,int)=0),$E$24,0)-F437))))</f>
        <v>#NAME?</v>
      </c>
      <c r="H437" s="79"/>
      <c r="I437" s="78" t="str">
        <f t="shared" si="5"/>
        <v>#NAME?</v>
      </c>
      <c r="J437" s="78" t="str">
        <f t="shared" si="6"/>
        <v>#NAME?</v>
      </c>
      <c r="K437" s="78" t="str">
        <f t="shared" si="7"/>
        <v>#NAME?</v>
      </c>
      <c r="L437" s="78" t="str">
        <f t="shared" si="8"/>
        <v>#NAME?</v>
      </c>
      <c r="M437" s="4"/>
      <c r="N437" s="4"/>
      <c r="O437" s="74" t="str">
        <f t="shared" si="9"/>
        <v>#NAME?</v>
      </c>
      <c r="P437" s="75" t="str">
        <f>IF(O437="","",IF(OR(periods_per_year=26,periods_per_year=52),IF(periods_per_year=26,IF(O437=1,fpdate,P436+14),IF(periods_per_year=52,IF(O437=1,fpdate,P436+7),"n/a")),IF(periods_per_year=24,DATE(YEAR(fpdate),MONTH(fpdate)+(O437-1)/2+IF(AND(DAY(fpdate)&gt;=15,MOD(O437,2)=0),1,0),IF(MOD(O437,2)=0,IF(DAY(fpdate)&gt;=15,DAY(fpdate)-14,DAY(fpdate)+14),DAY(fpdate))),IF(DAY(DATE(YEAR(fpdate),MONTH(fpdate)+O437-1,DAY(fpdate)))&lt;&gt;DAY(fpdate),DATE(YEAR(fpdate),MONTH(fpdate)+O437,0),DATE(YEAR(fpdate),MONTH(fpdate)+O437-1,DAY(fpdate))))))</f>
        <v>#NAME?</v>
      </c>
      <c r="Q437" s="80" t="str">
        <f>IF(O437="","",IF(D437&lt;&gt;"",D437,IF(O437=1,start_rate,IF(variable,IF(OR(O437=1,O437&lt;$J$23*periods_per_year),Q436,MIN($J$24,IF(MOD(O437-1,$J$26)=0,MAX($J$25,Q436+$J$27),Q436))),Q436))))</f>
        <v>#NAME?</v>
      </c>
      <c r="R437" s="78" t="str">
        <f t="shared" si="10"/>
        <v>#NAME?</v>
      </c>
      <c r="S437" s="78" t="str">
        <f t="shared" si="11"/>
        <v>#NAME?</v>
      </c>
      <c r="T437" s="78" t="str">
        <f t="shared" si="12"/>
        <v>#NAME?</v>
      </c>
      <c r="U437" s="78" t="str">
        <f t="shared" si="13"/>
        <v>#NAME?</v>
      </c>
    </row>
    <row r="438" ht="12.75" customHeight="1">
      <c r="A438" s="74" t="str">
        <f t="shared" si="1"/>
        <v>#NAME?</v>
      </c>
      <c r="B438" s="75" t="str">
        <f>IF(A438="","",IF(OR(periods_per_year=26,periods_per_year=52),IF(periods_per_year=26,IF(A438=1,fpdate,B437+14),IF(periods_per_year=52,IF(A438=1,fpdate,B437+7),"n/a")),IF(periods_per_year=24,DATE(YEAR(fpdate),MONTH(fpdate)+(A438-1)/2+IF(AND(DAY(fpdate)&gt;=15,MOD(A438,2)=0),1,0),IF(MOD(A438,2)=0,IF(DAY(fpdate)&gt;=15,DAY(fpdate)-14,DAY(fpdate)+14),DAY(fpdate))),IF(DAY(DATE(YEAR(fpdate),MONTH(fpdate)+A438-1,DAY(fpdate)))&lt;&gt;DAY(fpdate),DATE(YEAR(fpdate),MONTH(fpdate)+A438,0),DATE(YEAR(fpdate),MONTH(fpdate)+A438-1,DAY(fpdate))))))</f>
        <v>#NAME?</v>
      </c>
      <c r="C438" s="76" t="str">
        <f t="shared" si="2"/>
        <v>#NAME?</v>
      </c>
      <c r="D438" s="77" t="str">
        <f>IF(A438="","",IF(A438=1,start_rate,IF(variable,IF(OR(A438=1,A438&lt;$J$23*periods_per_year),D437,MIN($J$24,IF(MOD(A438-1,$J$26)=0,MAX($J$25,D437+$J$27),D437))),D437)))</f>
        <v>#NAME?</v>
      </c>
      <c r="E438" s="78" t="str">
        <f t="shared" si="3"/>
        <v>#NAME?</v>
      </c>
      <c r="F438" s="78" t="str">
        <f t="shared" si="4"/>
        <v>#NAME?</v>
      </c>
      <c r="G438" s="78" t="str">
        <f>IF(OR(A438="",A438&lt;$E$23),"",IF(J437&lt;=F438,0,IF(IF(AND(A438&gt;=$E$23,MOD(A438-$E$23,int)=0),$E$24,0)+F438&gt;=J437+E438,J437+E438-F438,IF(AND(A438&gt;=$E$23,MOD(A438-$E$23,int)=0),$E$24,0)+IF(IF(AND(A438&gt;=$E$23,MOD(A438-$E$23,int)=0),$E$24,0)+IF(MOD(A438-$E$27,periods_per_year)=0,$E$26,0)+F438&lt;J437+E438,IF(MOD(A438-$E$27,periods_per_year)=0,$E$26,0),J437+E438-IF(AND(A438&gt;=$E$23,MOD(A438-$E$23,int)=0),$E$24,0)-F438))))</f>
        <v>#NAME?</v>
      </c>
      <c r="H438" s="79"/>
      <c r="I438" s="78" t="str">
        <f t="shared" si="5"/>
        <v>#NAME?</v>
      </c>
      <c r="J438" s="78" t="str">
        <f t="shared" si="6"/>
        <v>#NAME?</v>
      </c>
      <c r="K438" s="78" t="str">
        <f t="shared" si="7"/>
        <v>#NAME?</v>
      </c>
      <c r="L438" s="78" t="str">
        <f t="shared" si="8"/>
        <v>#NAME?</v>
      </c>
      <c r="M438" s="4"/>
      <c r="N438" s="4"/>
      <c r="O438" s="74" t="str">
        <f t="shared" si="9"/>
        <v>#NAME?</v>
      </c>
      <c r="P438" s="75" t="str">
        <f>IF(O438="","",IF(OR(periods_per_year=26,periods_per_year=52),IF(periods_per_year=26,IF(O438=1,fpdate,P437+14),IF(periods_per_year=52,IF(O438=1,fpdate,P437+7),"n/a")),IF(periods_per_year=24,DATE(YEAR(fpdate),MONTH(fpdate)+(O438-1)/2+IF(AND(DAY(fpdate)&gt;=15,MOD(O438,2)=0),1,0),IF(MOD(O438,2)=0,IF(DAY(fpdate)&gt;=15,DAY(fpdate)-14,DAY(fpdate)+14),DAY(fpdate))),IF(DAY(DATE(YEAR(fpdate),MONTH(fpdate)+O438-1,DAY(fpdate)))&lt;&gt;DAY(fpdate),DATE(YEAR(fpdate),MONTH(fpdate)+O438,0),DATE(YEAR(fpdate),MONTH(fpdate)+O438-1,DAY(fpdate))))))</f>
        <v>#NAME?</v>
      </c>
      <c r="Q438" s="80" t="str">
        <f>IF(O438="","",IF(D438&lt;&gt;"",D438,IF(O438=1,start_rate,IF(variable,IF(OR(O438=1,O438&lt;$J$23*periods_per_year),Q437,MIN($J$24,IF(MOD(O438-1,$J$26)=0,MAX($J$25,Q437+$J$27),Q437))),Q437))))</f>
        <v>#NAME?</v>
      </c>
      <c r="R438" s="78" t="str">
        <f t="shared" si="10"/>
        <v>#NAME?</v>
      </c>
      <c r="S438" s="78" t="str">
        <f t="shared" si="11"/>
        <v>#NAME?</v>
      </c>
      <c r="T438" s="78" t="str">
        <f t="shared" si="12"/>
        <v>#NAME?</v>
      </c>
      <c r="U438" s="78" t="str">
        <f t="shared" si="13"/>
        <v>#NAME?</v>
      </c>
    </row>
    <row r="439" ht="12.75" customHeight="1">
      <c r="A439" s="74" t="str">
        <f t="shared" si="1"/>
        <v>#NAME?</v>
      </c>
      <c r="B439" s="75" t="str">
        <f>IF(A439="","",IF(OR(periods_per_year=26,periods_per_year=52),IF(periods_per_year=26,IF(A439=1,fpdate,B438+14),IF(periods_per_year=52,IF(A439=1,fpdate,B438+7),"n/a")),IF(periods_per_year=24,DATE(YEAR(fpdate),MONTH(fpdate)+(A439-1)/2+IF(AND(DAY(fpdate)&gt;=15,MOD(A439,2)=0),1,0),IF(MOD(A439,2)=0,IF(DAY(fpdate)&gt;=15,DAY(fpdate)-14,DAY(fpdate)+14),DAY(fpdate))),IF(DAY(DATE(YEAR(fpdate),MONTH(fpdate)+A439-1,DAY(fpdate)))&lt;&gt;DAY(fpdate),DATE(YEAR(fpdate),MONTH(fpdate)+A439,0),DATE(YEAR(fpdate),MONTH(fpdate)+A439-1,DAY(fpdate))))))</f>
        <v>#NAME?</v>
      </c>
      <c r="C439" s="76" t="str">
        <f t="shared" si="2"/>
        <v>#NAME?</v>
      </c>
      <c r="D439" s="77" t="str">
        <f>IF(A439="","",IF(A439=1,start_rate,IF(variable,IF(OR(A439=1,A439&lt;$J$23*periods_per_year),D438,MIN($J$24,IF(MOD(A439-1,$J$26)=0,MAX($J$25,D438+$J$27),D438))),D438)))</f>
        <v>#NAME?</v>
      </c>
      <c r="E439" s="78" t="str">
        <f t="shared" si="3"/>
        <v>#NAME?</v>
      </c>
      <c r="F439" s="78" t="str">
        <f t="shared" si="4"/>
        <v>#NAME?</v>
      </c>
      <c r="G439" s="78" t="str">
        <f>IF(OR(A439="",A439&lt;$E$23),"",IF(J438&lt;=F439,0,IF(IF(AND(A439&gt;=$E$23,MOD(A439-$E$23,int)=0),$E$24,0)+F439&gt;=J438+E439,J438+E439-F439,IF(AND(A439&gt;=$E$23,MOD(A439-$E$23,int)=0),$E$24,0)+IF(IF(AND(A439&gt;=$E$23,MOD(A439-$E$23,int)=0),$E$24,0)+IF(MOD(A439-$E$27,periods_per_year)=0,$E$26,0)+F439&lt;J438+E439,IF(MOD(A439-$E$27,periods_per_year)=0,$E$26,0),J438+E439-IF(AND(A439&gt;=$E$23,MOD(A439-$E$23,int)=0),$E$24,0)-F439))))</f>
        <v>#NAME?</v>
      </c>
      <c r="H439" s="79"/>
      <c r="I439" s="78" t="str">
        <f t="shared" si="5"/>
        <v>#NAME?</v>
      </c>
      <c r="J439" s="78" t="str">
        <f t="shared" si="6"/>
        <v>#NAME?</v>
      </c>
      <c r="K439" s="78" t="str">
        <f t="shared" si="7"/>
        <v>#NAME?</v>
      </c>
      <c r="L439" s="78" t="str">
        <f t="shared" si="8"/>
        <v>#NAME?</v>
      </c>
      <c r="M439" s="4"/>
      <c r="N439" s="4"/>
      <c r="O439" s="74" t="str">
        <f t="shared" si="9"/>
        <v>#NAME?</v>
      </c>
      <c r="P439" s="75" t="str">
        <f>IF(O439="","",IF(OR(periods_per_year=26,periods_per_year=52),IF(periods_per_year=26,IF(O439=1,fpdate,P438+14),IF(periods_per_year=52,IF(O439=1,fpdate,P438+7),"n/a")),IF(periods_per_year=24,DATE(YEAR(fpdate),MONTH(fpdate)+(O439-1)/2+IF(AND(DAY(fpdate)&gt;=15,MOD(O439,2)=0),1,0),IF(MOD(O439,2)=0,IF(DAY(fpdate)&gt;=15,DAY(fpdate)-14,DAY(fpdate)+14),DAY(fpdate))),IF(DAY(DATE(YEAR(fpdate),MONTH(fpdate)+O439-1,DAY(fpdate)))&lt;&gt;DAY(fpdate),DATE(YEAR(fpdate),MONTH(fpdate)+O439,0),DATE(YEAR(fpdate),MONTH(fpdate)+O439-1,DAY(fpdate))))))</f>
        <v>#NAME?</v>
      </c>
      <c r="Q439" s="80" t="str">
        <f>IF(O439="","",IF(D439&lt;&gt;"",D439,IF(O439=1,start_rate,IF(variable,IF(OR(O439=1,O439&lt;$J$23*periods_per_year),Q438,MIN($J$24,IF(MOD(O439-1,$J$26)=0,MAX($J$25,Q438+$J$27),Q438))),Q438))))</f>
        <v>#NAME?</v>
      </c>
      <c r="R439" s="78" t="str">
        <f t="shared" si="10"/>
        <v>#NAME?</v>
      </c>
      <c r="S439" s="78" t="str">
        <f t="shared" si="11"/>
        <v>#NAME?</v>
      </c>
      <c r="T439" s="78" t="str">
        <f t="shared" si="12"/>
        <v>#NAME?</v>
      </c>
      <c r="U439" s="78" t="str">
        <f t="shared" si="13"/>
        <v>#NAME?</v>
      </c>
    </row>
    <row r="440" ht="12.75" customHeight="1">
      <c r="A440" s="74" t="str">
        <f t="shared" si="1"/>
        <v>#NAME?</v>
      </c>
      <c r="B440" s="75" t="str">
        <f>IF(A440="","",IF(OR(periods_per_year=26,periods_per_year=52),IF(periods_per_year=26,IF(A440=1,fpdate,B439+14),IF(periods_per_year=52,IF(A440=1,fpdate,B439+7),"n/a")),IF(periods_per_year=24,DATE(YEAR(fpdate),MONTH(fpdate)+(A440-1)/2+IF(AND(DAY(fpdate)&gt;=15,MOD(A440,2)=0),1,0),IF(MOD(A440,2)=0,IF(DAY(fpdate)&gt;=15,DAY(fpdate)-14,DAY(fpdate)+14),DAY(fpdate))),IF(DAY(DATE(YEAR(fpdate),MONTH(fpdate)+A440-1,DAY(fpdate)))&lt;&gt;DAY(fpdate),DATE(YEAR(fpdate),MONTH(fpdate)+A440,0),DATE(YEAR(fpdate),MONTH(fpdate)+A440-1,DAY(fpdate))))))</f>
        <v>#NAME?</v>
      </c>
      <c r="C440" s="76" t="str">
        <f t="shared" si="2"/>
        <v>#NAME?</v>
      </c>
      <c r="D440" s="77" t="str">
        <f>IF(A440="","",IF(A440=1,start_rate,IF(variable,IF(OR(A440=1,A440&lt;$J$23*periods_per_year),D439,MIN($J$24,IF(MOD(A440-1,$J$26)=0,MAX($J$25,D439+$J$27),D439))),D439)))</f>
        <v>#NAME?</v>
      </c>
      <c r="E440" s="78" t="str">
        <f t="shared" si="3"/>
        <v>#NAME?</v>
      </c>
      <c r="F440" s="78" t="str">
        <f t="shared" si="4"/>
        <v>#NAME?</v>
      </c>
      <c r="G440" s="78" t="str">
        <f>IF(OR(A440="",A440&lt;$E$23),"",IF(J439&lt;=F440,0,IF(IF(AND(A440&gt;=$E$23,MOD(A440-$E$23,int)=0),$E$24,0)+F440&gt;=J439+E440,J439+E440-F440,IF(AND(A440&gt;=$E$23,MOD(A440-$E$23,int)=0),$E$24,0)+IF(IF(AND(A440&gt;=$E$23,MOD(A440-$E$23,int)=0),$E$24,0)+IF(MOD(A440-$E$27,periods_per_year)=0,$E$26,0)+F440&lt;J439+E440,IF(MOD(A440-$E$27,periods_per_year)=0,$E$26,0),J439+E440-IF(AND(A440&gt;=$E$23,MOD(A440-$E$23,int)=0),$E$24,0)-F440))))</f>
        <v>#NAME?</v>
      </c>
      <c r="H440" s="79"/>
      <c r="I440" s="78" t="str">
        <f t="shared" si="5"/>
        <v>#NAME?</v>
      </c>
      <c r="J440" s="78" t="str">
        <f t="shared" si="6"/>
        <v>#NAME?</v>
      </c>
      <c r="K440" s="78" t="str">
        <f t="shared" si="7"/>
        <v>#NAME?</v>
      </c>
      <c r="L440" s="78" t="str">
        <f t="shared" si="8"/>
        <v>#NAME?</v>
      </c>
      <c r="M440" s="4"/>
      <c r="N440" s="4"/>
      <c r="O440" s="74" t="str">
        <f t="shared" si="9"/>
        <v>#NAME?</v>
      </c>
      <c r="P440" s="75" t="str">
        <f>IF(O440="","",IF(OR(periods_per_year=26,periods_per_year=52),IF(periods_per_year=26,IF(O440=1,fpdate,P439+14),IF(periods_per_year=52,IF(O440=1,fpdate,P439+7),"n/a")),IF(periods_per_year=24,DATE(YEAR(fpdate),MONTH(fpdate)+(O440-1)/2+IF(AND(DAY(fpdate)&gt;=15,MOD(O440,2)=0),1,0),IF(MOD(O440,2)=0,IF(DAY(fpdate)&gt;=15,DAY(fpdate)-14,DAY(fpdate)+14),DAY(fpdate))),IF(DAY(DATE(YEAR(fpdate),MONTH(fpdate)+O440-1,DAY(fpdate)))&lt;&gt;DAY(fpdate),DATE(YEAR(fpdate),MONTH(fpdate)+O440,0),DATE(YEAR(fpdate),MONTH(fpdate)+O440-1,DAY(fpdate))))))</f>
        <v>#NAME?</v>
      </c>
      <c r="Q440" s="80" t="str">
        <f>IF(O440="","",IF(D440&lt;&gt;"",D440,IF(O440=1,start_rate,IF(variable,IF(OR(O440=1,O440&lt;$J$23*periods_per_year),Q439,MIN($J$24,IF(MOD(O440-1,$J$26)=0,MAX($J$25,Q439+$J$27),Q439))),Q439))))</f>
        <v>#NAME?</v>
      </c>
      <c r="R440" s="78" t="str">
        <f t="shared" si="10"/>
        <v>#NAME?</v>
      </c>
      <c r="S440" s="78" t="str">
        <f t="shared" si="11"/>
        <v>#NAME?</v>
      </c>
      <c r="T440" s="78" t="str">
        <f t="shared" si="12"/>
        <v>#NAME?</v>
      </c>
      <c r="U440" s="78" t="str">
        <f t="shared" si="13"/>
        <v>#NAME?</v>
      </c>
    </row>
    <row r="441" ht="12.75" customHeight="1">
      <c r="A441" s="74" t="str">
        <f t="shared" si="1"/>
        <v>#NAME?</v>
      </c>
      <c r="B441" s="75" t="str">
        <f>IF(A441="","",IF(OR(periods_per_year=26,periods_per_year=52),IF(periods_per_year=26,IF(A441=1,fpdate,B440+14),IF(periods_per_year=52,IF(A441=1,fpdate,B440+7),"n/a")),IF(periods_per_year=24,DATE(YEAR(fpdate),MONTH(fpdate)+(A441-1)/2+IF(AND(DAY(fpdate)&gt;=15,MOD(A441,2)=0),1,0),IF(MOD(A441,2)=0,IF(DAY(fpdate)&gt;=15,DAY(fpdate)-14,DAY(fpdate)+14),DAY(fpdate))),IF(DAY(DATE(YEAR(fpdate),MONTH(fpdate)+A441-1,DAY(fpdate)))&lt;&gt;DAY(fpdate),DATE(YEAR(fpdate),MONTH(fpdate)+A441,0),DATE(YEAR(fpdate),MONTH(fpdate)+A441-1,DAY(fpdate))))))</f>
        <v>#NAME?</v>
      </c>
      <c r="C441" s="76" t="str">
        <f t="shared" si="2"/>
        <v>#NAME?</v>
      </c>
      <c r="D441" s="77" t="str">
        <f>IF(A441="","",IF(A441=1,start_rate,IF(variable,IF(OR(A441=1,A441&lt;$J$23*periods_per_year),D440,MIN($J$24,IF(MOD(A441-1,$J$26)=0,MAX($J$25,D440+$J$27),D440))),D440)))</f>
        <v>#NAME?</v>
      </c>
      <c r="E441" s="78" t="str">
        <f t="shared" si="3"/>
        <v>#NAME?</v>
      </c>
      <c r="F441" s="78" t="str">
        <f t="shared" si="4"/>
        <v>#NAME?</v>
      </c>
      <c r="G441" s="78" t="str">
        <f>IF(OR(A441="",A441&lt;$E$23),"",IF(J440&lt;=F441,0,IF(IF(AND(A441&gt;=$E$23,MOD(A441-$E$23,int)=0),$E$24,0)+F441&gt;=J440+E441,J440+E441-F441,IF(AND(A441&gt;=$E$23,MOD(A441-$E$23,int)=0),$E$24,0)+IF(IF(AND(A441&gt;=$E$23,MOD(A441-$E$23,int)=0),$E$24,0)+IF(MOD(A441-$E$27,periods_per_year)=0,$E$26,0)+F441&lt;J440+E441,IF(MOD(A441-$E$27,periods_per_year)=0,$E$26,0),J440+E441-IF(AND(A441&gt;=$E$23,MOD(A441-$E$23,int)=0),$E$24,0)-F441))))</f>
        <v>#NAME?</v>
      </c>
      <c r="H441" s="79"/>
      <c r="I441" s="78" t="str">
        <f t="shared" si="5"/>
        <v>#NAME?</v>
      </c>
      <c r="J441" s="78" t="str">
        <f t="shared" si="6"/>
        <v>#NAME?</v>
      </c>
      <c r="K441" s="78" t="str">
        <f t="shared" si="7"/>
        <v>#NAME?</v>
      </c>
      <c r="L441" s="78" t="str">
        <f t="shared" si="8"/>
        <v>#NAME?</v>
      </c>
      <c r="M441" s="4"/>
      <c r="N441" s="4"/>
      <c r="O441" s="74" t="str">
        <f t="shared" si="9"/>
        <v>#NAME?</v>
      </c>
      <c r="P441" s="75" t="str">
        <f>IF(O441="","",IF(OR(periods_per_year=26,periods_per_year=52),IF(periods_per_year=26,IF(O441=1,fpdate,P440+14),IF(periods_per_year=52,IF(O441=1,fpdate,P440+7),"n/a")),IF(periods_per_year=24,DATE(YEAR(fpdate),MONTH(fpdate)+(O441-1)/2+IF(AND(DAY(fpdate)&gt;=15,MOD(O441,2)=0),1,0),IF(MOD(O441,2)=0,IF(DAY(fpdate)&gt;=15,DAY(fpdate)-14,DAY(fpdate)+14),DAY(fpdate))),IF(DAY(DATE(YEAR(fpdate),MONTH(fpdate)+O441-1,DAY(fpdate)))&lt;&gt;DAY(fpdate),DATE(YEAR(fpdate),MONTH(fpdate)+O441,0),DATE(YEAR(fpdate),MONTH(fpdate)+O441-1,DAY(fpdate))))))</f>
        <v>#NAME?</v>
      </c>
      <c r="Q441" s="80" t="str">
        <f>IF(O441="","",IF(D441&lt;&gt;"",D441,IF(O441=1,start_rate,IF(variable,IF(OR(O441=1,O441&lt;$J$23*periods_per_year),Q440,MIN($J$24,IF(MOD(O441-1,$J$26)=0,MAX($J$25,Q440+$J$27),Q440))),Q440))))</f>
        <v>#NAME?</v>
      </c>
      <c r="R441" s="78" t="str">
        <f t="shared" si="10"/>
        <v>#NAME?</v>
      </c>
      <c r="S441" s="78" t="str">
        <f t="shared" si="11"/>
        <v>#NAME?</v>
      </c>
      <c r="T441" s="78" t="str">
        <f t="shared" si="12"/>
        <v>#NAME?</v>
      </c>
      <c r="U441" s="78" t="str">
        <f t="shared" si="13"/>
        <v>#NAME?</v>
      </c>
    </row>
    <row r="442" ht="12.75" customHeight="1">
      <c r="A442" s="74" t="str">
        <f t="shared" si="1"/>
        <v>#NAME?</v>
      </c>
      <c r="B442" s="75" t="str">
        <f>IF(A442="","",IF(OR(periods_per_year=26,periods_per_year=52),IF(periods_per_year=26,IF(A442=1,fpdate,B441+14),IF(periods_per_year=52,IF(A442=1,fpdate,B441+7),"n/a")),IF(periods_per_year=24,DATE(YEAR(fpdate),MONTH(fpdate)+(A442-1)/2+IF(AND(DAY(fpdate)&gt;=15,MOD(A442,2)=0),1,0),IF(MOD(A442,2)=0,IF(DAY(fpdate)&gt;=15,DAY(fpdate)-14,DAY(fpdate)+14),DAY(fpdate))),IF(DAY(DATE(YEAR(fpdate),MONTH(fpdate)+A442-1,DAY(fpdate)))&lt;&gt;DAY(fpdate),DATE(YEAR(fpdate),MONTH(fpdate)+A442,0),DATE(YEAR(fpdate),MONTH(fpdate)+A442-1,DAY(fpdate))))))</f>
        <v>#NAME?</v>
      </c>
      <c r="C442" s="76" t="str">
        <f t="shared" si="2"/>
        <v>#NAME?</v>
      </c>
      <c r="D442" s="77" t="str">
        <f>IF(A442="","",IF(A442=1,start_rate,IF(variable,IF(OR(A442=1,A442&lt;$J$23*periods_per_year),D441,MIN($J$24,IF(MOD(A442-1,$J$26)=0,MAX($J$25,D441+$J$27),D441))),D441)))</f>
        <v>#NAME?</v>
      </c>
      <c r="E442" s="78" t="str">
        <f t="shared" si="3"/>
        <v>#NAME?</v>
      </c>
      <c r="F442" s="78" t="str">
        <f t="shared" si="4"/>
        <v>#NAME?</v>
      </c>
      <c r="G442" s="78" t="str">
        <f>IF(OR(A442="",A442&lt;$E$23),"",IF(J441&lt;=F442,0,IF(IF(AND(A442&gt;=$E$23,MOD(A442-$E$23,int)=0),$E$24,0)+F442&gt;=J441+E442,J441+E442-F442,IF(AND(A442&gt;=$E$23,MOD(A442-$E$23,int)=0),$E$24,0)+IF(IF(AND(A442&gt;=$E$23,MOD(A442-$E$23,int)=0),$E$24,0)+IF(MOD(A442-$E$27,periods_per_year)=0,$E$26,0)+F442&lt;J441+E442,IF(MOD(A442-$E$27,periods_per_year)=0,$E$26,0),J441+E442-IF(AND(A442&gt;=$E$23,MOD(A442-$E$23,int)=0),$E$24,0)-F442))))</f>
        <v>#NAME?</v>
      </c>
      <c r="H442" s="79"/>
      <c r="I442" s="78" t="str">
        <f t="shared" si="5"/>
        <v>#NAME?</v>
      </c>
      <c r="J442" s="78" t="str">
        <f t="shared" si="6"/>
        <v>#NAME?</v>
      </c>
      <c r="K442" s="78" t="str">
        <f t="shared" si="7"/>
        <v>#NAME?</v>
      </c>
      <c r="L442" s="78" t="str">
        <f t="shared" si="8"/>
        <v>#NAME?</v>
      </c>
      <c r="M442" s="4"/>
      <c r="N442" s="4"/>
      <c r="O442" s="74" t="str">
        <f t="shared" si="9"/>
        <v>#NAME?</v>
      </c>
      <c r="P442" s="75" t="str">
        <f>IF(O442="","",IF(OR(periods_per_year=26,periods_per_year=52),IF(periods_per_year=26,IF(O442=1,fpdate,P441+14),IF(periods_per_year=52,IF(O442=1,fpdate,P441+7),"n/a")),IF(periods_per_year=24,DATE(YEAR(fpdate),MONTH(fpdate)+(O442-1)/2+IF(AND(DAY(fpdate)&gt;=15,MOD(O442,2)=0),1,0),IF(MOD(O442,2)=0,IF(DAY(fpdate)&gt;=15,DAY(fpdate)-14,DAY(fpdate)+14),DAY(fpdate))),IF(DAY(DATE(YEAR(fpdate),MONTH(fpdate)+O442-1,DAY(fpdate)))&lt;&gt;DAY(fpdate),DATE(YEAR(fpdate),MONTH(fpdate)+O442,0),DATE(YEAR(fpdate),MONTH(fpdate)+O442-1,DAY(fpdate))))))</f>
        <v>#NAME?</v>
      </c>
      <c r="Q442" s="80" t="str">
        <f>IF(O442="","",IF(D442&lt;&gt;"",D442,IF(O442=1,start_rate,IF(variable,IF(OR(O442=1,O442&lt;$J$23*periods_per_year),Q441,MIN($J$24,IF(MOD(O442-1,$J$26)=0,MAX($J$25,Q441+$J$27),Q441))),Q441))))</f>
        <v>#NAME?</v>
      </c>
      <c r="R442" s="78" t="str">
        <f t="shared" si="10"/>
        <v>#NAME?</v>
      </c>
      <c r="S442" s="78" t="str">
        <f t="shared" si="11"/>
        <v>#NAME?</v>
      </c>
      <c r="T442" s="78" t="str">
        <f t="shared" si="12"/>
        <v>#NAME?</v>
      </c>
      <c r="U442" s="78" t="str">
        <f t="shared" si="13"/>
        <v>#NAME?</v>
      </c>
    </row>
    <row r="443" ht="12.75" customHeight="1">
      <c r="A443" s="74" t="str">
        <f t="shared" si="1"/>
        <v>#NAME?</v>
      </c>
      <c r="B443" s="75" t="str">
        <f>IF(A443="","",IF(OR(periods_per_year=26,periods_per_year=52),IF(periods_per_year=26,IF(A443=1,fpdate,B442+14),IF(periods_per_year=52,IF(A443=1,fpdate,B442+7),"n/a")),IF(periods_per_year=24,DATE(YEAR(fpdate),MONTH(fpdate)+(A443-1)/2+IF(AND(DAY(fpdate)&gt;=15,MOD(A443,2)=0),1,0),IF(MOD(A443,2)=0,IF(DAY(fpdate)&gt;=15,DAY(fpdate)-14,DAY(fpdate)+14),DAY(fpdate))),IF(DAY(DATE(YEAR(fpdate),MONTH(fpdate)+A443-1,DAY(fpdate)))&lt;&gt;DAY(fpdate),DATE(YEAR(fpdate),MONTH(fpdate)+A443,0),DATE(YEAR(fpdate),MONTH(fpdate)+A443-1,DAY(fpdate))))))</f>
        <v>#NAME?</v>
      </c>
      <c r="C443" s="76" t="str">
        <f t="shared" si="2"/>
        <v>#NAME?</v>
      </c>
      <c r="D443" s="77" t="str">
        <f>IF(A443="","",IF(A443=1,start_rate,IF(variable,IF(OR(A443=1,A443&lt;$J$23*periods_per_year),D442,MIN($J$24,IF(MOD(A443-1,$J$26)=0,MAX($J$25,D442+$J$27),D442))),D442)))</f>
        <v>#NAME?</v>
      </c>
      <c r="E443" s="78" t="str">
        <f t="shared" si="3"/>
        <v>#NAME?</v>
      </c>
      <c r="F443" s="78" t="str">
        <f t="shared" si="4"/>
        <v>#NAME?</v>
      </c>
      <c r="G443" s="78" t="str">
        <f>IF(OR(A443="",A443&lt;$E$23),"",IF(J442&lt;=F443,0,IF(IF(AND(A443&gt;=$E$23,MOD(A443-$E$23,int)=0),$E$24,0)+F443&gt;=J442+E443,J442+E443-F443,IF(AND(A443&gt;=$E$23,MOD(A443-$E$23,int)=0),$E$24,0)+IF(IF(AND(A443&gt;=$E$23,MOD(A443-$E$23,int)=0),$E$24,0)+IF(MOD(A443-$E$27,periods_per_year)=0,$E$26,0)+F443&lt;J442+E443,IF(MOD(A443-$E$27,periods_per_year)=0,$E$26,0),J442+E443-IF(AND(A443&gt;=$E$23,MOD(A443-$E$23,int)=0),$E$24,0)-F443))))</f>
        <v>#NAME?</v>
      </c>
      <c r="H443" s="79"/>
      <c r="I443" s="78" t="str">
        <f t="shared" si="5"/>
        <v>#NAME?</v>
      </c>
      <c r="J443" s="78" t="str">
        <f t="shared" si="6"/>
        <v>#NAME?</v>
      </c>
      <c r="K443" s="78" t="str">
        <f t="shared" si="7"/>
        <v>#NAME?</v>
      </c>
      <c r="L443" s="78" t="str">
        <f t="shared" si="8"/>
        <v>#NAME?</v>
      </c>
      <c r="M443" s="4"/>
      <c r="N443" s="4"/>
      <c r="O443" s="74" t="str">
        <f t="shared" si="9"/>
        <v>#NAME?</v>
      </c>
      <c r="P443" s="75" t="str">
        <f>IF(O443="","",IF(OR(periods_per_year=26,periods_per_year=52),IF(periods_per_year=26,IF(O443=1,fpdate,P442+14),IF(periods_per_year=52,IF(O443=1,fpdate,P442+7),"n/a")),IF(periods_per_year=24,DATE(YEAR(fpdate),MONTH(fpdate)+(O443-1)/2+IF(AND(DAY(fpdate)&gt;=15,MOD(O443,2)=0),1,0),IF(MOD(O443,2)=0,IF(DAY(fpdate)&gt;=15,DAY(fpdate)-14,DAY(fpdate)+14),DAY(fpdate))),IF(DAY(DATE(YEAR(fpdate),MONTH(fpdate)+O443-1,DAY(fpdate)))&lt;&gt;DAY(fpdate),DATE(YEAR(fpdate),MONTH(fpdate)+O443,0),DATE(YEAR(fpdate),MONTH(fpdate)+O443-1,DAY(fpdate))))))</f>
        <v>#NAME?</v>
      </c>
      <c r="Q443" s="80" t="str">
        <f>IF(O443="","",IF(D443&lt;&gt;"",D443,IF(O443=1,start_rate,IF(variable,IF(OR(O443=1,O443&lt;$J$23*periods_per_year),Q442,MIN($J$24,IF(MOD(O443-1,$J$26)=0,MAX($J$25,Q442+$J$27),Q442))),Q442))))</f>
        <v>#NAME?</v>
      </c>
      <c r="R443" s="78" t="str">
        <f t="shared" si="10"/>
        <v>#NAME?</v>
      </c>
      <c r="S443" s="78" t="str">
        <f t="shared" si="11"/>
        <v>#NAME?</v>
      </c>
      <c r="T443" s="78" t="str">
        <f t="shared" si="12"/>
        <v>#NAME?</v>
      </c>
      <c r="U443" s="78" t="str">
        <f t="shared" si="13"/>
        <v>#NAME?</v>
      </c>
    </row>
    <row r="444" ht="12.75" customHeight="1">
      <c r="A444" s="74" t="str">
        <f t="shared" si="1"/>
        <v>#NAME?</v>
      </c>
      <c r="B444" s="75" t="str">
        <f>IF(A444="","",IF(OR(periods_per_year=26,periods_per_year=52),IF(periods_per_year=26,IF(A444=1,fpdate,B443+14),IF(periods_per_year=52,IF(A444=1,fpdate,B443+7),"n/a")),IF(periods_per_year=24,DATE(YEAR(fpdate),MONTH(fpdate)+(A444-1)/2+IF(AND(DAY(fpdate)&gt;=15,MOD(A444,2)=0),1,0),IF(MOD(A444,2)=0,IF(DAY(fpdate)&gt;=15,DAY(fpdate)-14,DAY(fpdate)+14),DAY(fpdate))),IF(DAY(DATE(YEAR(fpdate),MONTH(fpdate)+A444-1,DAY(fpdate)))&lt;&gt;DAY(fpdate),DATE(YEAR(fpdate),MONTH(fpdate)+A444,0),DATE(YEAR(fpdate),MONTH(fpdate)+A444-1,DAY(fpdate))))))</f>
        <v>#NAME?</v>
      </c>
      <c r="C444" s="76" t="str">
        <f t="shared" si="2"/>
        <v>#NAME?</v>
      </c>
      <c r="D444" s="77" t="str">
        <f>IF(A444="","",IF(A444=1,start_rate,IF(variable,IF(OR(A444=1,A444&lt;$J$23*periods_per_year),D443,MIN($J$24,IF(MOD(A444-1,$J$26)=0,MAX($J$25,D443+$J$27),D443))),D443)))</f>
        <v>#NAME?</v>
      </c>
      <c r="E444" s="78" t="str">
        <f t="shared" si="3"/>
        <v>#NAME?</v>
      </c>
      <c r="F444" s="78" t="str">
        <f t="shared" si="4"/>
        <v>#NAME?</v>
      </c>
      <c r="G444" s="78" t="str">
        <f>IF(OR(A444="",A444&lt;$E$23),"",IF(J443&lt;=F444,0,IF(IF(AND(A444&gt;=$E$23,MOD(A444-$E$23,int)=0),$E$24,0)+F444&gt;=J443+E444,J443+E444-F444,IF(AND(A444&gt;=$E$23,MOD(A444-$E$23,int)=0),$E$24,0)+IF(IF(AND(A444&gt;=$E$23,MOD(A444-$E$23,int)=0),$E$24,0)+IF(MOD(A444-$E$27,periods_per_year)=0,$E$26,0)+F444&lt;J443+E444,IF(MOD(A444-$E$27,periods_per_year)=0,$E$26,0),J443+E444-IF(AND(A444&gt;=$E$23,MOD(A444-$E$23,int)=0),$E$24,0)-F444))))</f>
        <v>#NAME?</v>
      </c>
      <c r="H444" s="79"/>
      <c r="I444" s="78" t="str">
        <f t="shared" si="5"/>
        <v>#NAME?</v>
      </c>
      <c r="J444" s="78" t="str">
        <f t="shared" si="6"/>
        <v>#NAME?</v>
      </c>
      <c r="K444" s="78" t="str">
        <f t="shared" si="7"/>
        <v>#NAME?</v>
      </c>
      <c r="L444" s="78" t="str">
        <f t="shared" si="8"/>
        <v>#NAME?</v>
      </c>
      <c r="M444" s="4"/>
      <c r="N444" s="4"/>
      <c r="O444" s="74" t="str">
        <f t="shared" si="9"/>
        <v>#NAME?</v>
      </c>
      <c r="P444" s="75" t="str">
        <f>IF(O444="","",IF(OR(periods_per_year=26,periods_per_year=52),IF(periods_per_year=26,IF(O444=1,fpdate,P443+14),IF(periods_per_year=52,IF(O444=1,fpdate,P443+7),"n/a")),IF(periods_per_year=24,DATE(YEAR(fpdate),MONTH(fpdate)+(O444-1)/2+IF(AND(DAY(fpdate)&gt;=15,MOD(O444,2)=0),1,0),IF(MOD(O444,2)=0,IF(DAY(fpdate)&gt;=15,DAY(fpdate)-14,DAY(fpdate)+14),DAY(fpdate))),IF(DAY(DATE(YEAR(fpdate),MONTH(fpdate)+O444-1,DAY(fpdate)))&lt;&gt;DAY(fpdate),DATE(YEAR(fpdate),MONTH(fpdate)+O444,0),DATE(YEAR(fpdate),MONTH(fpdate)+O444-1,DAY(fpdate))))))</f>
        <v>#NAME?</v>
      </c>
      <c r="Q444" s="80" t="str">
        <f>IF(O444="","",IF(D444&lt;&gt;"",D444,IF(O444=1,start_rate,IF(variable,IF(OR(O444=1,O444&lt;$J$23*periods_per_year),Q443,MIN($J$24,IF(MOD(O444-1,$J$26)=0,MAX($J$25,Q443+$J$27),Q443))),Q443))))</f>
        <v>#NAME?</v>
      </c>
      <c r="R444" s="78" t="str">
        <f t="shared" si="10"/>
        <v>#NAME?</v>
      </c>
      <c r="S444" s="78" t="str">
        <f t="shared" si="11"/>
        <v>#NAME?</v>
      </c>
      <c r="T444" s="78" t="str">
        <f t="shared" si="12"/>
        <v>#NAME?</v>
      </c>
      <c r="U444" s="78" t="str">
        <f t="shared" si="13"/>
        <v>#NAME?</v>
      </c>
    </row>
    <row r="445" ht="12.75" customHeight="1">
      <c r="A445" s="74" t="str">
        <f t="shared" si="1"/>
        <v>#NAME?</v>
      </c>
      <c r="B445" s="75" t="str">
        <f>IF(A445="","",IF(OR(periods_per_year=26,periods_per_year=52),IF(periods_per_year=26,IF(A445=1,fpdate,B444+14),IF(periods_per_year=52,IF(A445=1,fpdate,B444+7),"n/a")),IF(periods_per_year=24,DATE(YEAR(fpdate),MONTH(fpdate)+(A445-1)/2+IF(AND(DAY(fpdate)&gt;=15,MOD(A445,2)=0),1,0),IF(MOD(A445,2)=0,IF(DAY(fpdate)&gt;=15,DAY(fpdate)-14,DAY(fpdate)+14),DAY(fpdate))),IF(DAY(DATE(YEAR(fpdate),MONTH(fpdate)+A445-1,DAY(fpdate)))&lt;&gt;DAY(fpdate),DATE(YEAR(fpdate),MONTH(fpdate)+A445,0),DATE(YEAR(fpdate),MONTH(fpdate)+A445-1,DAY(fpdate))))))</f>
        <v>#NAME?</v>
      </c>
      <c r="C445" s="76" t="str">
        <f t="shared" si="2"/>
        <v>#NAME?</v>
      </c>
      <c r="D445" s="77" t="str">
        <f>IF(A445="","",IF(A445=1,start_rate,IF(variable,IF(OR(A445=1,A445&lt;$J$23*periods_per_year),D444,MIN($J$24,IF(MOD(A445-1,$J$26)=0,MAX($J$25,D444+$J$27),D444))),D444)))</f>
        <v>#NAME?</v>
      </c>
      <c r="E445" s="78" t="str">
        <f t="shared" si="3"/>
        <v>#NAME?</v>
      </c>
      <c r="F445" s="78" t="str">
        <f t="shared" si="4"/>
        <v>#NAME?</v>
      </c>
      <c r="G445" s="78" t="str">
        <f>IF(OR(A445="",A445&lt;$E$23),"",IF(J444&lt;=F445,0,IF(IF(AND(A445&gt;=$E$23,MOD(A445-$E$23,int)=0),$E$24,0)+F445&gt;=J444+E445,J444+E445-F445,IF(AND(A445&gt;=$E$23,MOD(A445-$E$23,int)=0),$E$24,0)+IF(IF(AND(A445&gt;=$E$23,MOD(A445-$E$23,int)=0),$E$24,0)+IF(MOD(A445-$E$27,periods_per_year)=0,$E$26,0)+F445&lt;J444+E445,IF(MOD(A445-$E$27,periods_per_year)=0,$E$26,0),J444+E445-IF(AND(A445&gt;=$E$23,MOD(A445-$E$23,int)=0),$E$24,0)-F445))))</f>
        <v>#NAME?</v>
      </c>
      <c r="H445" s="79"/>
      <c r="I445" s="78" t="str">
        <f t="shared" si="5"/>
        <v>#NAME?</v>
      </c>
      <c r="J445" s="78" t="str">
        <f t="shared" si="6"/>
        <v>#NAME?</v>
      </c>
      <c r="K445" s="78" t="str">
        <f t="shared" si="7"/>
        <v>#NAME?</v>
      </c>
      <c r="L445" s="78" t="str">
        <f t="shared" si="8"/>
        <v>#NAME?</v>
      </c>
      <c r="M445" s="4"/>
      <c r="N445" s="4"/>
      <c r="O445" s="74" t="str">
        <f t="shared" si="9"/>
        <v>#NAME?</v>
      </c>
      <c r="P445" s="75" t="str">
        <f>IF(O445="","",IF(OR(periods_per_year=26,periods_per_year=52),IF(periods_per_year=26,IF(O445=1,fpdate,P444+14),IF(periods_per_year=52,IF(O445=1,fpdate,P444+7),"n/a")),IF(periods_per_year=24,DATE(YEAR(fpdate),MONTH(fpdate)+(O445-1)/2+IF(AND(DAY(fpdate)&gt;=15,MOD(O445,2)=0),1,0),IF(MOD(O445,2)=0,IF(DAY(fpdate)&gt;=15,DAY(fpdate)-14,DAY(fpdate)+14),DAY(fpdate))),IF(DAY(DATE(YEAR(fpdate),MONTH(fpdate)+O445-1,DAY(fpdate)))&lt;&gt;DAY(fpdate),DATE(YEAR(fpdate),MONTH(fpdate)+O445,0),DATE(YEAR(fpdate),MONTH(fpdate)+O445-1,DAY(fpdate))))))</f>
        <v>#NAME?</v>
      </c>
      <c r="Q445" s="80" t="str">
        <f>IF(O445="","",IF(D445&lt;&gt;"",D445,IF(O445=1,start_rate,IF(variable,IF(OR(O445=1,O445&lt;$J$23*periods_per_year),Q444,MIN($J$24,IF(MOD(O445-1,$J$26)=0,MAX($J$25,Q444+$J$27),Q444))),Q444))))</f>
        <v>#NAME?</v>
      </c>
      <c r="R445" s="78" t="str">
        <f t="shared" si="10"/>
        <v>#NAME?</v>
      </c>
      <c r="S445" s="78" t="str">
        <f t="shared" si="11"/>
        <v>#NAME?</v>
      </c>
      <c r="T445" s="78" t="str">
        <f t="shared" si="12"/>
        <v>#NAME?</v>
      </c>
      <c r="U445" s="78" t="str">
        <f t="shared" si="13"/>
        <v>#NAME?</v>
      </c>
    </row>
    <row r="446" ht="12.75" customHeight="1">
      <c r="A446" s="74" t="str">
        <f t="shared" si="1"/>
        <v>#NAME?</v>
      </c>
      <c r="B446" s="75" t="str">
        <f>IF(A446="","",IF(OR(periods_per_year=26,periods_per_year=52),IF(periods_per_year=26,IF(A446=1,fpdate,B445+14),IF(periods_per_year=52,IF(A446=1,fpdate,B445+7),"n/a")),IF(periods_per_year=24,DATE(YEAR(fpdate),MONTH(fpdate)+(A446-1)/2+IF(AND(DAY(fpdate)&gt;=15,MOD(A446,2)=0),1,0),IF(MOD(A446,2)=0,IF(DAY(fpdate)&gt;=15,DAY(fpdate)-14,DAY(fpdate)+14),DAY(fpdate))),IF(DAY(DATE(YEAR(fpdate),MONTH(fpdate)+A446-1,DAY(fpdate)))&lt;&gt;DAY(fpdate),DATE(YEAR(fpdate),MONTH(fpdate)+A446,0),DATE(YEAR(fpdate),MONTH(fpdate)+A446-1,DAY(fpdate))))))</f>
        <v>#NAME?</v>
      </c>
      <c r="C446" s="76" t="str">
        <f t="shared" si="2"/>
        <v>#NAME?</v>
      </c>
      <c r="D446" s="77" t="str">
        <f>IF(A446="","",IF(A446=1,start_rate,IF(variable,IF(OR(A446=1,A446&lt;$J$23*periods_per_year),D445,MIN($J$24,IF(MOD(A446-1,$J$26)=0,MAX($J$25,D445+$J$27),D445))),D445)))</f>
        <v>#NAME?</v>
      </c>
      <c r="E446" s="78" t="str">
        <f t="shared" si="3"/>
        <v>#NAME?</v>
      </c>
      <c r="F446" s="78" t="str">
        <f t="shared" si="4"/>
        <v>#NAME?</v>
      </c>
      <c r="G446" s="78" t="str">
        <f>IF(OR(A446="",A446&lt;$E$23),"",IF(J445&lt;=F446,0,IF(IF(AND(A446&gt;=$E$23,MOD(A446-$E$23,int)=0),$E$24,0)+F446&gt;=J445+E446,J445+E446-F446,IF(AND(A446&gt;=$E$23,MOD(A446-$E$23,int)=0),$E$24,0)+IF(IF(AND(A446&gt;=$E$23,MOD(A446-$E$23,int)=0),$E$24,0)+IF(MOD(A446-$E$27,periods_per_year)=0,$E$26,0)+F446&lt;J445+E446,IF(MOD(A446-$E$27,periods_per_year)=0,$E$26,0),J445+E446-IF(AND(A446&gt;=$E$23,MOD(A446-$E$23,int)=0),$E$24,0)-F446))))</f>
        <v>#NAME?</v>
      </c>
      <c r="H446" s="79"/>
      <c r="I446" s="78" t="str">
        <f t="shared" si="5"/>
        <v>#NAME?</v>
      </c>
      <c r="J446" s="78" t="str">
        <f t="shared" si="6"/>
        <v>#NAME?</v>
      </c>
      <c r="K446" s="78" t="str">
        <f t="shared" si="7"/>
        <v>#NAME?</v>
      </c>
      <c r="L446" s="78" t="str">
        <f t="shared" si="8"/>
        <v>#NAME?</v>
      </c>
      <c r="M446" s="4"/>
      <c r="N446" s="4"/>
      <c r="O446" s="74" t="str">
        <f t="shared" si="9"/>
        <v>#NAME?</v>
      </c>
      <c r="P446" s="75" t="str">
        <f>IF(O446="","",IF(OR(periods_per_year=26,periods_per_year=52),IF(periods_per_year=26,IF(O446=1,fpdate,P445+14),IF(periods_per_year=52,IF(O446=1,fpdate,P445+7),"n/a")),IF(periods_per_year=24,DATE(YEAR(fpdate),MONTH(fpdate)+(O446-1)/2+IF(AND(DAY(fpdate)&gt;=15,MOD(O446,2)=0),1,0),IF(MOD(O446,2)=0,IF(DAY(fpdate)&gt;=15,DAY(fpdate)-14,DAY(fpdate)+14),DAY(fpdate))),IF(DAY(DATE(YEAR(fpdate),MONTH(fpdate)+O446-1,DAY(fpdate)))&lt;&gt;DAY(fpdate),DATE(YEAR(fpdate),MONTH(fpdate)+O446,0),DATE(YEAR(fpdate),MONTH(fpdate)+O446-1,DAY(fpdate))))))</f>
        <v>#NAME?</v>
      </c>
      <c r="Q446" s="80" t="str">
        <f>IF(O446="","",IF(D446&lt;&gt;"",D446,IF(O446=1,start_rate,IF(variable,IF(OR(O446=1,O446&lt;$J$23*periods_per_year),Q445,MIN($J$24,IF(MOD(O446-1,$J$26)=0,MAX($J$25,Q445+$J$27),Q445))),Q445))))</f>
        <v>#NAME?</v>
      </c>
      <c r="R446" s="78" t="str">
        <f t="shared" si="10"/>
        <v>#NAME?</v>
      </c>
      <c r="S446" s="78" t="str">
        <f t="shared" si="11"/>
        <v>#NAME?</v>
      </c>
      <c r="T446" s="78" t="str">
        <f t="shared" si="12"/>
        <v>#NAME?</v>
      </c>
      <c r="U446" s="78" t="str">
        <f t="shared" si="13"/>
        <v>#NAME?</v>
      </c>
    </row>
    <row r="447" ht="12.75" customHeight="1">
      <c r="A447" s="74" t="str">
        <f t="shared" si="1"/>
        <v>#NAME?</v>
      </c>
      <c r="B447" s="75" t="str">
        <f>IF(A447="","",IF(OR(periods_per_year=26,periods_per_year=52),IF(periods_per_year=26,IF(A447=1,fpdate,B446+14),IF(periods_per_year=52,IF(A447=1,fpdate,B446+7),"n/a")),IF(periods_per_year=24,DATE(YEAR(fpdate),MONTH(fpdate)+(A447-1)/2+IF(AND(DAY(fpdate)&gt;=15,MOD(A447,2)=0),1,0),IF(MOD(A447,2)=0,IF(DAY(fpdate)&gt;=15,DAY(fpdate)-14,DAY(fpdate)+14),DAY(fpdate))),IF(DAY(DATE(YEAR(fpdate),MONTH(fpdate)+A447-1,DAY(fpdate)))&lt;&gt;DAY(fpdate),DATE(YEAR(fpdate),MONTH(fpdate)+A447,0),DATE(YEAR(fpdate),MONTH(fpdate)+A447-1,DAY(fpdate))))))</f>
        <v>#NAME?</v>
      </c>
      <c r="C447" s="76" t="str">
        <f t="shared" si="2"/>
        <v>#NAME?</v>
      </c>
      <c r="D447" s="77" t="str">
        <f>IF(A447="","",IF(A447=1,start_rate,IF(variable,IF(OR(A447=1,A447&lt;$J$23*periods_per_year),D446,MIN($J$24,IF(MOD(A447-1,$J$26)=0,MAX($J$25,D446+$J$27),D446))),D446)))</f>
        <v>#NAME?</v>
      </c>
      <c r="E447" s="78" t="str">
        <f t="shared" si="3"/>
        <v>#NAME?</v>
      </c>
      <c r="F447" s="78" t="str">
        <f t="shared" si="4"/>
        <v>#NAME?</v>
      </c>
      <c r="G447" s="78" t="str">
        <f>IF(OR(A447="",A447&lt;$E$23),"",IF(J446&lt;=F447,0,IF(IF(AND(A447&gt;=$E$23,MOD(A447-$E$23,int)=0),$E$24,0)+F447&gt;=J446+E447,J446+E447-F447,IF(AND(A447&gt;=$E$23,MOD(A447-$E$23,int)=0),$E$24,0)+IF(IF(AND(A447&gt;=$E$23,MOD(A447-$E$23,int)=0),$E$24,0)+IF(MOD(A447-$E$27,periods_per_year)=0,$E$26,0)+F447&lt;J446+E447,IF(MOD(A447-$E$27,periods_per_year)=0,$E$26,0),J446+E447-IF(AND(A447&gt;=$E$23,MOD(A447-$E$23,int)=0),$E$24,0)-F447))))</f>
        <v>#NAME?</v>
      </c>
      <c r="H447" s="79"/>
      <c r="I447" s="78" t="str">
        <f t="shared" si="5"/>
        <v>#NAME?</v>
      </c>
      <c r="J447" s="78" t="str">
        <f t="shared" si="6"/>
        <v>#NAME?</v>
      </c>
      <c r="K447" s="78" t="str">
        <f t="shared" si="7"/>
        <v>#NAME?</v>
      </c>
      <c r="L447" s="78" t="str">
        <f t="shared" si="8"/>
        <v>#NAME?</v>
      </c>
      <c r="M447" s="4"/>
      <c r="N447" s="4"/>
      <c r="O447" s="74" t="str">
        <f t="shared" si="9"/>
        <v>#NAME?</v>
      </c>
      <c r="P447" s="75" t="str">
        <f>IF(O447="","",IF(OR(periods_per_year=26,periods_per_year=52),IF(periods_per_year=26,IF(O447=1,fpdate,P446+14),IF(periods_per_year=52,IF(O447=1,fpdate,P446+7),"n/a")),IF(periods_per_year=24,DATE(YEAR(fpdate),MONTH(fpdate)+(O447-1)/2+IF(AND(DAY(fpdate)&gt;=15,MOD(O447,2)=0),1,0),IF(MOD(O447,2)=0,IF(DAY(fpdate)&gt;=15,DAY(fpdate)-14,DAY(fpdate)+14),DAY(fpdate))),IF(DAY(DATE(YEAR(fpdate),MONTH(fpdate)+O447-1,DAY(fpdate)))&lt;&gt;DAY(fpdate),DATE(YEAR(fpdate),MONTH(fpdate)+O447,0),DATE(YEAR(fpdate),MONTH(fpdate)+O447-1,DAY(fpdate))))))</f>
        <v>#NAME?</v>
      </c>
      <c r="Q447" s="80" t="str">
        <f>IF(O447="","",IF(D447&lt;&gt;"",D447,IF(O447=1,start_rate,IF(variable,IF(OR(O447=1,O447&lt;$J$23*periods_per_year),Q446,MIN($J$24,IF(MOD(O447-1,$J$26)=0,MAX($J$25,Q446+$J$27),Q446))),Q446))))</f>
        <v>#NAME?</v>
      </c>
      <c r="R447" s="78" t="str">
        <f t="shared" si="10"/>
        <v>#NAME?</v>
      </c>
      <c r="S447" s="78" t="str">
        <f t="shared" si="11"/>
        <v>#NAME?</v>
      </c>
      <c r="T447" s="78" t="str">
        <f t="shared" si="12"/>
        <v>#NAME?</v>
      </c>
      <c r="U447" s="78" t="str">
        <f t="shared" si="13"/>
        <v>#NAME?</v>
      </c>
    </row>
    <row r="448" ht="12.75" customHeight="1">
      <c r="A448" s="74" t="str">
        <f t="shared" si="1"/>
        <v>#NAME?</v>
      </c>
      <c r="B448" s="75" t="str">
        <f>IF(A448="","",IF(OR(periods_per_year=26,periods_per_year=52),IF(periods_per_year=26,IF(A448=1,fpdate,B447+14),IF(periods_per_year=52,IF(A448=1,fpdate,B447+7),"n/a")),IF(periods_per_year=24,DATE(YEAR(fpdate),MONTH(fpdate)+(A448-1)/2+IF(AND(DAY(fpdate)&gt;=15,MOD(A448,2)=0),1,0),IF(MOD(A448,2)=0,IF(DAY(fpdate)&gt;=15,DAY(fpdate)-14,DAY(fpdate)+14),DAY(fpdate))),IF(DAY(DATE(YEAR(fpdate),MONTH(fpdate)+A448-1,DAY(fpdate)))&lt;&gt;DAY(fpdate),DATE(YEAR(fpdate),MONTH(fpdate)+A448,0),DATE(YEAR(fpdate),MONTH(fpdate)+A448-1,DAY(fpdate))))))</f>
        <v>#NAME?</v>
      </c>
      <c r="C448" s="76" t="str">
        <f t="shared" si="2"/>
        <v>#NAME?</v>
      </c>
      <c r="D448" s="77" t="str">
        <f>IF(A448="","",IF(A448=1,start_rate,IF(variable,IF(OR(A448=1,A448&lt;$J$23*periods_per_year),D447,MIN($J$24,IF(MOD(A448-1,$J$26)=0,MAX($J$25,D447+$J$27),D447))),D447)))</f>
        <v>#NAME?</v>
      </c>
      <c r="E448" s="78" t="str">
        <f t="shared" si="3"/>
        <v>#NAME?</v>
      </c>
      <c r="F448" s="78" t="str">
        <f t="shared" si="4"/>
        <v>#NAME?</v>
      </c>
      <c r="G448" s="78" t="str">
        <f>IF(OR(A448="",A448&lt;$E$23),"",IF(J447&lt;=F448,0,IF(IF(AND(A448&gt;=$E$23,MOD(A448-$E$23,int)=0),$E$24,0)+F448&gt;=J447+E448,J447+E448-F448,IF(AND(A448&gt;=$E$23,MOD(A448-$E$23,int)=0),$E$24,0)+IF(IF(AND(A448&gt;=$E$23,MOD(A448-$E$23,int)=0),$E$24,0)+IF(MOD(A448-$E$27,periods_per_year)=0,$E$26,0)+F448&lt;J447+E448,IF(MOD(A448-$E$27,periods_per_year)=0,$E$26,0),J447+E448-IF(AND(A448&gt;=$E$23,MOD(A448-$E$23,int)=0),$E$24,0)-F448))))</f>
        <v>#NAME?</v>
      </c>
      <c r="H448" s="79"/>
      <c r="I448" s="78" t="str">
        <f t="shared" si="5"/>
        <v>#NAME?</v>
      </c>
      <c r="J448" s="78" t="str">
        <f t="shared" si="6"/>
        <v>#NAME?</v>
      </c>
      <c r="K448" s="78" t="str">
        <f t="shared" si="7"/>
        <v>#NAME?</v>
      </c>
      <c r="L448" s="78" t="str">
        <f t="shared" si="8"/>
        <v>#NAME?</v>
      </c>
      <c r="M448" s="4"/>
      <c r="N448" s="4"/>
      <c r="O448" s="74" t="str">
        <f t="shared" si="9"/>
        <v>#NAME?</v>
      </c>
      <c r="P448" s="75" t="str">
        <f>IF(O448="","",IF(OR(periods_per_year=26,periods_per_year=52),IF(periods_per_year=26,IF(O448=1,fpdate,P447+14),IF(periods_per_year=52,IF(O448=1,fpdate,P447+7),"n/a")),IF(periods_per_year=24,DATE(YEAR(fpdate),MONTH(fpdate)+(O448-1)/2+IF(AND(DAY(fpdate)&gt;=15,MOD(O448,2)=0),1,0),IF(MOD(O448,2)=0,IF(DAY(fpdate)&gt;=15,DAY(fpdate)-14,DAY(fpdate)+14),DAY(fpdate))),IF(DAY(DATE(YEAR(fpdate),MONTH(fpdate)+O448-1,DAY(fpdate)))&lt;&gt;DAY(fpdate),DATE(YEAR(fpdate),MONTH(fpdate)+O448,0),DATE(YEAR(fpdate),MONTH(fpdate)+O448-1,DAY(fpdate))))))</f>
        <v>#NAME?</v>
      </c>
      <c r="Q448" s="80" t="str">
        <f>IF(O448="","",IF(D448&lt;&gt;"",D448,IF(O448=1,start_rate,IF(variable,IF(OR(O448=1,O448&lt;$J$23*periods_per_year),Q447,MIN($J$24,IF(MOD(O448-1,$J$26)=0,MAX($J$25,Q447+$J$27),Q447))),Q447))))</f>
        <v>#NAME?</v>
      </c>
      <c r="R448" s="78" t="str">
        <f t="shared" si="10"/>
        <v>#NAME?</v>
      </c>
      <c r="S448" s="78" t="str">
        <f t="shared" si="11"/>
        <v>#NAME?</v>
      </c>
      <c r="T448" s="78" t="str">
        <f t="shared" si="12"/>
        <v>#NAME?</v>
      </c>
      <c r="U448" s="78" t="str">
        <f t="shared" si="13"/>
        <v>#NAME?</v>
      </c>
    </row>
    <row r="449" ht="12.75" customHeight="1">
      <c r="A449" s="74" t="str">
        <f t="shared" si="1"/>
        <v>#NAME?</v>
      </c>
      <c r="B449" s="75" t="str">
        <f>IF(A449="","",IF(OR(periods_per_year=26,periods_per_year=52),IF(periods_per_year=26,IF(A449=1,fpdate,B448+14),IF(periods_per_year=52,IF(A449=1,fpdate,B448+7),"n/a")),IF(periods_per_year=24,DATE(YEAR(fpdate),MONTH(fpdate)+(A449-1)/2+IF(AND(DAY(fpdate)&gt;=15,MOD(A449,2)=0),1,0),IF(MOD(A449,2)=0,IF(DAY(fpdate)&gt;=15,DAY(fpdate)-14,DAY(fpdate)+14),DAY(fpdate))),IF(DAY(DATE(YEAR(fpdate),MONTH(fpdate)+A449-1,DAY(fpdate)))&lt;&gt;DAY(fpdate),DATE(YEAR(fpdate),MONTH(fpdate)+A449,0),DATE(YEAR(fpdate),MONTH(fpdate)+A449-1,DAY(fpdate))))))</f>
        <v>#NAME?</v>
      </c>
      <c r="C449" s="76" t="str">
        <f t="shared" si="2"/>
        <v>#NAME?</v>
      </c>
      <c r="D449" s="77" t="str">
        <f>IF(A449="","",IF(A449=1,start_rate,IF(variable,IF(OR(A449=1,A449&lt;$J$23*periods_per_year),D448,MIN($J$24,IF(MOD(A449-1,$J$26)=0,MAX($J$25,D448+$J$27),D448))),D448)))</f>
        <v>#NAME?</v>
      </c>
      <c r="E449" s="78" t="str">
        <f t="shared" si="3"/>
        <v>#NAME?</v>
      </c>
      <c r="F449" s="78" t="str">
        <f t="shared" si="4"/>
        <v>#NAME?</v>
      </c>
      <c r="G449" s="78" t="str">
        <f>IF(OR(A449="",A449&lt;$E$23),"",IF(J448&lt;=F449,0,IF(IF(AND(A449&gt;=$E$23,MOD(A449-$E$23,int)=0),$E$24,0)+F449&gt;=J448+E449,J448+E449-F449,IF(AND(A449&gt;=$E$23,MOD(A449-$E$23,int)=0),$E$24,0)+IF(IF(AND(A449&gt;=$E$23,MOD(A449-$E$23,int)=0),$E$24,0)+IF(MOD(A449-$E$27,periods_per_year)=0,$E$26,0)+F449&lt;J448+E449,IF(MOD(A449-$E$27,periods_per_year)=0,$E$26,0),J448+E449-IF(AND(A449&gt;=$E$23,MOD(A449-$E$23,int)=0),$E$24,0)-F449))))</f>
        <v>#NAME?</v>
      </c>
      <c r="H449" s="79"/>
      <c r="I449" s="78" t="str">
        <f t="shared" si="5"/>
        <v>#NAME?</v>
      </c>
      <c r="J449" s="78" t="str">
        <f t="shared" si="6"/>
        <v>#NAME?</v>
      </c>
      <c r="K449" s="78" t="str">
        <f t="shared" si="7"/>
        <v>#NAME?</v>
      </c>
      <c r="L449" s="78" t="str">
        <f t="shared" si="8"/>
        <v>#NAME?</v>
      </c>
      <c r="M449" s="4"/>
      <c r="N449" s="4"/>
      <c r="O449" s="74" t="str">
        <f t="shared" si="9"/>
        <v>#NAME?</v>
      </c>
      <c r="P449" s="75" t="str">
        <f>IF(O449="","",IF(OR(periods_per_year=26,periods_per_year=52),IF(periods_per_year=26,IF(O449=1,fpdate,P448+14),IF(periods_per_year=52,IF(O449=1,fpdate,P448+7),"n/a")),IF(periods_per_year=24,DATE(YEAR(fpdate),MONTH(fpdate)+(O449-1)/2+IF(AND(DAY(fpdate)&gt;=15,MOD(O449,2)=0),1,0),IF(MOD(O449,2)=0,IF(DAY(fpdate)&gt;=15,DAY(fpdate)-14,DAY(fpdate)+14),DAY(fpdate))),IF(DAY(DATE(YEAR(fpdate),MONTH(fpdate)+O449-1,DAY(fpdate)))&lt;&gt;DAY(fpdate),DATE(YEAR(fpdate),MONTH(fpdate)+O449,0),DATE(YEAR(fpdate),MONTH(fpdate)+O449-1,DAY(fpdate))))))</f>
        <v>#NAME?</v>
      </c>
      <c r="Q449" s="80" t="str">
        <f>IF(O449="","",IF(D449&lt;&gt;"",D449,IF(O449=1,start_rate,IF(variable,IF(OR(O449=1,O449&lt;$J$23*periods_per_year),Q448,MIN($J$24,IF(MOD(O449-1,$J$26)=0,MAX($J$25,Q448+$J$27),Q448))),Q448))))</f>
        <v>#NAME?</v>
      </c>
      <c r="R449" s="78" t="str">
        <f t="shared" si="10"/>
        <v>#NAME?</v>
      </c>
      <c r="S449" s="78" t="str">
        <f t="shared" si="11"/>
        <v>#NAME?</v>
      </c>
      <c r="T449" s="78" t="str">
        <f t="shared" si="12"/>
        <v>#NAME?</v>
      </c>
      <c r="U449" s="78" t="str">
        <f t="shared" si="13"/>
        <v>#NAME?</v>
      </c>
    </row>
    <row r="450" ht="12.75" customHeight="1">
      <c r="A450" s="74" t="str">
        <f t="shared" si="1"/>
        <v>#NAME?</v>
      </c>
      <c r="B450" s="75" t="str">
        <f>IF(A450="","",IF(OR(periods_per_year=26,periods_per_year=52),IF(periods_per_year=26,IF(A450=1,fpdate,B449+14),IF(periods_per_year=52,IF(A450=1,fpdate,B449+7),"n/a")),IF(periods_per_year=24,DATE(YEAR(fpdate),MONTH(fpdate)+(A450-1)/2+IF(AND(DAY(fpdate)&gt;=15,MOD(A450,2)=0),1,0),IF(MOD(A450,2)=0,IF(DAY(fpdate)&gt;=15,DAY(fpdate)-14,DAY(fpdate)+14),DAY(fpdate))),IF(DAY(DATE(YEAR(fpdate),MONTH(fpdate)+A450-1,DAY(fpdate)))&lt;&gt;DAY(fpdate),DATE(YEAR(fpdate),MONTH(fpdate)+A450,0),DATE(YEAR(fpdate),MONTH(fpdate)+A450-1,DAY(fpdate))))))</f>
        <v>#NAME?</v>
      </c>
      <c r="C450" s="76" t="str">
        <f t="shared" si="2"/>
        <v>#NAME?</v>
      </c>
      <c r="D450" s="77" t="str">
        <f>IF(A450="","",IF(A450=1,start_rate,IF(variable,IF(OR(A450=1,A450&lt;$J$23*periods_per_year),D449,MIN($J$24,IF(MOD(A450-1,$J$26)=0,MAX($J$25,D449+$J$27),D449))),D449)))</f>
        <v>#NAME?</v>
      </c>
      <c r="E450" s="78" t="str">
        <f t="shared" si="3"/>
        <v>#NAME?</v>
      </c>
      <c r="F450" s="78" t="str">
        <f t="shared" si="4"/>
        <v>#NAME?</v>
      </c>
      <c r="G450" s="78" t="str">
        <f>IF(OR(A450="",A450&lt;$E$23),"",IF(J449&lt;=F450,0,IF(IF(AND(A450&gt;=$E$23,MOD(A450-$E$23,int)=0),$E$24,0)+F450&gt;=J449+E450,J449+E450-F450,IF(AND(A450&gt;=$E$23,MOD(A450-$E$23,int)=0),$E$24,0)+IF(IF(AND(A450&gt;=$E$23,MOD(A450-$E$23,int)=0),$E$24,0)+IF(MOD(A450-$E$27,periods_per_year)=0,$E$26,0)+F450&lt;J449+E450,IF(MOD(A450-$E$27,periods_per_year)=0,$E$26,0),J449+E450-IF(AND(A450&gt;=$E$23,MOD(A450-$E$23,int)=0),$E$24,0)-F450))))</f>
        <v>#NAME?</v>
      </c>
      <c r="H450" s="79"/>
      <c r="I450" s="78" t="str">
        <f t="shared" si="5"/>
        <v>#NAME?</v>
      </c>
      <c r="J450" s="78" t="str">
        <f t="shared" si="6"/>
        <v>#NAME?</v>
      </c>
      <c r="K450" s="78" t="str">
        <f t="shared" si="7"/>
        <v>#NAME?</v>
      </c>
      <c r="L450" s="78" t="str">
        <f t="shared" si="8"/>
        <v>#NAME?</v>
      </c>
      <c r="M450" s="4"/>
      <c r="N450" s="4"/>
      <c r="O450" s="74" t="str">
        <f t="shared" si="9"/>
        <v>#NAME?</v>
      </c>
      <c r="P450" s="75" t="str">
        <f>IF(O450="","",IF(OR(periods_per_year=26,periods_per_year=52),IF(periods_per_year=26,IF(O450=1,fpdate,P449+14),IF(periods_per_year=52,IF(O450=1,fpdate,P449+7),"n/a")),IF(periods_per_year=24,DATE(YEAR(fpdate),MONTH(fpdate)+(O450-1)/2+IF(AND(DAY(fpdate)&gt;=15,MOD(O450,2)=0),1,0),IF(MOD(O450,2)=0,IF(DAY(fpdate)&gt;=15,DAY(fpdate)-14,DAY(fpdate)+14),DAY(fpdate))),IF(DAY(DATE(YEAR(fpdate),MONTH(fpdate)+O450-1,DAY(fpdate)))&lt;&gt;DAY(fpdate),DATE(YEAR(fpdate),MONTH(fpdate)+O450,0),DATE(YEAR(fpdate),MONTH(fpdate)+O450-1,DAY(fpdate))))))</f>
        <v>#NAME?</v>
      </c>
      <c r="Q450" s="80" t="str">
        <f>IF(O450="","",IF(D450&lt;&gt;"",D450,IF(O450=1,start_rate,IF(variable,IF(OR(O450=1,O450&lt;$J$23*periods_per_year),Q449,MIN($J$24,IF(MOD(O450-1,$J$26)=0,MAX($J$25,Q449+$J$27),Q449))),Q449))))</f>
        <v>#NAME?</v>
      </c>
      <c r="R450" s="78" t="str">
        <f t="shared" si="10"/>
        <v>#NAME?</v>
      </c>
      <c r="S450" s="78" t="str">
        <f t="shared" si="11"/>
        <v>#NAME?</v>
      </c>
      <c r="T450" s="78" t="str">
        <f t="shared" si="12"/>
        <v>#NAME?</v>
      </c>
      <c r="U450" s="78" t="str">
        <f t="shared" si="13"/>
        <v>#NAME?</v>
      </c>
    </row>
    <row r="451" ht="12.75" customHeight="1">
      <c r="A451" s="74" t="str">
        <f t="shared" si="1"/>
        <v>#NAME?</v>
      </c>
      <c r="B451" s="75" t="str">
        <f>IF(A451="","",IF(OR(periods_per_year=26,periods_per_year=52),IF(periods_per_year=26,IF(A451=1,fpdate,B450+14),IF(periods_per_year=52,IF(A451=1,fpdate,B450+7),"n/a")),IF(periods_per_year=24,DATE(YEAR(fpdate),MONTH(fpdate)+(A451-1)/2+IF(AND(DAY(fpdate)&gt;=15,MOD(A451,2)=0),1,0),IF(MOD(A451,2)=0,IF(DAY(fpdate)&gt;=15,DAY(fpdate)-14,DAY(fpdate)+14),DAY(fpdate))),IF(DAY(DATE(YEAR(fpdate),MONTH(fpdate)+A451-1,DAY(fpdate)))&lt;&gt;DAY(fpdate),DATE(YEAR(fpdate),MONTH(fpdate)+A451,0),DATE(YEAR(fpdate),MONTH(fpdate)+A451-1,DAY(fpdate))))))</f>
        <v>#NAME?</v>
      </c>
      <c r="C451" s="76" t="str">
        <f t="shared" si="2"/>
        <v>#NAME?</v>
      </c>
      <c r="D451" s="77" t="str">
        <f>IF(A451="","",IF(A451=1,start_rate,IF(variable,IF(OR(A451=1,A451&lt;$J$23*periods_per_year),D450,MIN($J$24,IF(MOD(A451-1,$J$26)=0,MAX($J$25,D450+$J$27),D450))),D450)))</f>
        <v>#NAME?</v>
      </c>
      <c r="E451" s="78" t="str">
        <f t="shared" si="3"/>
        <v>#NAME?</v>
      </c>
      <c r="F451" s="78" t="str">
        <f t="shared" si="4"/>
        <v>#NAME?</v>
      </c>
      <c r="G451" s="78" t="str">
        <f>IF(OR(A451="",A451&lt;$E$23),"",IF(J450&lt;=F451,0,IF(IF(AND(A451&gt;=$E$23,MOD(A451-$E$23,int)=0),$E$24,0)+F451&gt;=J450+E451,J450+E451-F451,IF(AND(A451&gt;=$E$23,MOD(A451-$E$23,int)=0),$E$24,0)+IF(IF(AND(A451&gt;=$E$23,MOD(A451-$E$23,int)=0),$E$24,0)+IF(MOD(A451-$E$27,periods_per_year)=0,$E$26,0)+F451&lt;J450+E451,IF(MOD(A451-$E$27,periods_per_year)=0,$E$26,0),J450+E451-IF(AND(A451&gt;=$E$23,MOD(A451-$E$23,int)=0),$E$24,0)-F451))))</f>
        <v>#NAME?</v>
      </c>
      <c r="H451" s="79"/>
      <c r="I451" s="78" t="str">
        <f t="shared" si="5"/>
        <v>#NAME?</v>
      </c>
      <c r="J451" s="78" t="str">
        <f t="shared" si="6"/>
        <v>#NAME?</v>
      </c>
      <c r="K451" s="78" t="str">
        <f t="shared" si="7"/>
        <v>#NAME?</v>
      </c>
      <c r="L451" s="78" t="str">
        <f t="shared" si="8"/>
        <v>#NAME?</v>
      </c>
      <c r="M451" s="4"/>
      <c r="N451" s="4"/>
      <c r="O451" s="74" t="str">
        <f t="shared" si="9"/>
        <v>#NAME?</v>
      </c>
      <c r="P451" s="75" t="str">
        <f>IF(O451="","",IF(OR(periods_per_year=26,periods_per_year=52),IF(periods_per_year=26,IF(O451=1,fpdate,P450+14),IF(periods_per_year=52,IF(O451=1,fpdate,P450+7),"n/a")),IF(periods_per_year=24,DATE(YEAR(fpdate),MONTH(fpdate)+(O451-1)/2+IF(AND(DAY(fpdate)&gt;=15,MOD(O451,2)=0),1,0),IF(MOD(O451,2)=0,IF(DAY(fpdate)&gt;=15,DAY(fpdate)-14,DAY(fpdate)+14),DAY(fpdate))),IF(DAY(DATE(YEAR(fpdate),MONTH(fpdate)+O451-1,DAY(fpdate)))&lt;&gt;DAY(fpdate),DATE(YEAR(fpdate),MONTH(fpdate)+O451,0),DATE(YEAR(fpdate),MONTH(fpdate)+O451-1,DAY(fpdate))))))</f>
        <v>#NAME?</v>
      </c>
      <c r="Q451" s="80" t="str">
        <f>IF(O451="","",IF(D451&lt;&gt;"",D451,IF(O451=1,start_rate,IF(variable,IF(OR(O451=1,O451&lt;$J$23*periods_per_year),Q450,MIN($J$24,IF(MOD(O451-1,$J$26)=0,MAX($J$25,Q450+$J$27),Q450))),Q450))))</f>
        <v>#NAME?</v>
      </c>
      <c r="R451" s="78" t="str">
        <f t="shared" si="10"/>
        <v>#NAME?</v>
      </c>
      <c r="S451" s="78" t="str">
        <f t="shared" si="11"/>
        <v>#NAME?</v>
      </c>
      <c r="T451" s="78" t="str">
        <f t="shared" si="12"/>
        <v>#NAME?</v>
      </c>
      <c r="U451" s="78" t="str">
        <f t="shared" si="13"/>
        <v>#NAME?</v>
      </c>
    </row>
    <row r="452" ht="12.75" customHeight="1">
      <c r="A452" s="74" t="str">
        <f t="shared" si="1"/>
        <v>#NAME?</v>
      </c>
      <c r="B452" s="75" t="str">
        <f>IF(A452="","",IF(OR(periods_per_year=26,periods_per_year=52),IF(periods_per_year=26,IF(A452=1,fpdate,B451+14),IF(periods_per_year=52,IF(A452=1,fpdate,B451+7),"n/a")),IF(periods_per_year=24,DATE(YEAR(fpdate),MONTH(fpdate)+(A452-1)/2+IF(AND(DAY(fpdate)&gt;=15,MOD(A452,2)=0),1,0),IF(MOD(A452,2)=0,IF(DAY(fpdate)&gt;=15,DAY(fpdate)-14,DAY(fpdate)+14),DAY(fpdate))),IF(DAY(DATE(YEAR(fpdate),MONTH(fpdate)+A452-1,DAY(fpdate)))&lt;&gt;DAY(fpdate),DATE(YEAR(fpdate),MONTH(fpdate)+A452,0),DATE(YEAR(fpdate),MONTH(fpdate)+A452-1,DAY(fpdate))))))</f>
        <v>#NAME?</v>
      </c>
      <c r="C452" s="76" t="str">
        <f t="shared" si="2"/>
        <v>#NAME?</v>
      </c>
      <c r="D452" s="77" t="str">
        <f>IF(A452="","",IF(A452=1,start_rate,IF(variable,IF(OR(A452=1,A452&lt;$J$23*periods_per_year),D451,MIN($J$24,IF(MOD(A452-1,$J$26)=0,MAX($J$25,D451+$J$27),D451))),D451)))</f>
        <v>#NAME?</v>
      </c>
      <c r="E452" s="78" t="str">
        <f t="shared" si="3"/>
        <v>#NAME?</v>
      </c>
      <c r="F452" s="78" t="str">
        <f t="shared" si="4"/>
        <v>#NAME?</v>
      </c>
      <c r="G452" s="78" t="str">
        <f>IF(OR(A452="",A452&lt;$E$23),"",IF(J451&lt;=F452,0,IF(IF(AND(A452&gt;=$E$23,MOD(A452-$E$23,int)=0),$E$24,0)+F452&gt;=J451+E452,J451+E452-F452,IF(AND(A452&gt;=$E$23,MOD(A452-$E$23,int)=0),$E$24,0)+IF(IF(AND(A452&gt;=$E$23,MOD(A452-$E$23,int)=0),$E$24,0)+IF(MOD(A452-$E$27,periods_per_year)=0,$E$26,0)+F452&lt;J451+E452,IF(MOD(A452-$E$27,periods_per_year)=0,$E$26,0),J451+E452-IF(AND(A452&gt;=$E$23,MOD(A452-$E$23,int)=0),$E$24,0)-F452))))</f>
        <v>#NAME?</v>
      </c>
      <c r="H452" s="79"/>
      <c r="I452" s="78" t="str">
        <f t="shared" si="5"/>
        <v>#NAME?</v>
      </c>
      <c r="J452" s="78" t="str">
        <f t="shared" si="6"/>
        <v>#NAME?</v>
      </c>
      <c r="K452" s="78" t="str">
        <f t="shared" si="7"/>
        <v>#NAME?</v>
      </c>
      <c r="L452" s="78" t="str">
        <f t="shared" si="8"/>
        <v>#NAME?</v>
      </c>
      <c r="M452" s="4"/>
      <c r="N452" s="4"/>
      <c r="O452" s="74" t="str">
        <f t="shared" si="9"/>
        <v>#NAME?</v>
      </c>
      <c r="P452" s="75" t="str">
        <f>IF(O452="","",IF(OR(periods_per_year=26,periods_per_year=52),IF(periods_per_year=26,IF(O452=1,fpdate,P451+14),IF(periods_per_year=52,IF(O452=1,fpdate,P451+7),"n/a")),IF(periods_per_year=24,DATE(YEAR(fpdate),MONTH(fpdate)+(O452-1)/2+IF(AND(DAY(fpdate)&gt;=15,MOD(O452,2)=0),1,0),IF(MOD(O452,2)=0,IF(DAY(fpdate)&gt;=15,DAY(fpdate)-14,DAY(fpdate)+14),DAY(fpdate))),IF(DAY(DATE(YEAR(fpdate),MONTH(fpdate)+O452-1,DAY(fpdate)))&lt;&gt;DAY(fpdate),DATE(YEAR(fpdate),MONTH(fpdate)+O452,0),DATE(YEAR(fpdate),MONTH(fpdate)+O452-1,DAY(fpdate))))))</f>
        <v>#NAME?</v>
      </c>
      <c r="Q452" s="80" t="str">
        <f>IF(O452="","",IF(D452&lt;&gt;"",D452,IF(O452=1,start_rate,IF(variable,IF(OR(O452=1,O452&lt;$J$23*periods_per_year),Q451,MIN($J$24,IF(MOD(O452-1,$J$26)=0,MAX($J$25,Q451+$J$27),Q451))),Q451))))</f>
        <v>#NAME?</v>
      </c>
      <c r="R452" s="78" t="str">
        <f t="shared" si="10"/>
        <v>#NAME?</v>
      </c>
      <c r="S452" s="78" t="str">
        <f t="shared" si="11"/>
        <v>#NAME?</v>
      </c>
      <c r="T452" s="78" t="str">
        <f t="shared" si="12"/>
        <v>#NAME?</v>
      </c>
      <c r="U452" s="78" t="str">
        <f t="shared" si="13"/>
        <v>#NAME?</v>
      </c>
    </row>
    <row r="453" ht="12.75" customHeight="1">
      <c r="A453" s="74" t="str">
        <f t="shared" si="1"/>
        <v>#NAME?</v>
      </c>
      <c r="B453" s="75" t="str">
        <f>IF(A453="","",IF(OR(periods_per_year=26,periods_per_year=52),IF(periods_per_year=26,IF(A453=1,fpdate,B452+14),IF(periods_per_year=52,IF(A453=1,fpdate,B452+7),"n/a")),IF(periods_per_year=24,DATE(YEAR(fpdate),MONTH(fpdate)+(A453-1)/2+IF(AND(DAY(fpdate)&gt;=15,MOD(A453,2)=0),1,0),IF(MOD(A453,2)=0,IF(DAY(fpdate)&gt;=15,DAY(fpdate)-14,DAY(fpdate)+14),DAY(fpdate))),IF(DAY(DATE(YEAR(fpdate),MONTH(fpdate)+A453-1,DAY(fpdate)))&lt;&gt;DAY(fpdate),DATE(YEAR(fpdate),MONTH(fpdate)+A453,0),DATE(YEAR(fpdate),MONTH(fpdate)+A453-1,DAY(fpdate))))))</f>
        <v>#NAME?</v>
      </c>
      <c r="C453" s="76" t="str">
        <f t="shared" si="2"/>
        <v>#NAME?</v>
      </c>
      <c r="D453" s="77" t="str">
        <f>IF(A453="","",IF(A453=1,start_rate,IF(variable,IF(OR(A453=1,A453&lt;$J$23*periods_per_year),D452,MIN($J$24,IF(MOD(A453-1,$J$26)=0,MAX($J$25,D452+$J$27),D452))),D452)))</f>
        <v>#NAME?</v>
      </c>
      <c r="E453" s="78" t="str">
        <f t="shared" si="3"/>
        <v>#NAME?</v>
      </c>
      <c r="F453" s="78" t="str">
        <f t="shared" si="4"/>
        <v>#NAME?</v>
      </c>
      <c r="G453" s="78" t="str">
        <f>IF(OR(A453="",A453&lt;$E$23),"",IF(J452&lt;=F453,0,IF(IF(AND(A453&gt;=$E$23,MOD(A453-$E$23,int)=0),$E$24,0)+F453&gt;=J452+E453,J452+E453-F453,IF(AND(A453&gt;=$E$23,MOD(A453-$E$23,int)=0),$E$24,0)+IF(IF(AND(A453&gt;=$E$23,MOD(A453-$E$23,int)=0),$E$24,0)+IF(MOD(A453-$E$27,periods_per_year)=0,$E$26,0)+F453&lt;J452+E453,IF(MOD(A453-$E$27,periods_per_year)=0,$E$26,0),J452+E453-IF(AND(A453&gt;=$E$23,MOD(A453-$E$23,int)=0),$E$24,0)-F453))))</f>
        <v>#NAME?</v>
      </c>
      <c r="H453" s="79"/>
      <c r="I453" s="78" t="str">
        <f t="shared" si="5"/>
        <v>#NAME?</v>
      </c>
      <c r="J453" s="78" t="str">
        <f t="shared" si="6"/>
        <v>#NAME?</v>
      </c>
      <c r="K453" s="78" t="str">
        <f t="shared" si="7"/>
        <v>#NAME?</v>
      </c>
      <c r="L453" s="78" t="str">
        <f t="shared" si="8"/>
        <v>#NAME?</v>
      </c>
      <c r="M453" s="4"/>
      <c r="N453" s="4"/>
      <c r="O453" s="74" t="str">
        <f t="shared" si="9"/>
        <v>#NAME?</v>
      </c>
      <c r="P453" s="75" t="str">
        <f>IF(O453="","",IF(OR(periods_per_year=26,periods_per_year=52),IF(periods_per_year=26,IF(O453=1,fpdate,P452+14),IF(periods_per_year=52,IF(O453=1,fpdate,P452+7),"n/a")),IF(periods_per_year=24,DATE(YEAR(fpdate),MONTH(fpdate)+(O453-1)/2+IF(AND(DAY(fpdate)&gt;=15,MOD(O453,2)=0),1,0),IF(MOD(O453,2)=0,IF(DAY(fpdate)&gt;=15,DAY(fpdate)-14,DAY(fpdate)+14),DAY(fpdate))),IF(DAY(DATE(YEAR(fpdate),MONTH(fpdate)+O453-1,DAY(fpdate)))&lt;&gt;DAY(fpdate),DATE(YEAR(fpdate),MONTH(fpdate)+O453,0),DATE(YEAR(fpdate),MONTH(fpdate)+O453-1,DAY(fpdate))))))</f>
        <v>#NAME?</v>
      </c>
      <c r="Q453" s="80" t="str">
        <f>IF(O453="","",IF(D453&lt;&gt;"",D453,IF(O453=1,start_rate,IF(variable,IF(OR(O453=1,O453&lt;$J$23*periods_per_year),Q452,MIN($J$24,IF(MOD(O453-1,$J$26)=0,MAX($J$25,Q452+$J$27),Q452))),Q452))))</f>
        <v>#NAME?</v>
      </c>
      <c r="R453" s="78" t="str">
        <f t="shared" si="10"/>
        <v>#NAME?</v>
      </c>
      <c r="S453" s="78" t="str">
        <f t="shared" si="11"/>
        <v>#NAME?</v>
      </c>
      <c r="T453" s="78" t="str">
        <f t="shared" si="12"/>
        <v>#NAME?</v>
      </c>
      <c r="U453" s="78" t="str">
        <f t="shared" si="13"/>
        <v>#NAME?</v>
      </c>
    </row>
    <row r="454" ht="12.75" customHeight="1">
      <c r="A454" s="74" t="str">
        <f t="shared" si="1"/>
        <v>#NAME?</v>
      </c>
      <c r="B454" s="75" t="str">
        <f>IF(A454="","",IF(OR(periods_per_year=26,periods_per_year=52),IF(periods_per_year=26,IF(A454=1,fpdate,B453+14),IF(periods_per_year=52,IF(A454=1,fpdate,B453+7),"n/a")),IF(periods_per_year=24,DATE(YEAR(fpdate),MONTH(fpdate)+(A454-1)/2+IF(AND(DAY(fpdate)&gt;=15,MOD(A454,2)=0),1,0),IF(MOD(A454,2)=0,IF(DAY(fpdate)&gt;=15,DAY(fpdate)-14,DAY(fpdate)+14),DAY(fpdate))),IF(DAY(DATE(YEAR(fpdate),MONTH(fpdate)+A454-1,DAY(fpdate)))&lt;&gt;DAY(fpdate),DATE(YEAR(fpdate),MONTH(fpdate)+A454,0),DATE(YEAR(fpdate),MONTH(fpdate)+A454-1,DAY(fpdate))))))</f>
        <v>#NAME?</v>
      </c>
      <c r="C454" s="76" t="str">
        <f t="shared" si="2"/>
        <v>#NAME?</v>
      </c>
      <c r="D454" s="77" t="str">
        <f>IF(A454="","",IF(A454=1,start_rate,IF(variable,IF(OR(A454=1,A454&lt;$J$23*periods_per_year),D453,MIN($J$24,IF(MOD(A454-1,$J$26)=0,MAX($J$25,D453+$J$27),D453))),D453)))</f>
        <v>#NAME?</v>
      </c>
      <c r="E454" s="78" t="str">
        <f t="shared" si="3"/>
        <v>#NAME?</v>
      </c>
      <c r="F454" s="78" t="str">
        <f t="shared" si="4"/>
        <v>#NAME?</v>
      </c>
      <c r="G454" s="78" t="str">
        <f>IF(OR(A454="",A454&lt;$E$23),"",IF(J453&lt;=F454,0,IF(IF(AND(A454&gt;=$E$23,MOD(A454-$E$23,int)=0),$E$24,0)+F454&gt;=J453+E454,J453+E454-F454,IF(AND(A454&gt;=$E$23,MOD(A454-$E$23,int)=0),$E$24,0)+IF(IF(AND(A454&gt;=$E$23,MOD(A454-$E$23,int)=0),$E$24,0)+IF(MOD(A454-$E$27,periods_per_year)=0,$E$26,0)+F454&lt;J453+E454,IF(MOD(A454-$E$27,periods_per_year)=0,$E$26,0),J453+E454-IF(AND(A454&gt;=$E$23,MOD(A454-$E$23,int)=0),$E$24,0)-F454))))</f>
        <v>#NAME?</v>
      </c>
      <c r="H454" s="79"/>
      <c r="I454" s="78" t="str">
        <f t="shared" si="5"/>
        <v>#NAME?</v>
      </c>
      <c r="J454" s="78" t="str">
        <f t="shared" si="6"/>
        <v>#NAME?</v>
      </c>
      <c r="K454" s="78" t="str">
        <f t="shared" si="7"/>
        <v>#NAME?</v>
      </c>
      <c r="L454" s="78" t="str">
        <f t="shared" si="8"/>
        <v>#NAME?</v>
      </c>
      <c r="M454" s="4"/>
      <c r="N454" s="4"/>
      <c r="O454" s="74" t="str">
        <f t="shared" si="9"/>
        <v>#NAME?</v>
      </c>
      <c r="P454" s="75" t="str">
        <f>IF(O454="","",IF(OR(periods_per_year=26,periods_per_year=52),IF(periods_per_year=26,IF(O454=1,fpdate,P453+14),IF(periods_per_year=52,IF(O454=1,fpdate,P453+7),"n/a")),IF(periods_per_year=24,DATE(YEAR(fpdate),MONTH(fpdate)+(O454-1)/2+IF(AND(DAY(fpdate)&gt;=15,MOD(O454,2)=0),1,0),IF(MOD(O454,2)=0,IF(DAY(fpdate)&gt;=15,DAY(fpdate)-14,DAY(fpdate)+14),DAY(fpdate))),IF(DAY(DATE(YEAR(fpdate),MONTH(fpdate)+O454-1,DAY(fpdate)))&lt;&gt;DAY(fpdate),DATE(YEAR(fpdate),MONTH(fpdate)+O454,0),DATE(YEAR(fpdate),MONTH(fpdate)+O454-1,DAY(fpdate))))))</f>
        <v>#NAME?</v>
      </c>
      <c r="Q454" s="80" t="str">
        <f>IF(O454="","",IF(D454&lt;&gt;"",D454,IF(O454=1,start_rate,IF(variable,IF(OR(O454=1,O454&lt;$J$23*periods_per_year),Q453,MIN($J$24,IF(MOD(O454-1,$J$26)=0,MAX($J$25,Q453+$J$27),Q453))),Q453))))</f>
        <v>#NAME?</v>
      </c>
      <c r="R454" s="78" t="str">
        <f t="shared" si="10"/>
        <v>#NAME?</v>
      </c>
      <c r="S454" s="78" t="str">
        <f t="shared" si="11"/>
        <v>#NAME?</v>
      </c>
      <c r="T454" s="78" t="str">
        <f t="shared" si="12"/>
        <v>#NAME?</v>
      </c>
      <c r="U454" s="78" t="str">
        <f t="shared" si="13"/>
        <v>#NAME?</v>
      </c>
    </row>
    <row r="455" ht="12.75" customHeight="1">
      <c r="A455" s="74" t="str">
        <f t="shared" si="1"/>
        <v>#NAME?</v>
      </c>
      <c r="B455" s="75" t="str">
        <f>IF(A455="","",IF(OR(periods_per_year=26,periods_per_year=52),IF(periods_per_year=26,IF(A455=1,fpdate,B454+14),IF(periods_per_year=52,IF(A455=1,fpdate,B454+7),"n/a")),IF(periods_per_year=24,DATE(YEAR(fpdate),MONTH(fpdate)+(A455-1)/2+IF(AND(DAY(fpdate)&gt;=15,MOD(A455,2)=0),1,0),IF(MOD(A455,2)=0,IF(DAY(fpdate)&gt;=15,DAY(fpdate)-14,DAY(fpdate)+14),DAY(fpdate))),IF(DAY(DATE(YEAR(fpdate),MONTH(fpdate)+A455-1,DAY(fpdate)))&lt;&gt;DAY(fpdate),DATE(YEAR(fpdate),MONTH(fpdate)+A455,0),DATE(YEAR(fpdate),MONTH(fpdate)+A455-1,DAY(fpdate))))))</f>
        <v>#NAME?</v>
      </c>
      <c r="C455" s="76" t="str">
        <f t="shared" si="2"/>
        <v>#NAME?</v>
      </c>
      <c r="D455" s="77" t="str">
        <f>IF(A455="","",IF(A455=1,start_rate,IF(variable,IF(OR(A455=1,A455&lt;$J$23*periods_per_year),D454,MIN($J$24,IF(MOD(A455-1,$J$26)=0,MAX($J$25,D454+$J$27),D454))),D454)))</f>
        <v>#NAME?</v>
      </c>
      <c r="E455" s="78" t="str">
        <f t="shared" si="3"/>
        <v>#NAME?</v>
      </c>
      <c r="F455" s="78" t="str">
        <f t="shared" si="4"/>
        <v>#NAME?</v>
      </c>
      <c r="G455" s="78" t="str">
        <f>IF(OR(A455="",A455&lt;$E$23),"",IF(J454&lt;=F455,0,IF(IF(AND(A455&gt;=$E$23,MOD(A455-$E$23,int)=0),$E$24,0)+F455&gt;=J454+E455,J454+E455-F455,IF(AND(A455&gt;=$E$23,MOD(A455-$E$23,int)=0),$E$24,0)+IF(IF(AND(A455&gt;=$E$23,MOD(A455-$E$23,int)=0),$E$24,0)+IF(MOD(A455-$E$27,periods_per_year)=0,$E$26,0)+F455&lt;J454+E455,IF(MOD(A455-$E$27,periods_per_year)=0,$E$26,0),J454+E455-IF(AND(A455&gt;=$E$23,MOD(A455-$E$23,int)=0),$E$24,0)-F455))))</f>
        <v>#NAME?</v>
      </c>
      <c r="H455" s="79"/>
      <c r="I455" s="78" t="str">
        <f t="shared" si="5"/>
        <v>#NAME?</v>
      </c>
      <c r="J455" s="78" t="str">
        <f t="shared" si="6"/>
        <v>#NAME?</v>
      </c>
      <c r="K455" s="78" t="str">
        <f t="shared" si="7"/>
        <v>#NAME?</v>
      </c>
      <c r="L455" s="78" t="str">
        <f t="shared" si="8"/>
        <v>#NAME?</v>
      </c>
      <c r="M455" s="4"/>
      <c r="N455" s="4"/>
      <c r="O455" s="74" t="str">
        <f t="shared" si="9"/>
        <v>#NAME?</v>
      </c>
      <c r="P455" s="75" t="str">
        <f>IF(O455="","",IF(OR(periods_per_year=26,periods_per_year=52),IF(periods_per_year=26,IF(O455=1,fpdate,P454+14),IF(periods_per_year=52,IF(O455=1,fpdate,P454+7),"n/a")),IF(periods_per_year=24,DATE(YEAR(fpdate),MONTH(fpdate)+(O455-1)/2+IF(AND(DAY(fpdate)&gt;=15,MOD(O455,2)=0),1,0),IF(MOD(O455,2)=0,IF(DAY(fpdate)&gt;=15,DAY(fpdate)-14,DAY(fpdate)+14),DAY(fpdate))),IF(DAY(DATE(YEAR(fpdate),MONTH(fpdate)+O455-1,DAY(fpdate)))&lt;&gt;DAY(fpdate),DATE(YEAR(fpdate),MONTH(fpdate)+O455,0),DATE(YEAR(fpdate),MONTH(fpdate)+O455-1,DAY(fpdate))))))</f>
        <v>#NAME?</v>
      </c>
      <c r="Q455" s="80" t="str">
        <f>IF(O455="","",IF(D455&lt;&gt;"",D455,IF(O455=1,start_rate,IF(variable,IF(OR(O455=1,O455&lt;$J$23*periods_per_year),Q454,MIN($J$24,IF(MOD(O455-1,$J$26)=0,MAX($J$25,Q454+$J$27),Q454))),Q454))))</f>
        <v>#NAME?</v>
      </c>
      <c r="R455" s="78" t="str">
        <f t="shared" si="10"/>
        <v>#NAME?</v>
      </c>
      <c r="S455" s="78" t="str">
        <f t="shared" si="11"/>
        <v>#NAME?</v>
      </c>
      <c r="T455" s="78" t="str">
        <f t="shared" si="12"/>
        <v>#NAME?</v>
      </c>
      <c r="U455" s="78" t="str">
        <f t="shared" si="13"/>
        <v>#NAME?</v>
      </c>
    </row>
    <row r="456" ht="12.75" customHeight="1">
      <c r="A456" s="74" t="str">
        <f t="shared" si="1"/>
        <v>#NAME?</v>
      </c>
      <c r="B456" s="75" t="str">
        <f>IF(A456="","",IF(OR(periods_per_year=26,periods_per_year=52),IF(periods_per_year=26,IF(A456=1,fpdate,B455+14),IF(periods_per_year=52,IF(A456=1,fpdate,B455+7),"n/a")),IF(periods_per_year=24,DATE(YEAR(fpdate),MONTH(fpdate)+(A456-1)/2+IF(AND(DAY(fpdate)&gt;=15,MOD(A456,2)=0),1,0),IF(MOD(A456,2)=0,IF(DAY(fpdate)&gt;=15,DAY(fpdate)-14,DAY(fpdate)+14),DAY(fpdate))),IF(DAY(DATE(YEAR(fpdate),MONTH(fpdate)+A456-1,DAY(fpdate)))&lt;&gt;DAY(fpdate),DATE(YEAR(fpdate),MONTH(fpdate)+A456,0),DATE(YEAR(fpdate),MONTH(fpdate)+A456-1,DAY(fpdate))))))</f>
        <v>#NAME?</v>
      </c>
      <c r="C456" s="76" t="str">
        <f t="shared" si="2"/>
        <v>#NAME?</v>
      </c>
      <c r="D456" s="77" t="str">
        <f>IF(A456="","",IF(A456=1,start_rate,IF(variable,IF(OR(A456=1,A456&lt;$J$23*periods_per_year),D455,MIN($J$24,IF(MOD(A456-1,$J$26)=0,MAX($J$25,D455+$J$27),D455))),D455)))</f>
        <v>#NAME?</v>
      </c>
      <c r="E456" s="78" t="str">
        <f t="shared" si="3"/>
        <v>#NAME?</v>
      </c>
      <c r="F456" s="78" t="str">
        <f t="shared" si="4"/>
        <v>#NAME?</v>
      </c>
      <c r="G456" s="78" t="str">
        <f>IF(OR(A456="",A456&lt;$E$23),"",IF(J455&lt;=F456,0,IF(IF(AND(A456&gt;=$E$23,MOD(A456-$E$23,int)=0),$E$24,0)+F456&gt;=J455+E456,J455+E456-F456,IF(AND(A456&gt;=$E$23,MOD(A456-$E$23,int)=0),$E$24,0)+IF(IF(AND(A456&gt;=$E$23,MOD(A456-$E$23,int)=0),$E$24,0)+IF(MOD(A456-$E$27,periods_per_year)=0,$E$26,0)+F456&lt;J455+E456,IF(MOD(A456-$E$27,periods_per_year)=0,$E$26,0),J455+E456-IF(AND(A456&gt;=$E$23,MOD(A456-$E$23,int)=0),$E$24,0)-F456))))</f>
        <v>#NAME?</v>
      </c>
      <c r="H456" s="79"/>
      <c r="I456" s="78" t="str">
        <f t="shared" si="5"/>
        <v>#NAME?</v>
      </c>
      <c r="J456" s="78" t="str">
        <f t="shared" si="6"/>
        <v>#NAME?</v>
      </c>
      <c r="K456" s="78" t="str">
        <f t="shared" si="7"/>
        <v>#NAME?</v>
      </c>
      <c r="L456" s="78" t="str">
        <f t="shared" si="8"/>
        <v>#NAME?</v>
      </c>
      <c r="M456" s="4"/>
      <c r="N456" s="4"/>
      <c r="O456" s="74" t="str">
        <f t="shared" si="9"/>
        <v>#NAME?</v>
      </c>
      <c r="P456" s="75" t="str">
        <f>IF(O456="","",IF(OR(periods_per_year=26,periods_per_year=52),IF(periods_per_year=26,IF(O456=1,fpdate,P455+14),IF(periods_per_year=52,IF(O456=1,fpdate,P455+7),"n/a")),IF(periods_per_year=24,DATE(YEAR(fpdate),MONTH(fpdate)+(O456-1)/2+IF(AND(DAY(fpdate)&gt;=15,MOD(O456,2)=0),1,0),IF(MOD(O456,2)=0,IF(DAY(fpdate)&gt;=15,DAY(fpdate)-14,DAY(fpdate)+14),DAY(fpdate))),IF(DAY(DATE(YEAR(fpdate),MONTH(fpdate)+O456-1,DAY(fpdate)))&lt;&gt;DAY(fpdate),DATE(YEAR(fpdate),MONTH(fpdate)+O456,0),DATE(YEAR(fpdate),MONTH(fpdate)+O456-1,DAY(fpdate))))))</f>
        <v>#NAME?</v>
      </c>
      <c r="Q456" s="80" t="str">
        <f>IF(O456="","",IF(D456&lt;&gt;"",D456,IF(O456=1,start_rate,IF(variable,IF(OR(O456=1,O456&lt;$J$23*periods_per_year),Q455,MIN($J$24,IF(MOD(O456-1,$J$26)=0,MAX($J$25,Q455+$J$27),Q455))),Q455))))</f>
        <v>#NAME?</v>
      </c>
      <c r="R456" s="78" t="str">
        <f t="shared" si="10"/>
        <v>#NAME?</v>
      </c>
      <c r="S456" s="78" t="str">
        <f t="shared" si="11"/>
        <v>#NAME?</v>
      </c>
      <c r="T456" s="78" t="str">
        <f t="shared" si="12"/>
        <v>#NAME?</v>
      </c>
      <c r="U456" s="78" t="str">
        <f t="shared" si="13"/>
        <v>#NAME?</v>
      </c>
    </row>
    <row r="457" ht="12.75" customHeight="1">
      <c r="A457" s="74" t="str">
        <f t="shared" si="1"/>
        <v>#NAME?</v>
      </c>
      <c r="B457" s="75" t="str">
        <f>IF(A457="","",IF(OR(periods_per_year=26,periods_per_year=52),IF(periods_per_year=26,IF(A457=1,fpdate,B456+14),IF(periods_per_year=52,IF(A457=1,fpdate,B456+7),"n/a")),IF(periods_per_year=24,DATE(YEAR(fpdate),MONTH(fpdate)+(A457-1)/2+IF(AND(DAY(fpdate)&gt;=15,MOD(A457,2)=0),1,0),IF(MOD(A457,2)=0,IF(DAY(fpdate)&gt;=15,DAY(fpdate)-14,DAY(fpdate)+14),DAY(fpdate))),IF(DAY(DATE(YEAR(fpdate),MONTH(fpdate)+A457-1,DAY(fpdate)))&lt;&gt;DAY(fpdate),DATE(YEAR(fpdate),MONTH(fpdate)+A457,0),DATE(YEAR(fpdate),MONTH(fpdate)+A457-1,DAY(fpdate))))))</f>
        <v>#NAME?</v>
      </c>
      <c r="C457" s="76" t="str">
        <f t="shared" si="2"/>
        <v>#NAME?</v>
      </c>
      <c r="D457" s="77" t="str">
        <f>IF(A457="","",IF(A457=1,start_rate,IF(variable,IF(OR(A457=1,A457&lt;$J$23*periods_per_year),D456,MIN($J$24,IF(MOD(A457-1,$J$26)=0,MAX($J$25,D456+$J$27),D456))),D456)))</f>
        <v>#NAME?</v>
      </c>
      <c r="E457" s="78" t="str">
        <f t="shared" si="3"/>
        <v>#NAME?</v>
      </c>
      <c r="F457" s="78" t="str">
        <f t="shared" si="4"/>
        <v>#NAME?</v>
      </c>
      <c r="G457" s="78" t="str">
        <f>IF(OR(A457="",A457&lt;$E$23),"",IF(J456&lt;=F457,0,IF(IF(AND(A457&gt;=$E$23,MOD(A457-$E$23,int)=0),$E$24,0)+F457&gt;=J456+E457,J456+E457-F457,IF(AND(A457&gt;=$E$23,MOD(A457-$E$23,int)=0),$E$24,0)+IF(IF(AND(A457&gt;=$E$23,MOD(A457-$E$23,int)=0),$E$24,0)+IF(MOD(A457-$E$27,periods_per_year)=0,$E$26,0)+F457&lt;J456+E457,IF(MOD(A457-$E$27,periods_per_year)=0,$E$26,0),J456+E457-IF(AND(A457&gt;=$E$23,MOD(A457-$E$23,int)=0),$E$24,0)-F457))))</f>
        <v>#NAME?</v>
      </c>
      <c r="H457" s="79"/>
      <c r="I457" s="78" t="str">
        <f t="shared" si="5"/>
        <v>#NAME?</v>
      </c>
      <c r="J457" s="78" t="str">
        <f t="shared" si="6"/>
        <v>#NAME?</v>
      </c>
      <c r="K457" s="78" t="str">
        <f t="shared" si="7"/>
        <v>#NAME?</v>
      </c>
      <c r="L457" s="78" t="str">
        <f t="shared" si="8"/>
        <v>#NAME?</v>
      </c>
      <c r="M457" s="4"/>
      <c r="N457" s="4"/>
      <c r="O457" s="74" t="str">
        <f t="shared" si="9"/>
        <v>#NAME?</v>
      </c>
      <c r="P457" s="75" t="str">
        <f>IF(O457="","",IF(OR(periods_per_year=26,periods_per_year=52),IF(periods_per_year=26,IF(O457=1,fpdate,P456+14),IF(periods_per_year=52,IF(O457=1,fpdate,P456+7),"n/a")),IF(periods_per_year=24,DATE(YEAR(fpdate),MONTH(fpdate)+(O457-1)/2+IF(AND(DAY(fpdate)&gt;=15,MOD(O457,2)=0),1,0),IF(MOD(O457,2)=0,IF(DAY(fpdate)&gt;=15,DAY(fpdate)-14,DAY(fpdate)+14),DAY(fpdate))),IF(DAY(DATE(YEAR(fpdate),MONTH(fpdate)+O457-1,DAY(fpdate)))&lt;&gt;DAY(fpdate),DATE(YEAR(fpdate),MONTH(fpdate)+O457,0),DATE(YEAR(fpdate),MONTH(fpdate)+O457-1,DAY(fpdate))))))</f>
        <v>#NAME?</v>
      </c>
      <c r="Q457" s="80" t="str">
        <f>IF(O457="","",IF(D457&lt;&gt;"",D457,IF(O457=1,start_rate,IF(variable,IF(OR(O457=1,O457&lt;$J$23*periods_per_year),Q456,MIN($J$24,IF(MOD(O457-1,$J$26)=0,MAX($J$25,Q456+$J$27),Q456))),Q456))))</f>
        <v>#NAME?</v>
      </c>
      <c r="R457" s="78" t="str">
        <f t="shared" si="10"/>
        <v>#NAME?</v>
      </c>
      <c r="S457" s="78" t="str">
        <f t="shared" si="11"/>
        <v>#NAME?</v>
      </c>
      <c r="T457" s="78" t="str">
        <f t="shared" si="12"/>
        <v>#NAME?</v>
      </c>
      <c r="U457" s="78" t="str">
        <f t="shared" si="13"/>
        <v>#NAME?</v>
      </c>
    </row>
    <row r="458" ht="12.75" customHeight="1">
      <c r="A458" s="74" t="str">
        <f t="shared" si="1"/>
        <v>#NAME?</v>
      </c>
      <c r="B458" s="75" t="str">
        <f>IF(A458="","",IF(OR(periods_per_year=26,periods_per_year=52),IF(periods_per_year=26,IF(A458=1,fpdate,B457+14),IF(periods_per_year=52,IF(A458=1,fpdate,B457+7),"n/a")),IF(periods_per_year=24,DATE(YEAR(fpdate),MONTH(fpdate)+(A458-1)/2+IF(AND(DAY(fpdate)&gt;=15,MOD(A458,2)=0),1,0),IF(MOD(A458,2)=0,IF(DAY(fpdate)&gt;=15,DAY(fpdate)-14,DAY(fpdate)+14),DAY(fpdate))),IF(DAY(DATE(YEAR(fpdate),MONTH(fpdate)+A458-1,DAY(fpdate)))&lt;&gt;DAY(fpdate),DATE(YEAR(fpdate),MONTH(fpdate)+A458,0),DATE(YEAR(fpdate),MONTH(fpdate)+A458-1,DAY(fpdate))))))</f>
        <v>#NAME?</v>
      </c>
      <c r="C458" s="76" t="str">
        <f t="shared" si="2"/>
        <v>#NAME?</v>
      </c>
      <c r="D458" s="77" t="str">
        <f>IF(A458="","",IF(A458=1,start_rate,IF(variable,IF(OR(A458=1,A458&lt;$J$23*periods_per_year),D457,MIN($J$24,IF(MOD(A458-1,$J$26)=0,MAX($J$25,D457+$J$27),D457))),D457)))</f>
        <v>#NAME?</v>
      </c>
      <c r="E458" s="78" t="str">
        <f t="shared" si="3"/>
        <v>#NAME?</v>
      </c>
      <c r="F458" s="78" t="str">
        <f t="shared" si="4"/>
        <v>#NAME?</v>
      </c>
      <c r="G458" s="78" t="str">
        <f>IF(OR(A458="",A458&lt;$E$23),"",IF(J457&lt;=F458,0,IF(IF(AND(A458&gt;=$E$23,MOD(A458-$E$23,int)=0),$E$24,0)+F458&gt;=J457+E458,J457+E458-F458,IF(AND(A458&gt;=$E$23,MOD(A458-$E$23,int)=0),$E$24,0)+IF(IF(AND(A458&gt;=$E$23,MOD(A458-$E$23,int)=0),$E$24,0)+IF(MOD(A458-$E$27,periods_per_year)=0,$E$26,0)+F458&lt;J457+E458,IF(MOD(A458-$E$27,periods_per_year)=0,$E$26,0),J457+E458-IF(AND(A458&gt;=$E$23,MOD(A458-$E$23,int)=0),$E$24,0)-F458))))</f>
        <v>#NAME?</v>
      </c>
      <c r="H458" s="79"/>
      <c r="I458" s="78" t="str">
        <f t="shared" si="5"/>
        <v>#NAME?</v>
      </c>
      <c r="J458" s="78" t="str">
        <f t="shared" si="6"/>
        <v>#NAME?</v>
      </c>
      <c r="K458" s="78" t="str">
        <f t="shared" si="7"/>
        <v>#NAME?</v>
      </c>
      <c r="L458" s="78" t="str">
        <f t="shared" si="8"/>
        <v>#NAME?</v>
      </c>
      <c r="M458" s="4"/>
      <c r="N458" s="4"/>
      <c r="O458" s="74" t="str">
        <f t="shared" si="9"/>
        <v>#NAME?</v>
      </c>
      <c r="P458" s="75" t="str">
        <f>IF(O458="","",IF(OR(periods_per_year=26,periods_per_year=52),IF(periods_per_year=26,IF(O458=1,fpdate,P457+14),IF(periods_per_year=52,IF(O458=1,fpdate,P457+7),"n/a")),IF(periods_per_year=24,DATE(YEAR(fpdate),MONTH(fpdate)+(O458-1)/2+IF(AND(DAY(fpdate)&gt;=15,MOD(O458,2)=0),1,0),IF(MOD(O458,2)=0,IF(DAY(fpdate)&gt;=15,DAY(fpdate)-14,DAY(fpdate)+14),DAY(fpdate))),IF(DAY(DATE(YEAR(fpdate),MONTH(fpdate)+O458-1,DAY(fpdate)))&lt;&gt;DAY(fpdate),DATE(YEAR(fpdate),MONTH(fpdate)+O458,0),DATE(YEAR(fpdate),MONTH(fpdate)+O458-1,DAY(fpdate))))))</f>
        <v>#NAME?</v>
      </c>
      <c r="Q458" s="80" t="str">
        <f>IF(O458="","",IF(D458&lt;&gt;"",D458,IF(O458=1,start_rate,IF(variable,IF(OR(O458=1,O458&lt;$J$23*periods_per_year),Q457,MIN($J$24,IF(MOD(O458-1,$J$26)=0,MAX($J$25,Q457+$J$27),Q457))),Q457))))</f>
        <v>#NAME?</v>
      </c>
      <c r="R458" s="78" t="str">
        <f t="shared" si="10"/>
        <v>#NAME?</v>
      </c>
      <c r="S458" s="78" t="str">
        <f t="shared" si="11"/>
        <v>#NAME?</v>
      </c>
      <c r="T458" s="78" t="str">
        <f t="shared" si="12"/>
        <v>#NAME?</v>
      </c>
      <c r="U458" s="78" t="str">
        <f t="shared" si="13"/>
        <v>#NAME?</v>
      </c>
    </row>
    <row r="459" ht="12.75" customHeight="1">
      <c r="A459" s="74" t="str">
        <f t="shared" si="1"/>
        <v>#NAME?</v>
      </c>
      <c r="B459" s="75" t="str">
        <f>IF(A459="","",IF(OR(periods_per_year=26,periods_per_year=52),IF(periods_per_year=26,IF(A459=1,fpdate,B458+14),IF(periods_per_year=52,IF(A459=1,fpdate,B458+7),"n/a")),IF(periods_per_year=24,DATE(YEAR(fpdate),MONTH(fpdate)+(A459-1)/2+IF(AND(DAY(fpdate)&gt;=15,MOD(A459,2)=0),1,0),IF(MOD(A459,2)=0,IF(DAY(fpdate)&gt;=15,DAY(fpdate)-14,DAY(fpdate)+14),DAY(fpdate))),IF(DAY(DATE(YEAR(fpdate),MONTH(fpdate)+A459-1,DAY(fpdate)))&lt;&gt;DAY(fpdate),DATE(YEAR(fpdate),MONTH(fpdate)+A459,0),DATE(YEAR(fpdate),MONTH(fpdate)+A459-1,DAY(fpdate))))))</f>
        <v>#NAME?</v>
      </c>
      <c r="C459" s="76" t="str">
        <f t="shared" si="2"/>
        <v>#NAME?</v>
      </c>
      <c r="D459" s="77" t="str">
        <f>IF(A459="","",IF(A459=1,start_rate,IF(variable,IF(OR(A459=1,A459&lt;$J$23*periods_per_year),D458,MIN($J$24,IF(MOD(A459-1,$J$26)=0,MAX($J$25,D458+$J$27),D458))),D458)))</f>
        <v>#NAME?</v>
      </c>
      <c r="E459" s="78" t="str">
        <f t="shared" si="3"/>
        <v>#NAME?</v>
      </c>
      <c r="F459" s="78" t="str">
        <f t="shared" si="4"/>
        <v>#NAME?</v>
      </c>
      <c r="G459" s="78" t="str">
        <f>IF(OR(A459="",A459&lt;$E$23),"",IF(J458&lt;=F459,0,IF(IF(AND(A459&gt;=$E$23,MOD(A459-$E$23,int)=0),$E$24,0)+F459&gt;=J458+E459,J458+E459-F459,IF(AND(A459&gt;=$E$23,MOD(A459-$E$23,int)=0),$E$24,0)+IF(IF(AND(A459&gt;=$E$23,MOD(A459-$E$23,int)=0),$E$24,0)+IF(MOD(A459-$E$27,periods_per_year)=0,$E$26,0)+F459&lt;J458+E459,IF(MOD(A459-$E$27,periods_per_year)=0,$E$26,0),J458+E459-IF(AND(A459&gt;=$E$23,MOD(A459-$E$23,int)=0),$E$24,0)-F459))))</f>
        <v>#NAME?</v>
      </c>
      <c r="H459" s="79"/>
      <c r="I459" s="78" t="str">
        <f t="shared" si="5"/>
        <v>#NAME?</v>
      </c>
      <c r="J459" s="78" t="str">
        <f t="shared" si="6"/>
        <v>#NAME?</v>
      </c>
      <c r="K459" s="78" t="str">
        <f t="shared" si="7"/>
        <v>#NAME?</v>
      </c>
      <c r="L459" s="78" t="str">
        <f t="shared" si="8"/>
        <v>#NAME?</v>
      </c>
      <c r="M459" s="4"/>
      <c r="N459" s="4"/>
      <c r="O459" s="74" t="str">
        <f t="shared" si="9"/>
        <v>#NAME?</v>
      </c>
      <c r="P459" s="75" t="str">
        <f>IF(O459="","",IF(OR(periods_per_year=26,periods_per_year=52),IF(periods_per_year=26,IF(O459=1,fpdate,P458+14),IF(periods_per_year=52,IF(O459=1,fpdate,P458+7),"n/a")),IF(periods_per_year=24,DATE(YEAR(fpdate),MONTH(fpdate)+(O459-1)/2+IF(AND(DAY(fpdate)&gt;=15,MOD(O459,2)=0),1,0),IF(MOD(O459,2)=0,IF(DAY(fpdate)&gt;=15,DAY(fpdate)-14,DAY(fpdate)+14),DAY(fpdate))),IF(DAY(DATE(YEAR(fpdate),MONTH(fpdate)+O459-1,DAY(fpdate)))&lt;&gt;DAY(fpdate),DATE(YEAR(fpdate),MONTH(fpdate)+O459,0),DATE(YEAR(fpdate),MONTH(fpdate)+O459-1,DAY(fpdate))))))</f>
        <v>#NAME?</v>
      </c>
      <c r="Q459" s="80" t="str">
        <f>IF(O459="","",IF(D459&lt;&gt;"",D459,IF(O459=1,start_rate,IF(variable,IF(OR(O459=1,O459&lt;$J$23*periods_per_year),Q458,MIN($J$24,IF(MOD(O459-1,$J$26)=0,MAX($J$25,Q458+$J$27),Q458))),Q458))))</f>
        <v>#NAME?</v>
      </c>
      <c r="R459" s="78" t="str">
        <f t="shared" si="10"/>
        <v>#NAME?</v>
      </c>
      <c r="S459" s="78" t="str">
        <f t="shared" si="11"/>
        <v>#NAME?</v>
      </c>
      <c r="T459" s="78" t="str">
        <f t="shared" si="12"/>
        <v>#NAME?</v>
      </c>
      <c r="U459" s="78" t="str">
        <f t="shared" si="13"/>
        <v>#NAME?</v>
      </c>
    </row>
    <row r="460" ht="12.75" customHeight="1">
      <c r="A460" s="74" t="str">
        <f t="shared" si="1"/>
        <v>#NAME?</v>
      </c>
      <c r="B460" s="75" t="str">
        <f>IF(A460="","",IF(OR(periods_per_year=26,periods_per_year=52),IF(periods_per_year=26,IF(A460=1,fpdate,B459+14),IF(periods_per_year=52,IF(A460=1,fpdate,B459+7),"n/a")),IF(periods_per_year=24,DATE(YEAR(fpdate),MONTH(fpdate)+(A460-1)/2+IF(AND(DAY(fpdate)&gt;=15,MOD(A460,2)=0),1,0),IF(MOD(A460,2)=0,IF(DAY(fpdate)&gt;=15,DAY(fpdate)-14,DAY(fpdate)+14),DAY(fpdate))),IF(DAY(DATE(YEAR(fpdate),MONTH(fpdate)+A460-1,DAY(fpdate)))&lt;&gt;DAY(fpdate),DATE(YEAR(fpdate),MONTH(fpdate)+A460,0),DATE(YEAR(fpdate),MONTH(fpdate)+A460-1,DAY(fpdate))))))</f>
        <v>#NAME?</v>
      </c>
      <c r="C460" s="76" t="str">
        <f t="shared" si="2"/>
        <v>#NAME?</v>
      </c>
      <c r="D460" s="77" t="str">
        <f>IF(A460="","",IF(A460=1,start_rate,IF(variable,IF(OR(A460=1,A460&lt;$J$23*periods_per_year),D459,MIN($J$24,IF(MOD(A460-1,$J$26)=0,MAX($J$25,D459+$J$27),D459))),D459)))</f>
        <v>#NAME?</v>
      </c>
      <c r="E460" s="78" t="str">
        <f t="shared" si="3"/>
        <v>#NAME?</v>
      </c>
      <c r="F460" s="78" t="str">
        <f t="shared" si="4"/>
        <v>#NAME?</v>
      </c>
      <c r="G460" s="78" t="str">
        <f>IF(OR(A460="",A460&lt;$E$23),"",IF(J459&lt;=F460,0,IF(IF(AND(A460&gt;=$E$23,MOD(A460-$E$23,int)=0),$E$24,0)+F460&gt;=J459+E460,J459+E460-F460,IF(AND(A460&gt;=$E$23,MOD(A460-$E$23,int)=0),$E$24,0)+IF(IF(AND(A460&gt;=$E$23,MOD(A460-$E$23,int)=0),$E$24,0)+IF(MOD(A460-$E$27,periods_per_year)=0,$E$26,0)+F460&lt;J459+E460,IF(MOD(A460-$E$27,periods_per_year)=0,$E$26,0),J459+E460-IF(AND(A460&gt;=$E$23,MOD(A460-$E$23,int)=0),$E$24,0)-F460))))</f>
        <v>#NAME?</v>
      </c>
      <c r="H460" s="79"/>
      <c r="I460" s="78" t="str">
        <f t="shared" si="5"/>
        <v>#NAME?</v>
      </c>
      <c r="J460" s="78" t="str">
        <f t="shared" si="6"/>
        <v>#NAME?</v>
      </c>
      <c r="K460" s="78" t="str">
        <f t="shared" si="7"/>
        <v>#NAME?</v>
      </c>
      <c r="L460" s="78" t="str">
        <f t="shared" si="8"/>
        <v>#NAME?</v>
      </c>
      <c r="M460" s="4"/>
      <c r="N460" s="4"/>
      <c r="O460" s="74" t="str">
        <f t="shared" si="9"/>
        <v>#NAME?</v>
      </c>
      <c r="P460" s="75" t="str">
        <f>IF(O460="","",IF(OR(periods_per_year=26,periods_per_year=52),IF(periods_per_year=26,IF(O460=1,fpdate,P459+14),IF(periods_per_year=52,IF(O460=1,fpdate,P459+7),"n/a")),IF(periods_per_year=24,DATE(YEAR(fpdate),MONTH(fpdate)+(O460-1)/2+IF(AND(DAY(fpdate)&gt;=15,MOD(O460,2)=0),1,0),IF(MOD(O460,2)=0,IF(DAY(fpdate)&gt;=15,DAY(fpdate)-14,DAY(fpdate)+14),DAY(fpdate))),IF(DAY(DATE(YEAR(fpdate),MONTH(fpdate)+O460-1,DAY(fpdate)))&lt;&gt;DAY(fpdate),DATE(YEAR(fpdate),MONTH(fpdate)+O460,0),DATE(YEAR(fpdate),MONTH(fpdate)+O460-1,DAY(fpdate))))))</f>
        <v>#NAME?</v>
      </c>
      <c r="Q460" s="80" t="str">
        <f>IF(O460="","",IF(D460&lt;&gt;"",D460,IF(O460=1,start_rate,IF(variable,IF(OR(O460=1,O460&lt;$J$23*periods_per_year),Q459,MIN($J$24,IF(MOD(O460-1,$J$26)=0,MAX($J$25,Q459+$J$27),Q459))),Q459))))</f>
        <v>#NAME?</v>
      </c>
      <c r="R460" s="78" t="str">
        <f t="shared" si="10"/>
        <v>#NAME?</v>
      </c>
      <c r="S460" s="78" t="str">
        <f t="shared" si="11"/>
        <v>#NAME?</v>
      </c>
      <c r="T460" s="78" t="str">
        <f t="shared" si="12"/>
        <v>#NAME?</v>
      </c>
      <c r="U460" s="78" t="str">
        <f t="shared" si="13"/>
        <v>#NAME?</v>
      </c>
    </row>
    <row r="461" ht="12.75" customHeight="1">
      <c r="A461" s="74" t="str">
        <f t="shared" si="1"/>
        <v>#NAME?</v>
      </c>
      <c r="B461" s="75" t="str">
        <f>IF(A461="","",IF(OR(periods_per_year=26,periods_per_year=52),IF(periods_per_year=26,IF(A461=1,fpdate,B460+14),IF(periods_per_year=52,IF(A461=1,fpdate,B460+7),"n/a")),IF(periods_per_year=24,DATE(YEAR(fpdate),MONTH(fpdate)+(A461-1)/2+IF(AND(DAY(fpdate)&gt;=15,MOD(A461,2)=0),1,0),IF(MOD(A461,2)=0,IF(DAY(fpdate)&gt;=15,DAY(fpdate)-14,DAY(fpdate)+14),DAY(fpdate))),IF(DAY(DATE(YEAR(fpdate),MONTH(fpdate)+A461-1,DAY(fpdate)))&lt;&gt;DAY(fpdate),DATE(YEAR(fpdate),MONTH(fpdate)+A461,0),DATE(YEAR(fpdate),MONTH(fpdate)+A461-1,DAY(fpdate))))))</f>
        <v>#NAME?</v>
      </c>
      <c r="C461" s="76" t="str">
        <f t="shared" si="2"/>
        <v>#NAME?</v>
      </c>
      <c r="D461" s="77" t="str">
        <f>IF(A461="","",IF(A461=1,start_rate,IF(variable,IF(OR(A461=1,A461&lt;$J$23*periods_per_year),D460,MIN($J$24,IF(MOD(A461-1,$J$26)=0,MAX($J$25,D460+$J$27),D460))),D460)))</f>
        <v>#NAME?</v>
      </c>
      <c r="E461" s="78" t="str">
        <f t="shared" si="3"/>
        <v>#NAME?</v>
      </c>
      <c r="F461" s="78" t="str">
        <f t="shared" si="4"/>
        <v>#NAME?</v>
      </c>
      <c r="G461" s="78" t="str">
        <f>IF(OR(A461="",A461&lt;$E$23),"",IF(J460&lt;=F461,0,IF(IF(AND(A461&gt;=$E$23,MOD(A461-$E$23,int)=0),$E$24,0)+F461&gt;=J460+E461,J460+E461-F461,IF(AND(A461&gt;=$E$23,MOD(A461-$E$23,int)=0),$E$24,0)+IF(IF(AND(A461&gt;=$E$23,MOD(A461-$E$23,int)=0),$E$24,0)+IF(MOD(A461-$E$27,periods_per_year)=0,$E$26,0)+F461&lt;J460+E461,IF(MOD(A461-$E$27,periods_per_year)=0,$E$26,0),J460+E461-IF(AND(A461&gt;=$E$23,MOD(A461-$E$23,int)=0),$E$24,0)-F461))))</f>
        <v>#NAME?</v>
      </c>
      <c r="H461" s="79"/>
      <c r="I461" s="78" t="str">
        <f t="shared" si="5"/>
        <v>#NAME?</v>
      </c>
      <c r="J461" s="78" t="str">
        <f t="shared" si="6"/>
        <v>#NAME?</v>
      </c>
      <c r="K461" s="78" t="str">
        <f t="shared" si="7"/>
        <v>#NAME?</v>
      </c>
      <c r="L461" s="78" t="str">
        <f t="shared" si="8"/>
        <v>#NAME?</v>
      </c>
      <c r="M461" s="4"/>
      <c r="N461" s="4"/>
      <c r="O461" s="74" t="str">
        <f t="shared" si="9"/>
        <v>#NAME?</v>
      </c>
      <c r="P461" s="75" t="str">
        <f>IF(O461="","",IF(OR(periods_per_year=26,periods_per_year=52),IF(periods_per_year=26,IF(O461=1,fpdate,P460+14),IF(periods_per_year=52,IF(O461=1,fpdate,P460+7),"n/a")),IF(periods_per_year=24,DATE(YEAR(fpdate),MONTH(fpdate)+(O461-1)/2+IF(AND(DAY(fpdate)&gt;=15,MOD(O461,2)=0),1,0),IF(MOD(O461,2)=0,IF(DAY(fpdate)&gt;=15,DAY(fpdate)-14,DAY(fpdate)+14),DAY(fpdate))),IF(DAY(DATE(YEAR(fpdate),MONTH(fpdate)+O461-1,DAY(fpdate)))&lt;&gt;DAY(fpdate),DATE(YEAR(fpdate),MONTH(fpdate)+O461,0),DATE(YEAR(fpdate),MONTH(fpdate)+O461-1,DAY(fpdate))))))</f>
        <v>#NAME?</v>
      </c>
      <c r="Q461" s="80" t="str">
        <f>IF(O461="","",IF(D461&lt;&gt;"",D461,IF(O461=1,start_rate,IF(variable,IF(OR(O461=1,O461&lt;$J$23*periods_per_year),Q460,MIN($J$24,IF(MOD(O461-1,$J$26)=0,MAX($J$25,Q460+$J$27),Q460))),Q460))))</f>
        <v>#NAME?</v>
      </c>
      <c r="R461" s="78" t="str">
        <f t="shared" si="10"/>
        <v>#NAME?</v>
      </c>
      <c r="S461" s="78" t="str">
        <f t="shared" si="11"/>
        <v>#NAME?</v>
      </c>
      <c r="T461" s="78" t="str">
        <f t="shared" si="12"/>
        <v>#NAME?</v>
      </c>
      <c r="U461" s="78" t="str">
        <f t="shared" si="13"/>
        <v>#NAME?</v>
      </c>
    </row>
    <row r="462" ht="12.75" customHeight="1">
      <c r="A462" s="74" t="str">
        <f t="shared" si="1"/>
        <v>#NAME?</v>
      </c>
      <c r="B462" s="75" t="str">
        <f>IF(A462="","",IF(OR(periods_per_year=26,periods_per_year=52),IF(periods_per_year=26,IF(A462=1,fpdate,B461+14),IF(periods_per_year=52,IF(A462=1,fpdate,B461+7),"n/a")),IF(periods_per_year=24,DATE(YEAR(fpdate),MONTH(fpdate)+(A462-1)/2+IF(AND(DAY(fpdate)&gt;=15,MOD(A462,2)=0),1,0),IF(MOD(A462,2)=0,IF(DAY(fpdate)&gt;=15,DAY(fpdate)-14,DAY(fpdate)+14),DAY(fpdate))),IF(DAY(DATE(YEAR(fpdate),MONTH(fpdate)+A462-1,DAY(fpdate)))&lt;&gt;DAY(fpdate),DATE(YEAR(fpdate),MONTH(fpdate)+A462,0),DATE(YEAR(fpdate),MONTH(fpdate)+A462-1,DAY(fpdate))))))</f>
        <v>#NAME?</v>
      </c>
      <c r="C462" s="76" t="str">
        <f t="shared" si="2"/>
        <v>#NAME?</v>
      </c>
      <c r="D462" s="77" t="str">
        <f>IF(A462="","",IF(A462=1,start_rate,IF(variable,IF(OR(A462=1,A462&lt;$J$23*periods_per_year),D461,MIN($J$24,IF(MOD(A462-1,$J$26)=0,MAX($J$25,D461+$J$27),D461))),D461)))</f>
        <v>#NAME?</v>
      </c>
      <c r="E462" s="78" t="str">
        <f t="shared" si="3"/>
        <v>#NAME?</v>
      </c>
      <c r="F462" s="78" t="str">
        <f t="shared" si="4"/>
        <v>#NAME?</v>
      </c>
      <c r="G462" s="78" t="str">
        <f>IF(OR(A462="",A462&lt;$E$23),"",IF(J461&lt;=F462,0,IF(IF(AND(A462&gt;=$E$23,MOD(A462-$E$23,int)=0),$E$24,0)+F462&gt;=J461+E462,J461+E462-F462,IF(AND(A462&gt;=$E$23,MOD(A462-$E$23,int)=0),$E$24,0)+IF(IF(AND(A462&gt;=$E$23,MOD(A462-$E$23,int)=0),$E$24,0)+IF(MOD(A462-$E$27,periods_per_year)=0,$E$26,0)+F462&lt;J461+E462,IF(MOD(A462-$E$27,periods_per_year)=0,$E$26,0),J461+E462-IF(AND(A462&gt;=$E$23,MOD(A462-$E$23,int)=0),$E$24,0)-F462))))</f>
        <v>#NAME?</v>
      </c>
      <c r="H462" s="79"/>
      <c r="I462" s="78" t="str">
        <f t="shared" si="5"/>
        <v>#NAME?</v>
      </c>
      <c r="J462" s="78" t="str">
        <f t="shared" si="6"/>
        <v>#NAME?</v>
      </c>
      <c r="K462" s="78" t="str">
        <f t="shared" si="7"/>
        <v>#NAME?</v>
      </c>
      <c r="L462" s="78" t="str">
        <f t="shared" si="8"/>
        <v>#NAME?</v>
      </c>
      <c r="M462" s="4"/>
      <c r="N462" s="4"/>
      <c r="O462" s="74" t="str">
        <f t="shared" si="9"/>
        <v>#NAME?</v>
      </c>
      <c r="P462" s="75" t="str">
        <f>IF(O462="","",IF(OR(periods_per_year=26,periods_per_year=52),IF(periods_per_year=26,IF(O462=1,fpdate,P461+14),IF(periods_per_year=52,IF(O462=1,fpdate,P461+7),"n/a")),IF(periods_per_year=24,DATE(YEAR(fpdate),MONTH(fpdate)+(O462-1)/2+IF(AND(DAY(fpdate)&gt;=15,MOD(O462,2)=0),1,0),IF(MOD(O462,2)=0,IF(DAY(fpdate)&gt;=15,DAY(fpdate)-14,DAY(fpdate)+14),DAY(fpdate))),IF(DAY(DATE(YEAR(fpdate),MONTH(fpdate)+O462-1,DAY(fpdate)))&lt;&gt;DAY(fpdate),DATE(YEAR(fpdate),MONTH(fpdate)+O462,0),DATE(YEAR(fpdate),MONTH(fpdate)+O462-1,DAY(fpdate))))))</f>
        <v>#NAME?</v>
      </c>
      <c r="Q462" s="80" t="str">
        <f>IF(O462="","",IF(D462&lt;&gt;"",D462,IF(O462=1,start_rate,IF(variable,IF(OR(O462=1,O462&lt;$J$23*periods_per_year),Q461,MIN($J$24,IF(MOD(O462-1,$J$26)=0,MAX($J$25,Q461+$J$27),Q461))),Q461))))</f>
        <v>#NAME?</v>
      </c>
      <c r="R462" s="78" t="str">
        <f t="shared" si="10"/>
        <v>#NAME?</v>
      </c>
      <c r="S462" s="78" t="str">
        <f t="shared" si="11"/>
        <v>#NAME?</v>
      </c>
      <c r="T462" s="78" t="str">
        <f t="shared" si="12"/>
        <v>#NAME?</v>
      </c>
      <c r="U462" s="78" t="str">
        <f t="shared" si="13"/>
        <v>#NAME?</v>
      </c>
    </row>
    <row r="463" ht="12.75" customHeight="1">
      <c r="A463" s="74" t="str">
        <f t="shared" si="1"/>
        <v>#NAME?</v>
      </c>
      <c r="B463" s="75" t="str">
        <f>IF(A463="","",IF(OR(periods_per_year=26,periods_per_year=52),IF(periods_per_year=26,IF(A463=1,fpdate,B462+14),IF(periods_per_year=52,IF(A463=1,fpdate,B462+7),"n/a")),IF(periods_per_year=24,DATE(YEAR(fpdate),MONTH(fpdate)+(A463-1)/2+IF(AND(DAY(fpdate)&gt;=15,MOD(A463,2)=0),1,0),IF(MOD(A463,2)=0,IF(DAY(fpdate)&gt;=15,DAY(fpdate)-14,DAY(fpdate)+14),DAY(fpdate))),IF(DAY(DATE(YEAR(fpdate),MONTH(fpdate)+A463-1,DAY(fpdate)))&lt;&gt;DAY(fpdate),DATE(YEAR(fpdate),MONTH(fpdate)+A463,0),DATE(YEAR(fpdate),MONTH(fpdate)+A463-1,DAY(fpdate))))))</f>
        <v>#NAME?</v>
      </c>
      <c r="C463" s="76" t="str">
        <f t="shared" si="2"/>
        <v>#NAME?</v>
      </c>
      <c r="D463" s="77" t="str">
        <f>IF(A463="","",IF(A463=1,start_rate,IF(variable,IF(OR(A463=1,A463&lt;$J$23*periods_per_year),D462,MIN($J$24,IF(MOD(A463-1,$J$26)=0,MAX($J$25,D462+$J$27),D462))),D462)))</f>
        <v>#NAME?</v>
      </c>
      <c r="E463" s="78" t="str">
        <f t="shared" si="3"/>
        <v>#NAME?</v>
      </c>
      <c r="F463" s="78" t="str">
        <f t="shared" si="4"/>
        <v>#NAME?</v>
      </c>
      <c r="G463" s="78" t="str">
        <f>IF(OR(A463="",A463&lt;$E$23),"",IF(J462&lt;=F463,0,IF(IF(AND(A463&gt;=$E$23,MOD(A463-$E$23,int)=0),$E$24,0)+F463&gt;=J462+E463,J462+E463-F463,IF(AND(A463&gt;=$E$23,MOD(A463-$E$23,int)=0),$E$24,0)+IF(IF(AND(A463&gt;=$E$23,MOD(A463-$E$23,int)=0),$E$24,0)+IF(MOD(A463-$E$27,periods_per_year)=0,$E$26,0)+F463&lt;J462+E463,IF(MOD(A463-$E$27,periods_per_year)=0,$E$26,0),J462+E463-IF(AND(A463&gt;=$E$23,MOD(A463-$E$23,int)=0),$E$24,0)-F463))))</f>
        <v>#NAME?</v>
      </c>
      <c r="H463" s="79"/>
      <c r="I463" s="78" t="str">
        <f t="shared" si="5"/>
        <v>#NAME?</v>
      </c>
      <c r="J463" s="78" t="str">
        <f t="shared" si="6"/>
        <v>#NAME?</v>
      </c>
      <c r="K463" s="78" t="str">
        <f t="shared" si="7"/>
        <v>#NAME?</v>
      </c>
      <c r="L463" s="78" t="str">
        <f t="shared" si="8"/>
        <v>#NAME?</v>
      </c>
      <c r="M463" s="4"/>
      <c r="N463" s="4"/>
      <c r="O463" s="74" t="str">
        <f t="shared" si="9"/>
        <v>#NAME?</v>
      </c>
      <c r="P463" s="75" t="str">
        <f>IF(O463="","",IF(OR(periods_per_year=26,periods_per_year=52),IF(periods_per_year=26,IF(O463=1,fpdate,P462+14),IF(periods_per_year=52,IF(O463=1,fpdate,P462+7),"n/a")),IF(periods_per_year=24,DATE(YEAR(fpdate),MONTH(fpdate)+(O463-1)/2+IF(AND(DAY(fpdate)&gt;=15,MOD(O463,2)=0),1,0),IF(MOD(O463,2)=0,IF(DAY(fpdate)&gt;=15,DAY(fpdate)-14,DAY(fpdate)+14),DAY(fpdate))),IF(DAY(DATE(YEAR(fpdate),MONTH(fpdate)+O463-1,DAY(fpdate)))&lt;&gt;DAY(fpdate),DATE(YEAR(fpdate),MONTH(fpdate)+O463,0),DATE(YEAR(fpdate),MONTH(fpdate)+O463-1,DAY(fpdate))))))</f>
        <v>#NAME?</v>
      </c>
      <c r="Q463" s="80" t="str">
        <f>IF(O463="","",IF(D463&lt;&gt;"",D463,IF(O463=1,start_rate,IF(variable,IF(OR(O463=1,O463&lt;$J$23*periods_per_year),Q462,MIN($J$24,IF(MOD(O463-1,$J$26)=0,MAX($J$25,Q462+$J$27),Q462))),Q462))))</f>
        <v>#NAME?</v>
      </c>
      <c r="R463" s="78" t="str">
        <f t="shared" si="10"/>
        <v>#NAME?</v>
      </c>
      <c r="S463" s="78" t="str">
        <f t="shared" si="11"/>
        <v>#NAME?</v>
      </c>
      <c r="T463" s="78" t="str">
        <f t="shared" si="12"/>
        <v>#NAME?</v>
      </c>
      <c r="U463" s="78" t="str">
        <f t="shared" si="13"/>
        <v>#NAME?</v>
      </c>
    </row>
    <row r="464" ht="12.75" customHeight="1">
      <c r="A464" s="74" t="str">
        <f t="shared" si="1"/>
        <v>#NAME?</v>
      </c>
      <c r="B464" s="75" t="str">
        <f>IF(A464="","",IF(OR(periods_per_year=26,periods_per_year=52),IF(periods_per_year=26,IF(A464=1,fpdate,B463+14),IF(periods_per_year=52,IF(A464=1,fpdate,B463+7),"n/a")),IF(periods_per_year=24,DATE(YEAR(fpdate),MONTH(fpdate)+(A464-1)/2+IF(AND(DAY(fpdate)&gt;=15,MOD(A464,2)=0),1,0),IF(MOD(A464,2)=0,IF(DAY(fpdate)&gt;=15,DAY(fpdate)-14,DAY(fpdate)+14),DAY(fpdate))),IF(DAY(DATE(YEAR(fpdate),MONTH(fpdate)+A464-1,DAY(fpdate)))&lt;&gt;DAY(fpdate),DATE(YEAR(fpdate),MONTH(fpdate)+A464,0),DATE(YEAR(fpdate),MONTH(fpdate)+A464-1,DAY(fpdate))))))</f>
        <v>#NAME?</v>
      </c>
      <c r="C464" s="76" t="str">
        <f t="shared" si="2"/>
        <v>#NAME?</v>
      </c>
      <c r="D464" s="77" t="str">
        <f>IF(A464="","",IF(A464=1,start_rate,IF(variable,IF(OR(A464=1,A464&lt;$J$23*periods_per_year),D463,MIN($J$24,IF(MOD(A464-1,$J$26)=0,MAX($J$25,D463+$J$27),D463))),D463)))</f>
        <v>#NAME?</v>
      </c>
      <c r="E464" s="78" t="str">
        <f t="shared" si="3"/>
        <v>#NAME?</v>
      </c>
      <c r="F464" s="78" t="str">
        <f t="shared" si="4"/>
        <v>#NAME?</v>
      </c>
      <c r="G464" s="78" t="str">
        <f>IF(OR(A464="",A464&lt;$E$23),"",IF(J463&lt;=F464,0,IF(IF(AND(A464&gt;=$E$23,MOD(A464-$E$23,int)=0),$E$24,0)+F464&gt;=J463+E464,J463+E464-F464,IF(AND(A464&gt;=$E$23,MOD(A464-$E$23,int)=0),$E$24,0)+IF(IF(AND(A464&gt;=$E$23,MOD(A464-$E$23,int)=0),$E$24,0)+IF(MOD(A464-$E$27,periods_per_year)=0,$E$26,0)+F464&lt;J463+E464,IF(MOD(A464-$E$27,periods_per_year)=0,$E$26,0),J463+E464-IF(AND(A464&gt;=$E$23,MOD(A464-$E$23,int)=0),$E$24,0)-F464))))</f>
        <v>#NAME?</v>
      </c>
      <c r="H464" s="79"/>
      <c r="I464" s="78" t="str">
        <f t="shared" si="5"/>
        <v>#NAME?</v>
      </c>
      <c r="J464" s="78" t="str">
        <f t="shared" si="6"/>
        <v>#NAME?</v>
      </c>
      <c r="K464" s="78" t="str">
        <f t="shared" si="7"/>
        <v>#NAME?</v>
      </c>
      <c r="L464" s="78" t="str">
        <f t="shared" si="8"/>
        <v>#NAME?</v>
      </c>
      <c r="M464" s="4"/>
      <c r="N464" s="4"/>
      <c r="O464" s="74" t="str">
        <f t="shared" si="9"/>
        <v>#NAME?</v>
      </c>
      <c r="P464" s="75" t="str">
        <f>IF(O464="","",IF(OR(periods_per_year=26,periods_per_year=52),IF(periods_per_year=26,IF(O464=1,fpdate,P463+14),IF(periods_per_year=52,IF(O464=1,fpdate,P463+7),"n/a")),IF(periods_per_year=24,DATE(YEAR(fpdate),MONTH(fpdate)+(O464-1)/2+IF(AND(DAY(fpdate)&gt;=15,MOD(O464,2)=0),1,0),IF(MOD(O464,2)=0,IF(DAY(fpdate)&gt;=15,DAY(fpdate)-14,DAY(fpdate)+14),DAY(fpdate))),IF(DAY(DATE(YEAR(fpdate),MONTH(fpdate)+O464-1,DAY(fpdate)))&lt;&gt;DAY(fpdate),DATE(YEAR(fpdate),MONTH(fpdate)+O464,0),DATE(YEAR(fpdate),MONTH(fpdate)+O464-1,DAY(fpdate))))))</f>
        <v>#NAME?</v>
      </c>
      <c r="Q464" s="80" t="str">
        <f>IF(O464="","",IF(D464&lt;&gt;"",D464,IF(O464=1,start_rate,IF(variable,IF(OR(O464=1,O464&lt;$J$23*periods_per_year),Q463,MIN($J$24,IF(MOD(O464-1,$J$26)=0,MAX($J$25,Q463+$J$27),Q463))),Q463))))</f>
        <v>#NAME?</v>
      </c>
      <c r="R464" s="78" t="str">
        <f t="shared" si="10"/>
        <v>#NAME?</v>
      </c>
      <c r="S464" s="78" t="str">
        <f t="shared" si="11"/>
        <v>#NAME?</v>
      </c>
      <c r="T464" s="78" t="str">
        <f t="shared" si="12"/>
        <v>#NAME?</v>
      </c>
      <c r="U464" s="78" t="str">
        <f t="shared" si="13"/>
        <v>#NAME?</v>
      </c>
    </row>
    <row r="465" ht="12.75" customHeight="1">
      <c r="A465" s="74" t="str">
        <f t="shared" si="1"/>
        <v>#NAME?</v>
      </c>
      <c r="B465" s="75" t="str">
        <f>IF(A465="","",IF(OR(periods_per_year=26,periods_per_year=52),IF(periods_per_year=26,IF(A465=1,fpdate,B464+14),IF(periods_per_year=52,IF(A465=1,fpdate,B464+7),"n/a")),IF(periods_per_year=24,DATE(YEAR(fpdate),MONTH(fpdate)+(A465-1)/2+IF(AND(DAY(fpdate)&gt;=15,MOD(A465,2)=0),1,0),IF(MOD(A465,2)=0,IF(DAY(fpdate)&gt;=15,DAY(fpdate)-14,DAY(fpdate)+14),DAY(fpdate))),IF(DAY(DATE(YEAR(fpdate),MONTH(fpdate)+A465-1,DAY(fpdate)))&lt;&gt;DAY(fpdate),DATE(YEAR(fpdate),MONTH(fpdate)+A465,0),DATE(YEAR(fpdate),MONTH(fpdate)+A465-1,DAY(fpdate))))))</f>
        <v>#NAME?</v>
      </c>
      <c r="C465" s="76" t="str">
        <f t="shared" si="2"/>
        <v>#NAME?</v>
      </c>
      <c r="D465" s="77" t="str">
        <f>IF(A465="","",IF(A465=1,start_rate,IF(variable,IF(OR(A465=1,A465&lt;$J$23*periods_per_year),D464,MIN($J$24,IF(MOD(A465-1,$J$26)=0,MAX($J$25,D464+$J$27),D464))),D464)))</f>
        <v>#NAME?</v>
      </c>
      <c r="E465" s="78" t="str">
        <f t="shared" si="3"/>
        <v>#NAME?</v>
      </c>
      <c r="F465" s="78" t="str">
        <f t="shared" si="4"/>
        <v>#NAME?</v>
      </c>
      <c r="G465" s="78" t="str">
        <f>IF(OR(A465="",A465&lt;$E$23),"",IF(J464&lt;=F465,0,IF(IF(AND(A465&gt;=$E$23,MOD(A465-$E$23,int)=0),$E$24,0)+F465&gt;=J464+E465,J464+E465-F465,IF(AND(A465&gt;=$E$23,MOD(A465-$E$23,int)=0),$E$24,0)+IF(IF(AND(A465&gt;=$E$23,MOD(A465-$E$23,int)=0),$E$24,0)+IF(MOD(A465-$E$27,periods_per_year)=0,$E$26,0)+F465&lt;J464+E465,IF(MOD(A465-$E$27,periods_per_year)=0,$E$26,0),J464+E465-IF(AND(A465&gt;=$E$23,MOD(A465-$E$23,int)=0),$E$24,0)-F465))))</f>
        <v>#NAME?</v>
      </c>
      <c r="H465" s="79"/>
      <c r="I465" s="78" t="str">
        <f t="shared" si="5"/>
        <v>#NAME?</v>
      </c>
      <c r="J465" s="78" t="str">
        <f t="shared" si="6"/>
        <v>#NAME?</v>
      </c>
      <c r="K465" s="78" t="str">
        <f t="shared" si="7"/>
        <v>#NAME?</v>
      </c>
      <c r="L465" s="78" t="str">
        <f t="shared" si="8"/>
        <v>#NAME?</v>
      </c>
      <c r="M465" s="4"/>
      <c r="N465" s="4"/>
      <c r="O465" s="74" t="str">
        <f t="shared" si="9"/>
        <v>#NAME?</v>
      </c>
      <c r="P465" s="75" t="str">
        <f>IF(O465="","",IF(OR(periods_per_year=26,periods_per_year=52),IF(periods_per_year=26,IF(O465=1,fpdate,P464+14),IF(periods_per_year=52,IF(O465=1,fpdate,P464+7),"n/a")),IF(periods_per_year=24,DATE(YEAR(fpdate),MONTH(fpdate)+(O465-1)/2+IF(AND(DAY(fpdate)&gt;=15,MOD(O465,2)=0),1,0),IF(MOD(O465,2)=0,IF(DAY(fpdate)&gt;=15,DAY(fpdate)-14,DAY(fpdate)+14),DAY(fpdate))),IF(DAY(DATE(YEAR(fpdate),MONTH(fpdate)+O465-1,DAY(fpdate)))&lt;&gt;DAY(fpdate),DATE(YEAR(fpdate),MONTH(fpdate)+O465,0),DATE(YEAR(fpdate),MONTH(fpdate)+O465-1,DAY(fpdate))))))</f>
        <v>#NAME?</v>
      </c>
      <c r="Q465" s="80" t="str">
        <f>IF(O465="","",IF(D465&lt;&gt;"",D465,IF(O465=1,start_rate,IF(variable,IF(OR(O465=1,O465&lt;$J$23*periods_per_year),Q464,MIN($J$24,IF(MOD(O465-1,$J$26)=0,MAX($J$25,Q464+$J$27),Q464))),Q464))))</f>
        <v>#NAME?</v>
      </c>
      <c r="R465" s="78" t="str">
        <f t="shared" si="10"/>
        <v>#NAME?</v>
      </c>
      <c r="S465" s="78" t="str">
        <f t="shared" si="11"/>
        <v>#NAME?</v>
      </c>
      <c r="T465" s="78" t="str">
        <f t="shared" si="12"/>
        <v>#NAME?</v>
      </c>
      <c r="U465" s="78" t="str">
        <f t="shared" si="13"/>
        <v>#NAME?</v>
      </c>
    </row>
    <row r="466" ht="12.75" customHeight="1">
      <c r="A466" s="74" t="str">
        <f t="shared" si="1"/>
        <v>#NAME?</v>
      </c>
      <c r="B466" s="75" t="str">
        <f>IF(A466="","",IF(OR(periods_per_year=26,periods_per_year=52),IF(periods_per_year=26,IF(A466=1,fpdate,B465+14),IF(periods_per_year=52,IF(A466=1,fpdate,B465+7),"n/a")),IF(periods_per_year=24,DATE(YEAR(fpdate),MONTH(fpdate)+(A466-1)/2+IF(AND(DAY(fpdate)&gt;=15,MOD(A466,2)=0),1,0),IF(MOD(A466,2)=0,IF(DAY(fpdate)&gt;=15,DAY(fpdate)-14,DAY(fpdate)+14),DAY(fpdate))),IF(DAY(DATE(YEAR(fpdate),MONTH(fpdate)+A466-1,DAY(fpdate)))&lt;&gt;DAY(fpdate),DATE(YEAR(fpdate),MONTH(fpdate)+A466,0),DATE(YEAR(fpdate),MONTH(fpdate)+A466-1,DAY(fpdate))))))</f>
        <v>#NAME?</v>
      </c>
      <c r="C466" s="76" t="str">
        <f t="shared" si="2"/>
        <v>#NAME?</v>
      </c>
      <c r="D466" s="77" t="str">
        <f>IF(A466="","",IF(A466=1,start_rate,IF(variable,IF(OR(A466=1,A466&lt;$J$23*periods_per_year),D465,MIN($J$24,IF(MOD(A466-1,$J$26)=0,MAX($J$25,D465+$J$27),D465))),D465)))</f>
        <v>#NAME?</v>
      </c>
      <c r="E466" s="78" t="str">
        <f t="shared" si="3"/>
        <v>#NAME?</v>
      </c>
      <c r="F466" s="78" t="str">
        <f t="shared" si="4"/>
        <v>#NAME?</v>
      </c>
      <c r="G466" s="78" t="str">
        <f>IF(OR(A466="",A466&lt;$E$23),"",IF(J465&lt;=F466,0,IF(IF(AND(A466&gt;=$E$23,MOD(A466-$E$23,int)=0),$E$24,0)+F466&gt;=J465+E466,J465+E466-F466,IF(AND(A466&gt;=$E$23,MOD(A466-$E$23,int)=0),$E$24,0)+IF(IF(AND(A466&gt;=$E$23,MOD(A466-$E$23,int)=0),$E$24,0)+IF(MOD(A466-$E$27,periods_per_year)=0,$E$26,0)+F466&lt;J465+E466,IF(MOD(A466-$E$27,periods_per_year)=0,$E$26,0),J465+E466-IF(AND(A466&gt;=$E$23,MOD(A466-$E$23,int)=0),$E$24,0)-F466))))</f>
        <v>#NAME?</v>
      </c>
      <c r="H466" s="79"/>
      <c r="I466" s="78" t="str">
        <f t="shared" si="5"/>
        <v>#NAME?</v>
      </c>
      <c r="J466" s="78" t="str">
        <f t="shared" si="6"/>
        <v>#NAME?</v>
      </c>
      <c r="K466" s="78" t="str">
        <f t="shared" si="7"/>
        <v>#NAME?</v>
      </c>
      <c r="L466" s="78" t="str">
        <f t="shared" si="8"/>
        <v>#NAME?</v>
      </c>
      <c r="M466" s="4"/>
      <c r="N466" s="4"/>
      <c r="O466" s="74" t="str">
        <f t="shared" si="9"/>
        <v>#NAME?</v>
      </c>
      <c r="P466" s="75" t="str">
        <f>IF(O466="","",IF(OR(periods_per_year=26,periods_per_year=52),IF(periods_per_year=26,IF(O466=1,fpdate,P465+14),IF(periods_per_year=52,IF(O466=1,fpdate,P465+7),"n/a")),IF(periods_per_year=24,DATE(YEAR(fpdate),MONTH(fpdate)+(O466-1)/2+IF(AND(DAY(fpdate)&gt;=15,MOD(O466,2)=0),1,0),IF(MOD(O466,2)=0,IF(DAY(fpdate)&gt;=15,DAY(fpdate)-14,DAY(fpdate)+14),DAY(fpdate))),IF(DAY(DATE(YEAR(fpdate),MONTH(fpdate)+O466-1,DAY(fpdate)))&lt;&gt;DAY(fpdate),DATE(YEAR(fpdate),MONTH(fpdate)+O466,0),DATE(YEAR(fpdate),MONTH(fpdate)+O466-1,DAY(fpdate))))))</f>
        <v>#NAME?</v>
      </c>
      <c r="Q466" s="80" t="str">
        <f>IF(O466="","",IF(D466&lt;&gt;"",D466,IF(O466=1,start_rate,IF(variable,IF(OR(O466=1,O466&lt;$J$23*periods_per_year),Q465,MIN($J$24,IF(MOD(O466-1,$J$26)=0,MAX($J$25,Q465+$J$27),Q465))),Q465))))</f>
        <v>#NAME?</v>
      </c>
      <c r="R466" s="78" t="str">
        <f t="shared" si="10"/>
        <v>#NAME?</v>
      </c>
      <c r="S466" s="78" t="str">
        <f t="shared" si="11"/>
        <v>#NAME?</v>
      </c>
      <c r="T466" s="78" t="str">
        <f t="shared" si="12"/>
        <v>#NAME?</v>
      </c>
      <c r="U466" s="78" t="str">
        <f t="shared" si="13"/>
        <v>#NAME?</v>
      </c>
    </row>
    <row r="467" ht="12.75" customHeight="1">
      <c r="A467" s="74" t="str">
        <f t="shared" si="1"/>
        <v>#NAME?</v>
      </c>
      <c r="B467" s="75" t="str">
        <f>IF(A467="","",IF(OR(periods_per_year=26,periods_per_year=52),IF(periods_per_year=26,IF(A467=1,fpdate,B466+14),IF(periods_per_year=52,IF(A467=1,fpdate,B466+7),"n/a")),IF(periods_per_year=24,DATE(YEAR(fpdate),MONTH(fpdate)+(A467-1)/2+IF(AND(DAY(fpdate)&gt;=15,MOD(A467,2)=0),1,0),IF(MOD(A467,2)=0,IF(DAY(fpdate)&gt;=15,DAY(fpdate)-14,DAY(fpdate)+14),DAY(fpdate))),IF(DAY(DATE(YEAR(fpdate),MONTH(fpdate)+A467-1,DAY(fpdate)))&lt;&gt;DAY(fpdate),DATE(YEAR(fpdate),MONTH(fpdate)+A467,0),DATE(YEAR(fpdate),MONTH(fpdate)+A467-1,DAY(fpdate))))))</f>
        <v>#NAME?</v>
      </c>
      <c r="C467" s="76" t="str">
        <f t="shared" si="2"/>
        <v>#NAME?</v>
      </c>
      <c r="D467" s="77" t="str">
        <f>IF(A467="","",IF(A467=1,start_rate,IF(variable,IF(OR(A467=1,A467&lt;$J$23*periods_per_year),D466,MIN($J$24,IF(MOD(A467-1,$J$26)=0,MAX($J$25,D466+$J$27),D466))),D466)))</f>
        <v>#NAME?</v>
      </c>
      <c r="E467" s="78" t="str">
        <f t="shared" si="3"/>
        <v>#NAME?</v>
      </c>
      <c r="F467" s="78" t="str">
        <f t="shared" si="4"/>
        <v>#NAME?</v>
      </c>
      <c r="G467" s="78" t="str">
        <f>IF(OR(A467="",A467&lt;$E$23),"",IF(J466&lt;=F467,0,IF(IF(AND(A467&gt;=$E$23,MOD(A467-$E$23,int)=0),$E$24,0)+F467&gt;=J466+E467,J466+E467-F467,IF(AND(A467&gt;=$E$23,MOD(A467-$E$23,int)=0),$E$24,0)+IF(IF(AND(A467&gt;=$E$23,MOD(A467-$E$23,int)=0),$E$24,0)+IF(MOD(A467-$E$27,periods_per_year)=0,$E$26,0)+F467&lt;J466+E467,IF(MOD(A467-$E$27,periods_per_year)=0,$E$26,0),J466+E467-IF(AND(A467&gt;=$E$23,MOD(A467-$E$23,int)=0),$E$24,0)-F467))))</f>
        <v>#NAME?</v>
      </c>
      <c r="H467" s="79"/>
      <c r="I467" s="78" t="str">
        <f t="shared" si="5"/>
        <v>#NAME?</v>
      </c>
      <c r="J467" s="78" t="str">
        <f t="shared" si="6"/>
        <v>#NAME?</v>
      </c>
      <c r="K467" s="78" t="str">
        <f t="shared" si="7"/>
        <v>#NAME?</v>
      </c>
      <c r="L467" s="78" t="str">
        <f t="shared" si="8"/>
        <v>#NAME?</v>
      </c>
      <c r="M467" s="4"/>
      <c r="N467" s="4"/>
      <c r="O467" s="74" t="str">
        <f t="shared" si="9"/>
        <v>#NAME?</v>
      </c>
      <c r="P467" s="75" t="str">
        <f>IF(O467="","",IF(OR(periods_per_year=26,periods_per_year=52),IF(periods_per_year=26,IF(O467=1,fpdate,P466+14),IF(periods_per_year=52,IF(O467=1,fpdate,P466+7),"n/a")),IF(periods_per_year=24,DATE(YEAR(fpdate),MONTH(fpdate)+(O467-1)/2+IF(AND(DAY(fpdate)&gt;=15,MOD(O467,2)=0),1,0),IF(MOD(O467,2)=0,IF(DAY(fpdate)&gt;=15,DAY(fpdate)-14,DAY(fpdate)+14),DAY(fpdate))),IF(DAY(DATE(YEAR(fpdate),MONTH(fpdate)+O467-1,DAY(fpdate)))&lt;&gt;DAY(fpdate),DATE(YEAR(fpdate),MONTH(fpdate)+O467,0),DATE(YEAR(fpdate),MONTH(fpdate)+O467-1,DAY(fpdate))))))</f>
        <v>#NAME?</v>
      </c>
      <c r="Q467" s="80" t="str">
        <f>IF(O467="","",IF(D467&lt;&gt;"",D467,IF(O467=1,start_rate,IF(variable,IF(OR(O467=1,O467&lt;$J$23*periods_per_year),Q466,MIN($J$24,IF(MOD(O467-1,$J$26)=0,MAX($J$25,Q466+$J$27),Q466))),Q466))))</f>
        <v>#NAME?</v>
      </c>
      <c r="R467" s="78" t="str">
        <f t="shared" si="10"/>
        <v>#NAME?</v>
      </c>
      <c r="S467" s="78" t="str">
        <f t="shared" si="11"/>
        <v>#NAME?</v>
      </c>
      <c r="T467" s="78" t="str">
        <f t="shared" si="12"/>
        <v>#NAME?</v>
      </c>
      <c r="U467" s="78" t="str">
        <f t="shared" si="13"/>
        <v>#NAME?</v>
      </c>
    </row>
    <row r="468" ht="12.75" customHeight="1">
      <c r="A468" s="74" t="str">
        <f t="shared" si="1"/>
        <v>#NAME?</v>
      </c>
      <c r="B468" s="75" t="str">
        <f>IF(A468="","",IF(OR(periods_per_year=26,periods_per_year=52),IF(periods_per_year=26,IF(A468=1,fpdate,B467+14),IF(periods_per_year=52,IF(A468=1,fpdate,B467+7),"n/a")),IF(periods_per_year=24,DATE(YEAR(fpdate),MONTH(fpdate)+(A468-1)/2+IF(AND(DAY(fpdate)&gt;=15,MOD(A468,2)=0),1,0),IF(MOD(A468,2)=0,IF(DAY(fpdate)&gt;=15,DAY(fpdate)-14,DAY(fpdate)+14),DAY(fpdate))),IF(DAY(DATE(YEAR(fpdate),MONTH(fpdate)+A468-1,DAY(fpdate)))&lt;&gt;DAY(fpdate),DATE(YEAR(fpdate),MONTH(fpdate)+A468,0),DATE(YEAR(fpdate),MONTH(fpdate)+A468-1,DAY(fpdate))))))</f>
        <v>#NAME?</v>
      </c>
      <c r="C468" s="76" t="str">
        <f t="shared" si="2"/>
        <v>#NAME?</v>
      </c>
      <c r="D468" s="77" t="str">
        <f>IF(A468="","",IF(A468=1,start_rate,IF(variable,IF(OR(A468=1,A468&lt;$J$23*periods_per_year),D467,MIN($J$24,IF(MOD(A468-1,$J$26)=0,MAX($J$25,D467+$J$27),D467))),D467)))</f>
        <v>#NAME?</v>
      </c>
      <c r="E468" s="78" t="str">
        <f t="shared" si="3"/>
        <v>#NAME?</v>
      </c>
      <c r="F468" s="78" t="str">
        <f t="shared" si="4"/>
        <v>#NAME?</v>
      </c>
      <c r="G468" s="78" t="str">
        <f>IF(OR(A468="",A468&lt;$E$23),"",IF(J467&lt;=F468,0,IF(IF(AND(A468&gt;=$E$23,MOD(A468-$E$23,int)=0),$E$24,0)+F468&gt;=J467+E468,J467+E468-F468,IF(AND(A468&gt;=$E$23,MOD(A468-$E$23,int)=0),$E$24,0)+IF(IF(AND(A468&gt;=$E$23,MOD(A468-$E$23,int)=0),$E$24,0)+IF(MOD(A468-$E$27,periods_per_year)=0,$E$26,0)+F468&lt;J467+E468,IF(MOD(A468-$E$27,periods_per_year)=0,$E$26,0),J467+E468-IF(AND(A468&gt;=$E$23,MOD(A468-$E$23,int)=0),$E$24,0)-F468))))</f>
        <v>#NAME?</v>
      </c>
      <c r="H468" s="79"/>
      <c r="I468" s="78" t="str">
        <f t="shared" si="5"/>
        <v>#NAME?</v>
      </c>
      <c r="J468" s="78" t="str">
        <f t="shared" si="6"/>
        <v>#NAME?</v>
      </c>
      <c r="K468" s="78" t="str">
        <f t="shared" si="7"/>
        <v>#NAME?</v>
      </c>
      <c r="L468" s="78" t="str">
        <f t="shared" si="8"/>
        <v>#NAME?</v>
      </c>
      <c r="M468" s="4"/>
      <c r="N468" s="4"/>
      <c r="O468" s="74" t="str">
        <f t="shared" si="9"/>
        <v>#NAME?</v>
      </c>
      <c r="P468" s="75" t="str">
        <f>IF(O468="","",IF(OR(periods_per_year=26,periods_per_year=52),IF(periods_per_year=26,IF(O468=1,fpdate,P467+14),IF(periods_per_year=52,IF(O468=1,fpdate,P467+7),"n/a")),IF(periods_per_year=24,DATE(YEAR(fpdate),MONTH(fpdate)+(O468-1)/2+IF(AND(DAY(fpdate)&gt;=15,MOD(O468,2)=0),1,0),IF(MOD(O468,2)=0,IF(DAY(fpdate)&gt;=15,DAY(fpdate)-14,DAY(fpdate)+14),DAY(fpdate))),IF(DAY(DATE(YEAR(fpdate),MONTH(fpdate)+O468-1,DAY(fpdate)))&lt;&gt;DAY(fpdate),DATE(YEAR(fpdate),MONTH(fpdate)+O468,0),DATE(YEAR(fpdate),MONTH(fpdate)+O468-1,DAY(fpdate))))))</f>
        <v>#NAME?</v>
      </c>
      <c r="Q468" s="80" t="str">
        <f>IF(O468="","",IF(D468&lt;&gt;"",D468,IF(O468=1,start_rate,IF(variable,IF(OR(O468=1,O468&lt;$J$23*periods_per_year),Q467,MIN($J$24,IF(MOD(O468-1,$J$26)=0,MAX($J$25,Q467+$J$27),Q467))),Q467))))</f>
        <v>#NAME?</v>
      </c>
      <c r="R468" s="78" t="str">
        <f t="shared" si="10"/>
        <v>#NAME?</v>
      </c>
      <c r="S468" s="78" t="str">
        <f t="shared" si="11"/>
        <v>#NAME?</v>
      </c>
      <c r="T468" s="78" t="str">
        <f t="shared" si="12"/>
        <v>#NAME?</v>
      </c>
      <c r="U468" s="78" t="str">
        <f t="shared" si="13"/>
        <v>#NAME?</v>
      </c>
    </row>
    <row r="469" ht="12.75" customHeight="1">
      <c r="A469" s="74" t="str">
        <f t="shared" si="1"/>
        <v>#NAME?</v>
      </c>
      <c r="B469" s="75" t="str">
        <f>IF(A469="","",IF(OR(periods_per_year=26,periods_per_year=52),IF(periods_per_year=26,IF(A469=1,fpdate,B468+14),IF(periods_per_year=52,IF(A469=1,fpdate,B468+7),"n/a")),IF(periods_per_year=24,DATE(YEAR(fpdate),MONTH(fpdate)+(A469-1)/2+IF(AND(DAY(fpdate)&gt;=15,MOD(A469,2)=0),1,0),IF(MOD(A469,2)=0,IF(DAY(fpdate)&gt;=15,DAY(fpdate)-14,DAY(fpdate)+14),DAY(fpdate))),IF(DAY(DATE(YEAR(fpdate),MONTH(fpdate)+A469-1,DAY(fpdate)))&lt;&gt;DAY(fpdate),DATE(YEAR(fpdate),MONTH(fpdate)+A469,0),DATE(YEAR(fpdate),MONTH(fpdate)+A469-1,DAY(fpdate))))))</f>
        <v>#NAME?</v>
      </c>
      <c r="C469" s="76" t="str">
        <f t="shared" si="2"/>
        <v>#NAME?</v>
      </c>
      <c r="D469" s="77" t="str">
        <f>IF(A469="","",IF(A469=1,start_rate,IF(variable,IF(OR(A469=1,A469&lt;$J$23*periods_per_year),D468,MIN($J$24,IF(MOD(A469-1,$J$26)=0,MAX($J$25,D468+$J$27),D468))),D468)))</f>
        <v>#NAME?</v>
      </c>
      <c r="E469" s="78" t="str">
        <f t="shared" si="3"/>
        <v>#NAME?</v>
      </c>
      <c r="F469" s="78" t="str">
        <f t="shared" si="4"/>
        <v>#NAME?</v>
      </c>
      <c r="G469" s="78" t="str">
        <f>IF(OR(A469="",A469&lt;$E$23),"",IF(J468&lt;=F469,0,IF(IF(AND(A469&gt;=$E$23,MOD(A469-$E$23,int)=0),$E$24,0)+F469&gt;=J468+E469,J468+E469-F469,IF(AND(A469&gt;=$E$23,MOD(A469-$E$23,int)=0),$E$24,0)+IF(IF(AND(A469&gt;=$E$23,MOD(A469-$E$23,int)=0),$E$24,0)+IF(MOD(A469-$E$27,periods_per_year)=0,$E$26,0)+F469&lt;J468+E469,IF(MOD(A469-$E$27,periods_per_year)=0,$E$26,0),J468+E469-IF(AND(A469&gt;=$E$23,MOD(A469-$E$23,int)=0),$E$24,0)-F469))))</f>
        <v>#NAME?</v>
      </c>
      <c r="H469" s="79"/>
      <c r="I469" s="78" t="str">
        <f t="shared" si="5"/>
        <v>#NAME?</v>
      </c>
      <c r="J469" s="78" t="str">
        <f t="shared" si="6"/>
        <v>#NAME?</v>
      </c>
      <c r="K469" s="78" t="str">
        <f t="shared" si="7"/>
        <v>#NAME?</v>
      </c>
      <c r="L469" s="78" t="str">
        <f t="shared" si="8"/>
        <v>#NAME?</v>
      </c>
      <c r="M469" s="4"/>
      <c r="N469" s="4"/>
      <c r="O469" s="74" t="str">
        <f t="shared" si="9"/>
        <v>#NAME?</v>
      </c>
      <c r="P469" s="75" t="str">
        <f>IF(O469="","",IF(OR(periods_per_year=26,periods_per_year=52),IF(periods_per_year=26,IF(O469=1,fpdate,P468+14),IF(periods_per_year=52,IF(O469=1,fpdate,P468+7),"n/a")),IF(periods_per_year=24,DATE(YEAR(fpdate),MONTH(fpdate)+(O469-1)/2+IF(AND(DAY(fpdate)&gt;=15,MOD(O469,2)=0),1,0),IF(MOD(O469,2)=0,IF(DAY(fpdate)&gt;=15,DAY(fpdate)-14,DAY(fpdate)+14),DAY(fpdate))),IF(DAY(DATE(YEAR(fpdate),MONTH(fpdate)+O469-1,DAY(fpdate)))&lt;&gt;DAY(fpdate),DATE(YEAR(fpdate),MONTH(fpdate)+O469,0),DATE(YEAR(fpdate),MONTH(fpdate)+O469-1,DAY(fpdate))))))</f>
        <v>#NAME?</v>
      </c>
      <c r="Q469" s="80" t="str">
        <f>IF(O469="","",IF(D469&lt;&gt;"",D469,IF(O469=1,start_rate,IF(variable,IF(OR(O469=1,O469&lt;$J$23*periods_per_year),Q468,MIN($J$24,IF(MOD(O469-1,$J$26)=0,MAX($J$25,Q468+$J$27),Q468))),Q468))))</f>
        <v>#NAME?</v>
      </c>
      <c r="R469" s="78" t="str">
        <f t="shared" si="10"/>
        <v>#NAME?</v>
      </c>
      <c r="S469" s="78" t="str">
        <f t="shared" si="11"/>
        <v>#NAME?</v>
      </c>
      <c r="T469" s="78" t="str">
        <f t="shared" si="12"/>
        <v>#NAME?</v>
      </c>
      <c r="U469" s="78" t="str">
        <f t="shared" si="13"/>
        <v>#NAME?</v>
      </c>
    </row>
    <row r="470" ht="12.75" customHeight="1">
      <c r="A470" s="74" t="str">
        <f t="shared" si="1"/>
        <v>#NAME?</v>
      </c>
      <c r="B470" s="75" t="str">
        <f>IF(A470="","",IF(OR(periods_per_year=26,periods_per_year=52),IF(periods_per_year=26,IF(A470=1,fpdate,B469+14),IF(periods_per_year=52,IF(A470=1,fpdate,B469+7),"n/a")),IF(periods_per_year=24,DATE(YEAR(fpdate),MONTH(fpdate)+(A470-1)/2+IF(AND(DAY(fpdate)&gt;=15,MOD(A470,2)=0),1,0),IF(MOD(A470,2)=0,IF(DAY(fpdate)&gt;=15,DAY(fpdate)-14,DAY(fpdate)+14),DAY(fpdate))),IF(DAY(DATE(YEAR(fpdate),MONTH(fpdate)+A470-1,DAY(fpdate)))&lt;&gt;DAY(fpdate),DATE(YEAR(fpdate),MONTH(fpdate)+A470,0),DATE(YEAR(fpdate),MONTH(fpdate)+A470-1,DAY(fpdate))))))</f>
        <v>#NAME?</v>
      </c>
      <c r="C470" s="76" t="str">
        <f t="shared" si="2"/>
        <v>#NAME?</v>
      </c>
      <c r="D470" s="77" t="str">
        <f>IF(A470="","",IF(A470=1,start_rate,IF(variable,IF(OR(A470=1,A470&lt;$J$23*periods_per_year),D469,MIN($J$24,IF(MOD(A470-1,$J$26)=0,MAX($J$25,D469+$J$27),D469))),D469)))</f>
        <v>#NAME?</v>
      </c>
      <c r="E470" s="78" t="str">
        <f t="shared" si="3"/>
        <v>#NAME?</v>
      </c>
      <c r="F470" s="78" t="str">
        <f t="shared" si="4"/>
        <v>#NAME?</v>
      </c>
      <c r="G470" s="78" t="str">
        <f>IF(OR(A470="",A470&lt;$E$23),"",IF(J469&lt;=F470,0,IF(IF(AND(A470&gt;=$E$23,MOD(A470-$E$23,int)=0),$E$24,0)+F470&gt;=J469+E470,J469+E470-F470,IF(AND(A470&gt;=$E$23,MOD(A470-$E$23,int)=0),$E$24,0)+IF(IF(AND(A470&gt;=$E$23,MOD(A470-$E$23,int)=0),$E$24,0)+IF(MOD(A470-$E$27,periods_per_year)=0,$E$26,0)+F470&lt;J469+E470,IF(MOD(A470-$E$27,periods_per_year)=0,$E$26,0),J469+E470-IF(AND(A470&gt;=$E$23,MOD(A470-$E$23,int)=0),$E$24,0)-F470))))</f>
        <v>#NAME?</v>
      </c>
      <c r="H470" s="79"/>
      <c r="I470" s="78" t="str">
        <f t="shared" si="5"/>
        <v>#NAME?</v>
      </c>
      <c r="J470" s="78" t="str">
        <f t="shared" si="6"/>
        <v>#NAME?</v>
      </c>
      <c r="K470" s="78" t="str">
        <f t="shared" si="7"/>
        <v>#NAME?</v>
      </c>
      <c r="L470" s="78" t="str">
        <f t="shared" si="8"/>
        <v>#NAME?</v>
      </c>
      <c r="M470" s="4"/>
      <c r="N470" s="4"/>
      <c r="O470" s="74" t="str">
        <f t="shared" si="9"/>
        <v>#NAME?</v>
      </c>
      <c r="P470" s="75" t="str">
        <f>IF(O470="","",IF(OR(periods_per_year=26,periods_per_year=52),IF(periods_per_year=26,IF(O470=1,fpdate,P469+14),IF(periods_per_year=52,IF(O470=1,fpdate,P469+7),"n/a")),IF(periods_per_year=24,DATE(YEAR(fpdate),MONTH(fpdate)+(O470-1)/2+IF(AND(DAY(fpdate)&gt;=15,MOD(O470,2)=0),1,0),IF(MOD(O470,2)=0,IF(DAY(fpdate)&gt;=15,DAY(fpdate)-14,DAY(fpdate)+14),DAY(fpdate))),IF(DAY(DATE(YEAR(fpdate),MONTH(fpdate)+O470-1,DAY(fpdate)))&lt;&gt;DAY(fpdate),DATE(YEAR(fpdate),MONTH(fpdate)+O470,0),DATE(YEAR(fpdate),MONTH(fpdate)+O470-1,DAY(fpdate))))))</f>
        <v>#NAME?</v>
      </c>
      <c r="Q470" s="80" t="str">
        <f>IF(O470="","",IF(D470&lt;&gt;"",D470,IF(O470=1,start_rate,IF(variable,IF(OR(O470=1,O470&lt;$J$23*periods_per_year),Q469,MIN($J$24,IF(MOD(O470-1,$J$26)=0,MAX($J$25,Q469+$J$27),Q469))),Q469))))</f>
        <v>#NAME?</v>
      </c>
      <c r="R470" s="78" t="str">
        <f t="shared" si="10"/>
        <v>#NAME?</v>
      </c>
      <c r="S470" s="78" t="str">
        <f t="shared" si="11"/>
        <v>#NAME?</v>
      </c>
      <c r="T470" s="78" t="str">
        <f t="shared" si="12"/>
        <v>#NAME?</v>
      </c>
      <c r="U470" s="78" t="str">
        <f t="shared" si="13"/>
        <v>#NAME?</v>
      </c>
    </row>
    <row r="471" ht="12.75" customHeight="1">
      <c r="A471" s="74" t="str">
        <f t="shared" si="1"/>
        <v>#NAME?</v>
      </c>
      <c r="B471" s="75" t="str">
        <f>IF(A471="","",IF(OR(periods_per_year=26,periods_per_year=52),IF(periods_per_year=26,IF(A471=1,fpdate,B470+14),IF(periods_per_year=52,IF(A471=1,fpdate,B470+7),"n/a")),IF(periods_per_year=24,DATE(YEAR(fpdate),MONTH(fpdate)+(A471-1)/2+IF(AND(DAY(fpdate)&gt;=15,MOD(A471,2)=0),1,0),IF(MOD(A471,2)=0,IF(DAY(fpdate)&gt;=15,DAY(fpdate)-14,DAY(fpdate)+14),DAY(fpdate))),IF(DAY(DATE(YEAR(fpdate),MONTH(fpdate)+A471-1,DAY(fpdate)))&lt;&gt;DAY(fpdate),DATE(YEAR(fpdate),MONTH(fpdate)+A471,0),DATE(YEAR(fpdate),MONTH(fpdate)+A471-1,DAY(fpdate))))))</f>
        <v>#NAME?</v>
      </c>
      <c r="C471" s="76" t="str">
        <f t="shared" si="2"/>
        <v>#NAME?</v>
      </c>
      <c r="D471" s="77" t="str">
        <f>IF(A471="","",IF(A471=1,start_rate,IF(variable,IF(OR(A471=1,A471&lt;$J$23*periods_per_year),D470,MIN($J$24,IF(MOD(A471-1,$J$26)=0,MAX($J$25,D470+$J$27),D470))),D470)))</f>
        <v>#NAME?</v>
      </c>
      <c r="E471" s="78" t="str">
        <f t="shared" si="3"/>
        <v>#NAME?</v>
      </c>
      <c r="F471" s="78" t="str">
        <f t="shared" si="4"/>
        <v>#NAME?</v>
      </c>
      <c r="G471" s="78" t="str">
        <f>IF(OR(A471="",A471&lt;$E$23),"",IF(J470&lt;=F471,0,IF(IF(AND(A471&gt;=$E$23,MOD(A471-$E$23,int)=0),$E$24,0)+F471&gt;=J470+E471,J470+E471-F471,IF(AND(A471&gt;=$E$23,MOD(A471-$E$23,int)=0),$E$24,0)+IF(IF(AND(A471&gt;=$E$23,MOD(A471-$E$23,int)=0),$E$24,0)+IF(MOD(A471-$E$27,periods_per_year)=0,$E$26,0)+F471&lt;J470+E471,IF(MOD(A471-$E$27,periods_per_year)=0,$E$26,0),J470+E471-IF(AND(A471&gt;=$E$23,MOD(A471-$E$23,int)=0),$E$24,0)-F471))))</f>
        <v>#NAME?</v>
      </c>
      <c r="H471" s="79"/>
      <c r="I471" s="78" t="str">
        <f t="shared" si="5"/>
        <v>#NAME?</v>
      </c>
      <c r="J471" s="78" t="str">
        <f t="shared" si="6"/>
        <v>#NAME?</v>
      </c>
      <c r="K471" s="78" t="str">
        <f t="shared" si="7"/>
        <v>#NAME?</v>
      </c>
      <c r="L471" s="78" t="str">
        <f t="shared" si="8"/>
        <v>#NAME?</v>
      </c>
      <c r="M471" s="4"/>
      <c r="N471" s="4"/>
      <c r="O471" s="74" t="str">
        <f t="shared" si="9"/>
        <v>#NAME?</v>
      </c>
      <c r="P471" s="75" t="str">
        <f>IF(O471="","",IF(OR(periods_per_year=26,periods_per_year=52),IF(periods_per_year=26,IF(O471=1,fpdate,P470+14),IF(periods_per_year=52,IF(O471=1,fpdate,P470+7),"n/a")),IF(periods_per_year=24,DATE(YEAR(fpdate),MONTH(fpdate)+(O471-1)/2+IF(AND(DAY(fpdate)&gt;=15,MOD(O471,2)=0),1,0),IF(MOD(O471,2)=0,IF(DAY(fpdate)&gt;=15,DAY(fpdate)-14,DAY(fpdate)+14),DAY(fpdate))),IF(DAY(DATE(YEAR(fpdate),MONTH(fpdate)+O471-1,DAY(fpdate)))&lt;&gt;DAY(fpdate),DATE(YEAR(fpdate),MONTH(fpdate)+O471,0),DATE(YEAR(fpdate),MONTH(fpdate)+O471-1,DAY(fpdate))))))</f>
        <v>#NAME?</v>
      </c>
      <c r="Q471" s="80" t="str">
        <f>IF(O471="","",IF(D471&lt;&gt;"",D471,IF(O471=1,start_rate,IF(variable,IF(OR(O471=1,O471&lt;$J$23*periods_per_year),Q470,MIN($J$24,IF(MOD(O471-1,$J$26)=0,MAX($J$25,Q470+$J$27),Q470))),Q470))))</f>
        <v>#NAME?</v>
      </c>
      <c r="R471" s="78" t="str">
        <f t="shared" si="10"/>
        <v>#NAME?</v>
      </c>
      <c r="S471" s="78" t="str">
        <f t="shared" si="11"/>
        <v>#NAME?</v>
      </c>
      <c r="T471" s="78" t="str">
        <f t="shared" si="12"/>
        <v>#NAME?</v>
      </c>
      <c r="U471" s="78" t="str">
        <f t="shared" si="13"/>
        <v>#NAME?</v>
      </c>
    </row>
    <row r="472" ht="12.75" customHeight="1">
      <c r="A472" s="74" t="str">
        <f t="shared" si="1"/>
        <v>#NAME?</v>
      </c>
      <c r="B472" s="75" t="str">
        <f>IF(A472="","",IF(OR(periods_per_year=26,periods_per_year=52),IF(periods_per_year=26,IF(A472=1,fpdate,B471+14),IF(periods_per_year=52,IF(A472=1,fpdate,B471+7),"n/a")),IF(periods_per_year=24,DATE(YEAR(fpdate),MONTH(fpdate)+(A472-1)/2+IF(AND(DAY(fpdate)&gt;=15,MOD(A472,2)=0),1,0),IF(MOD(A472,2)=0,IF(DAY(fpdate)&gt;=15,DAY(fpdate)-14,DAY(fpdate)+14),DAY(fpdate))),IF(DAY(DATE(YEAR(fpdate),MONTH(fpdate)+A472-1,DAY(fpdate)))&lt;&gt;DAY(fpdate),DATE(YEAR(fpdate),MONTH(fpdate)+A472,0),DATE(YEAR(fpdate),MONTH(fpdate)+A472-1,DAY(fpdate))))))</f>
        <v>#NAME?</v>
      </c>
      <c r="C472" s="76" t="str">
        <f t="shared" si="2"/>
        <v>#NAME?</v>
      </c>
      <c r="D472" s="77" t="str">
        <f>IF(A472="","",IF(A472=1,start_rate,IF(variable,IF(OR(A472=1,A472&lt;$J$23*periods_per_year),D471,MIN($J$24,IF(MOD(A472-1,$J$26)=0,MAX($J$25,D471+$J$27),D471))),D471)))</f>
        <v>#NAME?</v>
      </c>
      <c r="E472" s="78" t="str">
        <f t="shared" si="3"/>
        <v>#NAME?</v>
      </c>
      <c r="F472" s="78" t="str">
        <f t="shared" si="4"/>
        <v>#NAME?</v>
      </c>
      <c r="G472" s="78" t="str">
        <f>IF(OR(A472="",A472&lt;$E$23),"",IF(J471&lt;=F472,0,IF(IF(AND(A472&gt;=$E$23,MOD(A472-$E$23,int)=0),$E$24,0)+F472&gt;=J471+E472,J471+E472-F472,IF(AND(A472&gt;=$E$23,MOD(A472-$E$23,int)=0),$E$24,0)+IF(IF(AND(A472&gt;=$E$23,MOD(A472-$E$23,int)=0),$E$24,0)+IF(MOD(A472-$E$27,periods_per_year)=0,$E$26,0)+F472&lt;J471+E472,IF(MOD(A472-$E$27,periods_per_year)=0,$E$26,0),J471+E472-IF(AND(A472&gt;=$E$23,MOD(A472-$E$23,int)=0),$E$24,0)-F472))))</f>
        <v>#NAME?</v>
      </c>
      <c r="H472" s="79"/>
      <c r="I472" s="78" t="str">
        <f t="shared" si="5"/>
        <v>#NAME?</v>
      </c>
      <c r="J472" s="78" t="str">
        <f t="shared" si="6"/>
        <v>#NAME?</v>
      </c>
      <c r="K472" s="78" t="str">
        <f t="shared" si="7"/>
        <v>#NAME?</v>
      </c>
      <c r="L472" s="78" t="str">
        <f t="shared" si="8"/>
        <v>#NAME?</v>
      </c>
      <c r="M472" s="4"/>
      <c r="N472" s="4"/>
      <c r="O472" s="74" t="str">
        <f t="shared" si="9"/>
        <v>#NAME?</v>
      </c>
      <c r="P472" s="75" t="str">
        <f>IF(O472="","",IF(OR(periods_per_year=26,periods_per_year=52),IF(periods_per_year=26,IF(O472=1,fpdate,P471+14),IF(periods_per_year=52,IF(O472=1,fpdate,P471+7),"n/a")),IF(periods_per_year=24,DATE(YEAR(fpdate),MONTH(fpdate)+(O472-1)/2+IF(AND(DAY(fpdate)&gt;=15,MOD(O472,2)=0),1,0),IF(MOD(O472,2)=0,IF(DAY(fpdate)&gt;=15,DAY(fpdate)-14,DAY(fpdate)+14),DAY(fpdate))),IF(DAY(DATE(YEAR(fpdate),MONTH(fpdate)+O472-1,DAY(fpdate)))&lt;&gt;DAY(fpdate),DATE(YEAR(fpdate),MONTH(fpdate)+O472,0),DATE(YEAR(fpdate),MONTH(fpdate)+O472-1,DAY(fpdate))))))</f>
        <v>#NAME?</v>
      </c>
      <c r="Q472" s="80" t="str">
        <f>IF(O472="","",IF(D472&lt;&gt;"",D472,IF(O472=1,start_rate,IF(variable,IF(OR(O472=1,O472&lt;$J$23*periods_per_year),Q471,MIN($J$24,IF(MOD(O472-1,$J$26)=0,MAX($J$25,Q471+$J$27),Q471))),Q471))))</f>
        <v>#NAME?</v>
      </c>
      <c r="R472" s="78" t="str">
        <f t="shared" si="10"/>
        <v>#NAME?</v>
      </c>
      <c r="S472" s="78" t="str">
        <f t="shared" si="11"/>
        <v>#NAME?</v>
      </c>
      <c r="T472" s="78" t="str">
        <f t="shared" si="12"/>
        <v>#NAME?</v>
      </c>
      <c r="U472" s="78" t="str">
        <f t="shared" si="13"/>
        <v>#NAME?</v>
      </c>
    </row>
    <row r="473" ht="12.75" customHeight="1">
      <c r="A473" s="74" t="str">
        <f t="shared" si="1"/>
        <v>#NAME?</v>
      </c>
      <c r="B473" s="75" t="str">
        <f>IF(A473="","",IF(OR(periods_per_year=26,periods_per_year=52),IF(periods_per_year=26,IF(A473=1,fpdate,B472+14),IF(periods_per_year=52,IF(A473=1,fpdate,B472+7),"n/a")),IF(periods_per_year=24,DATE(YEAR(fpdate),MONTH(fpdate)+(A473-1)/2+IF(AND(DAY(fpdate)&gt;=15,MOD(A473,2)=0),1,0),IF(MOD(A473,2)=0,IF(DAY(fpdate)&gt;=15,DAY(fpdate)-14,DAY(fpdate)+14),DAY(fpdate))),IF(DAY(DATE(YEAR(fpdate),MONTH(fpdate)+A473-1,DAY(fpdate)))&lt;&gt;DAY(fpdate),DATE(YEAR(fpdate),MONTH(fpdate)+A473,0),DATE(YEAR(fpdate),MONTH(fpdate)+A473-1,DAY(fpdate))))))</f>
        <v>#NAME?</v>
      </c>
      <c r="C473" s="76" t="str">
        <f t="shared" si="2"/>
        <v>#NAME?</v>
      </c>
      <c r="D473" s="77" t="str">
        <f>IF(A473="","",IF(A473=1,start_rate,IF(variable,IF(OR(A473=1,A473&lt;$J$23*periods_per_year),D472,MIN($J$24,IF(MOD(A473-1,$J$26)=0,MAX($J$25,D472+$J$27),D472))),D472)))</f>
        <v>#NAME?</v>
      </c>
      <c r="E473" s="78" t="str">
        <f t="shared" si="3"/>
        <v>#NAME?</v>
      </c>
      <c r="F473" s="78" t="str">
        <f t="shared" si="4"/>
        <v>#NAME?</v>
      </c>
      <c r="G473" s="78" t="str">
        <f>IF(OR(A473="",A473&lt;$E$23),"",IF(J472&lt;=F473,0,IF(IF(AND(A473&gt;=$E$23,MOD(A473-$E$23,int)=0),$E$24,0)+F473&gt;=J472+E473,J472+E473-F473,IF(AND(A473&gt;=$E$23,MOD(A473-$E$23,int)=0),$E$24,0)+IF(IF(AND(A473&gt;=$E$23,MOD(A473-$E$23,int)=0),$E$24,0)+IF(MOD(A473-$E$27,periods_per_year)=0,$E$26,0)+F473&lt;J472+E473,IF(MOD(A473-$E$27,periods_per_year)=0,$E$26,0),J472+E473-IF(AND(A473&gt;=$E$23,MOD(A473-$E$23,int)=0),$E$24,0)-F473))))</f>
        <v>#NAME?</v>
      </c>
      <c r="H473" s="79"/>
      <c r="I473" s="78" t="str">
        <f t="shared" si="5"/>
        <v>#NAME?</v>
      </c>
      <c r="J473" s="78" t="str">
        <f t="shared" si="6"/>
        <v>#NAME?</v>
      </c>
      <c r="K473" s="78" t="str">
        <f t="shared" si="7"/>
        <v>#NAME?</v>
      </c>
      <c r="L473" s="78" t="str">
        <f t="shared" si="8"/>
        <v>#NAME?</v>
      </c>
      <c r="M473" s="4"/>
      <c r="N473" s="4"/>
      <c r="O473" s="74" t="str">
        <f t="shared" si="9"/>
        <v>#NAME?</v>
      </c>
      <c r="P473" s="75" t="str">
        <f>IF(O473="","",IF(OR(periods_per_year=26,periods_per_year=52),IF(periods_per_year=26,IF(O473=1,fpdate,P472+14),IF(periods_per_year=52,IF(O473=1,fpdate,P472+7),"n/a")),IF(periods_per_year=24,DATE(YEAR(fpdate),MONTH(fpdate)+(O473-1)/2+IF(AND(DAY(fpdate)&gt;=15,MOD(O473,2)=0),1,0),IF(MOD(O473,2)=0,IF(DAY(fpdate)&gt;=15,DAY(fpdate)-14,DAY(fpdate)+14),DAY(fpdate))),IF(DAY(DATE(YEAR(fpdate),MONTH(fpdate)+O473-1,DAY(fpdate)))&lt;&gt;DAY(fpdate),DATE(YEAR(fpdate),MONTH(fpdate)+O473,0),DATE(YEAR(fpdate),MONTH(fpdate)+O473-1,DAY(fpdate))))))</f>
        <v>#NAME?</v>
      </c>
      <c r="Q473" s="80" t="str">
        <f>IF(O473="","",IF(D473&lt;&gt;"",D473,IF(O473=1,start_rate,IF(variable,IF(OR(O473=1,O473&lt;$J$23*periods_per_year),Q472,MIN($J$24,IF(MOD(O473-1,$J$26)=0,MAX($J$25,Q472+$J$27),Q472))),Q472))))</f>
        <v>#NAME?</v>
      </c>
      <c r="R473" s="78" t="str">
        <f t="shared" si="10"/>
        <v>#NAME?</v>
      </c>
      <c r="S473" s="78" t="str">
        <f t="shared" si="11"/>
        <v>#NAME?</v>
      </c>
      <c r="T473" s="78" t="str">
        <f t="shared" si="12"/>
        <v>#NAME?</v>
      </c>
      <c r="U473" s="78" t="str">
        <f t="shared" si="13"/>
        <v>#NAME?</v>
      </c>
    </row>
    <row r="474" ht="12.75" customHeight="1">
      <c r="A474" s="74" t="str">
        <f t="shared" si="1"/>
        <v>#NAME?</v>
      </c>
      <c r="B474" s="75" t="str">
        <f>IF(A474="","",IF(OR(periods_per_year=26,periods_per_year=52),IF(periods_per_year=26,IF(A474=1,fpdate,B473+14),IF(periods_per_year=52,IF(A474=1,fpdate,B473+7),"n/a")),IF(periods_per_year=24,DATE(YEAR(fpdate),MONTH(fpdate)+(A474-1)/2+IF(AND(DAY(fpdate)&gt;=15,MOD(A474,2)=0),1,0),IF(MOD(A474,2)=0,IF(DAY(fpdate)&gt;=15,DAY(fpdate)-14,DAY(fpdate)+14),DAY(fpdate))),IF(DAY(DATE(YEAR(fpdate),MONTH(fpdate)+A474-1,DAY(fpdate)))&lt;&gt;DAY(fpdate),DATE(YEAR(fpdate),MONTH(fpdate)+A474,0),DATE(YEAR(fpdate),MONTH(fpdate)+A474-1,DAY(fpdate))))))</f>
        <v>#NAME?</v>
      </c>
      <c r="C474" s="76" t="str">
        <f t="shared" si="2"/>
        <v>#NAME?</v>
      </c>
      <c r="D474" s="77" t="str">
        <f>IF(A474="","",IF(A474=1,start_rate,IF(variable,IF(OR(A474=1,A474&lt;$J$23*periods_per_year),D473,MIN($J$24,IF(MOD(A474-1,$J$26)=0,MAX($J$25,D473+$J$27),D473))),D473)))</f>
        <v>#NAME?</v>
      </c>
      <c r="E474" s="78" t="str">
        <f t="shared" si="3"/>
        <v>#NAME?</v>
      </c>
      <c r="F474" s="78" t="str">
        <f t="shared" si="4"/>
        <v>#NAME?</v>
      </c>
      <c r="G474" s="78" t="str">
        <f>IF(OR(A474="",A474&lt;$E$23),"",IF(J473&lt;=F474,0,IF(IF(AND(A474&gt;=$E$23,MOD(A474-$E$23,int)=0),$E$24,0)+F474&gt;=J473+E474,J473+E474-F474,IF(AND(A474&gt;=$E$23,MOD(A474-$E$23,int)=0),$E$24,0)+IF(IF(AND(A474&gt;=$E$23,MOD(A474-$E$23,int)=0),$E$24,0)+IF(MOD(A474-$E$27,periods_per_year)=0,$E$26,0)+F474&lt;J473+E474,IF(MOD(A474-$E$27,periods_per_year)=0,$E$26,0),J473+E474-IF(AND(A474&gt;=$E$23,MOD(A474-$E$23,int)=0),$E$24,0)-F474))))</f>
        <v>#NAME?</v>
      </c>
      <c r="H474" s="79"/>
      <c r="I474" s="78" t="str">
        <f t="shared" si="5"/>
        <v>#NAME?</v>
      </c>
      <c r="J474" s="78" t="str">
        <f t="shared" si="6"/>
        <v>#NAME?</v>
      </c>
      <c r="K474" s="78" t="str">
        <f t="shared" si="7"/>
        <v>#NAME?</v>
      </c>
      <c r="L474" s="78" t="str">
        <f t="shared" si="8"/>
        <v>#NAME?</v>
      </c>
      <c r="M474" s="4"/>
      <c r="N474" s="4"/>
      <c r="O474" s="74" t="str">
        <f t="shared" si="9"/>
        <v>#NAME?</v>
      </c>
      <c r="P474" s="75" t="str">
        <f>IF(O474="","",IF(OR(periods_per_year=26,periods_per_year=52),IF(periods_per_year=26,IF(O474=1,fpdate,P473+14),IF(periods_per_year=52,IF(O474=1,fpdate,P473+7),"n/a")),IF(periods_per_year=24,DATE(YEAR(fpdate),MONTH(fpdate)+(O474-1)/2+IF(AND(DAY(fpdate)&gt;=15,MOD(O474,2)=0),1,0),IF(MOD(O474,2)=0,IF(DAY(fpdate)&gt;=15,DAY(fpdate)-14,DAY(fpdate)+14),DAY(fpdate))),IF(DAY(DATE(YEAR(fpdate),MONTH(fpdate)+O474-1,DAY(fpdate)))&lt;&gt;DAY(fpdate),DATE(YEAR(fpdate),MONTH(fpdate)+O474,0),DATE(YEAR(fpdate),MONTH(fpdate)+O474-1,DAY(fpdate))))))</f>
        <v>#NAME?</v>
      </c>
      <c r="Q474" s="80" t="str">
        <f>IF(O474="","",IF(D474&lt;&gt;"",D474,IF(O474=1,start_rate,IF(variable,IF(OR(O474=1,O474&lt;$J$23*periods_per_year),Q473,MIN($J$24,IF(MOD(O474-1,$J$26)=0,MAX($J$25,Q473+$J$27),Q473))),Q473))))</f>
        <v>#NAME?</v>
      </c>
      <c r="R474" s="78" t="str">
        <f t="shared" si="10"/>
        <v>#NAME?</v>
      </c>
      <c r="S474" s="78" t="str">
        <f t="shared" si="11"/>
        <v>#NAME?</v>
      </c>
      <c r="T474" s="78" t="str">
        <f t="shared" si="12"/>
        <v>#NAME?</v>
      </c>
      <c r="U474" s="78" t="str">
        <f t="shared" si="13"/>
        <v>#NAME?</v>
      </c>
    </row>
    <row r="475" ht="12.75" customHeight="1">
      <c r="A475" s="74" t="str">
        <f t="shared" si="1"/>
        <v>#NAME?</v>
      </c>
      <c r="B475" s="75" t="str">
        <f>IF(A475="","",IF(OR(periods_per_year=26,periods_per_year=52),IF(periods_per_year=26,IF(A475=1,fpdate,B474+14),IF(periods_per_year=52,IF(A475=1,fpdate,B474+7),"n/a")),IF(periods_per_year=24,DATE(YEAR(fpdate),MONTH(fpdate)+(A475-1)/2+IF(AND(DAY(fpdate)&gt;=15,MOD(A475,2)=0),1,0),IF(MOD(A475,2)=0,IF(DAY(fpdate)&gt;=15,DAY(fpdate)-14,DAY(fpdate)+14),DAY(fpdate))),IF(DAY(DATE(YEAR(fpdate),MONTH(fpdate)+A475-1,DAY(fpdate)))&lt;&gt;DAY(fpdate),DATE(YEAR(fpdate),MONTH(fpdate)+A475,0),DATE(YEAR(fpdate),MONTH(fpdate)+A475-1,DAY(fpdate))))))</f>
        <v>#NAME?</v>
      </c>
      <c r="C475" s="76" t="str">
        <f t="shared" si="2"/>
        <v>#NAME?</v>
      </c>
      <c r="D475" s="77" t="str">
        <f>IF(A475="","",IF(A475=1,start_rate,IF(variable,IF(OR(A475=1,A475&lt;$J$23*periods_per_year),D474,MIN($J$24,IF(MOD(A475-1,$J$26)=0,MAX($J$25,D474+$J$27),D474))),D474)))</f>
        <v>#NAME?</v>
      </c>
      <c r="E475" s="78" t="str">
        <f t="shared" si="3"/>
        <v>#NAME?</v>
      </c>
      <c r="F475" s="78" t="str">
        <f t="shared" si="4"/>
        <v>#NAME?</v>
      </c>
      <c r="G475" s="78" t="str">
        <f>IF(OR(A475="",A475&lt;$E$23),"",IF(J474&lt;=F475,0,IF(IF(AND(A475&gt;=$E$23,MOD(A475-$E$23,int)=0),$E$24,0)+F475&gt;=J474+E475,J474+E475-F475,IF(AND(A475&gt;=$E$23,MOD(A475-$E$23,int)=0),$E$24,0)+IF(IF(AND(A475&gt;=$E$23,MOD(A475-$E$23,int)=0),$E$24,0)+IF(MOD(A475-$E$27,periods_per_year)=0,$E$26,0)+F475&lt;J474+E475,IF(MOD(A475-$E$27,periods_per_year)=0,$E$26,0),J474+E475-IF(AND(A475&gt;=$E$23,MOD(A475-$E$23,int)=0),$E$24,0)-F475))))</f>
        <v>#NAME?</v>
      </c>
      <c r="H475" s="79"/>
      <c r="I475" s="78" t="str">
        <f t="shared" si="5"/>
        <v>#NAME?</v>
      </c>
      <c r="J475" s="78" t="str">
        <f t="shared" si="6"/>
        <v>#NAME?</v>
      </c>
      <c r="K475" s="78" t="str">
        <f t="shared" si="7"/>
        <v>#NAME?</v>
      </c>
      <c r="L475" s="78" t="str">
        <f t="shared" si="8"/>
        <v>#NAME?</v>
      </c>
      <c r="M475" s="4"/>
      <c r="N475" s="4"/>
      <c r="O475" s="74" t="str">
        <f t="shared" si="9"/>
        <v>#NAME?</v>
      </c>
      <c r="P475" s="75" t="str">
        <f>IF(O475="","",IF(OR(periods_per_year=26,periods_per_year=52),IF(periods_per_year=26,IF(O475=1,fpdate,P474+14),IF(periods_per_year=52,IF(O475=1,fpdate,P474+7),"n/a")),IF(periods_per_year=24,DATE(YEAR(fpdate),MONTH(fpdate)+(O475-1)/2+IF(AND(DAY(fpdate)&gt;=15,MOD(O475,2)=0),1,0),IF(MOD(O475,2)=0,IF(DAY(fpdate)&gt;=15,DAY(fpdate)-14,DAY(fpdate)+14),DAY(fpdate))),IF(DAY(DATE(YEAR(fpdate),MONTH(fpdate)+O475-1,DAY(fpdate)))&lt;&gt;DAY(fpdate),DATE(YEAR(fpdate),MONTH(fpdate)+O475,0),DATE(YEAR(fpdate),MONTH(fpdate)+O475-1,DAY(fpdate))))))</f>
        <v>#NAME?</v>
      </c>
      <c r="Q475" s="80" t="str">
        <f>IF(O475="","",IF(D475&lt;&gt;"",D475,IF(O475=1,start_rate,IF(variable,IF(OR(O475=1,O475&lt;$J$23*periods_per_year),Q474,MIN($J$24,IF(MOD(O475-1,$J$26)=0,MAX($J$25,Q474+$J$27),Q474))),Q474))))</f>
        <v>#NAME?</v>
      </c>
      <c r="R475" s="78" t="str">
        <f t="shared" si="10"/>
        <v>#NAME?</v>
      </c>
      <c r="S475" s="78" t="str">
        <f t="shared" si="11"/>
        <v>#NAME?</v>
      </c>
      <c r="T475" s="78" t="str">
        <f t="shared" si="12"/>
        <v>#NAME?</v>
      </c>
      <c r="U475" s="78" t="str">
        <f t="shared" si="13"/>
        <v>#NAME?</v>
      </c>
    </row>
    <row r="476" ht="12.75" customHeight="1">
      <c r="A476" s="74" t="str">
        <f t="shared" si="1"/>
        <v>#NAME?</v>
      </c>
      <c r="B476" s="75" t="str">
        <f>IF(A476="","",IF(OR(periods_per_year=26,periods_per_year=52),IF(periods_per_year=26,IF(A476=1,fpdate,B475+14),IF(periods_per_year=52,IF(A476=1,fpdate,B475+7),"n/a")),IF(periods_per_year=24,DATE(YEAR(fpdate),MONTH(fpdate)+(A476-1)/2+IF(AND(DAY(fpdate)&gt;=15,MOD(A476,2)=0),1,0),IF(MOD(A476,2)=0,IF(DAY(fpdate)&gt;=15,DAY(fpdate)-14,DAY(fpdate)+14),DAY(fpdate))),IF(DAY(DATE(YEAR(fpdate),MONTH(fpdate)+A476-1,DAY(fpdate)))&lt;&gt;DAY(fpdate),DATE(YEAR(fpdate),MONTH(fpdate)+A476,0),DATE(YEAR(fpdate),MONTH(fpdate)+A476-1,DAY(fpdate))))))</f>
        <v>#NAME?</v>
      </c>
      <c r="C476" s="76" t="str">
        <f t="shared" si="2"/>
        <v>#NAME?</v>
      </c>
      <c r="D476" s="77" t="str">
        <f>IF(A476="","",IF(A476=1,start_rate,IF(variable,IF(OR(A476=1,A476&lt;$J$23*periods_per_year),D475,MIN($J$24,IF(MOD(A476-1,$J$26)=0,MAX($J$25,D475+$J$27),D475))),D475)))</f>
        <v>#NAME?</v>
      </c>
      <c r="E476" s="78" t="str">
        <f t="shared" si="3"/>
        <v>#NAME?</v>
      </c>
      <c r="F476" s="78" t="str">
        <f t="shared" si="4"/>
        <v>#NAME?</v>
      </c>
      <c r="G476" s="78" t="str">
        <f>IF(OR(A476="",A476&lt;$E$23),"",IF(J475&lt;=F476,0,IF(IF(AND(A476&gt;=$E$23,MOD(A476-$E$23,int)=0),$E$24,0)+F476&gt;=J475+E476,J475+E476-F476,IF(AND(A476&gt;=$E$23,MOD(A476-$E$23,int)=0),$E$24,0)+IF(IF(AND(A476&gt;=$E$23,MOD(A476-$E$23,int)=0),$E$24,0)+IF(MOD(A476-$E$27,periods_per_year)=0,$E$26,0)+F476&lt;J475+E476,IF(MOD(A476-$E$27,periods_per_year)=0,$E$26,0),J475+E476-IF(AND(A476&gt;=$E$23,MOD(A476-$E$23,int)=0),$E$24,0)-F476))))</f>
        <v>#NAME?</v>
      </c>
      <c r="H476" s="79"/>
      <c r="I476" s="78" t="str">
        <f t="shared" si="5"/>
        <v>#NAME?</v>
      </c>
      <c r="J476" s="78" t="str">
        <f t="shared" si="6"/>
        <v>#NAME?</v>
      </c>
      <c r="K476" s="78" t="str">
        <f t="shared" si="7"/>
        <v>#NAME?</v>
      </c>
      <c r="L476" s="78" t="str">
        <f t="shared" si="8"/>
        <v>#NAME?</v>
      </c>
      <c r="M476" s="4"/>
      <c r="N476" s="4"/>
      <c r="O476" s="74" t="str">
        <f t="shared" si="9"/>
        <v>#NAME?</v>
      </c>
      <c r="P476" s="75" t="str">
        <f>IF(O476="","",IF(OR(periods_per_year=26,periods_per_year=52),IF(periods_per_year=26,IF(O476=1,fpdate,P475+14),IF(periods_per_year=52,IF(O476=1,fpdate,P475+7),"n/a")),IF(periods_per_year=24,DATE(YEAR(fpdate),MONTH(fpdate)+(O476-1)/2+IF(AND(DAY(fpdate)&gt;=15,MOD(O476,2)=0),1,0),IF(MOD(O476,2)=0,IF(DAY(fpdate)&gt;=15,DAY(fpdate)-14,DAY(fpdate)+14),DAY(fpdate))),IF(DAY(DATE(YEAR(fpdate),MONTH(fpdate)+O476-1,DAY(fpdate)))&lt;&gt;DAY(fpdate),DATE(YEAR(fpdate),MONTH(fpdate)+O476,0),DATE(YEAR(fpdate),MONTH(fpdate)+O476-1,DAY(fpdate))))))</f>
        <v>#NAME?</v>
      </c>
      <c r="Q476" s="80" t="str">
        <f>IF(O476="","",IF(D476&lt;&gt;"",D476,IF(O476=1,start_rate,IF(variable,IF(OR(O476=1,O476&lt;$J$23*periods_per_year),Q475,MIN($J$24,IF(MOD(O476-1,$J$26)=0,MAX($J$25,Q475+$J$27),Q475))),Q475))))</f>
        <v>#NAME?</v>
      </c>
      <c r="R476" s="78" t="str">
        <f t="shared" si="10"/>
        <v>#NAME?</v>
      </c>
      <c r="S476" s="78" t="str">
        <f t="shared" si="11"/>
        <v>#NAME?</v>
      </c>
      <c r="T476" s="78" t="str">
        <f t="shared" si="12"/>
        <v>#NAME?</v>
      </c>
      <c r="U476" s="78" t="str">
        <f t="shared" si="13"/>
        <v>#NAME?</v>
      </c>
    </row>
    <row r="477" ht="12.75" customHeight="1">
      <c r="A477" s="74" t="str">
        <f t="shared" si="1"/>
        <v>#NAME?</v>
      </c>
      <c r="B477" s="75" t="str">
        <f>IF(A477="","",IF(OR(periods_per_year=26,periods_per_year=52),IF(periods_per_year=26,IF(A477=1,fpdate,B476+14),IF(periods_per_year=52,IF(A477=1,fpdate,B476+7),"n/a")),IF(periods_per_year=24,DATE(YEAR(fpdate),MONTH(fpdate)+(A477-1)/2+IF(AND(DAY(fpdate)&gt;=15,MOD(A477,2)=0),1,0),IF(MOD(A477,2)=0,IF(DAY(fpdate)&gt;=15,DAY(fpdate)-14,DAY(fpdate)+14),DAY(fpdate))),IF(DAY(DATE(YEAR(fpdate),MONTH(fpdate)+A477-1,DAY(fpdate)))&lt;&gt;DAY(fpdate),DATE(YEAR(fpdate),MONTH(fpdate)+A477,0),DATE(YEAR(fpdate),MONTH(fpdate)+A477-1,DAY(fpdate))))))</f>
        <v>#NAME?</v>
      </c>
      <c r="C477" s="76" t="str">
        <f t="shared" si="2"/>
        <v>#NAME?</v>
      </c>
      <c r="D477" s="77" t="str">
        <f>IF(A477="","",IF(A477=1,start_rate,IF(variable,IF(OR(A477=1,A477&lt;$J$23*periods_per_year),D476,MIN($J$24,IF(MOD(A477-1,$J$26)=0,MAX($J$25,D476+$J$27),D476))),D476)))</f>
        <v>#NAME?</v>
      </c>
      <c r="E477" s="78" t="str">
        <f t="shared" si="3"/>
        <v>#NAME?</v>
      </c>
      <c r="F477" s="78" t="str">
        <f t="shared" si="4"/>
        <v>#NAME?</v>
      </c>
      <c r="G477" s="78" t="str">
        <f>IF(OR(A477="",A477&lt;$E$23),"",IF(J476&lt;=F477,0,IF(IF(AND(A477&gt;=$E$23,MOD(A477-$E$23,int)=0),$E$24,0)+F477&gt;=J476+E477,J476+E477-F477,IF(AND(A477&gt;=$E$23,MOD(A477-$E$23,int)=0),$E$24,0)+IF(IF(AND(A477&gt;=$E$23,MOD(A477-$E$23,int)=0),$E$24,0)+IF(MOD(A477-$E$27,periods_per_year)=0,$E$26,0)+F477&lt;J476+E477,IF(MOD(A477-$E$27,periods_per_year)=0,$E$26,0),J476+E477-IF(AND(A477&gt;=$E$23,MOD(A477-$E$23,int)=0),$E$24,0)-F477))))</f>
        <v>#NAME?</v>
      </c>
      <c r="H477" s="79"/>
      <c r="I477" s="78" t="str">
        <f t="shared" si="5"/>
        <v>#NAME?</v>
      </c>
      <c r="J477" s="78" t="str">
        <f t="shared" si="6"/>
        <v>#NAME?</v>
      </c>
      <c r="K477" s="78" t="str">
        <f t="shared" si="7"/>
        <v>#NAME?</v>
      </c>
      <c r="L477" s="78" t="str">
        <f t="shared" si="8"/>
        <v>#NAME?</v>
      </c>
      <c r="M477" s="4"/>
      <c r="N477" s="4"/>
      <c r="O477" s="74" t="str">
        <f t="shared" si="9"/>
        <v>#NAME?</v>
      </c>
      <c r="P477" s="75" t="str">
        <f>IF(O477="","",IF(OR(periods_per_year=26,periods_per_year=52),IF(periods_per_year=26,IF(O477=1,fpdate,P476+14),IF(periods_per_year=52,IF(O477=1,fpdate,P476+7),"n/a")),IF(periods_per_year=24,DATE(YEAR(fpdate),MONTH(fpdate)+(O477-1)/2+IF(AND(DAY(fpdate)&gt;=15,MOD(O477,2)=0),1,0),IF(MOD(O477,2)=0,IF(DAY(fpdate)&gt;=15,DAY(fpdate)-14,DAY(fpdate)+14),DAY(fpdate))),IF(DAY(DATE(YEAR(fpdate),MONTH(fpdate)+O477-1,DAY(fpdate)))&lt;&gt;DAY(fpdate),DATE(YEAR(fpdate),MONTH(fpdate)+O477,0),DATE(YEAR(fpdate),MONTH(fpdate)+O477-1,DAY(fpdate))))))</f>
        <v>#NAME?</v>
      </c>
      <c r="Q477" s="80" t="str">
        <f>IF(O477="","",IF(D477&lt;&gt;"",D477,IF(O477=1,start_rate,IF(variable,IF(OR(O477=1,O477&lt;$J$23*periods_per_year),Q476,MIN($J$24,IF(MOD(O477-1,$J$26)=0,MAX($J$25,Q476+$J$27),Q476))),Q476))))</f>
        <v>#NAME?</v>
      </c>
      <c r="R477" s="78" t="str">
        <f t="shared" si="10"/>
        <v>#NAME?</v>
      </c>
      <c r="S477" s="78" t="str">
        <f t="shared" si="11"/>
        <v>#NAME?</v>
      </c>
      <c r="T477" s="78" t="str">
        <f t="shared" si="12"/>
        <v>#NAME?</v>
      </c>
      <c r="U477" s="78" t="str">
        <f t="shared" si="13"/>
        <v>#NAME?</v>
      </c>
    </row>
    <row r="478" ht="12.75" customHeight="1">
      <c r="A478" s="74" t="str">
        <f t="shared" si="1"/>
        <v>#NAME?</v>
      </c>
      <c r="B478" s="75" t="str">
        <f>IF(A478="","",IF(OR(periods_per_year=26,periods_per_year=52),IF(periods_per_year=26,IF(A478=1,fpdate,B477+14),IF(periods_per_year=52,IF(A478=1,fpdate,B477+7),"n/a")),IF(periods_per_year=24,DATE(YEAR(fpdate),MONTH(fpdate)+(A478-1)/2+IF(AND(DAY(fpdate)&gt;=15,MOD(A478,2)=0),1,0),IF(MOD(A478,2)=0,IF(DAY(fpdate)&gt;=15,DAY(fpdate)-14,DAY(fpdate)+14),DAY(fpdate))),IF(DAY(DATE(YEAR(fpdate),MONTH(fpdate)+A478-1,DAY(fpdate)))&lt;&gt;DAY(fpdate),DATE(YEAR(fpdate),MONTH(fpdate)+A478,0),DATE(YEAR(fpdate),MONTH(fpdate)+A478-1,DAY(fpdate))))))</f>
        <v>#NAME?</v>
      </c>
      <c r="C478" s="76" t="str">
        <f t="shared" si="2"/>
        <v>#NAME?</v>
      </c>
      <c r="D478" s="77" t="str">
        <f>IF(A478="","",IF(A478=1,start_rate,IF(variable,IF(OR(A478=1,A478&lt;$J$23*periods_per_year),D477,MIN($J$24,IF(MOD(A478-1,$J$26)=0,MAX($J$25,D477+$J$27),D477))),D477)))</f>
        <v>#NAME?</v>
      </c>
      <c r="E478" s="78" t="str">
        <f t="shared" si="3"/>
        <v>#NAME?</v>
      </c>
      <c r="F478" s="78" t="str">
        <f t="shared" si="4"/>
        <v>#NAME?</v>
      </c>
      <c r="G478" s="78" t="str">
        <f>IF(OR(A478="",A478&lt;$E$23),"",IF(J477&lt;=F478,0,IF(IF(AND(A478&gt;=$E$23,MOD(A478-$E$23,int)=0),$E$24,0)+F478&gt;=J477+E478,J477+E478-F478,IF(AND(A478&gt;=$E$23,MOD(A478-$E$23,int)=0),$E$24,0)+IF(IF(AND(A478&gt;=$E$23,MOD(A478-$E$23,int)=0),$E$24,0)+IF(MOD(A478-$E$27,periods_per_year)=0,$E$26,0)+F478&lt;J477+E478,IF(MOD(A478-$E$27,periods_per_year)=0,$E$26,0),J477+E478-IF(AND(A478&gt;=$E$23,MOD(A478-$E$23,int)=0),$E$24,0)-F478))))</f>
        <v>#NAME?</v>
      </c>
      <c r="H478" s="79"/>
      <c r="I478" s="78" t="str">
        <f t="shared" si="5"/>
        <v>#NAME?</v>
      </c>
      <c r="J478" s="78" t="str">
        <f t="shared" si="6"/>
        <v>#NAME?</v>
      </c>
      <c r="K478" s="78" t="str">
        <f t="shared" si="7"/>
        <v>#NAME?</v>
      </c>
      <c r="L478" s="78" t="str">
        <f t="shared" si="8"/>
        <v>#NAME?</v>
      </c>
      <c r="M478" s="4"/>
      <c r="N478" s="4"/>
      <c r="O478" s="74" t="str">
        <f t="shared" si="9"/>
        <v>#NAME?</v>
      </c>
      <c r="P478" s="75" t="str">
        <f>IF(O478="","",IF(OR(periods_per_year=26,periods_per_year=52),IF(periods_per_year=26,IF(O478=1,fpdate,P477+14),IF(periods_per_year=52,IF(O478=1,fpdate,P477+7),"n/a")),IF(periods_per_year=24,DATE(YEAR(fpdate),MONTH(fpdate)+(O478-1)/2+IF(AND(DAY(fpdate)&gt;=15,MOD(O478,2)=0),1,0),IF(MOD(O478,2)=0,IF(DAY(fpdate)&gt;=15,DAY(fpdate)-14,DAY(fpdate)+14),DAY(fpdate))),IF(DAY(DATE(YEAR(fpdate),MONTH(fpdate)+O478-1,DAY(fpdate)))&lt;&gt;DAY(fpdate),DATE(YEAR(fpdate),MONTH(fpdate)+O478,0),DATE(YEAR(fpdate),MONTH(fpdate)+O478-1,DAY(fpdate))))))</f>
        <v>#NAME?</v>
      </c>
      <c r="Q478" s="80" t="str">
        <f>IF(O478="","",IF(D478&lt;&gt;"",D478,IF(O478=1,start_rate,IF(variable,IF(OR(O478=1,O478&lt;$J$23*periods_per_year),Q477,MIN($J$24,IF(MOD(O478-1,$J$26)=0,MAX($J$25,Q477+$J$27),Q477))),Q477))))</f>
        <v>#NAME?</v>
      </c>
      <c r="R478" s="78" t="str">
        <f t="shared" si="10"/>
        <v>#NAME?</v>
      </c>
      <c r="S478" s="78" t="str">
        <f t="shared" si="11"/>
        <v>#NAME?</v>
      </c>
      <c r="T478" s="78" t="str">
        <f t="shared" si="12"/>
        <v>#NAME?</v>
      </c>
      <c r="U478" s="78" t="str">
        <f t="shared" si="13"/>
        <v>#NAME?</v>
      </c>
    </row>
    <row r="479" ht="12.75" customHeight="1">
      <c r="A479" s="74" t="str">
        <f t="shared" si="1"/>
        <v>#NAME?</v>
      </c>
      <c r="B479" s="75" t="str">
        <f>IF(A479="","",IF(OR(periods_per_year=26,periods_per_year=52),IF(periods_per_year=26,IF(A479=1,fpdate,B478+14),IF(periods_per_year=52,IF(A479=1,fpdate,B478+7),"n/a")),IF(periods_per_year=24,DATE(YEAR(fpdate),MONTH(fpdate)+(A479-1)/2+IF(AND(DAY(fpdate)&gt;=15,MOD(A479,2)=0),1,0),IF(MOD(A479,2)=0,IF(DAY(fpdate)&gt;=15,DAY(fpdate)-14,DAY(fpdate)+14),DAY(fpdate))),IF(DAY(DATE(YEAR(fpdate),MONTH(fpdate)+A479-1,DAY(fpdate)))&lt;&gt;DAY(fpdate),DATE(YEAR(fpdate),MONTH(fpdate)+A479,0),DATE(YEAR(fpdate),MONTH(fpdate)+A479-1,DAY(fpdate))))))</f>
        <v>#NAME?</v>
      </c>
      <c r="C479" s="76" t="str">
        <f t="shared" si="2"/>
        <v>#NAME?</v>
      </c>
      <c r="D479" s="77" t="str">
        <f>IF(A479="","",IF(A479=1,start_rate,IF(variable,IF(OR(A479=1,A479&lt;$J$23*periods_per_year),D478,MIN($J$24,IF(MOD(A479-1,$J$26)=0,MAX($J$25,D478+$J$27),D478))),D478)))</f>
        <v>#NAME?</v>
      </c>
      <c r="E479" s="78" t="str">
        <f t="shared" si="3"/>
        <v>#NAME?</v>
      </c>
      <c r="F479" s="78" t="str">
        <f t="shared" si="4"/>
        <v>#NAME?</v>
      </c>
      <c r="G479" s="78" t="str">
        <f>IF(OR(A479="",A479&lt;$E$23),"",IF(J478&lt;=F479,0,IF(IF(AND(A479&gt;=$E$23,MOD(A479-$E$23,int)=0),$E$24,0)+F479&gt;=J478+E479,J478+E479-F479,IF(AND(A479&gt;=$E$23,MOD(A479-$E$23,int)=0),$E$24,0)+IF(IF(AND(A479&gt;=$E$23,MOD(A479-$E$23,int)=0),$E$24,0)+IF(MOD(A479-$E$27,periods_per_year)=0,$E$26,0)+F479&lt;J478+E479,IF(MOD(A479-$E$27,periods_per_year)=0,$E$26,0),J478+E479-IF(AND(A479&gt;=$E$23,MOD(A479-$E$23,int)=0),$E$24,0)-F479))))</f>
        <v>#NAME?</v>
      </c>
      <c r="H479" s="79"/>
      <c r="I479" s="78" t="str">
        <f t="shared" si="5"/>
        <v>#NAME?</v>
      </c>
      <c r="J479" s="78" t="str">
        <f t="shared" si="6"/>
        <v>#NAME?</v>
      </c>
      <c r="K479" s="78" t="str">
        <f t="shared" si="7"/>
        <v>#NAME?</v>
      </c>
      <c r="L479" s="78" t="str">
        <f t="shared" si="8"/>
        <v>#NAME?</v>
      </c>
      <c r="M479" s="4"/>
      <c r="N479" s="4"/>
      <c r="O479" s="74" t="str">
        <f t="shared" si="9"/>
        <v>#NAME?</v>
      </c>
      <c r="P479" s="75" t="str">
        <f>IF(O479="","",IF(OR(periods_per_year=26,periods_per_year=52),IF(periods_per_year=26,IF(O479=1,fpdate,P478+14),IF(periods_per_year=52,IF(O479=1,fpdate,P478+7),"n/a")),IF(periods_per_year=24,DATE(YEAR(fpdate),MONTH(fpdate)+(O479-1)/2+IF(AND(DAY(fpdate)&gt;=15,MOD(O479,2)=0),1,0),IF(MOD(O479,2)=0,IF(DAY(fpdate)&gt;=15,DAY(fpdate)-14,DAY(fpdate)+14),DAY(fpdate))),IF(DAY(DATE(YEAR(fpdate),MONTH(fpdate)+O479-1,DAY(fpdate)))&lt;&gt;DAY(fpdate),DATE(YEAR(fpdate),MONTH(fpdate)+O479,0),DATE(YEAR(fpdate),MONTH(fpdate)+O479-1,DAY(fpdate))))))</f>
        <v>#NAME?</v>
      </c>
      <c r="Q479" s="80" t="str">
        <f>IF(O479="","",IF(D479&lt;&gt;"",D479,IF(O479=1,start_rate,IF(variable,IF(OR(O479=1,O479&lt;$J$23*periods_per_year),Q478,MIN($J$24,IF(MOD(O479-1,$J$26)=0,MAX($J$25,Q478+$J$27),Q478))),Q478))))</f>
        <v>#NAME?</v>
      </c>
      <c r="R479" s="78" t="str">
        <f t="shared" si="10"/>
        <v>#NAME?</v>
      </c>
      <c r="S479" s="78" t="str">
        <f t="shared" si="11"/>
        <v>#NAME?</v>
      </c>
      <c r="T479" s="78" t="str">
        <f t="shared" si="12"/>
        <v>#NAME?</v>
      </c>
      <c r="U479" s="78" t="str">
        <f t="shared" si="13"/>
        <v>#NAME?</v>
      </c>
    </row>
    <row r="480" ht="12.75" customHeight="1">
      <c r="A480" s="74" t="str">
        <f t="shared" si="1"/>
        <v>#NAME?</v>
      </c>
      <c r="B480" s="75" t="str">
        <f>IF(A480="","",IF(OR(periods_per_year=26,periods_per_year=52),IF(periods_per_year=26,IF(A480=1,fpdate,B479+14),IF(periods_per_year=52,IF(A480=1,fpdate,B479+7),"n/a")),IF(periods_per_year=24,DATE(YEAR(fpdate),MONTH(fpdate)+(A480-1)/2+IF(AND(DAY(fpdate)&gt;=15,MOD(A480,2)=0),1,0),IF(MOD(A480,2)=0,IF(DAY(fpdate)&gt;=15,DAY(fpdate)-14,DAY(fpdate)+14),DAY(fpdate))),IF(DAY(DATE(YEAR(fpdate),MONTH(fpdate)+A480-1,DAY(fpdate)))&lt;&gt;DAY(fpdate),DATE(YEAR(fpdate),MONTH(fpdate)+A480,0),DATE(YEAR(fpdate),MONTH(fpdate)+A480-1,DAY(fpdate))))))</f>
        <v>#NAME?</v>
      </c>
      <c r="C480" s="76" t="str">
        <f t="shared" si="2"/>
        <v>#NAME?</v>
      </c>
      <c r="D480" s="77" t="str">
        <f>IF(A480="","",IF(A480=1,start_rate,IF(variable,IF(OR(A480=1,A480&lt;$J$23*periods_per_year),D479,MIN($J$24,IF(MOD(A480-1,$J$26)=0,MAX($J$25,D479+$J$27),D479))),D479)))</f>
        <v>#NAME?</v>
      </c>
      <c r="E480" s="78" t="str">
        <f t="shared" si="3"/>
        <v>#NAME?</v>
      </c>
      <c r="F480" s="78" t="str">
        <f t="shared" si="4"/>
        <v>#NAME?</v>
      </c>
      <c r="G480" s="78" t="str">
        <f>IF(OR(A480="",A480&lt;$E$23),"",IF(J479&lt;=F480,0,IF(IF(AND(A480&gt;=$E$23,MOD(A480-$E$23,int)=0),$E$24,0)+F480&gt;=J479+E480,J479+E480-F480,IF(AND(A480&gt;=$E$23,MOD(A480-$E$23,int)=0),$E$24,0)+IF(IF(AND(A480&gt;=$E$23,MOD(A480-$E$23,int)=0),$E$24,0)+IF(MOD(A480-$E$27,periods_per_year)=0,$E$26,0)+F480&lt;J479+E480,IF(MOD(A480-$E$27,periods_per_year)=0,$E$26,0),J479+E480-IF(AND(A480&gt;=$E$23,MOD(A480-$E$23,int)=0),$E$24,0)-F480))))</f>
        <v>#NAME?</v>
      </c>
      <c r="H480" s="79"/>
      <c r="I480" s="78" t="str">
        <f t="shared" si="5"/>
        <v>#NAME?</v>
      </c>
      <c r="J480" s="78" t="str">
        <f t="shared" si="6"/>
        <v>#NAME?</v>
      </c>
      <c r="K480" s="78" t="str">
        <f t="shared" si="7"/>
        <v>#NAME?</v>
      </c>
      <c r="L480" s="78" t="str">
        <f t="shared" si="8"/>
        <v>#NAME?</v>
      </c>
      <c r="M480" s="4"/>
      <c r="N480" s="4"/>
      <c r="O480" s="74" t="str">
        <f t="shared" si="9"/>
        <v>#NAME?</v>
      </c>
      <c r="P480" s="75" t="str">
        <f>IF(O480="","",IF(OR(periods_per_year=26,periods_per_year=52),IF(periods_per_year=26,IF(O480=1,fpdate,P479+14),IF(periods_per_year=52,IF(O480=1,fpdate,P479+7),"n/a")),IF(periods_per_year=24,DATE(YEAR(fpdate),MONTH(fpdate)+(O480-1)/2+IF(AND(DAY(fpdate)&gt;=15,MOD(O480,2)=0),1,0),IF(MOD(O480,2)=0,IF(DAY(fpdate)&gt;=15,DAY(fpdate)-14,DAY(fpdate)+14),DAY(fpdate))),IF(DAY(DATE(YEAR(fpdate),MONTH(fpdate)+O480-1,DAY(fpdate)))&lt;&gt;DAY(fpdate),DATE(YEAR(fpdate),MONTH(fpdate)+O480,0),DATE(YEAR(fpdate),MONTH(fpdate)+O480-1,DAY(fpdate))))))</f>
        <v>#NAME?</v>
      </c>
      <c r="Q480" s="80" t="str">
        <f>IF(O480="","",IF(D480&lt;&gt;"",D480,IF(O480=1,start_rate,IF(variable,IF(OR(O480=1,O480&lt;$J$23*periods_per_year),Q479,MIN($J$24,IF(MOD(O480-1,$J$26)=0,MAX($J$25,Q479+$J$27),Q479))),Q479))))</f>
        <v>#NAME?</v>
      </c>
      <c r="R480" s="78" t="str">
        <f t="shared" si="10"/>
        <v>#NAME?</v>
      </c>
      <c r="S480" s="78" t="str">
        <f t="shared" si="11"/>
        <v>#NAME?</v>
      </c>
      <c r="T480" s="78" t="str">
        <f t="shared" si="12"/>
        <v>#NAME?</v>
      </c>
      <c r="U480" s="78" t="str">
        <f t="shared" si="13"/>
        <v>#NAME?</v>
      </c>
    </row>
    <row r="481" ht="12.75" customHeight="1">
      <c r="A481" s="74" t="str">
        <f t="shared" si="1"/>
        <v>#NAME?</v>
      </c>
      <c r="B481" s="75" t="str">
        <f>IF(A481="","",IF(OR(periods_per_year=26,periods_per_year=52),IF(periods_per_year=26,IF(A481=1,fpdate,B480+14),IF(periods_per_year=52,IF(A481=1,fpdate,B480+7),"n/a")),IF(periods_per_year=24,DATE(YEAR(fpdate),MONTH(fpdate)+(A481-1)/2+IF(AND(DAY(fpdate)&gt;=15,MOD(A481,2)=0),1,0),IF(MOD(A481,2)=0,IF(DAY(fpdate)&gt;=15,DAY(fpdate)-14,DAY(fpdate)+14),DAY(fpdate))),IF(DAY(DATE(YEAR(fpdate),MONTH(fpdate)+A481-1,DAY(fpdate)))&lt;&gt;DAY(fpdate),DATE(YEAR(fpdate),MONTH(fpdate)+A481,0),DATE(YEAR(fpdate),MONTH(fpdate)+A481-1,DAY(fpdate))))))</f>
        <v>#NAME?</v>
      </c>
      <c r="C481" s="76" t="str">
        <f t="shared" si="2"/>
        <v>#NAME?</v>
      </c>
      <c r="D481" s="77" t="str">
        <f>IF(A481="","",IF(A481=1,start_rate,IF(variable,IF(OR(A481=1,A481&lt;$J$23*periods_per_year),D480,MIN($J$24,IF(MOD(A481-1,$J$26)=0,MAX($J$25,D480+$J$27),D480))),D480)))</f>
        <v>#NAME?</v>
      </c>
      <c r="E481" s="78" t="str">
        <f t="shared" si="3"/>
        <v>#NAME?</v>
      </c>
      <c r="F481" s="78" t="str">
        <f t="shared" si="4"/>
        <v>#NAME?</v>
      </c>
      <c r="G481" s="78" t="str">
        <f>IF(OR(A481="",A481&lt;$E$23),"",IF(J480&lt;=F481,0,IF(IF(AND(A481&gt;=$E$23,MOD(A481-$E$23,int)=0),$E$24,0)+F481&gt;=J480+E481,J480+E481-F481,IF(AND(A481&gt;=$E$23,MOD(A481-$E$23,int)=0),$E$24,0)+IF(IF(AND(A481&gt;=$E$23,MOD(A481-$E$23,int)=0),$E$24,0)+IF(MOD(A481-$E$27,periods_per_year)=0,$E$26,0)+F481&lt;J480+E481,IF(MOD(A481-$E$27,periods_per_year)=0,$E$26,0),J480+E481-IF(AND(A481&gt;=$E$23,MOD(A481-$E$23,int)=0),$E$24,0)-F481))))</f>
        <v>#NAME?</v>
      </c>
      <c r="H481" s="79"/>
      <c r="I481" s="78" t="str">
        <f t="shared" si="5"/>
        <v>#NAME?</v>
      </c>
      <c r="J481" s="78" t="str">
        <f t="shared" si="6"/>
        <v>#NAME?</v>
      </c>
      <c r="K481" s="78" t="str">
        <f t="shared" si="7"/>
        <v>#NAME?</v>
      </c>
      <c r="L481" s="78" t="str">
        <f t="shared" si="8"/>
        <v>#NAME?</v>
      </c>
      <c r="M481" s="4"/>
      <c r="N481" s="4"/>
      <c r="O481" s="74" t="str">
        <f t="shared" si="9"/>
        <v>#NAME?</v>
      </c>
      <c r="P481" s="75" t="str">
        <f>IF(O481="","",IF(OR(periods_per_year=26,periods_per_year=52),IF(periods_per_year=26,IF(O481=1,fpdate,P480+14),IF(periods_per_year=52,IF(O481=1,fpdate,P480+7),"n/a")),IF(periods_per_year=24,DATE(YEAR(fpdate),MONTH(fpdate)+(O481-1)/2+IF(AND(DAY(fpdate)&gt;=15,MOD(O481,2)=0),1,0),IF(MOD(O481,2)=0,IF(DAY(fpdate)&gt;=15,DAY(fpdate)-14,DAY(fpdate)+14),DAY(fpdate))),IF(DAY(DATE(YEAR(fpdate),MONTH(fpdate)+O481-1,DAY(fpdate)))&lt;&gt;DAY(fpdate),DATE(YEAR(fpdate),MONTH(fpdate)+O481,0),DATE(YEAR(fpdate),MONTH(fpdate)+O481-1,DAY(fpdate))))))</f>
        <v>#NAME?</v>
      </c>
      <c r="Q481" s="80" t="str">
        <f>IF(O481="","",IF(D481&lt;&gt;"",D481,IF(O481=1,start_rate,IF(variable,IF(OR(O481=1,O481&lt;$J$23*periods_per_year),Q480,MIN($J$24,IF(MOD(O481-1,$J$26)=0,MAX($J$25,Q480+$J$27),Q480))),Q480))))</f>
        <v>#NAME?</v>
      </c>
      <c r="R481" s="78" t="str">
        <f t="shared" si="10"/>
        <v>#NAME?</v>
      </c>
      <c r="S481" s="78" t="str">
        <f t="shared" si="11"/>
        <v>#NAME?</v>
      </c>
      <c r="T481" s="78" t="str">
        <f t="shared" si="12"/>
        <v>#NAME?</v>
      </c>
      <c r="U481" s="78" t="str">
        <f t="shared" si="13"/>
        <v>#NAME?</v>
      </c>
    </row>
    <row r="482" ht="12.75" customHeight="1">
      <c r="A482" s="74" t="str">
        <f t="shared" si="1"/>
        <v>#NAME?</v>
      </c>
      <c r="B482" s="75" t="str">
        <f>IF(A482="","",IF(OR(periods_per_year=26,periods_per_year=52),IF(periods_per_year=26,IF(A482=1,fpdate,B481+14),IF(periods_per_year=52,IF(A482=1,fpdate,B481+7),"n/a")),IF(periods_per_year=24,DATE(YEAR(fpdate),MONTH(fpdate)+(A482-1)/2+IF(AND(DAY(fpdate)&gt;=15,MOD(A482,2)=0),1,0),IF(MOD(A482,2)=0,IF(DAY(fpdate)&gt;=15,DAY(fpdate)-14,DAY(fpdate)+14),DAY(fpdate))),IF(DAY(DATE(YEAR(fpdate),MONTH(fpdate)+A482-1,DAY(fpdate)))&lt;&gt;DAY(fpdate),DATE(YEAR(fpdate),MONTH(fpdate)+A482,0),DATE(YEAR(fpdate),MONTH(fpdate)+A482-1,DAY(fpdate))))))</f>
        <v>#NAME?</v>
      </c>
      <c r="C482" s="76" t="str">
        <f t="shared" si="2"/>
        <v>#NAME?</v>
      </c>
      <c r="D482" s="77" t="str">
        <f>IF(A482="","",IF(A482=1,start_rate,IF(variable,IF(OR(A482=1,A482&lt;$J$23*periods_per_year),D481,MIN($J$24,IF(MOD(A482-1,$J$26)=0,MAX($J$25,D481+$J$27),D481))),D481)))</f>
        <v>#NAME?</v>
      </c>
      <c r="E482" s="78" t="str">
        <f t="shared" si="3"/>
        <v>#NAME?</v>
      </c>
      <c r="F482" s="78" t="str">
        <f t="shared" si="4"/>
        <v>#NAME?</v>
      </c>
      <c r="G482" s="78" t="str">
        <f>IF(OR(A482="",A482&lt;$E$23),"",IF(J481&lt;=F482,0,IF(IF(AND(A482&gt;=$E$23,MOD(A482-$E$23,int)=0),$E$24,0)+F482&gt;=J481+E482,J481+E482-F482,IF(AND(A482&gt;=$E$23,MOD(A482-$E$23,int)=0),$E$24,0)+IF(IF(AND(A482&gt;=$E$23,MOD(A482-$E$23,int)=0),$E$24,0)+IF(MOD(A482-$E$27,periods_per_year)=0,$E$26,0)+F482&lt;J481+E482,IF(MOD(A482-$E$27,periods_per_year)=0,$E$26,0),J481+E482-IF(AND(A482&gt;=$E$23,MOD(A482-$E$23,int)=0),$E$24,0)-F482))))</f>
        <v>#NAME?</v>
      </c>
      <c r="H482" s="79"/>
      <c r="I482" s="78" t="str">
        <f t="shared" si="5"/>
        <v>#NAME?</v>
      </c>
      <c r="J482" s="78" t="str">
        <f t="shared" si="6"/>
        <v>#NAME?</v>
      </c>
      <c r="K482" s="78" t="str">
        <f t="shared" si="7"/>
        <v>#NAME?</v>
      </c>
      <c r="L482" s="78" t="str">
        <f t="shared" si="8"/>
        <v>#NAME?</v>
      </c>
      <c r="M482" s="4"/>
      <c r="N482" s="4"/>
      <c r="O482" s="74" t="str">
        <f t="shared" si="9"/>
        <v>#NAME?</v>
      </c>
      <c r="P482" s="75" t="str">
        <f>IF(O482="","",IF(OR(periods_per_year=26,periods_per_year=52),IF(periods_per_year=26,IF(O482=1,fpdate,P481+14),IF(periods_per_year=52,IF(O482=1,fpdate,P481+7),"n/a")),IF(periods_per_year=24,DATE(YEAR(fpdate),MONTH(fpdate)+(O482-1)/2+IF(AND(DAY(fpdate)&gt;=15,MOD(O482,2)=0),1,0),IF(MOD(O482,2)=0,IF(DAY(fpdate)&gt;=15,DAY(fpdate)-14,DAY(fpdate)+14),DAY(fpdate))),IF(DAY(DATE(YEAR(fpdate),MONTH(fpdate)+O482-1,DAY(fpdate)))&lt;&gt;DAY(fpdate),DATE(YEAR(fpdate),MONTH(fpdate)+O482,0),DATE(YEAR(fpdate),MONTH(fpdate)+O482-1,DAY(fpdate))))))</f>
        <v>#NAME?</v>
      </c>
      <c r="Q482" s="80" t="str">
        <f>IF(O482="","",IF(D482&lt;&gt;"",D482,IF(O482=1,start_rate,IF(variable,IF(OR(O482=1,O482&lt;$J$23*periods_per_year),Q481,MIN($J$24,IF(MOD(O482-1,$J$26)=0,MAX($J$25,Q481+$J$27),Q481))),Q481))))</f>
        <v>#NAME?</v>
      </c>
      <c r="R482" s="78" t="str">
        <f t="shared" si="10"/>
        <v>#NAME?</v>
      </c>
      <c r="S482" s="78" t="str">
        <f t="shared" si="11"/>
        <v>#NAME?</v>
      </c>
      <c r="T482" s="78" t="str">
        <f t="shared" si="12"/>
        <v>#NAME?</v>
      </c>
      <c r="U482" s="78" t="str">
        <f t="shared" si="13"/>
        <v>#NAME?</v>
      </c>
    </row>
    <row r="483" ht="12.75" customHeight="1">
      <c r="A483" s="74" t="str">
        <f t="shared" si="1"/>
        <v>#NAME?</v>
      </c>
      <c r="B483" s="75" t="str">
        <f>IF(A483="","",IF(OR(periods_per_year=26,periods_per_year=52),IF(periods_per_year=26,IF(A483=1,fpdate,B482+14),IF(periods_per_year=52,IF(A483=1,fpdate,B482+7),"n/a")),IF(periods_per_year=24,DATE(YEAR(fpdate),MONTH(fpdate)+(A483-1)/2+IF(AND(DAY(fpdate)&gt;=15,MOD(A483,2)=0),1,0),IF(MOD(A483,2)=0,IF(DAY(fpdate)&gt;=15,DAY(fpdate)-14,DAY(fpdate)+14),DAY(fpdate))),IF(DAY(DATE(YEAR(fpdate),MONTH(fpdate)+A483-1,DAY(fpdate)))&lt;&gt;DAY(fpdate),DATE(YEAR(fpdate),MONTH(fpdate)+A483,0),DATE(YEAR(fpdate),MONTH(fpdate)+A483-1,DAY(fpdate))))))</f>
        <v>#NAME?</v>
      </c>
      <c r="C483" s="76" t="str">
        <f t="shared" si="2"/>
        <v>#NAME?</v>
      </c>
      <c r="D483" s="77" t="str">
        <f>IF(A483="","",IF(A483=1,start_rate,IF(variable,IF(OR(A483=1,A483&lt;$J$23*periods_per_year),D482,MIN($J$24,IF(MOD(A483-1,$J$26)=0,MAX($J$25,D482+$J$27),D482))),D482)))</f>
        <v>#NAME?</v>
      </c>
      <c r="E483" s="78" t="str">
        <f t="shared" si="3"/>
        <v>#NAME?</v>
      </c>
      <c r="F483" s="78" t="str">
        <f t="shared" si="4"/>
        <v>#NAME?</v>
      </c>
      <c r="G483" s="78" t="str">
        <f>IF(OR(A483="",A483&lt;$E$23),"",IF(J482&lt;=F483,0,IF(IF(AND(A483&gt;=$E$23,MOD(A483-$E$23,int)=0),$E$24,0)+F483&gt;=J482+E483,J482+E483-F483,IF(AND(A483&gt;=$E$23,MOD(A483-$E$23,int)=0),$E$24,0)+IF(IF(AND(A483&gt;=$E$23,MOD(A483-$E$23,int)=0),$E$24,0)+IF(MOD(A483-$E$27,periods_per_year)=0,$E$26,0)+F483&lt;J482+E483,IF(MOD(A483-$E$27,periods_per_year)=0,$E$26,0),J482+E483-IF(AND(A483&gt;=$E$23,MOD(A483-$E$23,int)=0),$E$24,0)-F483))))</f>
        <v>#NAME?</v>
      </c>
      <c r="H483" s="79"/>
      <c r="I483" s="78" t="str">
        <f t="shared" si="5"/>
        <v>#NAME?</v>
      </c>
      <c r="J483" s="78" t="str">
        <f t="shared" si="6"/>
        <v>#NAME?</v>
      </c>
      <c r="K483" s="78" t="str">
        <f t="shared" si="7"/>
        <v>#NAME?</v>
      </c>
      <c r="L483" s="78" t="str">
        <f t="shared" si="8"/>
        <v>#NAME?</v>
      </c>
      <c r="M483" s="4"/>
      <c r="N483" s="4"/>
      <c r="O483" s="74" t="str">
        <f t="shared" si="9"/>
        <v>#NAME?</v>
      </c>
      <c r="P483" s="75" t="str">
        <f>IF(O483="","",IF(OR(periods_per_year=26,periods_per_year=52),IF(periods_per_year=26,IF(O483=1,fpdate,P482+14),IF(periods_per_year=52,IF(O483=1,fpdate,P482+7),"n/a")),IF(periods_per_year=24,DATE(YEAR(fpdate),MONTH(fpdate)+(O483-1)/2+IF(AND(DAY(fpdate)&gt;=15,MOD(O483,2)=0),1,0),IF(MOD(O483,2)=0,IF(DAY(fpdate)&gt;=15,DAY(fpdate)-14,DAY(fpdate)+14),DAY(fpdate))),IF(DAY(DATE(YEAR(fpdate),MONTH(fpdate)+O483-1,DAY(fpdate)))&lt;&gt;DAY(fpdate),DATE(YEAR(fpdate),MONTH(fpdate)+O483,0),DATE(YEAR(fpdate),MONTH(fpdate)+O483-1,DAY(fpdate))))))</f>
        <v>#NAME?</v>
      </c>
      <c r="Q483" s="80" t="str">
        <f>IF(O483="","",IF(D483&lt;&gt;"",D483,IF(O483=1,start_rate,IF(variable,IF(OR(O483=1,O483&lt;$J$23*periods_per_year),Q482,MIN($J$24,IF(MOD(O483-1,$J$26)=0,MAX($J$25,Q482+$J$27),Q482))),Q482))))</f>
        <v>#NAME?</v>
      </c>
      <c r="R483" s="78" t="str">
        <f t="shared" si="10"/>
        <v>#NAME?</v>
      </c>
      <c r="S483" s="78" t="str">
        <f t="shared" si="11"/>
        <v>#NAME?</v>
      </c>
      <c r="T483" s="78" t="str">
        <f t="shared" si="12"/>
        <v>#NAME?</v>
      </c>
      <c r="U483" s="78" t="str">
        <f t="shared" si="13"/>
        <v>#NAME?</v>
      </c>
    </row>
    <row r="484" ht="12.75" customHeight="1">
      <c r="A484" s="74" t="str">
        <f t="shared" si="1"/>
        <v>#NAME?</v>
      </c>
      <c r="B484" s="75" t="str">
        <f>IF(A484="","",IF(OR(periods_per_year=26,periods_per_year=52),IF(periods_per_year=26,IF(A484=1,fpdate,B483+14),IF(periods_per_year=52,IF(A484=1,fpdate,B483+7),"n/a")),IF(periods_per_year=24,DATE(YEAR(fpdate),MONTH(fpdate)+(A484-1)/2+IF(AND(DAY(fpdate)&gt;=15,MOD(A484,2)=0),1,0),IF(MOD(A484,2)=0,IF(DAY(fpdate)&gt;=15,DAY(fpdate)-14,DAY(fpdate)+14),DAY(fpdate))),IF(DAY(DATE(YEAR(fpdate),MONTH(fpdate)+A484-1,DAY(fpdate)))&lt;&gt;DAY(fpdate),DATE(YEAR(fpdate),MONTH(fpdate)+A484,0),DATE(YEAR(fpdate),MONTH(fpdate)+A484-1,DAY(fpdate))))))</f>
        <v>#NAME?</v>
      </c>
      <c r="C484" s="76" t="str">
        <f t="shared" si="2"/>
        <v>#NAME?</v>
      </c>
      <c r="D484" s="77" t="str">
        <f>IF(A484="","",IF(A484=1,start_rate,IF(variable,IF(OR(A484=1,A484&lt;$J$23*periods_per_year),D483,MIN($J$24,IF(MOD(A484-1,$J$26)=0,MAX($J$25,D483+$J$27),D483))),D483)))</f>
        <v>#NAME?</v>
      </c>
      <c r="E484" s="78" t="str">
        <f t="shared" si="3"/>
        <v>#NAME?</v>
      </c>
      <c r="F484" s="78" t="str">
        <f t="shared" si="4"/>
        <v>#NAME?</v>
      </c>
      <c r="G484" s="78" t="str">
        <f>IF(OR(A484="",A484&lt;$E$23),"",IF(J483&lt;=F484,0,IF(IF(AND(A484&gt;=$E$23,MOD(A484-$E$23,int)=0),$E$24,0)+F484&gt;=J483+E484,J483+E484-F484,IF(AND(A484&gt;=$E$23,MOD(A484-$E$23,int)=0),$E$24,0)+IF(IF(AND(A484&gt;=$E$23,MOD(A484-$E$23,int)=0),$E$24,0)+IF(MOD(A484-$E$27,periods_per_year)=0,$E$26,0)+F484&lt;J483+E484,IF(MOD(A484-$E$27,periods_per_year)=0,$E$26,0),J483+E484-IF(AND(A484&gt;=$E$23,MOD(A484-$E$23,int)=0),$E$24,0)-F484))))</f>
        <v>#NAME?</v>
      </c>
      <c r="H484" s="79"/>
      <c r="I484" s="78" t="str">
        <f t="shared" si="5"/>
        <v>#NAME?</v>
      </c>
      <c r="J484" s="78" t="str">
        <f t="shared" si="6"/>
        <v>#NAME?</v>
      </c>
      <c r="K484" s="78" t="str">
        <f t="shared" si="7"/>
        <v>#NAME?</v>
      </c>
      <c r="L484" s="78" t="str">
        <f t="shared" si="8"/>
        <v>#NAME?</v>
      </c>
      <c r="M484" s="4"/>
      <c r="N484" s="4"/>
      <c r="O484" s="74" t="str">
        <f t="shared" si="9"/>
        <v>#NAME?</v>
      </c>
      <c r="P484" s="75" t="str">
        <f>IF(O484="","",IF(OR(periods_per_year=26,periods_per_year=52),IF(periods_per_year=26,IF(O484=1,fpdate,P483+14),IF(periods_per_year=52,IF(O484=1,fpdate,P483+7),"n/a")),IF(periods_per_year=24,DATE(YEAR(fpdate),MONTH(fpdate)+(O484-1)/2+IF(AND(DAY(fpdate)&gt;=15,MOD(O484,2)=0),1,0),IF(MOD(O484,2)=0,IF(DAY(fpdate)&gt;=15,DAY(fpdate)-14,DAY(fpdate)+14),DAY(fpdate))),IF(DAY(DATE(YEAR(fpdate),MONTH(fpdate)+O484-1,DAY(fpdate)))&lt;&gt;DAY(fpdate),DATE(YEAR(fpdate),MONTH(fpdate)+O484,0),DATE(YEAR(fpdate),MONTH(fpdate)+O484-1,DAY(fpdate))))))</f>
        <v>#NAME?</v>
      </c>
      <c r="Q484" s="80" t="str">
        <f>IF(O484="","",IF(D484&lt;&gt;"",D484,IF(O484=1,start_rate,IF(variable,IF(OR(O484=1,O484&lt;$J$23*periods_per_year),Q483,MIN($J$24,IF(MOD(O484-1,$J$26)=0,MAX($J$25,Q483+$J$27),Q483))),Q483))))</f>
        <v>#NAME?</v>
      </c>
      <c r="R484" s="78" t="str">
        <f t="shared" si="10"/>
        <v>#NAME?</v>
      </c>
      <c r="S484" s="78" t="str">
        <f t="shared" si="11"/>
        <v>#NAME?</v>
      </c>
      <c r="T484" s="78" t="str">
        <f t="shared" si="12"/>
        <v>#NAME?</v>
      </c>
      <c r="U484" s="78" t="str">
        <f t="shared" si="13"/>
        <v>#NAME?</v>
      </c>
    </row>
    <row r="485" ht="12.75" customHeight="1">
      <c r="A485" s="74" t="str">
        <f t="shared" si="1"/>
        <v>#NAME?</v>
      </c>
      <c r="B485" s="75" t="str">
        <f>IF(A485="","",IF(OR(periods_per_year=26,periods_per_year=52),IF(periods_per_year=26,IF(A485=1,fpdate,B484+14),IF(periods_per_year=52,IF(A485=1,fpdate,B484+7),"n/a")),IF(periods_per_year=24,DATE(YEAR(fpdate),MONTH(fpdate)+(A485-1)/2+IF(AND(DAY(fpdate)&gt;=15,MOD(A485,2)=0),1,0),IF(MOD(A485,2)=0,IF(DAY(fpdate)&gt;=15,DAY(fpdate)-14,DAY(fpdate)+14),DAY(fpdate))),IF(DAY(DATE(YEAR(fpdate),MONTH(fpdate)+A485-1,DAY(fpdate)))&lt;&gt;DAY(fpdate),DATE(YEAR(fpdate),MONTH(fpdate)+A485,0),DATE(YEAR(fpdate),MONTH(fpdate)+A485-1,DAY(fpdate))))))</f>
        <v>#NAME?</v>
      </c>
      <c r="C485" s="76" t="str">
        <f t="shared" si="2"/>
        <v>#NAME?</v>
      </c>
      <c r="D485" s="77" t="str">
        <f>IF(A485="","",IF(A485=1,start_rate,IF(variable,IF(OR(A485=1,A485&lt;$J$23*periods_per_year),D484,MIN($J$24,IF(MOD(A485-1,$J$26)=0,MAX($J$25,D484+$J$27),D484))),D484)))</f>
        <v>#NAME?</v>
      </c>
      <c r="E485" s="78" t="str">
        <f t="shared" si="3"/>
        <v>#NAME?</v>
      </c>
      <c r="F485" s="78" t="str">
        <f t="shared" si="4"/>
        <v>#NAME?</v>
      </c>
      <c r="G485" s="78" t="str">
        <f>IF(OR(A485="",A485&lt;$E$23),"",IF(J484&lt;=F485,0,IF(IF(AND(A485&gt;=$E$23,MOD(A485-$E$23,int)=0),$E$24,0)+F485&gt;=J484+E485,J484+E485-F485,IF(AND(A485&gt;=$E$23,MOD(A485-$E$23,int)=0),$E$24,0)+IF(IF(AND(A485&gt;=$E$23,MOD(A485-$E$23,int)=0),$E$24,0)+IF(MOD(A485-$E$27,periods_per_year)=0,$E$26,0)+F485&lt;J484+E485,IF(MOD(A485-$E$27,periods_per_year)=0,$E$26,0),J484+E485-IF(AND(A485&gt;=$E$23,MOD(A485-$E$23,int)=0),$E$24,0)-F485))))</f>
        <v>#NAME?</v>
      </c>
      <c r="H485" s="79"/>
      <c r="I485" s="78" t="str">
        <f t="shared" si="5"/>
        <v>#NAME?</v>
      </c>
      <c r="J485" s="78" t="str">
        <f t="shared" si="6"/>
        <v>#NAME?</v>
      </c>
      <c r="K485" s="78" t="str">
        <f t="shared" si="7"/>
        <v>#NAME?</v>
      </c>
      <c r="L485" s="78" t="str">
        <f t="shared" si="8"/>
        <v>#NAME?</v>
      </c>
      <c r="M485" s="4"/>
      <c r="N485" s="4"/>
      <c r="O485" s="74" t="str">
        <f t="shared" si="9"/>
        <v>#NAME?</v>
      </c>
      <c r="P485" s="75" t="str">
        <f>IF(O485="","",IF(OR(periods_per_year=26,periods_per_year=52),IF(periods_per_year=26,IF(O485=1,fpdate,P484+14),IF(periods_per_year=52,IF(O485=1,fpdate,P484+7),"n/a")),IF(periods_per_year=24,DATE(YEAR(fpdate),MONTH(fpdate)+(O485-1)/2+IF(AND(DAY(fpdate)&gt;=15,MOD(O485,2)=0),1,0),IF(MOD(O485,2)=0,IF(DAY(fpdate)&gt;=15,DAY(fpdate)-14,DAY(fpdate)+14),DAY(fpdate))),IF(DAY(DATE(YEAR(fpdate),MONTH(fpdate)+O485-1,DAY(fpdate)))&lt;&gt;DAY(fpdate),DATE(YEAR(fpdate),MONTH(fpdate)+O485,0),DATE(YEAR(fpdate),MONTH(fpdate)+O485-1,DAY(fpdate))))))</f>
        <v>#NAME?</v>
      </c>
      <c r="Q485" s="80" t="str">
        <f>IF(O485="","",IF(D485&lt;&gt;"",D485,IF(O485=1,start_rate,IF(variable,IF(OR(O485=1,O485&lt;$J$23*periods_per_year),Q484,MIN($J$24,IF(MOD(O485-1,$J$26)=0,MAX($J$25,Q484+$J$27),Q484))),Q484))))</f>
        <v>#NAME?</v>
      </c>
      <c r="R485" s="78" t="str">
        <f t="shared" si="10"/>
        <v>#NAME?</v>
      </c>
      <c r="S485" s="78" t="str">
        <f t="shared" si="11"/>
        <v>#NAME?</v>
      </c>
      <c r="T485" s="78" t="str">
        <f t="shared" si="12"/>
        <v>#NAME?</v>
      </c>
      <c r="U485" s="78" t="str">
        <f t="shared" si="13"/>
        <v>#NAME?</v>
      </c>
    </row>
    <row r="486" ht="12.75" customHeight="1">
      <c r="A486" s="74" t="str">
        <f t="shared" si="1"/>
        <v>#NAME?</v>
      </c>
      <c r="B486" s="75" t="str">
        <f>IF(A486="","",IF(OR(periods_per_year=26,periods_per_year=52),IF(periods_per_year=26,IF(A486=1,fpdate,B485+14),IF(periods_per_year=52,IF(A486=1,fpdate,B485+7),"n/a")),IF(periods_per_year=24,DATE(YEAR(fpdate),MONTH(fpdate)+(A486-1)/2+IF(AND(DAY(fpdate)&gt;=15,MOD(A486,2)=0),1,0),IF(MOD(A486,2)=0,IF(DAY(fpdate)&gt;=15,DAY(fpdate)-14,DAY(fpdate)+14),DAY(fpdate))),IF(DAY(DATE(YEAR(fpdate),MONTH(fpdate)+A486-1,DAY(fpdate)))&lt;&gt;DAY(fpdate),DATE(YEAR(fpdate),MONTH(fpdate)+A486,0),DATE(YEAR(fpdate),MONTH(fpdate)+A486-1,DAY(fpdate))))))</f>
        <v>#NAME?</v>
      </c>
      <c r="C486" s="76" t="str">
        <f t="shared" si="2"/>
        <v>#NAME?</v>
      </c>
      <c r="D486" s="77" t="str">
        <f>IF(A486="","",IF(A486=1,start_rate,IF(variable,IF(OR(A486=1,A486&lt;$J$23*periods_per_year),D485,MIN($J$24,IF(MOD(A486-1,$J$26)=0,MAX($J$25,D485+$J$27),D485))),D485)))</f>
        <v>#NAME?</v>
      </c>
      <c r="E486" s="78" t="str">
        <f t="shared" si="3"/>
        <v>#NAME?</v>
      </c>
      <c r="F486" s="78" t="str">
        <f t="shared" si="4"/>
        <v>#NAME?</v>
      </c>
      <c r="G486" s="78" t="str">
        <f>IF(OR(A486="",A486&lt;$E$23),"",IF(J485&lt;=F486,0,IF(IF(AND(A486&gt;=$E$23,MOD(A486-$E$23,int)=0),$E$24,0)+F486&gt;=J485+E486,J485+E486-F486,IF(AND(A486&gt;=$E$23,MOD(A486-$E$23,int)=0),$E$24,0)+IF(IF(AND(A486&gt;=$E$23,MOD(A486-$E$23,int)=0),$E$24,0)+IF(MOD(A486-$E$27,periods_per_year)=0,$E$26,0)+F486&lt;J485+E486,IF(MOD(A486-$E$27,periods_per_year)=0,$E$26,0),J485+E486-IF(AND(A486&gt;=$E$23,MOD(A486-$E$23,int)=0),$E$24,0)-F486))))</f>
        <v>#NAME?</v>
      </c>
      <c r="H486" s="79"/>
      <c r="I486" s="78" t="str">
        <f t="shared" si="5"/>
        <v>#NAME?</v>
      </c>
      <c r="J486" s="78" t="str">
        <f t="shared" si="6"/>
        <v>#NAME?</v>
      </c>
      <c r="K486" s="78" t="str">
        <f t="shared" si="7"/>
        <v>#NAME?</v>
      </c>
      <c r="L486" s="78" t="str">
        <f t="shared" si="8"/>
        <v>#NAME?</v>
      </c>
      <c r="M486" s="4"/>
      <c r="N486" s="4"/>
      <c r="O486" s="74" t="str">
        <f t="shared" si="9"/>
        <v>#NAME?</v>
      </c>
      <c r="P486" s="75" t="str">
        <f>IF(O486="","",IF(OR(periods_per_year=26,periods_per_year=52),IF(periods_per_year=26,IF(O486=1,fpdate,P485+14),IF(periods_per_year=52,IF(O486=1,fpdate,P485+7),"n/a")),IF(periods_per_year=24,DATE(YEAR(fpdate),MONTH(fpdate)+(O486-1)/2+IF(AND(DAY(fpdate)&gt;=15,MOD(O486,2)=0),1,0),IF(MOD(O486,2)=0,IF(DAY(fpdate)&gt;=15,DAY(fpdate)-14,DAY(fpdate)+14),DAY(fpdate))),IF(DAY(DATE(YEAR(fpdate),MONTH(fpdate)+O486-1,DAY(fpdate)))&lt;&gt;DAY(fpdate),DATE(YEAR(fpdate),MONTH(fpdate)+O486,0),DATE(YEAR(fpdate),MONTH(fpdate)+O486-1,DAY(fpdate))))))</f>
        <v>#NAME?</v>
      </c>
      <c r="Q486" s="80" t="str">
        <f>IF(O486="","",IF(D486&lt;&gt;"",D486,IF(O486=1,start_rate,IF(variable,IF(OR(O486=1,O486&lt;$J$23*periods_per_year),Q485,MIN($J$24,IF(MOD(O486-1,$J$26)=0,MAX($J$25,Q485+$J$27),Q485))),Q485))))</f>
        <v>#NAME?</v>
      </c>
      <c r="R486" s="78" t="str">
        <f t="shared" si="10"/>
        <v>#NAME?</v>
      </c>
      <c r="S486" s="78" t="str">
        <f t="shared" si="11"/>
        <v>#NAME?</v>
      </c>
      <c r="T486" s="78" t="str">
        <f t="shared" si="12"/>
        <v>#NAME?</v>
      </c>
      <c r="U486" s="78" t="str">
        <f t="shared" si="13"/>
        <v>#NAME?</v>
      </c>
    </row>
    <row r="487" ht="12.75" customHeight="1">
      <c r="A487" s="74" t="str">
        <f t="shared" si="1"/>
        <v>#NAME?</v>
      </c>
      <c r="B487" s="75" t="str">
        <f>IF(A487="","",IF(OR(periods_per_year=26,periods_per_year=52),IF(periods_per_year=26,IF(A487=1,fpdate,B486+14),IF(periods_per_year=52,IF(A487=1,fpdate,B486+7),"n/a")),IF(periods_per_year=24,DATE(YEAR(fpdate),MONTH(fpdate)+(A487-1)/2+IF(AND(DAY(fpdate)&gt;=15,MOD(A487,2)=0),1,0),IF(MOD(A487,2)=0,IF(DAY(fpdate)&gt;=15,DAY(fpdate)-14,DAY(fpdate)+14),DAY(fpdate))),IF(DAY(DATE(YEAR(fpdate),MONTH(fpdate)+A487-1,DAY(fpdate)))&lt;&gt;DAY(fpdate),DATE(YEAR(fpdate),MONTH(fpdate)+A487,0),DATE(YEAR(fpdate),MONTH(fpdate)+A487-1,DAY(fpdate))))))</f>
        <v>#NAME?</v>
      </c>
      <c r="C487" s="76" t="str">
        <f t="shared" si="2"/>
        <v>#NAME?</v>
      </c>
      <c r="D487" s="77" t="str">
        <f>IF(A487="","",IF(A487=1,start_rate,IF(variable,IF(OR(A487=1,A487&lt;$J$23*periods_per_year),D486,MIN($J$24,IF(MOD(A487-1,$J$26)=0,MAX($J$25,D486+$J$27),D486))),D486)))</f>
        <v>#NAME?</v>
      </c>
      <c r="E487" s="78" t="str">
        <f t="shared" si="3"/>
        <v>#NAME?</v>
      </c>
      <c r="F487" s="78" t="str">
        <f t="shared" si="4"/>
        <v>#NAME?</v>
      </c>
      <c r="G487" s="78" t="str">
        <f>IF(OR(A487="",A487&lt;$E$23),"",IF(J486&lt;=F487,0,IF(IF(AND(A487&gt;=$E$23,MOD(A487-$E$23,int)=0),$E$24,0)+F487&gt;=J486+E487,J486+E487-F487,IF(AND(A487&gt;=$E$23,MOD(A487-$E$23,int)=0),$E$24,0)+IF(IF(AND(A487&gt;=$E$23,MOD(A487-$E$23,int)=0),$E$24,0)+IF(MOD(A487-$E$27,periods_per_year)=0,$E$26,0)+F487&lt;J486+E487,IF(MOD(A487-$E$27,periods_per_year)=0,$E$26,0),J486+E487-IF(AND(A487&gt;=$E$23,MOD(A487-$E$23,int)=0),$E$24,0)-F487))))</f>
        <v>#NAME?</v>
      </c>
      <c r="H487" s="79"/>
      <c r="I487" s="78" t="str">
        <f t="shared" si="5"/>
        <v>#NAME?</v>
      </c>
      <c r="J487" s="78" t="str">
        <f t="shared" si="6"/>
        <v>#NAME?</v>
      </c>
      <c r="K487" s="78" t="str">
        <f t="shared" si="7"/>
        <v>#NAME?</v>
      </c>
      <c r="L487" s="78" t="str">
        <f t="shared" si="8"/>
        <v>#NAME?</v>
      </c>
      <c r="M487" s="4"/>
      <c r="N487" s="4"/>
      <c r="O487" s="74" t="str">
        <f t="shared" si="9"/>
        <v>#NAME?</v>
      </c>
      <c r="P487" s="75" t="str">
        <f>IF(O487="","",IF(OR(periods_per_year=26,periods_per_year=52),IF(periods_per_year=26,IF(O487=1,fpdate,P486+14),IF(periods_per_year=52,IF(O487=1,fpdate,P486+7),"n/a")),IF(periods_per_year=24,DATE(YEAR(fpdate),MONTH(fpdate)+(O487-1)/2+IF(AND(DAY(fpdate)&gt;=15,MOD(O487,2)=0),1,0),IF(MOD(O487,2)=0,IF(DAY(fpdate)&gt;=15,DAY(fpdate)-14,DAY(fpdate)+14),DAY(fpdate))),IF(DAY(DATE(YEAR(fpdate),MONTH(fpdate)+O487-1,DAY(fpdate)))&lt;&gt;DAY(fpdate),DATE(YEAR(fpdate),MONTH(fpdate)+O487,0),DATE(YEAR(fpdate),MONTH(fpdate)+O487-1,DAY(fpdate))))))</f>
        <v>#NAME?</v>
      </c>
      <c r="Q487" s="80" t="str">
        <f>IF(O487="","",IF(D487&lt;&gt;"",D487,IF(O487=1,start_rate,IF(variable,IF(OR(O487=1,O487&lt;$J$23*periods_per_year),Q486,MIN($J$24,IF(MOD(O487-1,$J$26)=0,MAX($J$25,Q486+$J$27),Q486))),Q486))))</f>
        <v>#NAME?</v>
      </c>
      <c r="R487" s="78" t="str">
        <f t="shared" si="10"/>
        <v>#NAME?</v>
      </c>
      <c r="S487" s="78" t="str">
        <f t="shared" si="11"/>
        <v>#NAME?</v>
      </c>
      <c r="T487" s="78" t="str">
        <f t="shared" si="12"/>
        <v>#NAME?</v>
      </c>
      <c r="U487" s="78" t="str">
        <f t="shared" si="13"/>
        <v>#NAME?</v>
      </c>
    </row>
    <row r="488" ht="12.75" customHeight="1">
      <c r="A488" s="74" t="str">
        <f t="shared" si="1"/>
        <v>#NAME?</v>
      </c>
      <c r="B488" s="75" t="str">
        <f>IF(A488="","",IF(OR(periods_per_year=26,periods_per_year=52),IF(periods_per_year=26,IF(A488=1,fpdate,B487+14),IF(periods_per_year=52,IF(A488=1,fpdate,B487+7),"n/a")),IF(periods_per_year=24,DATE(YEAR(fpdate),MONTH(fpdate)+(A488-1)/2+IF(AND(DAY(fpdate)&gt;=15,MOD(A488,2)=0),1,0),IF(MOD(A488,2)=0,IF(DAY(fpdate)&gt;=15,DAY(fpdate)-14,DAY(fpdate)+14),DAY(fpdate))),IF(DAY(DATE(YEAR(fpdate),MONTH(fpdate)+A488-1,DAY(fpdate)))&lt;&gt;DAY(fpdate),DATE(YEAR(fpdate),MONTH(fpdate)+A488,0),DATE(YEAR(fpdate),MONTH(fpdate)+A488-1,DAY(fpdate))))))</f>
        <v>#NAME?</v>
      </c>
      <c r="C488" s="76" t="str">
        <f t="shared" si="2"/>
        <v>#NAME?</v>
      </c>
      <c r="D488" s="77" t="str">
        <f>IF(A488="","",IF(A488=1,start_rate,IF(variable,IF(OR(A488=1,A488&lt;$J$23*periods_per_year),D487,MIN($J$24,IF(MOD(A488-1,$J$26)=0,MAX($J$25,D487+$J$27),D487))),D487)))</f>
        <v>#NAME?</v>
      </c>
      <c r="E488" s="78" t="str">
        <f t="shared" si="3"/>
        <v>#NAME?</v>
      </c>
      <c r="F488" s="78" t="str">
        <f t="shared" si="4"/>
        <v>#NAME?</v>
      </c>
      <c r="G488" s="78" t="str">
        <f>IF(OR(A488="",A488&lt;$E$23),"",IF(J487&lt;=F488,0,IF(IF(AND(A488&gt;=$E$23,MOD(A488-$E$23,int)=0),$E$24,0)+F488&gt;=J487+E488,J487+E488-F488,IF(AND(A488&gt;=$E$23,MOD(A488-$E$23,int)=0),$E$24,0)+IF(IF(AND(A488&gt;=$E$23,MOD(A488-$E$23,int)=0),$E$24,0)+IF(MOD(A488-$E$27,periods_per_year)=0,$E$26,0)+F488&lt;J487+E488,IF(MOD(A488-$E$27,periods_per_year)=0,$E$26,0),J487+E488-IF(AND(A488&gt;=$E$23,MOD(A488-$E$23,int)=0),$E$24,0)-F488))))</f>
        <v>#NAME?</v>
      </c>
      <c r="H488" s="79"/>
      <c r="I488" s="78" t="str">
        <f t="shared" si="5"/>
        <v>#NAME?</v>
      </c>
      <c r="J488" s="78" t="str">
        <f t="shared" si="6"/>
        <v>#NAME?</v>
      </c>
      <c r="K488" s="78" t="str">
        <f t="shared" si="7"/>
        <v>#NAME?</v>
      </c>
      <c r="L488" s="78" t="str">
        <f t="shared" si="8"/>
        <v>#NAME?</v>
      </c>
      <c r="M488" s="4"/>
      <c r="N488" s="4"/>
      <c r="O488" s="74" t="str">
        <f t="shared" si="9"/>
        <v>#NAME?</v>
      </c>
      <c r="P488" s="75" t="str">
        <f>IF(O488="","",IF(OR(periods_per_year=26,periods_per_year=52),IF(periods_per_year=26,IF(O488=1,fpdate,P487+14),IF(periods_per_year=52,IF(O488=1,fpdate,P487+7),"n/a")),IF(periods_per_year=24,DATE(YEAR(fpdate),MONTH(fpdate)+(O488-1)/2+IF(AND(DAY(fpdate)&gt;=15,MOD(O488,2)=0),1,0),IF(MOD(O488,2)=0,IF(DAY(fpdate)&gt;=15,DAY(fpdate)-14,DAY(fpdate)+14),DAY(fpdate))),IF(DAY(DATE(YEAR(fpdate),MONTH(fpdate)+O488-1,DAY(fpdate)))&lt;&gt;DAY(fpdate),DATE(YEAR(fpdate),MONTH(fpdate)+O488,0),DATE(YEAR(fpdate),MONTH(fpdate)+O488-1,DAY(fpdate))))))</f>
        <v>#NAME?</v>
      </c>
      <c r="Q488" s="80" t="str">
        <f>IF(O488="","",IF(D488&lt;&gt;"",D488,IF(O488=1,start_rate,IF(variable,IF(OR(O488=1,O488&lt;$J$23*periods_per_year),Q487,MIN($J$24,IF(MOD(O488-1,$J$26)=0,MAX($J$25,Q487+$J$27),Q487))),Q487))))</f>
        <v>#NAME?</v>
      </c>
      <c r="R488" s="78" t="str">
        <f t="shared" si="10"/>
        <v>#NAME?</v>
      </c>
      <c r="S488" s="78" t="str">
        <f t="shared" si="11"/>
        <v>#NAME?</v>
      </c>
      <c r="T488" s="78" t="str">
        <f t="shared" si="12"/>
        <v>#NAME?</v>
      </c>
      <c r="U488" s="78" t="str">
        <f t="shared" si="13"/>
        <v>#NAME?</v>
      </c>
    </row>
    <row r="489" ht="12.75" customHeight="1">
      <c r="A489" s="74" t="str">
        <f t="shared" si="1"/>
        <v>#NAME?</v>
      </c>
      <c r="B489" s="75" t="str">
        <f>IF(A489="","",IF(OR(periods_per_year=26,periods_per_year=52),IF(periods_per_year=26,IF(A489=1,fpdate,B488+14),IF(periods_per_year=52,IF(A489=1,fpdate,B488+7),"n/a")),IF(periods_per_year=24,DATE(YEAR(fpdate),MONTH(fpdate)+(A489-1)/2+IF(AND(DAY(fpdate)&gt;=15,MOD(A489,2)=0),1,0),IF(MOD(A489,2)=0,IF(DAY(fpdate)&gt;=15,DAY(fpdate)-14,DAY(fpdate)+14),DAY(fpdate))),IF(DAY(DATE(YEAR(fpdate),MONTH(fpdate)+A489-1,DAY(fpdate)))&lt;&gt;DAY(fpdate),DATE(YEAR(fpdate),MONTH(fpdate)+A489,0),DATE(YEAR(fpdate),MONTH(fpdate)+A489-1,DAY(fpdate))))))</f>
        <v>#NAME?</v>
      </c>
      <c r="C489" s="76" t="str">
        <f t="shared" si="2"/>
        <v>#NAME?</v>
      </c>
      <c r="D489" s="77" t="str">
        <f>IF(A489="","",IF(A489=1,start_rate,IF(variable,IF(OR(A489=1,A489&lt;$J$23*periods_per_year),D488,MIN($J$24,IF(MOD(A489-1,$J$26)=0,MAX($J$25,D488+$J$27),D488))),D488)))</f>
        <v>#NAME?</v>
      </c>
      <c r="E489" s="78" t="str">
        <f t="shared" si="3"/>
        <v>#NAME?</v>
      </c>
      <c r="F489" s="78" t="str">
        <f t="shared" si="4"/>
        <v>#NAME?</v>
      </c>
      <c r="G489" s="78" t="str">
        <f>IF(OR(A489="",A489&lt;$E$23),"",IF(J488&lt;=F489,0,IF(IF(AND(A489&gt;=$E$23,MOD(A489-$E$23,int)=0),$E$24,0)+F489&gt;=J488+E489,J488+E489-F489,IF(AND(A489&gt;=$E$23,MOD(A489-$E$23,int)=0),$E$24,0)+IF(IF(AND(A489&gt;=$E$23,MOD(A489-$E$23,int)=0),$E$24,0)+IF(MOD(A489-$E$27,periods_per_year)=0,$E$26,0)+F489&lt;J488+E489,IF(MOD(A489-$E$27,periods_per_year)=0,$E$26,0),J488+E489-IF(AND(A489&gt;=$E$23,MOD(A489-$E$23,int)=0),$E$24,0)-F489))))</f>
        <v>#NAME?</v>
      </c>
      <c r="H489" s="79"/>
      <c r="I489" s="78" t="str">
        <f t="shared" si="5"/>
        <v>#NAME?</v>
      </c>
      <c r="J489" s="78" t="str">
        <f t="shared" si="6"/>
        <v>#NAME?</v>
      </c>
      <c r="K489" s="78" t="str">
        <f t="shared" si="7"/>
        <v>#NAME?</v>
      </c>
      <c r="L489" s="78" t="str">
        <f t="shared" si="8"/>
        <v>#NAME?</v>
      </c>
      <c r="M489" s="4"/>
      <c r="N489" s="4"/>
      <c r="O489" s="74" t="str">
        <f t="shared" si="9"/>
        <v>#NAME?</v>
      </c>
      <c r="P489" s="75" t="str">
        <f>IF(O489="","",IF(OR(periods_per_year=26,periods_per_year=52),IF(periods_per_year=26,IF(O489=1,fpdate,P488+14),IF(periods_per_year=52,IF(O489=1,fpdate,P488+7),"n/a")),IF(periods_per_year=24,DATE(YEAR(fpdate),MONTH(fpdate)+(O489-1)/2+IF(AND(DAY(fpdate)&gt;=15,MOD(O489,2)=0),1,0),IF(MOD(O489,2)=0,IF(DAY(fpdate)&gt;=15,DAY(fpdate)-14,DAY(fpdate)+14),DAY(fpdate))),IF(DAY(DATE(YEAR(fpdate),MONTH(fpdate)+O489-1,DAY(fpdate)))&lt;&gt;DAY(fpdate),DATE(YEAR(fpdate),MONTH(fpdate)+O489,0),DATE(YEAR(fpdate),MONTH(fpdate)+O489-1,DAY(fpdate))))))</f>
        <v>#NAME?</v>
      </c>
      <c r="Q489" s="80" t="str">
        <f>IF(O489="","",IF(D489&lt;&gt;"",D489,IF(O489=1,start_rate,IF(variable,IF(OR(O489=1,O489&lt;$J$23*periods_per_year),Q488,MIN($J$24,IF(MOD(O489-1,$J$26)=0,MAX($J$25,Q488+$J$27),Q488))),Q488))))</f>
        <v>#NAME?</v>
      </c>
      <c r="R489" s="78" t="str">
        <f t="shared" si="10"/>
        <v>#NAME?</v>
      </c>
      <c r="S489" s="78" t="str">
        <f t="shared" si="11"/>
        <v>#NAME?</v>
      </c>
      <c r="T489" s="78" t="str">
        <f t="shared" si="12"/>
        <v>#NAME?</v>
      </c>
      <c r="U489" s="78" t="str">
        <f t="shared" si="13"/>
        <v>#NAME?</v>
      </c>
    </row>
    <row r="490" ht="12.75" customHeight="1">
      <c r="A490" s="74" t="str">
        <f t="shared" si="1"/>
        <v>#NAME?</v>
      </c>
      <c r="B490" s="75" t="str">
        <f>IF(A490="","",IF(OR(periods_per_year=26,periods_per_year=52),IF(periods_per_year=26,IF(A490=1,fpdate,B489+14),IF(periods_per_year=52,IF(A490=1,fpdate,B489+7),"n/a")),IF(periods_per_year=24,DATE(YEAR(fpdate),MONTH(fpdate)+(A490-1)/2+IF(AND(DAY(fpdate)&gt;=15,MOD(A490,2)=0),1,0),IF(MOD(A490,2)=0,IF(DAY(fpdate)&gt;=15,DAY(fpdate)-14,DAY(fpdate)+14),DAY(fpdate))),IF(DAY(DATE(YEAR(fpdate),MONTH(fpdate)+A490-1,DAY(fpdate)))&lt;&gt;DAY(fpdate),DATE(YEAR(fpdate),MONTH(fpdate)+A490,0),DATE(YEAR(fpdate),MONTH(fpdate)+A490-1,DAY(fpdate))))))</f>
        <v>#NAME?</v>
      </c>
      <c r="C490" s="76" t="str">
        <f t="shared" si="2"/>
        <v>#NAME?</v>
      </c>
      <c r="D490" s="77" t="str">
        <f>IF(A490="","",IF(A490=1,start_rate,IF(variable,IF(OR(A490=1,A490&lt;$J$23*periods_per_year),D489,MIN($J$24,IF(MOD(A490-1,$J$26)=0,MAX($J$25,D489+$J$27),D489))),D489)))</f>
        <v>#NAME?</v>
      </c>
      <c r="E490" s="78" t="str">
        <f t="shared" si="3"/>
        <v>#NAME?</v>
      </c>
      <c r="F490" s="78" t="str">
        <f t="shared" si="4"/>
        <v>#NAME?</v>
      </c>
      <c r="G490" s="78" t="str">
        <f>IF(OR(A490="",A490&lt;$E$23),"",IF(J489&lt;=F490,0,IF(IF(AND(A490&gt;=$E$23,MOD(A490-$E$23,int)=0),$E$24,0)+F490&gt;=J489+E490,J489+E490-F490,IF(AND(A490&gt;=$E$23,MOD(A490-$E$23,int)=0),$E$24,0)+IF(IF(AND(A490&gt;=$E$23,MOD(A490-$E$23,int)=0),$E$24,0)+IF(MOD(A490-$E$27,periods_per_year)=0,$E$26,0)+F490&lt;J489+E490,IF(MOD(A490-$E$27,periods_per_year)=0,$E$26,0),J489+E490-IF(AND(A490&gt;=$E$23,MOD(A490-$E$23,int)=0),$E$24,0)-F490))))</f>
        <v>#NAME?</v>
      </c>
      <c r="H490" s="79"/>
      <c r="I490" s="78" t="str">
        <f t="shared" si="5"/>
        <v>#NAME?</v>
      </c>
      <c r="J490" s="78" t="str">
        <f t="shared" si="6"/>
        <v>#NAME?</v>
      </c>
      <c r="K490" s="78" t="str">
        <f t="shared" si="7"/>
        <v>#NAME?</v>
      </c>
      <c r="L490" s="78" t="str">
        <f t="shared" si="8"/>
        <v>#NAME?</v>
      </c>
      <c r="M490" s="4"/>
      <c r="N490" s="4"/>
      <c r="O490" s="74" t="str">
        <f t="shared" si="9"/>
        <v>#NAME?</v>
      </c>
      <c r="P490" s="75" t="str">
        <f>IF(O490="","",IF(OR(periods_per_year=26,periods_per_year=52),IF(periods_per_year=26,IF(O490=1,fpdate,P489+14),IF(periods_per_year=52,IF(O490=1,fpdate,P489+7),"n/a")),IF(periods_per_year=24,DATE(YEAR(fpdate),MONTH(fpdate)+(O490-1)/2+IF(AND(DAY(fpdate)&gt;=15,MOD(O490,2)=0),1,0),IF(MOD(O490,2)=0,IF(DAY(fpdate)&gt;=15,DAY(fpdate)-14,DAY(fpdate)+14),DAY(fpdate))),IF(DAY(DATE(YEAR(fpdate),MONTH(fpdate)+O490-1,DAY(fpdate)))&lt;&gt;DAY(fpdate),DATE(YEAR(fpdate),MONTH(fpdate)+O490,0),DATE(YEAR(fpdate),MONTH(fpdate)+O490-1,DAY(fpdate))))))</f>
        <v>#NAME?</v>
      </c>
      <c r="Q490" s="80" t="str">
        <f>IF(O490="","",IF(D490&lt;&gt;"",D490,IF(O490=1,start_rate,IF(variable,IF(OR(O490=1,O490&lt;$J$23*periods_per_year),Q489,MIN($J$24,IF(MOD(O490-1,$J$26)=0,MAX($J$25,Q489+$J$27),Q489))),Q489))))</f>
        <v>#NAME?</v>
      </c>
      <c r="R490" s="78" t="str">
        <f t="shared" si="10"/>
        <v>#NAME?</v>
      </c>
      <c r="S490" s="78" t="str">
        <f t="shared" si="11"/>
        <v>#NAME?</v>
      </c>
      <c r="T490" s="78" t="str">
        <f t="shared" si="12"/>
        <v>#NAME?</v>
      </c>
      <c r="U490" s="78" t="str">
        <f t="shared" si="13"/>
        <v>#NAME?</v>
      </c>
    </row>
    <row r="491" ht="12.75" customHeight="1">
      <c r="A491" s="74" t="str">
        <f t="shared" si="1"/>
        <v>#NAME?</v>
      </c>
      <c r="B491" s="75" t="str">
        <f>IF(A491="","",IF(OR(periods_per_year=26,periods_per_year=52),IF(periods_per_year=26,IF(A491=1,fpdate,B490+14),IF(periods_per_year=52,IF(A491=1,fpdate,B490+7),"n/a")),IF(periods_per_year=24,DATE(YEAR(fpdate),MONTH(fpdate)+(A491-1)/2+IF(AND(DAY(fpdate)&gt;=15,MOD(A491,2)=0),1,0),IF(MOD(A491,2)=0,IF(DAY(fpdate)&gt;=15,DAY(fpdate)-14,DAY(fpdate)+14),DAY(fpdate))),IF(DAY(DATE(YEAR(fpdate),MONTH(fpdate)+A491-1,DAY(fpdate)))&lt;&gt;DAY(fpdate),DATE(YEAR(fpdate),MONTH(fpdate)+A491,0),DATE(YEAR(fpdate),MONTH(fpdate)+A491-1,DAY(fpdate))))))</f>
        <v>#NAME?</v>
      </c>
      <c r="C491" s="76" t="str">
        <f t="shared" si="2"/>
        <v>#NAME?</v>
      </c>
      <c r="D491" s="77" t="str">
        <f>IF(A491="","",IF(A491=1,start_rate,IF(variable,IF(OR(A491=1,A491&lt;$J$23*periods_per_year),D490,MIN($J$24,IF(MOD(A491-1,$J$26)=0,MAX($J$25,D490+$J$27),D490))),D490)))</f>
        <v>#NAME?</v>
      </c>
      <c r="E491" s="78" t="str">
        <f t="shared" si="3"/>
        <v>#NAME?</v>
      </c>
      <c r="F491" s="78" t="str">
        <f t="shared" si="4"/>
        <v>#NAME?</v>
      </c>
      <c r="G491" s="78" t="str">
        <f>IF(OR(A491="",A491&lt;$E$23),"",IF(J490&lt;=F491,0,IF(IF(AND(A491&gt;=$E$23,MOD(A491-$E$23,int)=0),$E$24,0)+F491&gt;=J490+E491,J490+E491-F491,IF(AND(A491&gt;=$E$23,MOD(A491-$E$23,int)=0),$E$24,0)+IF(IF(AND(A491&gt;=$E$23,MOD(A491-$E$23,int)=0),$E$24,0)+IF(MOD(A491-$E$27,periods_per_year)=0,$E$26,0)+F491&lt;J490+E491,IF(MOD(A491-$E$27,periods_per_year)=0,$E$26,0),J490+E491-IF(AND(A491&gt;=$E$23,MOD(A491-$E$23,int)=0),$E$24,0)-F491))))</f>
        <v>#NAME?</v>
      </c>
      <c r="H491" s="79"/>
      <c r="I491" s="78" t="str">
        <f t="shared" si="5"/>
        <v>#NAME?</v>
      </c>
      <c r="J491" s="78" t="str">
        <f t="shared" si="6"/>
        <v>#NAME?</v>
      </c>
      <c r="K491" s="78" t="str">
        <f t="shared" si="7"/>
        <v>#NAME?</v>
      </c>
      <c r="L491" s="78" t="str">
        <f t="shared" si="8"/>
        <v>#NAME?</v>
      </c>
      <c r="M491" s="4"/>
      <c r="N491" s="4"/>
      <c r="O491" s="74" t="str">
        <f t="shared" si="9"/>
        <v>#NAME?</v>
      </c>
      <c r="P491" s="75" t="str">
        <f>IF(O491="","",IF(OR(periods_per_year=26,periods_per_year=52),IF(periods_per_year=26,IF(O491=1,fpdate,P490+14),IF(periods_per_year=52,IF(O491=1,fpdate,P490+7),"n/a")),IF(periods_per_year=24,DATE(YEAR(fpdate),MONTH(fpdate)+(O491-1)/2+IF(AND(DAY(fpdate)&gt;=15,MOD(O491,2)=0),1,0),IF(MOD(O491,2)=0,IF(DAY(fpdate)&gt;=15,DAY(fpdate)-14,DAY(fpdate)+14),DAY(fpdate))),IF(DAY(DATE(YEAR(fpdate),MONTH(fpdate)+O491-1,DAY(fpdate)))&lt;&gt;DAY(fpdate),DATE(YEAR(fpdate),MONTH(fpdate)+O491,0),DATE(YEAR(fpdate),MONTH(fpdate)+O491-1,DAY(fpdate))))))</f>
        <v>#NAME?</v>
      </c>
      <c r="Q491" s="80" t="str">
        <f>IF(O491="","",IF(D491&lt;&gt;"",D491,IF(O491=1,start_rate,IF(variable,IF(OR(O491=1,O491&lt;$J$23*periods_per_year),Q490,MIN($J$24,IF(MOD(O491-1,$J$26)=0,MAX($J$25,Q490+$J$27),Q490))),Q490))))</f>
        <v>#NAME?</v>
      </c>
      <c r="R491" s="78" t="str">
        <f t="shared" si="10"/>
        <v>#NAME?</v>
      </c>
      <c r="S491" s="78" t="str">
        <f t="shared" si="11"/>
        <v>#NAME?</v>
      </c>
      <c r="T491" s="78" t="str">
        <f t="shared" si="12"/>
        <v>#NAME?</v>
      </c>
      <c r="U491" s="78" t="str">
        <f t="shared" si="13"/>
        <v>#NAME?</v>
      </c>
    </row>
    <row r="492" ht="12.75" customHeight="1">
      <c r="A492" s="74" t="str">
        <f t="shared" si="1"/>
        <v>#NAME?</v>
      </c>
      <c r="B492" s="75" t="str">
        <f>IF(A492="","",IF(OR(periods_per_year=26,periods_per_year=52),IF(periods_per_year=26,IF(A492=1,fpdate,B491+14),IF(periods_per_year=52,IF(A492=1,fpdate,B491+7),"n/a")),IF(periods_per_year=24,DATE(YEAR(fpdate),MONTH(fpdate)+(A492-1)/2+IF(AND(DAY(fpdate)&gt;=15,MOD(A492,2)=0),1,0),IF(MOD(A492,2)=0,IF(DAY(fpdate)&gt;=15,DAY(fpdate)-14,DAY(fpdate)+14),DAY(fpdate))),IF(DAY(DATE(YEAR(fpdate),MONTH(fpdate)+A492-1,DAY(fpdate)))&lt;&gt;DAY(fpdate),DATE(YEAR(fpdate),MONTH(fpdate)+A492,0),DATE(YEAR(fpdate),MONTH(fpdate)+A492-1,DAY(fpdate))))))</f>
        <v>#NAME?</v>
      </c>
      <c r="C492" s="76" t="str">
        <f t="shared" si="2"/>
        <v>#NAME?</v>
      </c>
      <c r="D492" s="77" t="str">
        <f>IF(A492="","",IF(A492=1,start_rate,IF(variable,IF(OR(A492=1,A492&lt;$J$23*periods_per_year),D491,MIN($J$24,IF(MOD(A492-1,$J$26)=0,MAX($J$25,D491+$J$27),D491))),D491)))</f>
        <v>#NAME?</v>
      </c>
      <c r="E492" s="78" t="str">
        <f t="shared" si="3"/>
        <v>#NAME?</v>
      </c>
      <c r="F492" s="78" t="str">
        <f t="shared" si="4"/>
        <v>#NAME?</v>
      </c>
      <c r="G492" s="78" t="str">
        <f>IF(OR(A492="",A492&lt;$E$23),"",IF(J491&lt;=F492,0,IF(IF(AND(A492&gt;=$E$23,MOD(A492-$E$23,int)=0),$E$24,0)+F492&gt;=J491+E492,J491+E492-F492,IF(AND(A492&gt;=$E$23,MOD(A492-$E$23,int)=0),$E$24,0)+IF(IF(AND(A492&gt;=$E$23,MOD(A492-$E$23,int)=0),$E$24,0)+IF(MOD(A492-$E$27,periods_per_year)=0,$E$26,0)+F492&lt;J491+E492,IF(MOD(A492-$E$27,periods_per_year)=0,$E$26,0),J491+E492-IF(AND(A492&gt;=$E$23,MOD(A492-$E$23,int)=0),$E$24,0)-F492))))</f>
        <v>#NAME?</v>
      </c>
      <c r="H492" s="79"/>
      <c r="I492" s="78" t="str">
        <f t="shared" si="5"/>
        <v>#NAME?</v>
      </c>
      <c r="J492" s="78" t="str">
        <f t="shared" si="6"/>
        <v>#NAME?</v>
      </c>
      <c r="K492" s="78" t="str">
        <f t="shared" si="7"/>
        <v>#NAME?</v>
      </c>
      <c r="L492" s="78" t="str">
        <f t="shared" si="8"/>
        <v>#NAME?</v>
      </c>
      <c r="M492" s="4"/>
      <c r="N492" s="4"/>
      <c r="O492" s="74" t="str">
        <f t="shared" si="9"/>
        <v>#NAME?</v>
      </c>
      <c r="P492" s="75" t="str">
        <f>IF(O492="","",IF(OR(periods_per_year=26,periods_per_year=52),IF(periods_per_year=26,IF(O492=1,fpdate,P491+14),IF(periods_per_year=52,IF(O492=1,fpdate,P491+7),"n/a")),IF(periods_per_year=24,DATE(YEAR(fpdate),MONTH(fpdate)+(O492-1)/2+IF(AND(DAY(fpdate)&gt;=15,MOD(O492,2)=0),1,0),IF(MOD(O492,2)=0,IF(DAY(fpdate)&gt;=15,DAY(fpdate)-14,DAY(fpdate)+14),DAY(fpdate))),IF(DAY(DATE(YEAR(fpdate),MONTH(fpdate)+O492-1,DAY(fpdate)))&lt;&gt;DAY(fpdate),DATE(YEAR(fpdate),MONTH(fpdate)+O492,0),DATE(YEAR(fpdate),MONTH(fpdate)+O492-1,DAY(fpdate))))))</f>
        <v>#NAME?</v>
      </c>
      <c r="Q492" s="80" t="str">
        <f>IF(O492="","",IF(D492&lt;&gt;"",D492,IF(O492=1,start_rate,IF(variable,IF(OR(O492=1,O492&lt;$J$23*periods_per_year),Q491,MIN($J$24,IF(MOD(O492-1,$J$26)=0,MAX($J$25,Q491+$J$27),Q491))),Q491))))</f>
        <v>#NAME?</v>
      </c>
      <c r="R492" s="78" t="str">
        <f t="shared" si="10"/>
        <v>#NAME?</v>
      </c>
      <c r="S492" s="78" t="str">
        <f t="shared" si="11"/>
        <v>#NAME?</v>
      </c>
      <c r="T492" s="78" t="str">
        <f t="shared" si="12"/>
        <v>#NAME?</v>
      </c>
      <c r="U492" s="78" t="str">
        <f t="shared" si="13"/>
        <v>#NAME?</v>
      </c>
    </row>
    <row r="493" ht="12.75" customHeight="1">
      <c r="A493" s="74" t="str">
        <f t="shared" si="1"/>
        <v>#NAME?</v>
      </c>
      <c r="B493" s="75" t="str">
        <f>IF(A493="","",IF(OR(periods_per_year=26,periods_per_year=52),IF(periods_per_year=26,IF(A493=1,fpdate,B492+14),IF(periods_per_year=52,IF(A493=1,fpdate,B492+7),"n/a")),IF(periods_per_year=24,DATE(YEAR(fpdate),MONTH(fpdate)+(A493-1)/2+IF(AND(DAY(fpdate)&gt;=15,MOD(A493,2)=0),1,0),IF(MOD(A493,2)=0,IF(DAY(fpdate)&gt;=15,DAY(fpdate)-14,DAY(fpdate)+14),DAY(fpdate))),IF(DAY(DATE(YEAR(fpdate),MONTH(fpdate)+A493-1,DAY(fpdate)))&lt;&gt;DAY(fpdate),DATE(YEAR(fpdate),MONTH(fpdate)+A493,0),DATE(YEAR(fpdate),MONTH(fpdate)+A493-1,DAY(fpdate))))))</f>
        <v>#NAME?</v>
      </c>
      <c r="C493" s="76" t="str">
        <f t="shared" si="2"/>
        <v>#NAME?</v>
      </c>
      <c r="D493" s="77" t="str">
        <f>IF(A493="","",IF(A493=1,start_rate,IF(variable,IF(OR(A493=1,A493&lt;$J$23*periods_per_year),D492,MIN($J$24,IF(MOD(A493-1,$J$26)=0,MAX($J$25,D492+$J$27),D492))),D492)))</f>
        <v>#NAME?</v>
      </c>
      <c r="E493" s="78" t="str">
        <f t="shared" si="3"/>
        <v>#NAME?</v>
      </c>
      <c r="F493" s="78" t="str">
        <f t="shared" si="4"/>
        <v>#NAME?</v>
      </c>
      <c r="G493" s="78" t="str">
        <f>IF(OR(A493="",A493&lt;$E$23),"",IF(J492&lt;=F493,0,IF(IF(AND(A493&gt;=$E$23,MOD(A493-$E$23,int)=0),$E$24,0)+F493&gt;=J492+E493,J492+E493-F493,IF(AND(A493&gt;=$E$23,MOD(A493-$E$23,int)=0),$E$24,0)+IF(IF(AND(A493&gt;=$E$23,MOD(A493-$E$23,int)=0),$E$24,0)+IF(MOD(A493-$E$27,periods_per_year)=0,$E$26,0)+F493&lt;J492+E493,IF(MOD(A493-$E$27,periods_per_year)=0,$E$26,0),J492+E493-IF(AND(A493&gt;=$E$23,MOD(A493-$E$23,int)=0),$E$24,0)-F493))))</f>
        <v>#NAME?</v>
      </c>
      <c r="H493" s="79"/>
      <c r="I493" s="78" t="str">
        <f t="shared" si="5"/>
        <v>#NAME?</v>
      </c>
      <c r="J493" s="78" t="str">
        <f t="shared" si="6"/>
        <v>#NAME?</v>
      </c>
      <c r="K493" s="78" t="str">
        <f t="shared" si="7"/>
        <v>#NAME?</v>
      </c>
      <c r="L493" s="78" t="str">
        <f t="shared" si="8"/>
        <v>#NAME?</v>
      </c>
      <c r="M493" s="4"/>
      <c r="N493" s="4"/>
      <c r="O493" s="74" t="str">
        <f t="shared" si="9"/>
        <v>#NAME?</v>
      </c>
      <c r="P493" s="75" t="str">
        <f>IF(O493="","",IF(OR(periods_per_year=26,periods_per_year=52),IF(periods_per_year=26,IF(O493=1,fpdate,P492+14),IF(periods_per_year=52,IF(O493=1,fpdate,P492+7),"n/a")),IF(periods_per_year=24,DATE(YEAR(fpdate),MONTH(fpdate)+(O493-1)/2+IF(AND(DAY(fpdate)&gt;=15,MOD(O493,2)=0),1,0),IF(MOD(O493,2)=0,IF(DAY(fpdate)&gt;=15,DAY(fpdate)-14,DAY(fpdate)+14),DAY(fpdate))),IF(DAY(DATE(YEAR(fpdate),MONTH(fpdate)+O493-1,DAY(fpdate)))&lt;&gt;DAY(fpdate),DATE(YEAR(fpdate),MONTH(fpdate)+O493,0),DATE(YEAR(fpdate),MONTH(fpdate)+O493-1,DAY(fpdate))))))</f>
        <v>#NAME?</v>
      </c>
      <c r="Q493" s="80" t="str">
        <f>IF(O493="","",IF(D493&lt;&gt;"",D493,IF(O493=1,start_rate,IF(variable,IF(OR(O493=1,O493&lt;$J$23*periods_per_year),Q492,MIN($J$24,IF(MOD(O493-1,$J$26)=0,MAX($J$25,Q492+$J$27),Q492))),Q492))))</f>
        <v>#NAME?</v>
      </c>
      <c r="R493" s="78" t="str">
        <f t="shared" si="10"/>
        <v>#NAME?</v>
      </c>
      <c r="S493" s="78" t="str">
        <f t="shared" si="11"/>
        <v>#NAME?</v>
      </c>
      <c r="T493" s="78" t="str">
        <f t="shared" si="12"/>
        <v>#NAME?</v>
      </c>
      <c r="U493" s="78" t="str">
        <f t="shared" si="13"/>
        <v>#NAME?</v>
      </c>
    </row>
    <row r="494" ht="12.75" customHeight="1">
      <c r="A494" s="74" t="str">
        <f t="shared" si="1"/>
        <v>#NAME?</v>
      </c>
      <c r="B494" s="75" t="str">
        <f>IF(A494="","",IF(OR(periods_per_year=26,periods_per_year=52),IF(periods_per_year=26,IF(A494=1,fpdate,B493+14),IF(periods_per_year=52,IF(A494=1,fpdate,B493+7),"n/a")),IF(periods_per_year=24,DATE(YEAR(fpdate),MONTH(fpdate)+(A494-1)/2+IF(AND(DAY(fpdate)&gt;=15,MOD(A494,2)=0),1,0),IF(MOD(A494,2)=0,IF(DAY(fpdate)&gt;=15,DAY(fpdate)-14,DAY(fpdate)+14),DAY(fpdate))),IF(DAY(DATE(YEAR(fpdate),MONTH(fpdate)+A494-1,DAY(fpdate)))&lt;&gt;DAY(fpdate),DATE(YEAR(fpdate),MONTH(fpdate)+A494,0),DATE(YEAR(fpdate),MONTH(fpdate)+A494-1,DAY(fpdate))))))</f>
        <v>#NAME?</v>
      </c>
      <c r="C494" s="76" t="str">
        <f t="shared" si="2"/>
        <v>#NAME?</v>
      </c>
      <c r="D494" s="77" t="str">
        <f>IF(A494="","",IF(A494=1,start_rate,IF(variable,IF(OR(A494=1,A494&lt;$J$23*periods_per_year),D493,MIN($J$24,IF(MOD(A494-1,$J$26)=0,MAX($J$25,D493+$J$27),D493))),D493)))</f>
        <v>#NAME?</v>
      </c>
      <c r="E494" s="78" t="str">
        <f t="shared" si="3"/>
        <v>#NAME?</v>
      </c>
      <c r="F494" s="78" t="str">
        <f t="shared" si="4"/>
        <v>#NAME?</v>
      </c>
      <c r="G494" s="78" t="str">
        <f>IF(OR(A494="",A494&lt;$E$23),"",IF(J493&lt;=F494,0,IF(IF(AND(A494&gt;=$E$23,MOD(A494-$E$23,int)=0),$E$24,0)+F494&gt;=J493+E494,J493+E494-F494,IF(AND(A494&gt;=$E$23,MOD(A494-$E$23,int)=0),$E$24,0)+IF(IF(AND(A494&gt;=$E$23,MOD(A494-$E$23,int)=0),$E$24,0)+IF(MOD(A494-$E$27,periods_per_year)=0,$E$26,0)+F494&lt;J493+E494,IF(MOD(A494-$E$27,periods_per_year)=0,$E$26,0),J493+E494-IF(AND(A494&gt;=$E$23,MOD(A494-$E$23,int)=0),$E$24,0)-F494))))</f>
        <v>#NAME?</v>
      </c>
      <c r="H494" s="79"/>
      <c r="I494" s="78" t="str">
        <f t="shared" si="5"/>
        <v>#NAME?</v>
      </c>
      <c r="J494" s="78" t="str">
        <f t="shared" si="6"/>
        <v>#NAME?</v>
      </c>
      <c r="K494" s="78" t="str">
        <f t="shared" si="7"/>
        <v>#NAME?</v>
      </c>
      <c r="L494" s="78" t="str">
        <f t="shared" si="8"/>
        <v>#NAME?</v>
      </c>
      <c r="M494" s="4"/>
      <c r="N494" s="4"/>
      <c r="O494" s="74" t="str">
        <f t="shared" si="9"/>
        <v>#NAME?</v>
      </c>
      <c r="P494" s="75" t="str">
        <f>IF(O494="","",IF(OR(periods_per_year=26,periods_per_year=52),IF(periods_per_year=26,IF(O494=1,fpdate,P493+14),IF(periods_per_year=52,IF(O494=1,fpdate,P493+7),"n/a")),IF(periods_per_year=24,DATE(YEAR(fpdate),MONTH(fpdate)+(O494-1)/2+IF(AND(DAY(fpdate)&gt;=15,MOD(O494,2)=0),1,0),IF(MOD(O494,2)=0,IF(DAY(fpdate)&gt;=15,DAY(fpdate)-14,DAY(fpdate)+14),DAY(fpdate))),IF(DAY(DATE(YEAR(fpdate),MONTH(fpdate)+O494-1,DAY(fpdate)))&lt;&gt;DAY(fpdate),DATE(YEAR(fpdate),MONTH(fpdate)+O494,0),DATE(YEAR(fpdate),MONTH(fpdate)+O494-1,DAY(fpdate))))))</f>
        <v>#NAME?</v>
      </c>
      <c r="Q494" s="80" t="str">
        <f>IF(O494="","",IF(D494&lt;&gt;"",D494,IF(O494=1,start_rate,IF(variable,IF(OR(O494=1,O494&lt;$J$23*periods_per_year),Q493,MIN($J$24,IF(MOD(O494-1,$J$26)=0,MAX($J$25,Q493+$J$27),Q493))),Q493))))</f>
        <v>#NAME?</v>
      </c>
      <c r="R494" s="78" t="str">
        <f t="shared" si="10"/>
        <v>#NAME?</v>
      </c>
      <c r="S494" s="78" t="str">
        <f t="shared" si="11"/>
        <v>#NAME?</v>
      </c>
      <c r="T494" s="78" t="str">
        <f t="shared" si="12"/>
        <v>#NAME?</v>
      </c>
      <c r="U494" s="78" t="str">
        <f t="shared" si="13"/>
        <v>#NAME?</v>
      </c>
    </row>
    <row r="495" ht="12.75" customHeight="1">
      <c r="A495" s="74" t="str">
        <f t="shared" si="1"/>
        <v>#NAME?</v>
      </c>
      <c r="B495" s="75" t="str">
        <f>IF(A495="","",IF(OR(periods_per_year=26,periods_per_year=52),IF(periods_per_year=26,IF(A495=1,fpdate,B494+14),IF(periods_per_year=52,IF(A495=1,fpdate,B494+7),"n/a")),IF(periods_per_year=24,DATE(YEAR(fpdate),MONTH(fpdate)+(A495-1)/2+IF(AND(DAY(fpdate)&gt;=15,MOD(A495,2)=0),1,0),IF(MOD(A495,2)=0,IF(DAY(fpdate)&gt;=15,DAY(fpdate)-14,DAY(fpdate)+14),DAY(fpdate))),IF(DAY(DATE(YEAR(fpdate),MONTH(fpdate)+A495-1,DAY(fpdate)))&lt;&gt;DAY(fpdate),DATE(YEAR(fpdate),MONTH(fpdate)+A495,0),DATE(YEAR(fpdate),MONTH(fpdate)+A495-1,DAY(fpdate))))))</f>
        <v>#NAME?</v>
      </c>
      <c r="C495" s="76" t="str">
        <f t="shared" si="2"/>
        <v>#NAME?</v>
      </c>
      <c r="D495" s="77" t="str">
        <f>IF(A495="","",IF(A495=1,start_rate,IF(variable,IF(OR(A495=1,A495&lt;$J$23*periods_per_year),D494,MIN($J$24,IF(MOD(A495-1,$J$26)=0,MAX($J$25,D494+$J$27),D494))),D494)))</f>
        <v>#NAME?</v>
      </c>
      <c r="E495" s="78" t="str">
        <f t="shared" si="3"/>
        <v>#NAME?</v>
      </c>
      <c r="F495" s="78" t="str">
        <f t="shared" si="4"/>
        <v>#NAME?</v>
      </c>
      <c r="G495" s="78" t="str">
        <f>IF(OR(A495="",A495&lt;$E$23),"",IF(J494&lt;=F495,0,IF(IF(AND(A495&gt;=$E$23,MOD(A495-$E$23,int)=0),$E$24,0)+F495&gt;=J494+E495,J494+E495-F495,IF(AND(A495&gt;=$E$23,MOD(A495-$E$23,int)=0),$E$24,0)+IF(IF(AND(A495&gt;=$E$23,MOD(A495-$E$23,int)=0),$E$24,0)+IF(MOD(A495-$E$27,periods_per_year)=0,$E$26,0)+F495&lt;J494+E495,IF(MOD(A495-$E$27,periods_per_year)=0,$E$26,0),J494+E495-IF(AND(A495&gt;=$E$23,MOD(A495-$E$23,int)=0),$E$24,0)-F495))))</f>
        <v>#NAME?</v>
      </c>
      <c r="H495" s="79"/>
      <c r="I495" s="78" t="str">
        <f t="shared" si="5"/>
        <v>#NAME?</v>
      </c>
      <c r="J495" s="78" t="str">
        <f t="shared" si="6"/>
        <v>#NAME?</v>
      </c>
      <c r="K495" s="78" t="str">
        <f t="shared" si="7"/>
        <v>#NAME?</v>
      </c>
      <c r="L495" s="78" t="str">
        <f t="shared" si="8"/>
        <v>#NAME?</v>
      </c>
      <c r="M495" s="4"/>
      <c r="N495" s="4"/>
      <c r="O495" s="74" t="str">
        <f t="shared" si="9"/>
        <v>#NAME?</v>
      </c>
      <c r="P495" s="75" t="str">
        <f>IF(O495="","",IF(OR(periods_per_year=26,periods_per_year=52),IF(periods_per_year=26,IF(O495=1,fpdate,P494+14),IF(periods_per_year=52,IF(O495=1,fpdate,P494+7),"n/a")),IF(periods_per_year=24,DATE(YEAR(fpdate),MONTH(fpdate)+(O495-1)/2+IF(AND(DAY(fpdate)&gt;=15,MOD(O495,2)=0),1,0),IF(MOD(O495,2)=0,IF(DAY(fpdate)&gt;=15,DAY(fpdate)-14,DAY(fpdate)+14),DAY(fpdate))),IF(DAY(DATE(YEAR(fpdate),MONTH(fpdate)+O495-1,DAY(fpdate)))&lt;&gt;DAY(fpdate),DATE(YEAR(fpdate),MONTH(fpdate)+O495,0),DATE(YEAR(fpdate),MONTH(fpdate)+O495-1,DAY(fpdate))))))</f>
        <v>#NAME?</v>
      </c>
      <c r="Q495" s="80" t="str">
        <f>IF(O495="","",IF(D495&lt;&gt;"",D495,IF(O495=1,start_rate,IF(variable,IF(OR(O495=1,O495&lt;$J$23*periods_per_year),Q494,MIN($J$24,IF(MOD(O495-1,$J$26)=0,MAX($J$25,Q494+$J$27),Q494))),Q494))))</f>
        <v>#NAME?</v>
      </c>
      <c r="R495" s="78" t="str">
        <f t="shared" si="10"/>
        <v>#NAME?</v>
      </c>
      <c r="S495" s="78" t="str">
        <f t="shared" si="11"/>
        <v>#NAME?</v>
      </c>
      <c r="T495" s="78" t="str">
        <f t="shared" si="12"/>
        <v>#NAME?</v>
      </c>
      <c r="U495" s="78" t="str">
        <f t="shared" si="13"/>
        <v>#NAME?</v>
      </c>
    </row>
    <row r="496" ht="12.75" customHeight="1">
      <c r="A496" s="74" t="str">
        <f t="shared" si="1"/>
        <v>#NAME?</v>
      </c>
      <c r="B496" s="75" t="str">
        <f>IF(A496="","",IF(OR(periods_per_year=26,periods_per_year=52),IF(periods_per_year=26,IF(A496=1,fpdate,B495+14),IF(periods_per_year=52,IF(A496=1,fpdate,B495+7),"n/a")),IF(periods_per_year=24,DATE(YEAR(fpdate),MONTH(fpdate)+(A496-1)/2+IF(AND(DAY(fpdate)&gt;=15,MOD(A496,2)=0),1,0),IF(MOD(A496,2)=0,IF(DAY(fpdate)&gt;=15,DAY(fpdate)-14,DAY(fpdate)+14),DAY(fpdate))),IF(DAY(DATE(YEAR(fpdate),MONTH(fpdate)+A496-1,DAY(fpdate)))&lt;&gt;DAY(fpdate),DATE(YEAR(fpdate),MONTH(fpdate)+A496,0),DATE(YEAR(fpdate),MONTH(fpdate)+A496-1,DAY(fpdate))))))</f>
        <v>#NAME?</v>
      </c>
      <c r="C496" s="76" t="str">
        <f t="shared" si="2"/>
        <v>#NAME?</v>
      </c>
      <c r="D496" s="77" t="str">
        <f>IF(A496="","",IF(A496=1,start_rate,IF(variable,IF(OR(A496=1,A496&lt;$J$23*periods_per_year),D495,MIN($J$24,IF(MOD(A496-1,$J$26)=0,MAX($J$25,D495+$J$27),D495))),D495)))</f>
        <v>#NAME?</v>
      </c>
      <c r="E496" s="78" t="str">
        <f t="shared" si="3"/>
        <v>#NAME?</v>
      </c>
      <c r="F496" s="78" t="str">
        <f t="shared" si="4"/>
        <v>#NAME?</v>
      </c>
      <c r="G496" s="78" t="str">
        <f>IF(OR(A496="",A496&lt;$E$23),"",IF(J495&lt;=F496,0,IF(IF(AND(A496&gt;=$E$23,MOD(A496-$E$23,int)=0),$E$24,0)+F496&gt;=J495+E496,J495+E496-F496,IF(AND(A496&gt;=$E$23,MOD(A496-$E$23,int)=0),$E$24,0)+IF(IF(AND(A496&gt;=$E$23,MOD(A496-$E$23,int)=0),$E$24,0)+IF(MOD(A496-$E$27,periods_per_year)=0,$E$26,0)+F496&lt;J495+E496,IF(MOD(A496-$E$27,periods_per_year)=0,$E$26,0),J495+E496-IF(AND(A496&gt;=$E$23,MOD(A496-$E$23,int)=0),$E$24,0)-F496))))</f>
        <v>#NAME?</v>
      </c>
      <c r="H496" s="79"/>
      <c r="I496" s="78" t="str">
        <f t="shared" si="5"/>
        <v>#NAME?</v>
      </c>
      <c r="J496" s="78" t="str">
        <f t="shared" si="6"/>
        <v>#NAME?</v>
      </c>
      <c r="K496" s="78" t="str">
        <f t="shared" si="7"/>
        <v>#NAME?</v>
      </c>
      <c r="L496" s="78" t="str">
        <f t="shared" si="8"/>
        <v>#NAME?</v>
      </c>
      <c r="M496" s="4"/>
      <c r="N496" s="4"/>
      <c r="O496" s="74" t="str">
        <f t="shared" si="9"/>
        <v>#NAME?</v>
      </c>
      <c r="P496" s="75" t="str">
        <f>IF(O496="","",IF(OR(periods_per_year=26,periods_per_year=52),IF(periods_per_year=26,IF(O496=1,fpdate,P495+14),IF(periods_per_year=52,IF(O496=1,fpdate,P495+7),"n/a")),IF(periods_per_year=24,DATE(YEAR(fpdate),MONTH(fpdate)+(O496-1)/2+IF(AND(DAY(fpdate)&gt;=15,MOD(O496,2)=0),1,0),IF(MOD(O496,2)=0,IF(DAY(fpdate)&gt;=15,DAY(fpdate)-14,DAY(fpdate)+14),DAY(fpdate))),IF(DAY(DATE(YEAR(fpdate),MONTH(fpdate)+O496-1,DAY(fpdate)))&lt;&gt;DAY(fpdate),DATE(YEAR(fpdate),MONTH(fpdate)+O496,0),DATE(YEAR(fpdate),MONTH(fpdate)+O496-1,DAY(fpdate))))))</f>
        <v>#NAME?</v>
      </c>
      <c r="Q496" s="80" t="str">
        <f>IF(O496="","",IF(D496&lt;&gt;"",D496,IF(O496=1,start_rate,IF(variable,IF(OR(O496=1,O496&lt;$J$23*periods_per_year),Q495,MIN($J$24,IF(MOD(O496-1,$J$26)=0,MAX($J$25,Q495+$J$27),Q495))),Q495))))</f>
        <v>#NAME?</v>
      </c>
      <c r="R496" s="78" t="str">
        <f t="shared" si="10"/>
        <v>#NAME?</v>
      </c>
      <c r="S496" s="78" t="str">
        <f t="shared" si="11"/>
        <v>#NAME?</v>
      </c>
      <c r="T496" s="78" t="str">
        <f t="shared" si="12"/>
        <v>#NAME?</v>
      </c>
      <c r="U496" s="78" t="str">
        <f t="shared" si="13"/>
        <v>#NAME?</v>
      </c>
    </row>
    <row r="497" ht="12.75" customHeight="1">
      <c r="A497" s="74" t="str">
        <f t="shared" si="1"/>
        <v>#NAME?</v>
      </c>
      <c r="B497" s="75" t="str">
        <f>IF(A497="","",IF(OR(periods_per_year=26,periods_per_year=52),IF(periods_per_year=26,IF(A497=1,fpdate,B496+14),IF(periods_per_year=52,IF(A497=1,fpdate,B496+7),"n/a")),IF(periods_per_year=24,DATE(YEAR(fpdate),MONTH(fpdate)+(A497-1)/2+IF(AND(DAY(fpdate)&gt;=15,MOD(A497,2)=0),1,0),IF(MOD(A497,2)=0,IF(DAY(fpdate)&gt;=15,DAY(fpdate)-14,DAY(fpdate)+14),DAY(fpdate))),IF(DAY(DATE(YEAR(fpdate),MONTH(fpdate)+A497-1,DAY(fpdate)))&lt;&gt;DAY(fpdate),DATE(YEAR(fpdate),MONTH(fpdate)+A497,0),DATE(YEAR(fpdate),MONTH(fpdate)+A497-1,DAY(fpdate))))))</f>
        <v>#NAME?</v>
      </c>
      <c r="C497" s="76" t="str">
        <f t="shared" si="2"/>
        <v>#NAME?</v>
      </c>
      <c r="D497" s="77" t="str">
        <f>IF(A497="","",IF(A497=1,start_rate,IF(variable,IF(OR(A497=1,A497&lt;$J$23*periods_per_year),D496,MIN($J$24,IF(MOD(A497-1,$J$26)=0,MAX($J$25,D496+$J$27),D496))),D496)))</f>
        <v>#NAME?</v>
      </c>
      <c r="E497" s="78" t="str">
        <f t="shared" si="3"/>
        <v>#NAME?</v>
      </c>
      <c r="F497" s="78" t="str">
        <f t="shared" si="4"/>
        <v>#NAME?</v>
      </c>
      <c r="G497" s="78" t="str">
        <f>IF(OR(A497="",A497&lt;$E$23),"",IF(J496&lt;=F497,0,IF(IF(AND(A497&gt;=$E$23,MOD(A497-$E$23,int)=0),$E$24,0)+F497&gt;=J496+E497,J496+E497-F497,IF(AND(A497&gt;=$E$23,MOD(A497-$E$23,int)=0),$E$24,0)+IF(IF(AND(A497&gt;=$E$23,MOD(A497-$E$23,int)=0),$E$24,0)+IF(MOD(A497-$E$27,periods_per_year)=0,$E$26,0)+F497&lt;J496+E497,IF(MOD(A497-$E$27,periods_per_year)=0,$E$26,0),J496+E497-IF(AND(A497&gt;=$E$23,MOD(A497-$E$23,int)=0),$E$24,0)-F497))))</f>
        <v>#NAME?</v>
      </c>
      <c r="H497" s="79"/>
      <c r="I497" s="78" t="str">
        <f t="shared" si="5"/>
        <v>#NAME?</v>
      </c>
      <c r="J497" s="78" t="str">
        <f t="shared" si="6"/>
        <v>#NAME?</v>
      </c>
      <c r="K497" s="78" t="str">
        <f t="shared" si="7"/>
        <v>#NAME?</v>
      </c>
      <c r="L497" s="78" t="str">
        <f t="shared" si="8"/>
        <v>#NAME?</v>
      </c>
      <c r="M497" s="4"/>
      <c r="N497" s="4"/>
      <c r="O497" s="74" t="str">
        <f t="shared" si="9"/>
        <v>#NAME?</v>
      </c>
      <c r="P497" s="75" t="str">
        <f>IF(O497="","",IF(OR(periods_per_year=26,periods_per_year=52),IF(periods_per_year=26,IF(O497=1,fpdate,P496+14),IF(periods_per_year=52,IF(O497=1,fpdate,P496+7),"n/a")),IF(periods_per_year=24,DATE(YEAR(fpdate),MONTH(fpdate)+(O497-1)/2+IF(AND(DAY(fpdate)&gt;=15,MOD(O497,2)=0),1,0),IF(MOD(O497,2)=0,IF(DAY(fpdate)&gt;=15,DAY(fpdate)-14,DAY(fpdate)+14),DAY(fpdate))),IF(DAY(DATE(YEAR(fpdate),MONTH(fpdate)+O497-1,DAY(fpdate)))&lt;&gt;DAY(fpdate),DATE(YEAR(fpdate),MONTH(fpdate)+O497,0),DATE(YEAR(fpdate),MONTH(fpdate)+O497-1,DAY(fpdate))))))</f>
        <v>#NAME?</v>
      </c>
      <c r="Q497" s="80" t="str">
        <f>IF(O497="","",IF(D497&lt;&gt;"",D497,IF(O497=1,start_rate,IF(variable,IF(OR(O497=1,O497&lt;$J$23*periods_per_year),Q496,MIN($J$24,IF(MOD(O497-1,$J$26)=0,MAX($J$25,Q496+$J$27),Q496))),Q496))))</f>
        <v>#NAME?</v>
      </c>
      <c r="R497" s="78" t="str">
        <f t="shared" si="10"/>
        <v>#NAME?</v>
      </c>
      <c r="S497" s="78" t="str">
        <f t="shared" si="11"/>
        <v>#NAME?</v>
      </c>
      <c r="T497" s="78" t="str">
        <f t="shared" si="12"/>
        <v>#NAME?</v>
      </c>
      <c r="U497" s="78" t="str">
        <f t="shared" si="13"/>
        <v>#NAME?</v>
      </c>
    </row>
    <row r="498" ht="12.75" customHeight="1">
      <c r="A498" s="74" t="str">
        <f t="shared" si="1"/>
        <v>#NAME?</v>
      </c>
      <c r="B498" s="75" t="str">
        <f>IF(A498="","",IF(OR(periods_per_year=26,periods_per_year=52),IF(periods_per_year=26,IF(A498=1,fpdate,B497+14),IF(periods_per_year=52,IF(A498=1,fpdate,B497+7),"n/a")),IF(periods_per_year=24,DATE(YEAR(fpdate),MONTH(fpdate)+(A498-1)/2+IF(AND(DAY(fpdate)&gt;=15,MOD(A498,2)=0),1,0),IF(MOD(A498,2)=0,IF(DAY(fpdate)&gt;=15,DAY(fpdate)-14,DAY(fpdate)+14),DAY(fpdate))),IF(DAY(DATE(YEAR(fpdate),MONTH(fpdate)+A498-1,DAY(fpdate)))&lt;&gt;DAY(fpdate),DATE(YEAR(fpdate),MONTH(fpdate)+A498,0),DATE(YEAR(fpdate),MONTH(fpdate)+A498-1,DAY(fpdate))))))</f>
        <v>#NAME?</v>
      </c>
      <c r="C498" s="76" t="str">
        <f t="shared" si="2"/>
        <v>#NAME?</v>
      </c>
      <c r="D498" s="77" t="str">
        <f>IF(A498="","",IF(A498=1,start_rate,IF(variable,IF(OR(A498=1,A498&lt;$J$23*periods_per_year),D497,MIN($J$24,IF(MOD(A498-1,$J$26)=0,MAX($J$25,D497+$J$27),D497))),D497)))</f>
        <v>#NAME?</v>
      </c>
      <c r="E498" s="78" t="str">
        <f t="shared" si="3"/>
        <v>#NAME?</v>
      </c>
      <c r="F498" s="78" t="str">
        <f t="shared" si="4"/>
        <v>#NAME?</v>
      </c>
      <c r="G498" s="78" t="str">
        <f>IF(OR(A498="",A498&lt;$E$23),"",IF(J497&lt;=F498,0,IF(IF(AND(A498&gt;=$E$23,MOD(A498-$E$23,int)=0),$E$24,0)+F498&gt;=J497+E498,J497+E498-F498,IF(AND(A498&gt;=$E$23,MOD(A498-$E$23,int)=0),$E$24,0)+IF(IF(AND(A498&gt;=$E$23,MOD(A498-$E$23,int)=0),$E$24,0)+IF(MOD(A498-$E$27,periods_per_year)=0,$E$26,0)+F498&lt;J497+E498,IF(MOD(A498-$E$27,periods_per_year)=0,$E$26,0),J497+E498-IF(AND(A498&gt;=$E$23,MOD(A498-$E$23,int)=0),$E$24,0)-F498))))</f>
        <v>#NAME?</v>
      </c>
      <c r="H498" s="79"/>
      <c r="I498" s="78" t="str">
        <f t="shared" si="5"/>
        <v>#NAME?</v>
      </c>
      <c r="J498" s="78" t="str">
        <f t="shared" si="6"/>
        <v>#NAME?</v>
      </c>
      <c r="K498" s="78" t="str">
        <f t="shared" si="7"/>
        <v>#NAME?</v>
      </c>
      <c r="L498" s="78" t="str">
        <f t="shared" si="8"/>
        <v>#NAME?</v>
      </c>
      <c r="M498" s="4"/>
      <c r="N498" s="4"/>
      <c r="O498" s="74" t="str">
        <f t="shared" si="9"/>
        <v>#NAME?</v>
      </c>
      <c r="P498" s="75" t="str">
        <f>IF(O498="","",IF(OR(periods_per_year=26,periods_per_year=52),IF(periods_per_year=26,IF(O498=1,fpdate,P497+14),IF(periods_per_year=52,IF(O498=1,fpdate,P497+7),"n/a")),IF(periods_per_year=24,DATE(YEAR(fpdate),MONTH(fpdate)+(O498-1)/2+IF(AND(DAY(fpdate)&gt;=15,MOD(O498,2)=0),1,0),IF(MOD(O498,2)=0,IF(DAY(fpdate)&gt;=15,DAY(fpdate)-14,DAY(fpdate)+14),DAY(fpdate))),IF(DAY(DATE(YEAR(fpdate),MONTH(fpdate)+O498-1,DAY(fpdate)))&lt;&gt;DAY(fpdate),DATE(YEAR(fpdate),MONTH(fpdate)+O498,0),DATE(YEAR(fpdate),MONTH(fpdate)+O498-1,DAY(fpdate))))))</f>
        <v>#NAME?</v>
      </c>
      <c r="Q498" s="80" t="str">
        <f>IF(O498="","",IF(D498&lt;&gt;"",D498,IF(O498=1,start_rate,IF(variable,IF(OR(O498=1,O498&lt;$J$23*periods_per_year),Q497,MIN($J$24,IF(MOD(O498-1,$J$26)=0,MAX($J$25,Q497+$J$27),Q497))),Q497))))</f>
        <v>#NAME?</v>
      </c>
      <c r="R498" s="78" t="str">
        <f t="shared" si="10"/>
        <v>#NAME?</v>
      </c>
      <c r="S498" s="78" t="str">
        <f t="shared" si="11"/>
        <v>#NAME?</v>
      </c>
      <c r="T498" s="78" t="str">
        <f t="shared" si="12"/>
        <v>#NAME?</v>
      </c>
      <c r="U498" s="78" t="str">
        <f t="shared" si="13"/>
        <v>#NAME?</v>
      </c>
    </row>
    <row r="499" ht="12.75" customHeight="1">
      <c r="A499" s="74" t="str">
        <f t="shared" si="1"/>
        <v>#NAME?</v>
      </c>
      <c r="B499" s="75" t="str">
        <f>IF(A499="","",IF(OR(periods_per_year=26,periods_per_year=52),IF(periods_per_year=26,IF(A499=1,fpdate,B498+14),IF(periods_per_year=52,IF(A499=1,fpdate,B498+7),"n/a")),IF(periods_per_year=24,DATE(YEAR(fpdate),MONTH(fpdate)+(A499-1)/2+IF(AND(DAY(fpdate)&gt;=15,MOD(A499,2)=0),1,0),IF(MOD(A499,2)=0,IF(DAY(fpdate)&gt;=15,DAY(fpdate)-14,DAY(fpdate)+14),DAY(fpdate))),IF(DAY(DATE(YEAR(fpdate),MONTH(fpdate)+A499-1,DAY(fpdate)))&lt;&gt;DAY(fpdate),DATE(YEAR(fpdate),MONTH(fpdate)+A499,0),DATE(YEAR(fpdate),MONTH(fpdate)+A499-1,DAY(fpdate))))))</f>
        <v>#NAME?</v>
      </c>
      <c r="C499" s="76" t="str">
        <f t="shared" si="2"/>
        <v>#NAME?</v>
      </c>
      <c r="D499" s="77" t="str">
        <f>IF(A499="","",IF(A499=1,start_rate,IF(variable,IF(OR(A499=1,A499&lt;$J$23*periods_per_year),D498,MIN($J$24,IF(MOD(A499-1,$J$26)=0,MAX($J$25,D498+$J$27),D498))),D498)))</f>
        <v>#NAME?</v>
      </c>
      <c r="E499" s="78" t="str">
        <f t="shared" si="3"/>
        <v>#NAME?</v>
      </c>
      <c r="F499" s="78" t="str">
        <f t="shared" si="4"/>
        <v>#NAME?</v>
      </c>
      <c r="G499" s="78" t="str">
        <f>IF(OR(A499="",A499&lt;$E$23),"",IF(J498&lt;=F499,0,IF(IF(AND(A499&gt;=$E$23,MOD(A499-$E$23,int)=0),$E$24,0)+F499&gt;=J498+E499,J498+E499-F499,IF(AND(A499&gt;=$E$23,MOD(A499-$E$23,int)=0),$E$24,0)+IF(IF(AND(A499&gt;=$E$23,MOD(A499-$E$23,int)=0),$E$24,0)+IF(MOD(A499-$E$27,periods_per_year)=0,$E$26,0)+F499&lt;J498+E499,IF(MOD(A499-$E$27,periods_per_year)=0,$E$26,0),J498+E499-IF(AND(A499&gt;=$E$23,MOD(A499-$E$23,int)=0),$E$24,0)-F499))))</f>
        <v>#NAME?</v>
      </c>
      <c r="H499" s="79"/>
      <c r="I499" s="78" t="str">
        <f t="shared" si="5"/>
        <v>#NAME?</v>
      </c>
      <c r="J499" s="78" t="str">
        <f t="shared" si="6"/>
        <v>#NAME?</v>
      </c>
      <c r="K499" s="78" t="str">
        <f t="shared" si="7"/>
        <v>#NAME?</v>
      </c>
      <c r="L499" s="78" t="str">
        <f t="shared" si="8"/>
        <v>#NAME?</v>
      </c>
      <c r="M499" s="4"/>
      <c r="N499" s="4"/>
      <c r="O499" s="74" t="str">
        <f t="shared" si="9"/>
        <v>#NAME?</v>
      </c>
      <c r="P499" s="75" t="str">
        <f>IF(O499="","",IF(OR(periods_per_year=26,periods_per_year=52),IF(periods_per_year=26,IF(O499=1,fpdate,P498+14),IF(periods_per_year=52,IF(O499=1,fpdate,P498+7),"n/a")),IF(periods_per_year=24,DATE(YEAR(fpdate),MONTH(fpdate)+(O499-1)/2+IF(AND(DAY(fpdate)&gt;=15,MOD(O499,2)=0),1,0),IF(MOD(O499,2)=0,IF(DAY(fpdate)&gt;=15,DAY(fpdate)-14,DAY(fpdate)+14),DAY(fpdate))),IF(DAY(DATE(YEAR(fpdate),MONTH(fpdate)+O499-1,DAY(fpdate)))&lt;&gt;DAY(fpdate),DATE(YEAR(fpdate),MONTH(fpdate)+O499,0),DATE(YEAR(fpdate),MONTH(fpdate)+O499-1,DAY(fpdate))))))</f>
        <v>#NAME?</v>
      </c>
      <c r="Q499" s="80" t="str">
        <f>IF(O499="","",IF(D499&lt;&gt;"",D499,IF(O499=1,start_rate,IF(variable,IF(OR(O499=1,O499&lt;$J$23*periods_per_year),Q498,MIN($J$24,IF(MOD(O499-1,$J$26)=0,MAX($J$25,Q498+$J$27),Q498))),Q498))))</f>
        <v>#NAME?</v>
      </c>
      <c r="R499" s="78" t="str">
        <f t="shared" si="10"/>
        <v>#NAME?</v>
      </c>
      <c r="S499" s="78" t="str">
        <f t="shared" si="11"/>
        <v>#NAME?</v>
      </c>
      <c r="T499" s="78" t="str">
        <f t="shared" si="12"/>
        <v>#NAME?</v>
      </c>
      <c r="U499" s="78" t="str">
        <f t="shared" si="13"/>
        <v>#NAME?</v>
      </c>
    </row>
    <row r="500" ht="12.75" customHeight="1">
      <c r="A500" s="74" t="str">
        <f t="shared" si="1"/>
        <v>#NAME?</v>
      </c>
      <c r="B500" s="75" t="str">
        <f>IF(A500="","",IF(OR(periods_per_year=26,periods_per_year=52),IF(periods_per_year=26,IF(A500=1,fpdate,B499+14),IF(periods_per_year=52,IF(A500=1,fpdate,B499+7),"n/a")),IF(periods_per_year=24,DATE(YEAR(fpdate),MONTH(fpdate)+(A500-1)/2+IF(AND(DAY(fpdate)&gt;=15,MOD(A500,2)=0),1,0),IF(MOD(A500,2)=0,IF(DAY(fpdate)&gt;=15,DAY(fpdate)-14,DAY(fpdate)+14),DAY(fpdate))),IF(DAY(DATE(YEAR(fpdate),MONTH(fpdate)+A500-1,DAY(fpdate)))&lt;&gt;DAY(fpdate),DATE(YEAR(fpdate),MONTH(fpdate)+A500,0),DATE(YEAR(fpdate),MONTH(fpdate)+A500-1,DAY(fpdate))))))</f>
        <v>#NAME?</v>
      </c>
      <c r="C500" s="76" t="str">
        <f t="shared" si="2"/>
        <v>#NAME?</v>
      </c>
      <c r="D500" s="77" t="str">
        <f>IF(A500="","",IF(A500=1,start_rate,IF(variable,IF(OR(A500=1,A500&lt;$J$23*periods_per_year),D499,MIN($J$24,IF(MOD(A500-1,$J$26)=0,MAX($J$25,D499+$J$27),D499))),D499)))</f>
        <v>#NAME?</v>
      </c>
      <c r="E500" s="78" t="str">
        <f t="shared" si="3"/>
        <v>#NAME?</v>
      </c>
      <c r="F500" s="78" t="str">
        <f t="shared" si="4"/>
        <v>#NAME?</v>
      </c>
      <c r="G500" s="78" t="str">
        <f>IF(OR(A500="",A500&lt;$E$23),"",IF(J499&lt;=F500,0,IF(IF(AND(A500&gt;=$E$23,MOD(A500-$E$23,int)=0),$E$24,0)+F500&gt;=J499+E500,J499+E500-F500,IF(AND(A500&gt;=$E$23,MOD(A500-$E$23,int)=0),$E$24,0)+IF(IF(AND(A500&gt;=$E$23,MOD(A500-$E$23,int)=0),$E$24,0)+IF(MOD(A500-$E$27,periods_per_year)=0,$E$26,0)+F500&lt;J499+E500,IF(MOD(A500-$E$27,periods_per_year)=0,$E$26,0),J499+E500-IF(AND(A500&gt;=$E$23,MOD(A500-$E$23,int)=0),$E$24,0)-F500))))</f>
        <v>#NAME?</v>
      </c>
      <c r="H500" s="79"/>
      <c r="I500" s="78" t="str">
        <f t="shared" si="5"/>
        <v>#NAME?</v>
      </c>
      <c r="J500" s="78" t="str">
        <f t="shared" si="6"/>
        <v>#NAME?</v>
      </c>
      <c r="K500" s="78" t="str">
        <f t="shared" si="7"/>
        <v>#NAME?</v>
      </c>
      <c r="L500" s="78" t="str">
        <f t="shared" si="8"/>
        <v>#NAME?</v>
      </c>
      <c r="M500" s="4"/>
      <c r="N500" s="4"/>
      <c r="O500" s="74" t="str">
        <f t="shared" si="9"/>
        <v>#NAME?</v>
      </c>
      <c r="P500" s="75" t="str">
        <f>IF(O500="","",IF(OR(periods_per_year=26,periods_per_year=52),IF(periods_per_year=26,IF(O500=1,fpdate,P499+14),IF(periods_per_year=52,IF(O500=1,fpdate,P499+7),"n/a")),IF(periods_per_year=24,DATE(YEAR(fpdate),MONTH(fpdate)+(O500-1)/2+IF(AND(DAY(fpdate)&gt;=15,MOD(O500,2)=0),1,0),IF(MOD(O500,2)=0,IF(DAY(fpdate)&gt;=15,DAY(fpdate)-14,DAY(fpdate)+14),DAY(fpdate))),IF(DAY(DATE(YEAR(fpdate),MONTH(fpdate)+O500-1,DAY(fpdate)))&lt;&gt;DAY(fpdate),DATE(YEAR(fpdate),MONTH(fpdate)+O500,0),DATE(YEAR(fpdate),MONTH(fpdate)+O500-1,DAY(fpdate))))))</f>
        <v>#NAME?</v>
      </c>
      <c r="Q500" s="80" t="str">
        <f>IF(O500="","",IF(D500&lt;&gt;"",D500,IF(O500=1,start_rate,IF(variable,IF(OR(O500=1,O500&lt;$J$23*periods_per_year),Q499,MIN($J$24,IF(MOD(O500-1,$J$26)=0,MAX($J$25,Q499+$J$27),Q499))),Q499))))</f>
        <v>#NAME?</v>
      </c>
      <c r="R500" s="78" t="str">
        <f t="shared" si="10"/>
        <v>#NAME?</v>
      </c>
      <c r="S500" s="78" t="str">
        <f t="shared" si="11"/>
        <v>#NAME?</v>
      </c>
      <c r="T500" s="78" t="str">
        <f t="shared" si="12"/>
        <v>#NAME?</v>
      </c>
      <c r="U500" s="78" t="str">
        <f t="shared" si="13"/>
        <v>#NAME?</v>
      </c>
    </row>
    <row r="501" ht="12.75" customHeight="1">
      <c r="A501" s="74" t="str">
        <f t="shared" si="1"/>
        <v>#NAME?</v>
      </c>
      <c r="B501" s="75" t="str">
        <f>IF(A501="","",IF(OR(periods_per_year=26,periods_per_year=52),IF(periods_per_year=26,IF(A501=1,fpdate,B500+14),IF(periods_per_year=52,IF(A501=1,fpdate,B500+7),"n/a")),IF(periods_per_year=24,DATE(YEAR(fpdate),MONTH(fpdate)+(A501-1)/2+IF(AND(DAY(fpdate)&gt;=15,MOD(A501,2)=0),1,0),IF(MOD(A501,2)=0,IF(DAY(fpdate)&gt;=15,DAY(fpdate)-14,DAY(fpdate)+14),DAY(fpdate))),IF(DAY(DATE(YEAR(fpdate),MONTH(fpdate)+A501-1,DAY(fpdate)))&lt;&gt;DAY(fpdate),DATE(YEAR(fpdate),MONTH(fpdate)+A501,0),DATE(YEAR(fpdate),MONTH(fpdate)+A501-1,DAY(fpdate))))))</f>
        <v>#NAME?</v>
      </c>
      <c r="C501" s="76" t="str">
        <f t="shared" si="2"/>
        <v>#NAME?</v>
      </c>
      <c r="D501" s="77" t="str">
        <f>IF(A501="","",IF(A501=1,start_rate,IF(variable,IF(OR(A501=1,A501&lt;$J$23*periods_per_year),D500,MIN($J$24,IF(MOD(A501-1,$J$26)=0,MAX($J$25,D500+$J$27),D500))),D500)))</f>
        <v>#NAME?</v>
      </c>
      <c r="E501" s="78" t="str">
        <f t="shared" si="3"/>
        <v>#NAME?</v>
      </c>
      <c r="F501" s="78" t="str">
        <f t="shared" si="4"/>
        <v>#NAME?</v>
      </c>
      <c r="G501" s="78" t="str">
        <f>IF(OR(A501="",A501&lt;$E$23),"",IF(J500&lt;=F501,0,IF(IF(AND(A501&gt;=$E$23,MOD(A501-$E$23,int)=0),$E$24,0)+F501&gt;=J500+E501,J500+E501-F501,IF(AND(A501&gt;=$E$23,MOD(A501-$E$23,int)=0),$E$24,0)+IF(IF(AND(A501&gt;=$E$23,MOD(A501-$E$23,int)=0),$E$24,0)+IF(MOD(A501-$E$27,periods_per_year)=0,$E$26,0)+F501&lt;J500+E501,IF(MOD(A501-$E$27,periods_per_year)=0,$E$26,0),J500+E501-IF(AND(A501&gt;=$E$23,MOD(A501-$E$23,int)=0),$E$24,0)-F501))))</f>
        <v>#NAME?</v>
      </c>
      <c r="H501" s="79"/>
      <c r="I501" s="78" t="str">
        <f t="shared" si="5"/>
        <v>#NAME?</v>
      </c>
      <c r="J501" s="78" t="str">
        <f t="shared" si="6"/>
        <v>#NAME?</v>
      </c>
      <c r="K501" s="78" t="str">
        <f t="shared" si="7"/>
        <v>#NAME?</v>
      </c>
      <c r="L501" s="78" t="str">
        <f t="shared" si="8"/>
        <v>#NAME?</v>
      </c>
      <c r="M501" s="4"/>
      <c r="N501" s="4"/>
      <c r="O501" s="74" t="str">
        <f t="shared" si="9"/>
        <v>#NAME?</v>
      </c>
      <c r="P501" s="75" t="str">
        <f>IF(O501="","",IF(OR(periods_per_year=26,periods_per_year=52),IF(periods_per_year=26,IF(O501=1,fpdate,P500+14),IF(periods_per_year=52,IF(O501=1,fpdate,P500+7),"n/a")),IF(periods_per_year=24,DATE(YEAR(fpdate),MONTH(fpdate)+(O501-1)/2+IF(AND(DAY(fpdate)&gt;=15,MOD(O501,2)=0),1,0),IF(MOD(O501,2)=0,IF(DAY(fpdate)&gt;=15,DAY(fpdate)-14,DAY(fpdate)+14),DAY(fpdate))),IF(DAY(DATE(YEAR(fpdate),MONTH(fpdate)+O501-1,DAY(fpdate)))&lt;&gt;DAY(fpdate),DATE(YEAR(fpdate),MONTH(fpdate)+O501,0),DATE(YEAR(fpdate),MONTH(fpdate)+O501-1,DAY(fpdate))))))</f>
        <v>#NAME?</v>
      </c>
      <c r="Q501" s="80" t="str">
        <f>IF(O501="","",IF(D501&lt;&gt;"",D501,IF(O501=1,start_rate,IF(variable,IF(OR(O501=1,O501&lt;$J$23*periods_per_year),Q500,MIN($J$24,IF(MOD(O501-1,$J$26)=0,MAX($J$25,Q500+$J$27),Q500))),Q500))))</f>
        <v>#NAME?</v>
      </c>
      <c r="R501" s="78" t="str">
        <f t="shared" si="10"/>
        <v>#NAME?</v>
      </c>
      <c r="S501" s="78" t="str">
        <f t="shared" si="11"/>
        <v>#NAME?</v>
      </c>
      <c r="T501" s="78" t="str">
        <f t="shared" si="12"/>
        <v>#NAME?</v>
      </c>
      <c r="U501" s="78" t="str">
        <f t="shared" si="13"/>
        <v>#NAME?</v>
      </c>
    </row>
    <row r="502" ht="12.75" customHeight="1">
      <c r="A502" s="74" t="str">
        <f t="shared" si="1"/>
        <v>#NAME?</v>
      </c>
      <c r="B502" s="75" t="str">
        <f>IF(A502="","",IF(OR(periods_per_year=26,periods_per_year=52),IF(periods_per_year=26,IF(A502=1,fpdate,B501+14),IF(periods_per_year=52,IF(A502=1,fpdate,B501+7),"n/a")),IF(periods_per_year=24,DATE(YEAR(fpdate),MONTH(fpdate)+(A502-1)/2+IF(AND(DAY(fpdate)&gt;=15,MOD(A502,2)=0),1,0),IF(MOD(A502,2)=0,IF(DAY(fpdate)&gt;=15,DAY(fpdate)-14,DAY(fpdate)+14),DAY(fpdate))),IF(DAY(DATE(YEAR(fpdate),MONTH(fpdate)+A502-1,DAY(fpdate)))&lt;&gt;DAY(fpdate),DATE(YEAR(fpdate),MONTH(fpdate)+A502,0),DATE(YEAR(fpdate),MONTH(fpdate)+A502-1,DAY(fpdate))))))</f>
        <v>#NAME?</v>
      </c>
      <c r="C502" s="76" t="str">
        <f t="shared" si="2"/>
        <v>#NAME?</v>
      </c>
      <c r="D502" s="77" t="str">
        <f>IF(A502="","",IF(A502=1,start_rate,IF(variable,IF(OR(A502=1,A502&lt;$J$23*periods_per_year),D501,MIN($J$24,IF(MOD(A502-1,$J$26)=0,MAX($J$25,D501+$J$27),D501))),D501)))</f>
        <v>#NAME?</v>
      </c>
      <c r="E502" s="78" t="str">
        <f t="shared" si="3"/>
        <v>#NAME?</v>
      </c>
      <c r="F502" s="78" t="str">
        <f t="shared" si="4"/>
        <v>#NAME?</v>
      </c>
      <c r="G502" s="78" t="str">
        <f>IF(OR(A502="",A502&lt;$E$23),"",IF(J501&lt;=F502,0,IF(IF(AND(A502&gt;=$E$23,MOD(A502-$E$23,int)=0),$E$24,0)+F502&gt;=J501+E502,J501+E502-F502,IF(AND(A502&gt;=$E$23,MOD(A502-$E$23,int)=0),$E$24,0)+IF(IF(AND(A502&gt;=$E$23,MOD(A502-$E$23,int)=0),$E$24,0)+IF(MOD(A502-$E$27,periods_per_year)=0,$E$26,0)+F502&lt;J501+E502,IF(MOD(A502-$E$27,periods_per_year)=0,$E$26,0),J501+E502-IF(AND(A502&gt;=$E$23,MOD(A502-$E$23,int)=0),$E$24,0)-F502))))</f>
        <v>#NAME?</v>
      </c>
      <c r="H502" s="79"/>
      <c r="I502" s="78" t="str">
        <f t="shared" si="5"/>
        <v>#NAME?</v>
      </c>
      <c r="J502" s="78" t="str">
        <f t="shared" si="6"/>
        <v>#NAME?</v>
      </c>
      <c r="K502" s="78" t="str">
        <f t="shared" si="7"/>
        <v>#NAME?</v>
      </c>
      <c r="L502" s="78" t="str">
        <f t="shared" si="8"/>
        <v>#NAME?</v>
      </c>
      <c r="M502" s="4"/>
      <c r="N502" s="4"/>
      <c r="O502" s="74" t="str">
        <f t="shared" si="9"/>
        <v>#NAME?</v>
      </c>
      <c r="P502" s="75" t="str">
        <f>IF(O502="","",IF(OR(periods_per_year=26,periods_per_year=52),IF(periods_per_year=26,IF(O502=1,fpdate,P501+14),IF(periods_per_year=52,IF(O502=1,fpdate,P501+7),"n/a")),IF(periods_per_year=24,DATE(YEAR(fpdate),MONTH(fpdate)+(O502-1)/2+IF(AND(DAY(fpdate)&gt;=15,MOD(O502,2)=0),1,0),IF(MOD(O502,2)=0,IF(DAY(fpdate)&gt;=15,DAY(fpdate)-14,DAY(fpdate)+14),DAY(fpdate))),IF(DAY(DATE(YEAR(fpdate),MONTH(fpdate)+O502-1,DAY(fpdate)))&lt;&gt;DAY(fpdate),DATE(YEAR(fpdate),MONTH(fpdate)+O502,0),DATE(YEAR(fpdate),MONTH(fpdate)+O502-1,DAY(fpdate))))))</f>
        <v>#NAME?</v>
      </c>
      <c r="Q502" s="80" t="str">
        <f>IF(O502="","",IF(D502&lt;&gt;"",D502,IF(O502=1,start_rate,IF(variable,IF(OR(O502=1,O502&lt;$J$23*periods_per_year),Q501,MIN($J$24,IF(MOD(O502-1,$J$26)=0,MAX($J$25,Q501+$J$27),Q501))),Q501))))</f>
        <v>#NAME?</v>
      </c>
      <c r="R502" s="78" t="str">
        <f t="shared" si="10"/>
        <v>#NAME?</v>
      </c>
      <c r="S502" s="78" t="str">
        <f t="shared" si="11"/>
        <v>#NAME?</v>
      </c>
      <c r="T502" s="78" t="str">
        <f t="shared" si="12"/>
        <v>#NAME?</v>
      </c>
      <c r="U502" s="78" t="str">
        <f t="shared" si="13"/>
        <v>#NAME?</v>
      </c>
    </row>
    <row r="503" ht="12.75" customHeight="1">
      <c r="A503" s="74" t="str">
        <f t="shared" si="1"/>
        <v>#NAME?</v>
      </c>
      <c r="B503" s="75" t="str">
        <f>IF(A503="","",IF(OR(periods_per_year=26,periods_per_year=52),IF(periods_per_year=26,IF(A503=1,fpdate,B502+14),IF(periods_per_year=52,IF(A503=1,fpdate,B502+7),"n/a")),IF(periods_per_year=24,DATE(YEAR(fpdate),MONTH(fpdate)+(A503-1)/2+IF(AND(DAY(fpdate)&gt;=15,MOD(A503,2)=0),1,0),IF(MOD(A503,2)=0,IF(DAY(fpdate)&gt;=15,DAY(fpdate)-14,DAY(fpdate)+14),DAY(fpdate))),IF(DAY(DATE(YEAR(fpdate),MONTH(fpdate)+A503-1,DAY(fpdate)))&lt;&gt;DAY(fpdate),DATE(YEAR(fpdate),MONTH(fpdate)+A503,0),DATE(YEAR(fpdate),MONTH(fpdate)+A503-1,DAY(fpdate))))))</f>
        <v>#NAME?</v>
      </c>
      <c r="C503" s="76" t="str">
        <f t="shared" si="2"/>
        <v>#NAME?</v>
      </c>
      <c r="D503" s="77" t="str">
        <f>IF(A503="","",IF(A503=1,start_rate,IF(variable,IF(OR(A503=1,A503&lt;$J$23*periods_per_year),D502,MIN($J$24,IF(MOD(A503-1,$J$26)=0,MAX($J$25,D502+$J$27),D502))),D502)))</f>
        <v>#NAME?</v>
      </c>
      <c r="E503" s="78" t="str">
        <f t="shared" si="3"/>
        <v>#NAME?</v>
      </c>
      <c r="F503" s="78" t="str">
        <f t="shared" si="4"/>
        <v>#NAME?</v>
      </c>
      <c r="G503" s="78" t="str">
        <f>IF(OR(A503="",A503&lt;$E$23),"",IF(J502&lt;=F503,0,IF(IF(AND(A503&gt;=$E$23,MOD(A503-$E$23,int)=0),$E$24,0)+F503&gt;=J502+E503,J502+E503-F503,IF(AND(A503&gt;=$E$23,MOD(A503-$E$23,int)=0),$E$24,0)+IF(IF(AND(A503&gt;=$E$23,MOD(A503-$E$23,int)=0),$E$24,0)+IF(MOD(A503-$E$27,periods_per_year)=0,$E$26,0)+F503&lt;J502+E503,IF(MOD(A503-$E$27,periods_per_year)=0,$E$26,0),J502+E503-IF(AND(A503&gt;=$E$23,MOD(A503-$E$23,int)=0),$E$24,0)-F503))))</f>
        <v>#NAME?</v>
      </c>
      <c r="H503" s="79"/>
      <c r="I503" s="78" t="str">
        <f t="shared" si="5"/>
        <v>#NAME?</v>
      </c>
      <c r="J503" s="78" t="str">
        <f t="shared" si="6"/>
        <v>#NAME?</v>
      </c>
      <c r="K503" s="78" t="str">
        <f t="shared" si="7"/>
        <v>#NAME?</v>
      </c>
      <c r="L503" s="78" t="str">
        <f t="shared" si="8"/>
        <v>#NAME?</v>
      </c>
      <c r="M503" s="4"/>
      <c r="N503" s="4"/>
      <c r="O503" s="74" t="str">
        <f t="shared" si="9"/>
        <v>#NAME?</v>
      </c>
      <c r="P503" s="75" t="str">
        <f>IF(O503="","",IF(OR(periods_per_year=26,periods_per_year=52),IF(periods_per_year=26,IF(O503=1,fpdate,P502+14),IF(periods_per_year=52,IF(O503=1,fpdate,P502+7),"n/a")),IF(periods_per_year=24,DATE(YEAR(fpdate),MONTH(fpdate)+(O503-1)/2+IF(AND(DAY(fpdate)&gt;=15,MOD(O503,2)=0),1,0),IF(MOD(O503,2)=0,IF(DAY(fpdate)&gt;=15,DAY(fpdate)-14,DAY(fpdate)+14),DAY(fpdate))),IF(DAY(DATE(YEAR(fpdate),MONTH(fpdate)+O503-1,DAY(fpdate)))&lt;&gt;DAY(fpdate),DATE(YEAR(fpdate),MONTH(fpdate)+O503,0),DATE(YEAR(fpdate),MONTH(fpdate)+O503-1,DAY(fpdate))))))</f>
        <v>#NAME?</v>
      </c>
      <c r="Q503" s="80" t="str">
        <f>IF(O503="","",IF(D503&lt;&gt;"",D503,IF(O503=1,start_rate,IF(variable,IF(OR(O503=1,O503&lt;$J$23*periods_per_year),Q502,MIN($J$24,IF(MOD(O503-1,$J$26)=0,MAX($J$25,Q502+$J$27),Q502))),Q502))))</f>
        <v>#NAME?</v>
      </c>
      <c r="R503" s="78" t="str">
        <f t="shared" si="10"/>
        <v>#NAME?</v>
      </c>
      <c r="S503" s="78" t="str">
        <f t="shared" si="11"/>
        <v>#NAME?</v>
      </c>
      <c r="T503" s="78" t="str">
        <f t="shared" si="12"/>
        <v>#NAME?</v>
      </c>
      <c r="U503" s="78" t="str">
        <f t="shared" si="13"/>
        <v>#NAME?</v>
      </c>
    </row>
    <row r="504" ht="12.75" customHeight="1">
      <c r="A504" s="74" t="str">
        <f t="shared" si="1"/>
        <v>#NAME?</v>
      </c>
      <c r="B504" s="75" t="str">
        <f>IF(A504="","",IF(OR(periods_per_year=26,periods_per_year=52),IF(periods_per_year=26,IF(A504=1,fpdate,B503+14),IF(periods_per_year=52,IF(A504=1,fpdate,B503+7),"n/a")),IF(periods_per_year=24,DATE(YEAR(fpdate),MONTH(fpdate)+(A504-1)/2+IF(AND(DAY(fpdate)&gt;=15,MOD(A504,2)=0),1,0),IF(MOD(A504,2)=0,IF(DAY(fpdate)&gt;=15,DAY(fpdate)-14,DAY(fpdate)+14),DAY(fpdate))),IF(DAY(DATE(YEAR(fpdate),MONTH(fpdate)+A504-1,DAY(fpdate)))&lt;&gt;DAY(fpdate),DATE(YEAR(fpdate),MONTH(fpdate)+A504,0),DATE(YEAR(fpdate),MONTH(fpdate)+A504-1,DAY(fpdate))))))</f>
        <v>#NAME?</v>
      </c>
      <c r="C504" s="76" t="str">
        <f t="shared" si="2"/>
        <v>#NAME?</v>
      </c>
      <c r="D504" s="77" t="str">
        <f>IF(A504="","",IF(A504=1,start_rate,IF(variable,IF(OR(A504=1,A504&lt;$J$23*periods_per_year),D503,MIN($J$24,IF(MOD(A504-1,$J$26)=0,MAX($J$25,D503+$J$27),D503))),D503)))</f>
        <v>#NAME?</v>
      </c>
      <c r="E504" s="78" t="str">
        <f t="shared" si="3"/>
        <v>#NAME?</v>
      </c>
      <c r="F504" s="78" t="str">
        <f t="shared" si="4"/>
        <v>#NAME?</v>
      </c>
      <c r="G504" s="78" t="str">
        <f>IF(OR(A504="",A504&lt;$E$23),"",IF(J503&lt;=F504,0,IF(IF(AND(A504&gt;=$E$23,MOD(A504-$E$23,int)=0),$E$24,0)+F504&gt;=J503+E504,J503+E504-F504,IF(AND(A504&gt;=$E$23,MOD(A504-$E$23,int)=0),$E$24,0)+IF(IF(AND(A504&gt;=$E$23,MOD(A504-$E$23,int)=0),$E$24,0)+IF(MOD(A504-$E$27,periods_per_year)=0,$E$26,0)+F504&lt;J503+E504,IF(MOD(A504-$E$27,periods_per_year)=0,$E$26,0),J503+E504-IF(AND(A504&gt;=$E$23,MOD(A504-$E$23,int)=0),$E$24,0)-F504))))</f>
        <v>#NAME?</v>
      </c>
      <c r="H504" s="79"/>
      <c r="I504" s="78" t="str">
        <f t="shared" si="5"/>
        <v>#NAME?</v>
      </c>
      <c r="J504" s="78" t="str">
        <f t="shared" si="6"/>
        <v>#NAME?</v>
      </c>
      <c r="K504" s="78" t="str">
        <f t="shared" si="7"/>
        <v>#NAME?</v>
      </c>
      <c r="L504" s="78" t="str">
        <f t="shared" si="8"/>
        <v>#NAME?</v>
      </c>
      <c r="M504" s="4"/>
      <c r="N504" s="4"/>
      <c r="O504" s="74" t="str">
        <f t="shared" si="9"/>
        <v>#NAME?</v>
      </c>
      <c r="P504" s="75" t="str">
        <f>IF(O504="","",IF(OR(periods_per_year=26,periods_per_year=52),IF(periods_per_year=26,IF(O504=1,fpdate,P503+14),IF(periods_per_year=52,IF(O504=1,fpdate,P503+7),"n/a")),IF(periods_per_year=24,DATE(YEAR(fpdate),MONTH(fpdate)+(O504-1)/2+IF(AND(DAY(fpdate)&gt;=15,MOD(O504,2)=0),1,0),IF(MOD(O504,2)=0,IF(DAY(fpdate)&gt;=15,DAY(fpdate)-14,DAY(fpdate)+14),DAY(fpdate))),IF(DAY(DATE(YEAR(fpdate),MONTH(fpdate)+O504-1,DAY(fpdate)))&lt;&gt;DAY(fpdate),DATE(YEAR(fpdate),MONTH(fpdate)+O504,0),DATE(YEAR(fpdate),MONTH(fpdate)+O504-1,DAY(fpdate))))))</f>
        <v>#NAME?</v>
      </c>
      <c r="Q504" s="80" t="str">
        <f>IF(O504="","",IF(D504&lt;&gt;"",D504,IF(O504=1,start_rate,IF(variable,IF(OR(O504=1,O504&lt;$J$23*periods_per_year),Q503,MIN($J$24,IF(MOD(O504-1,$J$26)=0,MAX($J$25,Q503+$J$27),Q503))),Q503))))</f>
        <v>#NAME?</v>
      </c>
      <c r="R504" s="78" t="str">
        <f t="shared" si="10"/>
        <v>#NAME?</v>
      </c>
      <c r="S504" s="78" t="str">
        <f t="shared" si="11"/>
        <v>#NAME?</v>
      </c>
      <c r="T504" s="78" t="str">
        <f t="shared" si="12"/>
        <v>#NAME?</v>
      </c>
      <c r="U504" s="78" t="str">
        <f t="shared" si="13"/>
        <v>#NAME?</v>
      </c>
    </row>
    <row r="505" ht="12.75" customHeight="1">
      <c r="A505" s="74" t="str">
        <f t="shared" si="1"/>
        <v>#NAME?</v>
      </c>
      <c r="B505" s="75" t="str">
        <f>IF(A505="","",IF(OR(periods_per_year=26,periods_per_year=52),IF(periods_per_year=26,IF(A505=1,fpdate,B504+14),IF(periods_per_year=52,IF(A505=1,fpdate,B504+7),"n/a")),IF(periods_per_year=24,DATE(YEAR(fpdate),MONTH(fpdate)+(A505-1)/2+IF(AND(DAY(fpdate)&gt;=15,MOD(A505,2)=0),1,0),IF(MOD(A505,2)=0,IF(DAY(fpdate)&gt;=15,DAY(fpdate)-14,DAY(fpdate)+14),DAY(fpdate))),IF(DAY(DATE(YEAR(fpdate),MONTH(fpdate)+A505-1,DAY(fpdate)))&lt;&gt;DAY(fpdate),DATE(YEAR(fpdate),MONTH(fpdate)+A505,0),DATE(YEAR(fpdate),MONTH(fpdate)+A505-1,DAY(fpdate))))))</f>
        <v>#NAME?</v>
      </c>
      <c r="C505" s="76" t="str">
        <f t="shared" si="2"/>
        <v>#NAME?</v>
      </c>
      <c r="D505" s="77" t="str">
        <f>IF(A505="","",IF(A505=1,start_rate,IF(variable,IF(OR(A505=1,A505&lt;$J$23*periods_per_year),D504,MIN($J$24,IF(MOD(A505-1,$J$26)=0,MAX($J$25,D504+$J$27),D504))),D504)))</f>
        <v>#NAME?</v>
      </c>
      <c r="E505" s="78" t="str">
        <f t="shared" si="3"/>
        <v>#NAME?</v>
      </c>
      <c r="F505" s="78" t="str">
        <f t="shared" si="4"/>
        <v>#NAME?</v>
      </c>
      <c r="G505" s="78" t="str">
        <f>IF(OR(A505="",A505&lt;$E$23),"",IF(J504&lt;=F505,0,IF(IF(AND(A505&gt;=$E$23,MOD(A505-$E$23,int)=0),$E$24,0)+F505&gt;=J504+E505,J504+E505-F505,IF(AND(A505&gt;=$E$23,MOD(A505-$E$23,int)=0),$E$24,0)+IF(IF(AND(A505&gt;=$E$23,MOD(A505-$E$23,int)=0),$E$24,0)+IF(MOD(A505-$E$27,periods_per_year)=0,$E$26,0)+F505&lt;J504+E505,IF(MOD(A505-$E$27,periods_per_year)=0,$E$26,0),J504+E505-IF(AND(A505&gt;=$E$23,MOD(A505-$E$23,int)=0),$E$24,0)-F505))))</f>
        <v>#NAME?</v>
      </c>
      <c r="H505" s="79"/>
      <c r="I505" s="78" t="str">
        <f t="shared" si="5"/>
        <v>#NAME?</v>
      </c>
      <c r="J505" s="78" t="str">
        <f t="shared" si="6"/>
        <v>#NAME?</v>
      </c>
      <c r="K505" s="78" t="str">
        <f t="shared" si="7"/>
        <v>#NAME?</v>
      </c>
      <c r="L505" s="78" t="str">
        <f t="shared" si="8"/>
        <v>#NAME?</v>
      </c>
      <c r="M505" s="4"/>
      <c r="N505" s="4"/>
      <c r="O505" s="74" t="str">
        <f t="shared" si="9"/>
        <v>#NAME?</v>
      </c>
      <c r="P505" s="75" t="str">
        <f>IF(O505="","",IF(OR(periods_per_year=26,periods_per_year=52),IF(periods_per_year=26,IF(O505=1,fpdate,P504+14),IF(periods_per_year=52,IF(O505=1,fpdate,P504+7),"n/a")),IF(periods_per_year=24,DATE(YEAR(fpdate),MONTH(fpdate)+(O505-1)/2+IF(AND(DAY(fpdate)&gt;=15,MOD(O505,2)=0),1,0),IF(MOD(O505,2)=0,IF(DAY(fpdate)&gt;=15,DAY(fpdate)-14,DAY(fpdate)+14),DAY(fpdate))),IF(DAY(DATE(YEAR(fpdate),MONTH(fpdate)+O505-1,DAY(fpdate)))&lt;&gt;DAY(fpdate),DATE(YEAR(fpdate),MONTH(fpdate)+O505,0),DATE(YEAR(fpdate),MONTH(fpdate)+O505-1,DAY(fpdate))))))</f>
        <v>#NAME?</v>
      </c>
      <c r="Q505" s="80" t="str">
        <f>IF(O505="","",IF(D505&lt;&gt;"",D505,IF(O505=1,start_rate,IF(variable,IF(OR(O505=1,O505&lt;$J$23*periods_per_year),Q504,MIN($J$24,IF(MOD(O505-1,$J$26)=0,MAX($J$25,Q504+$J$27),Q504))),Q504))))</f>
        <v>#NAME?</v>
      </c>
      <c r="R505" s="78" t="str">
        <f t="shared" si="10"/>
        <v>#NAME?</v>
      </c>
      <c r="S505" s="78" t="str">
        <f t="shared" si="11"/>
        <v>#NAME?</v>
      </c>
      <c r="T505" s="78" t="str">
        <f t="shared" si="12"/>
        <v>#NAME?</v>
      </c>
      <c r="U505" s="78" t="str">
        <f t="shared" si="13"/>
        <v>#NAME?</v>
      </c>
    </row>
    <row r="506" ht="12.75" customHeight="1">
      <c r="A506" s="74" t="str">
        <f t="shared" si="1"/>
        <v>#NAME?</v>
      </c>
      <c r="B506" s="75" t="str">
        <f>IF(A506="","",IF(OR(periods_per_year=26,periods_per_year=52),IF(periods_per_year=26,IF(A506=1,fpdate,B505+14),IF(periods_per_year=52,IF(A506=1,fpdate,B505+7),"n/a")),IF(periods_per_year=24,DATE(YEAR(fpdate),MONTH(fpdate)+(A506-1)/2+IF(AND(DAY(fpdate)&gt;=15,MOD(A506,2)=0),1,0),IF(MOD(A506,2)=0,IF(DAY(fpdate)&gt;=15,DAY(fpdate)-14,DAY(fpdate)+14),DAY(fpdate))),IF(DAY(DATE(YEAR(fpdate),MONTH(fpdate)+A506-1,DAY(fpdate)))&lt;&gt;DAY(fpdate),DATE(YEAR(fpdate),MONTH(fpdate)+A506,0),DATE(YEAR(fpdate),MONTH(fpdate)+A506-1,DAY(fpdate))))))</f>
        <v>#NAME?</v>
      </c>
      <c r="C506" s="76" t="str">
        <f t="shared" si="2"/>
        <v>#NAME?</v>
      </c>
      <c r="D506" s="77" t="str">
        <f>IF(A506="","",IF(A506=1,start_rate,IF(variable,IF(OR(A506=1,A506&lt;$J$23*periods_per_year),D505,MIN($J$24,IF(MOD(A506-1,$J$26)=0,MAX($J$25,D505+$J$27),D505))),D505)))</f>
        <v>#NAME?</v>
      </c>
      <c r="E506" s="78" t="str">
        <f t="shared" si="3"/>
        <v>#NAME?</v>
      </c>
      <c r="F506" s="78" t="str">
        <f t="shared" si="4"/>
        <v>#NAME?</v>
      </c>
      <c r="G506" s="78" t="str">
        <f>IF(OR(A506="",A506&lt;$E$23),"",IF(J505&lt;=F506,0,IF(IF(AND(A506&gt;=$E$23,MOD(A506-$E$23,int)=0),$E$24,0)+F506&gt;=J505+E506,J505+E506-F506,IF(AND(A506&gt;=$E$23,MOD(A506-$E$23,int)=0),$E$24,0)+IF(IF(AND(A506&gt;=$E$23,MOD(A506-$E$23,int)=0),$E$24,0)+IF(MOD(A506-$E$27,periods_per_year)=0,$E$26,0)+F506&lt;J505+E506,IF(MOD(A506-$E$27,periods_per_year)=0,$E$26,0),J505+E506-IF(AND(A506&gt;=$E$23,MOD(A506-$E$23,int)=0),$E$24,0)-F506))))</f>
        <v>#NAME?</v>
      </c>
      <c r="H506" s="79"/>
      <c r="I506" s="78" t="str">
        <f t="shared" si="5"/>
        <v>#NAME?</v>
      </c>
      <c r="J506" s="78" t="str">
        <f t="shared" si="6"/>
        <v>#NAME?</v>
      </c>
      <c r="K506" s="78" t="str">
        <f t="shared" si="7"/>
        <v>#NAME?</v>
      </c>
      <c r="L506" s="78" t="str">
        <f t="shared" si="8"/>
        <v>#NAME?</v>
      </c>
      <c r="M506" s="4"/>
      <c r="N506" s="4"/>
      <c r="O506" s="74" t="str">
        <f t="shared" si="9"/>
        <v>#NAME?</v>
      </c>
      <c r="P506" s="75" t="str">
        <f>IF(O506="","",IF(OR(periods_per_year=26,periods_per_year=52),IF(periods_per_year=26,IF(O506=1,fpdate,P505+14),IF(periods_per_year=52,IF(O506=1,fpdate,P505+7),"n/a")),IF(periods_per_year=24,DATE(YEAR(fpdate),MONTH(fpdate)+(O506-1)/2+IF(AND(DAY(fpdate)&gt;=15,MOD(O506,2)=0),1,0),IF(MOD(O506,2)=0,IF(DAY(fpdate)&gt;=15,DAY(fpdate)-14,DAY(fpdate)+14),DAY(fpdate))),IF(DAY(DATE(YEAR(fpdate),MONTH(fpdate)+O506-1,DAY(fpdate)))&lt;&gt;DAY(fpdate),DATE(YEAR(fpdate),MONTH(fpdate)+O506,0),DATE(YEAR(fpdate),MONTH(fpdate)+O506-1,DAY(fpdate))))))</f>
        <v>#NAME?</v>
      </c>
      <c r="Q506" s="80" t="str">
        <f>IF(O506="","",IF(D506&lt;&gt;"",D506,IF(O506=1,start_rate,IF(variable,IF(OR(O506=1,O506&lt;$J$23*periods_per_year),Q505,MIN($J$24,IF(MOD(O506-1,$J$26)=0,MAX($J$25,Q505+$J$27),Q505))),Q505))))</f>
        <v>#NAME?</v>
      </c>
      <c r="R506" s="78" t="str">
        <f t="shared" si="10"/>
        <v>#NAME?</v>
      </c>
      <c r="S506" s="78" t="str">
        <f t="shared" si="11"/>
        <v>#NAME?</v>
      </c>
      <c r="T506" s="78" t="str">
        <f t="shared" si="12"/>
        <v>#NAME?</v>
      </c>
      <c r="U506" s="78" t="str">
        <f t="shared" si="13"/>
        <v>#NAME?</v>
      </c>
    </row>
    <row r="507" ht="12.75" customHeight="1">
      <c r="A507" s="74" t="str">
        <f t="shared" si="1"/>
        <v>#NAME?</v>
      </c>
      <c r="B507" s="75" t="str">
        <f>IF(A507="","",IF(OR(periods_per_year=26,periods_per_year=52),IF(periods_per_year=26,IF(A507=1,fpdate,B506+14),IF(periods_per_year=52,IF(A507=1,fpdate,B506+7),"n/a")),IF(periods_per_year=24,DATE(YEAR(fpdate),MONTH(fpdate)+(A507-1)/2+IF(AND(DAY(fpdate)&gt;=15,MOD(A507,2)=0),1,0),IF(MOD(A507,2)=0,IF(DAY(fpdate)&gt;=15,DAY(fpdate)-14,DAY(fpdate)+14),DAY(fpdate))),IF(DAY(DATE(YEAR(fpdate),MONTH(fpdate)+A507-1,DAY(fpdate)))&lt;&gt;DAY(fpdate),DATE(YEAR(fpdate),MONTH(fpdate)+A507,0),DATE(YEAR(fpdate),MONTH(fpdate)+A507-1,DAY(fpdate))))))</f>
        <v>#NAME?</v>
      </c>
      <c r="C507" s="76" t="str">
        <f t="shared" si="2"/>
        <v>#NAME?</v>
      </c>
      <c r="D507" s="77" t="str">
        <f>IF(A507="","",IF(A507=1,start_rate,IF(variable,IF(OR(A507=1,A507&lt;$J$23*periods_per_year),D506,MIN($J$24,IF(MOD(A507-1,$J$26)=0,MAX($J$25,D506+$J$27),D506))),D506)))</f>
        <v>#NAME?</v>
      </c>
      <c r="E507" s="78" t="str">
        <f t="shared" si="3"/>
        <v>#NAME?</v>
      </c>
      <c r="F507" s="78" t="str">
        <f t="shared" si="4"/>
        <v>#NAME?</v>
      </c>
      <c r="G507" s="78" t="str">
        <f>IF(OR(A507="",A507&lt;$E$23),"",IF(J506&lt;=F507,0,IF(IF(AND(A507&gt;=$E$23,MOD(A507-$E$23,int)=0),$E$24,0)+F507&gt;=J506+E507,J506+E507-F507,IF(AND(A507&gt;=$E$23,MOD(A507-$E$23,int)=0),$E$24,0)+IF(IF(AND(A507&gt;=$E$23,MOD(A507-$E$23,int)=0),$E$24,0)+IF(MOD(A507-$E$27,periods_per_year)=0,$E$26,0)+F507&lt;J506+E507,IF(MOD(A507-$E$27,periods_per_year)=0,$E$26,0),J506+E507-IF(AND(A507&gt;=$E$23,MOD(A507-$E$23,int)=0),$E$24,0)-F507))))</f>
        <v>#NAME?</v>
      </c>
      <c r="H507" s="79"/>
      <c r="I507" s="78" t="str">
        <f t="shared" si="5"/>
        <v>#NAME?</v>
      </c>
      <c r="J507" s="78" t="str">
        <f t="shared" si="6"/>
        <v>#NAME?</v>
      </c>
      <c r="K507" s="78" t="str">
        <f t="shared" si="7"/>
        <v>#NAME?</v>
      </c>
      <c r="L507" s="78" t="str">
        <f t="shared" si="8"/>
        <v>#NAME?</v>
      </c>
      <c r="M507" s="4"/>
      <c r="N507" s="4"/>
      <c r="O507" s="74" t="str">
        <f t="shared" si="9"/>
        <v>#NAME?</v>
      </c>
      <c r="P507" s="75" t="str">
        <f>IF(O507="","",IF(OR(periods_per_year=26,periods_per_year=52),IF(periods_per_year=26,IF(O507=1,fpdate,P506+14),IF(periods_per_year=52,IF(O507=1,fpdate,P506+7),"n/a")),IF(periods_per_year=24,DATE(YEAR(fpdate),MONTH(fpdate)+(O507-1)/2+IF(AND(DAY(fpdate)&gt;=15,MOD(O507,2)=0),1,0),IF(MOD(O507,2)=0,IF(DAY(fpdate)&gt;=15,DAY(fpdate)-14,DAY(fpdate)+14),DAY(fpdate))),IF(DAY(DATE(YEAR(fpdate),MONTH(fpdate)+O507-1,DAY(fpdate)))&lt;&gt;DAY(fpdate),DATE(YEAR(fpdate),MONTH(fpdate)+O507,0),DATE(YEAR(fpdate),MONTH(fpdate)+O507-1,DAY(fpdate))))))</f>
        <v>#NAME?</v>
      </c>
      <c r="Q507" s="80" t="str">
        <f>IF(O507="","",IF(D507&lt;&gt;"",D507,IF(O507=1,start_rate,IF(variable,IF(OR(O507=1,O507&lt;$J$23*periods_per_year),Q506,MIN($J$24,IF(MOD(O507-1,$J$26)=0,MAX($J$25,Q506+$J$27),Q506))),Q506))))</f>
        <v>#NAME?</v>
      </c>
      <c r="R507" s="78" t="str">
        <f t="shared" si="10"/>
        <v>#NAME?</v>
      </c>
      <c r="S507" s="78" t="str">
        <f t="shared" si="11"/>
        <v>#NAME?</v>
      </c>
      <c r="T507" s="78" t="str">
        <f t="shared" si="12"/>
        <v>#NAME?</v>
      </c>
      <c r="U507" s="78" t="str">
        <f t="shared" si="13"/>
        <v>#NAME?</v>
      </c>
    </row>
    <row r="508" ht="12.75" customHeight="1">
      <c r="A508" s="74" t="str">
        <f t="shared" si="1"/>
        <v>#NAME?</v>
      </c>
      <c r="B508" s="75" t="str">
        <f>IF(A508="","",IF(OR(periods_per_year=26,periods_per_year=52),IF(periods_per_year=26,IF(A508=1,fpdate,B507+14),IF(periods_per_year=52,IF(A508=1,fpdate,B507+7),"n/a")),IF(periods_per_year=24,DATE(YEAR(fpdate),MONTH(fpdate)+(A508-1)/2+IF(AND(DAY(fpdate)&gt;=15,MOD(A508,2)=0),1,0),IF(MOD(A508,2)=0,IF(DAY(fpdate)&gt;=15,DAY(fpdate)-14,DAY(fpdate)+14),DAY(fpdate))),IF(DAY(DATE(YEAR(fpdate),MONTH(fpdate)+A508-1,DAY(fpdate)))&lt;&gt;DAY(fpdate),DATE(YEAR(fpdate),MONTH(fpdate)+A508,0),DATE(YEAR(fpdate),MONTH(fpdate)+A508-1,DAY(fpdate))))))</f>
        <v>#NAME?</v>
      </c>
      <c r="C508" s="76" t="str">
        <f t="shared" si="2"/>
        <v>#NAME?</v>
      </c>
      <c r="D508" s="77" t="str">
        <f>IF(A508="","",IF(A508=1,start_rate,IF(variable,IF(OR(A508=1,A508&lt;$J$23*periods_per_year),D507,MIN($J$24,IF(MOD(A508-1,$J$26)=0,MAX($J$25,D507+$J$27),D507))),D507)))</f>
        <v>#NAME?</v>
      </c>
      <c r="E508" s="78" t="str">
        <f t="shared" si="3"/>
        <v>#NAME?</v>
      </c>
      <c r="F508" s="78" t="str">
        <f t="shared" si="4"/>
        <v>#NAME?</v>
      </c>
      <c r="G508" s="78" t="str">
        <f>IF(OR(A508="",A508&lt;$E$23),"",IF(J507&lt;=F508,0,IF(IF(AND(A508&gt;=$E$23,MOD(A508-$E$23,int)=0),$E$24,0)+F508&gt;=J507+E508,J507+E508-F508,IF(AND(A508&gt;=$E$23,MOD(A508-$E$23,int)=0),$E$24,0)+IF(IF(AND(A508&gt;=$E$23,MOD(A508-$E$23,int)=0),$E$24,0)+IF(MOD(A508-$E$27,periods_per_year)=0,$E$26,0)+F508&lt;J507+E508,IF(MOD(A508-$E$27,periods_per_year)=0,$E$26,0),J507+E508-IF(AND(A508&gt;=$E$23,MOD(A508-$E$23,int)=0),$E$24,0)-F508))))</f>
        <v>#NAME?</v>
      </c>
      <c r="H508" s="79"/>
      <c r="I508" s="78" t="str">
        <f t="shared" si="5"/>
        <v>#NAME?</v>
      </c>
      <c r="J508" s="78" t="str">
        <f t="shared" si="6"/>
        <v>#NAME?</v>
      </c>
      <c r="K508" s="78" t="str">
        <f t="shared" si="7"/>
        <v>#NAME?</v>
      </c>
      <c r="L508" s="78" t="str">
        <f t="shared" si="8"/>
        <v>#NAME?</v>
      </c>
      <c r="M508" s="4"/>
      <c r="N508" s="4"/>
      <c r="O508" s="74" t="str">
        <f t="shared" si="9"/>
        <v>#NAME?</v>
      </c>
      <c r="P508" s="75" t="str">
        <f>IF(O508="","",IF(OR(periods_per_year=26,periods_per_year=52),IF(periods_per_year=26,IF(O508=1,fpdate,P507+14),IF(periods_per_year=52,IF(O508=1,fpdate,P507+7),"n/a")),IF(periods_per_year=24,DATE(YEAR(fpdate),MONTH(fpdate)+(O508-1)/2+IF(AND(DAY(fpdate)&gt;=15,MOD(O508,2)=0),1,0),IF(MOD(O508,2)=0,IF(DAY(fpdate)&gt;=15,DAY(fpdate)-14,DAY(fpdate)+14),DAY(fpdate))),IF(DAY(DATE(YEAR(fpdate),MONTH(fpdate)+O508-1,DAY(fpdate)))&lt;&gt;DAY(fpdate),DATE(YEAR(fpdate),MONTH(fpdate)+O508,0),DATE(YEAR(fpdate),MONTH(fpdate)+O508-1,DAY(fpdate))))))</f>
        <v>#NAME?</v>
      </c>
      <c r="Q508" s="80" t="str">
        <f>IF(O508="","",IF(D508&lt;&gt;"",D508,IF(O508=1,start_rate,IF(variable,IF(OR(O508=1,O508&lt;$J$23*periods_per_year),Q507,MIN($J$24,IF(MOD(O508-1,$J$26)=0,MAX($J$25,Q507+$J$27),Q507))),Q507))))</f>
        <v>#NAME?</v>
      </c>
      <c r="R508" s="78" t="str">
        <f t="shared" si="10"/>
        <v>#NAME?</v>
      </c>
      <c r="S508" s="78" t="str">
        <f t="shared" si="11"/>
        <v>#NAME?</v>
      </c>
      <c r="T508" s="78" t="str">
        <f t="shared" si="12"/>
        <v>#NAME?</v>
      </c>
      <c r="U508" s="78" t="str">
        <f t="shared" si="13"/>
        <v>#NAME?</v>
      </c>
    </row>
    <row r="509" ht="12.75" customHeight="1">
      <c r="A509" s="74" t="str">
        <f t="shared" si="1"/>
        <v>#NAME?</v>
      </c>
      <c r="B509" s="75" t="str">
        <f>IF(A509="","",IF(OR(periods_per_year=26,periods_per_year=52),IF(periods_per_year=26,IF(A509=1,fpdate,B508+14),IF(periods_per_year=52,IF(A509=1,fpdate,B508+7),"n/a")),IF(periods_per_year=24,DATE(YEAR(fpdate),MONTH(fpdate)+(A509-1)/2+IF(AND(DAY(fpdate)&gt;=15,MOD(A509,2)=0),1,0),IF(MOD(A509,2)=0,IF(DAY(fpdate)&gt;=15,DAY(fpdate)-14,DAY(fpdate)+14),DAY(fpdate))),IF(DAY(DATE(YEAR(fpdate),MONTH(fpdate)+A509-1,DAY(fpdate)))&lt;&gt;DAY(fpdate),DATE(YEAR(fpdate),MONTH(fpdate)+A509,0),DATE(YEAR(fpdate),MONTH(fpdate)+A509-1,DAY(fpdate))))))</f>
        <v>#NAME?</v>
      </c>
      <c r="C509" s="76" t="str">
        <f t="shared" si="2"/>
        <v>#NAME?</v>
      </c>
      <c r="D509" s="77" t="str">
        <f>IF(A509="","",IF(A509=1,start_rate,IF(variable,IF(OR(A509=1,A509&lt;$J$23*periods_per_year),D508,MIN($J$24,IF(MOD(A509-1,$J$26)=0,MAX($J$25,D508+$J$27),D508))),D508)))</f>
        <v>#NAME?</v>
      </c>
      <c r="E509" s="78" t="str">
        <f t="shared" si="3"/>
        <v>#NAME?</v>
      </c>
      <c r="F509" s="78" t="str">
        <f t="shared" si="4"/>
        <v>#NAME?</v>
      </c>
      <c r="G509" s="78" t="str">
        <f>IF(OR(A509="",A509&lt;$E$23),"",IF(J508&lt;=F509,0,IF(IF(AND(A509&gt;=$E$23,MOD(A509-$E$23,int)=0),$E$24,0)+F509&gt;=J508+E509,J508+E509-F509,IF(AND(A509&gt;=$E$23,MOD(A509-$E$23,int)=0),$E$24,0)+IF(IF(AND(A509&gt;=$E$23,MOD(A509-$E$23,int)=0),$E$24,0)+IF(MOD(A509-$E$27,periods_per_year)=0,$E$26,0)+F509&lt;J508+E509,IF(MOD(A509-$E$27,periods_per_year)=0,$E$26,0),J508+E509-IF(AND(A509&gt;=$E$23,MOD(A509-$E$23,int)=0),$E$24,0)-F509))))</f>
        <v>#NAME?</v>
      </c>
      <c r="H509" s="79"/>
      <c r="I509" s="78" t="str">
        <f t="shared" si="5"/>
        <v>#NAME?</v>
      </c>
      <c r="J509" s="78" t="str">
        <f t="shared" si="6"/>
        <v>#NAME?</v>
      </c>
      <c r="K509" s="78" t="str">
        <f t="shared" si="7"/>
        <v>#NAME?</v>
      </c>
      <c r="L509" s="78" t="str">
        <f t="shared" si="8"/>
        <v>#NAME?</v>
      </c>
      <c r="M509" s="4"/>
      <c r="N509" s="4"/>
      <c r="O509" s="74" t="str">
        <f t="shared" si="9"/>
        <v>#NAME?</v>
      </c>
      <c r="P509" s="75" t="str">
        <f>IF(O509="","",IF(OR(periods_per_year=26,periods_per_year=52),IF(periods_per_year=26,IF(O509=1,fpdate,P508+14),IF(periods_per_year=52,IF(O509=1,fpdate,P508+7),"n/a")),IF(periods_per_year=24,DATE(YEAR(fpdate),MONTH(fpdate)+(O509-1)/2+IF(AND(DAY(fpdate)&gt;=15,MOD(O509,2)=0),1,0),IF(MOD(O509,2)=0,IF(DAY(fpdate)&gt;=15,DAY(fpdate)-14,DAY(fpdate)+14),DAY(fpdate))),IF(DAY(DATE(YEAR(fpdate),MONTH(fpdate)+O509-1,DAY(fpdate)))&lt;&gt;DAY(fpdate),DATE(YEAR(fpdate),MONTH(fpdate)+O509,0),DATE(YEAR(fpdate),MONTH(fpdate)+O509-1,DAY(fpdate))))))</f>
        <v>#NAME?</v>
      </c>
      <c r="Q509" s="80" t="str">
        <f>IF(O509="","",IF(D509&lt;&gt;"",D509,IF(O509=1,start_rate,IF(variable,IF(OR(O509=1,O509&lt;$J$23*periods_per_year),Q508,MIN($J$24,IF(MOD(O509-1,$J$26)=0,MAX($J$25,Q508+$J$27),Q508))),Q508))))</f>
        <v>#NAME?</v>
      </c>
      <c r="R509" s="78" t="str">
        <f t="shared" si="10"/>
        <v>#NAME?</v>
      </c>
      <c r="S509" s="78" t="str">
        <f t="shared" si="11"/>
        <v>#NAME?</v>
      </c>
      <c r="T509" s="78" t="str">
        <f t="shared" si="12"/>
        <v>#NAME?</v>
      </c>
      <c r="U509" s="78" t="str">
        <f t="shared" si="13"/>
        <v>#NAME?</v>
      </c>
    </row>
    <row r="510" ht="12.75" customHeight="1">
      <c r="A510" s="74" t="str">
        <f t="shared" si="1"/>
        <v>#NAME?</v>
      </c>
      <c r="B510" s="75" t="str">
        <f>IF(A510="","",IF(OR(periods_per_year=26,periods_per_year=52),IF(periods_per_year=26,IF(A510=1,fpdate,B509+14),IF(periods_per_year=52,IF(A510=1,fpdate,B509+7),"n/a")),IF(periods_per_year=24,DATE(YEAR(fpdate),MONTH(fpdate)+(A510-1)/2+IF(AND(DAY(fpdate)&gt;=15,MOD(A510,2)=0),1,0),IF(MOD(A510,2)=0,IF(DAY(fpdate)&gt;=15,DAY(fpdate)-14,DAY(fpdate)+14),DAY(fpdate))),IF(DAY(DATE(YEAR(fpdate),MONTH(fpdate)+A510-1,DAY(fpdate)))&lt;&gt;DAY(fpdate),DATE(YEAR(fpdate),MONTH(fpdate)+A510,0),DATE(YEAR(fpdate),MONTH(fpdate)+A510-1,DAY(fpdate))))))</f>
        <v>#NAME?</v>
      </c>
      <c r="C510" s="76" t="str">
        <f t="shared" si="2"/>
        <v>#NAME?</v>
      </c>
      <c r="D510" s="77" t="str">
        <f>IF(A510="","",IF(A510=1,start_rate,IF(variable,IF(OR(A510=1,A510&lt;$J$23*periods_per_year),D509,MIN($J$24,IF(MOD(A510-1,$J$26)=0,MAX($J$25,D509+$J$27),D509))),D509)))</f>
        <v>#NAME?</v>
      </c>
      <c r="E510" s="78" t="str">
        <f t="shared" si="3"/>
        <v>#NAME?</v>
      </c>
      <c r="F510" s="78" t="str">
        <f t="shared" si="4"/>
        <v>#NAME?</v>
      </c>
      <c r="G510" s="78" t="str">
        <f>IF(OR(A510="",A510&lt;$E$23),"",IF(J509&lt;=F510,0,IF(IF(AND(A510&gt;=$E$23,MOD(A510-$E$23,int)=0),$E$24,0)+F510&gt;=J509+E510,J509+E510-F510,IF(AND(A510&gt;=$E$23,MOD(A510-$E$23,int)=0),$E$24,0)+IF(IF(AND(A510&gt;=$E$23,MOD(A510-$E$23,int)=0),$E$24,0)+IF(MOD(A510-$E$27,periods_per_year)=0,$E$26,0)+F510&lt;J509+E510,IF(MOD(A510-$E$27,periods_per_year)=0,$E$26,0),J509+E510-IF(AND(A510&gt;=$E$23,MOD(A510-$E$23,int)=0),$E$24,0)-F510))))</f>
        <v>#NAME?</v>
      </c>
      <c r="H510" s="79"/>
      <c r="I510" s="78" t="str">
        <f t="shared" si="5"/>
        <v>#NAME?</v>
      </c>
      <c r="J510" s="78" t="str">
        <f t="shared" si="6"/>
        <v>#NAME?</v>
      </c>
      <c r="K510" s="78" t="str">
        <f t="shared" si="7"/>
        <v>#NAME?</v>
      </c>
      <c r="L510" s="78" t="str">
        <f t="shared" si="8"/>
        <v>#NAME?</v>
      </c>
      <c r="M510" s="4"/>
      <c r="N510" s="4"/>
      <c r="O510" s="74" t="str">
        <f t="shared" si="9"/>
        <v>#NAME?</v>
      </c>
      <c r="P510" s="75" t="str">
        <f>IF(O510="","",IF(OR(periods_per_year=26,periods_per_year=52),IF(periods_per_year=26,IF(O510=1,fpdate,P509+14),IF(periods_per_year=52,IF(O510=1,fpdate,P509+7),"n/a")),IF(periods_per_year=24,DATE(YEAR(fpdate),MONTH(fpdate)+(O510-1)/2+IF(AND(DAY(fpdate)&gt;=15,MOD(O510,2)=0),1,0),IF(MOD(O510,2)=0,IF(DAY(fpdate)&gt;=15,DAY(fpdate)-14,DAY(fpdate)+14),DAY(fpdate))),IF(DAY(DATE(YEAR(fpdate),MONTH(fpdate)+O510-1,DAY(fpdate)))&lt;&gt;DAY(fpdate),DATE(YEAR(fpdate),MONTH(fpdate)+O510,0),DATE(YEAR(fpdate),MONTH(fpdate)+O510-1,DAY(fpdate))))))</f>
        <v>#NAME?</v>
      </c>
      <c r="Q510" s="80" t="str">
        <f>IF(O510="","",IF(D510&lt;&gt;"",D510,IF(O510=1,start_rate,IF(variable,IF(OR(O510=1,O510&lt;$J$23*periods_per_year),Q509,MIN($J$24,IF(MOD(O510-1,$J$26)=0,MAX($J$25,Q509+$J$27),Q509))),Q509))))</f>
        <v>#NAME?</v>
      </c>
      <c r="R510" s="78" t="str">
        <f t="shared" si="10"/>
        <v>#NAME?</v>
      </c>
      <c r="S510" s="78" t="str">
        <f t="shared" si="11"/>
        <v>#NAME?</v>
      </c>
      <c r="T510" s="78" t="str">
        <f t="shared" si="12"/>
        <v>#NAME?</v>
      </c>
      <c r="U510" s="78" t="str">
        <f t="shared" si="13"/>
        <v>#NAME?</v>
      </c>
    </row>
    <row r="511" ht="12.75" customHeight="1">
      <c r="A511" s="74" t="str">
        <f t="shared" si="1"/>
        <v>#NAME?</v>
      </c>
      <c r="B511" s="75" t="str">
        <f>IF(A511="","",IF(OR(periods_per_year=26,periods_per_year=52),IF(periods_per_year=26,IF(A511=1,fpdate,B510+14),IF(periods_per_year=52,IF(A511=1,fpdate,B510+7),"n/a")),IF(periods_per_year=24,DATE(YEAR(fpdate),MONTH(fpdate)+(A511-1)/2+IF(AND(DAY(fpdate)&gt;=15,MOD(A511,2)=0),1,0),IF(MOD(A511,2)=0,IF(DAY(fpdate)&gt;=15,DAY(fpdate)-14,DAY(fpdate)+14),DAY(fpdate))),IF(DAY(DATE(YEAR(fpdate),MONTH(fpdate)+A511-1,DAY(fpdate)))&lt;&gt;DAY(fpdate),DATE(YEAR(fpdate),MONTH(fpdate)+A511,0),DATE(YEAR(fpdate),MONTH(fpdate)+A511-1,DAY(fpdate))))))</f>
        <v>#NAME?</v>
      </c>
      <c r="C511" s="76" t="str">
        <f t="shared" si="2"/>
        <v>#NAME?</v>
      </c>
      <c r="D511" s="77" t="str">
        <f>IF(A511="","",IF(A511=1,start_rate,IF(variable,IF(OR(A511=1,A511&lt;$J$23*periods_per_year),D510,MIN($J$24,IF(MOD(A511-1,$J$26)=0,MAX($J$25,D510+$J$27),D510))),D510)))</f>
        <v>#NAME?</v>
      </c>
      <c r="E511" s="78" t="str">
        <f t="shared" si="3"/>
        <v>#NAME?</v>
      </c>
      <c r="F511" s="78" t="str">
        <f t="shared" si="4"/>
        <v>#NAME?</v>
      </c>
      <c r="G511" s="78" t="str">
        <f>IF(OR(A511="",A511&lt;$E$23),"",IF(J510&lt;=F511,0,IF(IF(AND(A511&gt;=$E$23,MOD(A511-$E$23,int)=0),$E$24,0)+F511&gt;=J510+E511,J510+E511-F511,IF(AND(A511&gt;=$E$23,MOD(A511-$E$23,int)=0),$E$24,0)+IF(IF(AND(A511&gt;=$E$23,MOD(A511-$E$23,int)=0),$E$24,0)+IF(MOD(A511-$E$27,periods_per_year)=0,$E$26,0)+F511&lt;J510+E511,IF(MOD(A511-$E$27,periods_per_year)=0,$E$26,0),J510+E511-IF(AND(A511&gt;=$E$23,MOD(A511-$E$23,int)=0),$E$24,0)-F511))))</f>
        <v>#NAME?</v>
      </c>
      <c r="H511" s="79"/>
      <c r="I511" s="78" t="str">
        <f t="shared" si="5"/>
        <v>#NAME?</v>
      </c>
      <c r="J511" s="78" t="str">
        <f t="shared" si="6"/>
        <v>#NAME?</v>
      </c>
      <c r="K511" s="78" t="str">
        <f t="shared" si="7"/>
        <v>#NAME?</v>
      </c>
      <c r="L511" s="78" t="str">
        <f t="shared" si="8"/>
        <v>#NAME?</v>
      </c>
      <c r="M511" s="4"/>
      <c r="N511" s="4"/>
      <c r="O511" s="74" t="str">
        <f t="shared" si="9"/>
        <v>#NAME?</v>
      </c>
      <c r="P511" s="75" t="str">
        <f>IF(O511="","",IF(OR(periods_per_year=26,periods_per_year=52),IF(periods_per_year=26,IF(O511=1,fpdate,P510+14),IF(periods_per_year=52,IF(O511=1,fpdate,P510+7),"n/a")),IF(periods_per_year=24,DATE(YEAR(fpdate),MONTH(fpdate)+(O511-1)/2+IF(AND(DAY(fpdate)&gt;=15,MOD(O511,2)=0),1,0),IF(MOD(O511,2)=0,IF(DAY(fpdate)&gt;=15,DAY(fpdate)-14,DAY(fpdate)+14),DAY(fpdate))),IF(DAY(DATE(YEAR(fpdate),MONTH(fpdate)+O511-1,DAY(fpdate)))&lt;&gt;DAY(fpdate),DATE(YEAR(fpdate),MONTH(fpdate)+O511,0),DATE(YEAR(fpdate),MONTH(fpdate)+O511-1,DAY(fpdate))))))</f>
        <v>#NAME?</v>
      </c>
      <c r="Q511" s="80" t="str">
        <f>IF(O511="","",IF(D511&lt;&gt;"",D511,IF(O511=1,start_rate,IF(variable,IF(OR(O511=1,O511&lt;$J$23*periods_per_year),Q510,MIN($J$24,IF(MOD(O511-1,$J$26)=0,MAX($J$25,Q510+$J$27),Q510))),Q510))))</f>
        <v>#NAME?</v>
      </c>
      <c r="R511" s="78" t="str">
        <f t="shared" si="10"/>
        <v>#NAME?</v>
      </c>
      <c r="S511" s="78" t="str">
        <f t="shared" si="11"/>
        <v>#NAME?</v>
      </c>
      <c r="T511" s="78" t="str">
        <f t="shared" si="12"/>
        <v>#NAME?</v>
      </c>
      <c r="U511" s="78" t="str">
        <f t="shared" si="13"/>
        <v>#NAME?</v>
      </c>
    </row>
    <row r="512" ht="12.75" customHeight="1">
      <c r="A512" s="74" t="str">
        <f t="shared" si="1"/>
        <v>#NAME?</v>
      </c>
      <c r="B512" s="75" t="str">
        <f>IF(A512="","",IF(OR(periods_per_year=26,periods_per_year=52),IF(periods_per_year=26,IF(A512=1,fpdate,B511+14),IF(periods_per_year=52,IF(A512=1,fpdate,B511+7),"n/a")),IF(periods_per_year=24,DATE(YEAR(fpdate),MONTH(fpdate)+(A512-1)/2+IF(AND(DAY(fpdate)&gt;=15,MOD(A512,2)=0),1,0),IF(MOD(A512,2)=0,IF(DAY(fpdate)&gt;=15,DAY(fpdate)-14,DAY(fpdate)+14),DAY(fpdate))),IF(DAY(DATE(YEAR(fpdate),MONTH(fpdate)+A512-1,DAY(fpdate)))&lt;&gt;DAY(fpdate),DATE(YEAR(fpdate),MONTH(fpdate)+A512,0),DATE(YEAR(fpdate),MONTH(fpdate)+A512-1,DAY(fpdate))))))</f>
        <v>#NAME?</v>
      </c>
      <c r="C512" s="76" t="str">
        <f t="shared" si="2"/>
        <v>#NAME?</v>
      </c>
      <c r="D512" s="77" t="str">
        <f>IF(A512="","",IF(A512=1,start_rate,IF(variable,IF(OR(A512=1,A512&lt;$J$23*periods_per_year),D511,MIN($J$24,IF(MOD(A512-1,$J$26)=0,MAX($J$25,D511+$J$27),D511))),D511)))</f>
        <v>#NAME?</v>
      </c>
      <c r="E512" s="78" t="str">
        <f t="shared" si="3"/>
        <v>#NAME?</v>
      </c>
      <c r="F512" s="78" t="str">
        <f t="shared" si="4"/>
        <v>#NAME?</v>
      </c>
      <c r="G512" s="78" t="str">
        <f>IF(OR(A512="",A512&lt;$E$23),"",IF(J511&lt;=F512,0,IF(IF(AND(A512&gt;=$E$23,MOD(A512-$E$23,int)=0),$E$24,0)+F512&gt;=J511+E512,J511+E512-F512,IF(AND(A512&gt;=$E$23,MOD(A512-$E$23,int)=0),$E$24,0)+IF(IF(AND(A512&gt;=$E$23,MOD(A512-$E$23,int)=0),$E$24,0)+IF(MOD(A512-$E$27,periods_per_year)=0,$E$26,0)+F512&lt;J511+E512,IF(MOD(A512-$E$27,periods_per_year)=0,$E$26,0),J511+E512-IF(AND(A512&gt;=$E$23,MOD(A512-$E$23,int)=0),$E$24,0)-F512))))</f>
        <v>#NAME?</v>
      </c>
      <c r="H512" s="79"/>
      <c r="I512" s="78" t="str">
        <f t="shared" si="5"/>
        <v>#NAME?</v>
      </c>
      <c r="J512" s="78" t="str">
        <f t="shared" si="6"/>
        <v>#NAME?</v>
      </c>
      <c r="K512" s="78" t="str">
        <f t="shared" si="7"/>
        <v>#NAME?</v>
      </c>
      <c r="L512" s="78" t="str">
        <f t="shared" si="8"/>
        <v>#NAME?</v>
      </c>
      <c r="M512" s="4"/>
      <c r="N512" s="4"/>
      <c r="O512" s="74" t="str">
        <f t="shared" si="9"/>
        <v>#NAME?</v>
      </c>
      <c r="P512" s="75" t="str">
        <f>IF(O512="","",IF(OR(periods_per_year=26,periods_per_year=52),IF(periods_per_year=26,IF(O512=1,fpdate,P511+14),IF(periods_per_year=52,IF(O512=1,fpdate,P511+7),"n/a")),IF(periods_per_year=24,DATE(YEAR(fpdate),MONTH(fpdate)+(O512-1)/2+IF(AND(DAY(fpdate)&gt;=15,MOD(O512,2)=0),1,0),IF(MOD(O512,2)=0,IF(DAY(fpdate)&gt;=15,DAY(fpdate)-14,DAY(fpdate)+14),DAY(fpdate))),IF(DAY(DATE(YEAR(fpdate),MONTH(fpdate)+O512-1,DAY(fpdate)))&lt;&gt;DAY(fpdate),DATE(YEAR(fpdate),MONTH(fpdate)+O512,0),DATE(YEAR(fpdate),MONTH(fpdate)+O512-1,DAY(fpdate))))))</f>
        <v>#NAME?</v>
      </c>
      <c r="Q512" s="80" t="str">
        <f>IF(O512="","",IF(D512&lt;&gt;"",D512,IF(O512=1,start_rate,IF(variable,IF(OR(O512=1,O512&lt;$J$23*periods_per_year),Q511,MIN($J$24,IF(MOD(O512-1,$J$26)=0,MAX($J$25,Q511+$J$27),Q511))),Q511))))</f>
        <v>#NAME?</v>
      </c>
      <c r="R512" s="78" t="str">
        <f t="shared" si="10"/>
        <v>#NAME?</v>
      </c>
      <c r="S512" s="78" t="str">
        <f t="shared" si="11"/>
        <v>#NAME?</v>
      </c>
      <c r="T512" s="78" t="str">
        <f t="shared" si="12"/>
        <v>#NAME?</v>
      </c>
      <c r="U512" s="78" t="str">
        <f t="shared" si="13"/>
        <v>#NAME?</v>
      </c>
    </row>
    <row r="513" ht="12.75" customHeight="1">
      <c r="A513" s="74" t="str">
        <f t="shared" si="1"/>
        <v>#NAME?</v>
      </c>
      <c r="B513" s="75" t="str">
        <f>IF(A513="","",IF(OR(periods_per_year=26,periods_per_year=52),IF(periods_per_year=26,IF(A513=1,fpdate,B512+14),IF(periods_per_year=52,IF(A513=1,fpdate,B512+7),"n/a")),IF(periods_per_year=24,DATE(YEAR(fpdate),MONTH(fpdate)+(A513-1)/2+IF(AND(DAY(fpdate)&gt;=15,MOD(A513,2)=0),1,0),IF(MOD(A513,2)=0,IF(DAY(fpdate)&gt;=15,DAY(fpdate)-14,DAY(fpdate)+14),DAY(fpdate))),IF(DAY(DATE(YEAR(fpdate),MONTH(fpdate)+A513-1,DAY(fpdate)))&lt;&gt;DAY(fpdate),DATE(YEAR(fpdate),MONTH(fpdate)+A513,0),DATE(YEAR(fpdate),MONTH(fpdate)+A513-1,DAY(fpdate))))))</f>
        <v>#NAME?</v>
      </c>
      <c r="C513" s="76" t="str">
        <f t="shared" si="2"/>
        <v>#NAME?</v>
      </c>
      <c r="D513" s="77" t="str">
        <f>IF(A513="","",IF(A513=1,start_rate,IF(variable,IF(OR(A513=1,A513&lt;$J$23*periods_per_year),D512,MIN($J$24,IF(MOD(A513-1,$J$26)=0,MAX($J$25,D512+$J$27),D512))),D512)))</f>
        <v>#NAME?</v>
      </c>
      <c r="E513" s="78" t="str">
        <f t="shared" si="3"/>
        <v>#NAME?</v>
      </c>
      <c r="F513" s="78" t="str">
        <f t="shared" si="4"/>
        <v>#NAME?</v>
      </c>
      <c r="G513" s="78" t="str">
        <f>IF(OR(A513="",A513&lt;$E$23),"",IF(J512&lt;=F513,0,IF(IF(AND(A513&gt;=$E$23,MOD(A513-$E$23,int)=0),$E$24,0)+F513&gt;=J512+E513,J512+E513-F513,IF(AND(A513&gt;=$E$23,MOD(A513-$E$23,int)=0),$E$24,0)+IF(IF(AND(A513&gt;=$E$23,MOD(A513-$E$23,int)=0),$E$24,0)+IF(MOD(A513-$E$27,periods_per_year)=0,$E$26,0)+F513&lt;J512+E513,IF(MOD(A513-$E$27,periods_per_year)=0,$E$26,0),J512+E513-IF(AND(A513&gt;=$E$23,MOD(A513-$E$23,int)=0),$E$24,0)-F513))))</f>
        <v>#NAME?</v>
      </c>
      <c r="H513" s="79"/>
      <c r="I513" s="78" t="str">
        <f t="shared" si="5"/>
        <v>#NAME?</v>
      </c>
      <c r="J513" s="78" t="str">
        <f t="shared" si="6"/>
        <v>#NAME?</v>
      </c>
      <c r="K513" s="78" t="str">
        <f t="shared" si="7"/>
        <v>#NAME?</v>
      </c>
      <c r="L513" s="78" t="str">
        <f t="shared" si="8"/>
        <v>#NAME?</v>
      </c>
      <c r="M513" s="4"/>
      <c r="N513" s="4"/>
      <c r="O513" s="74" t="str">
        <f t="shared" si="9"/>
        <v>#NAME?</v>
      </c>
      <c r="P513" s="75" t="str">
        <f>IF(O513="","",IF(OR(periods_per_year=26,periods_per_year=52),IF(periods_per_year=26,IF(O513=1,fpdate,P512+14),IF(periods_per_year=52,IF(O513=1,fpdate,P512+7),"n/a")),IF(periods_per_year=24,DATE(YEAR(fpdate),MONTH(fpdate)+(O513-1)/2+IF(AND(DAY(fpdate)&gt;=15,MOD(O513,2)=0),1,0),IF(MOD(O513,2)=0,IF(DAY(fpdate)&gt;=15,DAY(fpdate)-14,DAY(fpdate)+14),DAY(fpdate))),IF(DAY(DATE(YEAR(fpdate),MONTH(fpdate)+O513-1,DAY(fpdate)))&lt;&gt;DAY(fpdate),DATE(YEAR(fpdate),MONTH(fpdate)+O513,0),DATE(YEAR(fpdate),MONTH(fpdate)+O513-1,DAY(fpdate))))))</f>
        <v>#NAME?</v>
      </c>
      <c r="Q513" s="80" t="str">
        <f>IF(O513="","",IF(D513&lt;&gt;"",D513,IF(O513=1,start_rate,IF(variable,IF(OR(O513=1,O513&lt;$J$23*periods_per_year),Q512,MIN($J$24,IF(MOD(O513-1,$J$26)=0,MAX($J$25,Q512+$J$27),Q512))),Q512))))</f>
        <v>#NAME?</v>
      </c>
      <c r="R513" s="78" t="str">
        <f t="shared" si="10"/>
        <v>#NAME?</v>
      </c>
      <c r="S513" s="78" t="str">
        <f t="shared" si="11"/>
        <v>#NAME?</v>
      </c>
      <c r="T513" s="78" t="str">
        <f t="shared" si="12"/>
        <v>#NAME?</v>
      </c>
      <c r="U513" s="78" t="str">
        <f t="shared" si="13"/>
        <v>#NAME?</v>
      </c>
    </row>
    <row r="514" ht="12.75" customHeight="1">
      <c r="A514" s="74" t="str">
        <f t="shared" si="1"/>
        <v>#NAME?</v>
      </c>
      <c r="B514" s="75" t="str">
        <f>IF(A514="","",IF(OR(periods_per_year=26,periods_per_year=52),IF(periods_per_year=26,IF(A514=1,fpdate,B513+14),IF(periods_per_year=52,IF(A514=1,fpdate,B513+7),"n/a")),IF(periods_per_year=24,DATE(YEAR(fpdate),MONTH(fpdate)+(A514-1)/2+IF(AND(DAY(fpdate)&gt;=15,MOD(A514,2)=0),1,0),IF(MOD(A514,2)=0,IF(DAY(fpdate)&gt;=15,DAY(fpdate)-14,DAY(fpdate)+14),DAY(fpdate))),IF(DAY(DATE(YEAR(fpdate),MONTH(fpdate)+A514-1,DAY(fpdate)))&lt;&gt;DAY(fpdate),DATE(YEAR(fpdate),MONTH(fpdate)+A514,0),DATE(YEAR(fpdate),MONTH(fpdate)+A514-1,DAY(fpdate))))))</f>
        <v>#NAME?</v>
      </c>
      <c r="C514" s="76" t="str">
        <f t="shared" si="2"/>
        <v>#NAME?</v>
      </c>
      <c r="D514" s="77" t="str">
        <f>IF(A514="","",IF(A514=1,start_rate,IF(variable,IF(OR(A514=1,A514&lt;$J$23*periods_per_year),D513,MIN($J$24,IF(MOD(A514-1,$J$26)=0,MAX($J$25,D513+$J$27),D513))),D513)))</f>
        <v>#NAME?</v>
      </c>
      <c r="E514" s="78" t="str">
        <f t="shared" si="3"/>
        <v>#NAME?</v>
      </c>
      <c r="F514" s="78" t="str">
        <f t="shared" si="4"/>
        <v>#NAME?</v>
      </c>
      <c r="G514" s="78" t="str">
        <f>IF(OR(A514="",A514&lt;$E$23),"",IF(J513&lt;=F514,0,IF(IF(AND(A514&gt;=$E$23,MOD(A514-$E$23,int)=0),$E$24,0)+F514&gt;=J513+E514,J513+E514-F514,IF(AND(A514&gt;=$E$23,MOD(A514-$E$23,int)=0),$E$24,0)+IF(IF(AND(A514&gt;=$E$23,MOD(A514-$E$23,int)=0),$E$24,0)+IF(MOD(A514-$E$27,periods_per_year)=0,$E$26,0)+F514&lt;J513+E514,IF(MOD(A514-$E$27,periods_per_year)=0,$E$26,0),J513+E514-IF(AND(A514&gt;=$E$23,MOD(A514-$E$23,int)=0),$E$24,0)-F514))))</f>
        <v>#NAME?</v>
      </c>
      <c r="H514" s="79"/>
      <c r="I514" s="78" t="str">
        <f t="shared" si="5"/>
        <v>#NAME?</v>
      </c>
      <c r="J514" s="78" t="str">
        <f t="shared" si="6"/>
        <v>#NAME?</v>
      </c>
      <c r="K514" s="78" t="str">
        <f t="shared" si="7"/>
        <v>#NAME?</v>
      </c>
      <c r="L514" s="78" t="str">
        <f t="shared" si="8"/>
        <v>#NAME?</v>
      </c>
      <c r="M514" s="4"/>
      <c r="N514" s="4"/>
      <c r="O514" s="74" t="str">
        <f t="shared" si="9"/>
        <v>#NAME?</v>
      </c>
      <c r="P514" s="75" t="str">
        <f>IF(O514="","",IF(OR(periods_per_year=26,periods_per_year=52),IF(periods_per_year=26,IF(O514=1,fpdate,P513+14),IF(periods_per_year=52,IF(O514=1,fpdate,P513+7),"n/a")),IF(periods_per_year=24,DATE(YEAR(fpdate),MONTH(fpdate)+(O514-1)/2+IF(AND(DAY(fpdate)&gt;=15,MOD(O514,2)=0),1,0),IF(MOD(O514,2)=0,IF(DAY(fpdate)&gt;=15,DAY(fpdate)-14,DAY(fpdate)+14),DAY(fpdate))),IF(DAY(DATE(YEAR(fpdate),MONTH(fpdate)+O514-1,DAY(fpdate)))&lt;&gt;DAY(fpdate),DATE(YEAR(fpdate),MONTH(fpdate)+O514,0),DATE(YEAR(fpdate),MONTH(fpdate)+O514-1,DAY(fpdate))))))</f>
        <v>#NAME?</v>
      </c>
      <c r="Q514" s="80" t="str">
        <f>IF(O514="","",IF(D514&lt;&gt;"",D514,IF(O514=1,start_rate,IF(variable,IF(OR(O514=1,O514&lt;$J$23*periods_per_year),Q513,MIN($J$24,IF(MOD(O514-1,$J$26)=0,MAX($J$25,Q513+$J$27),Q513))),Q513))))</f>
        <v>#NAME?</v>
      </c>
      <c r="R514" s="78" t="str">
        <f t="shared" si="10"/>
        <v>#NAME?</v>
      </c>
      <c r="S514" s="78" t="str">
        <f t="shared" si="11"/>
        <v>#NAME?</v>
      </c>
      <c r="T514" s="78" t="str">
        <f t="shared" si="12"/>
        <v>#NAME?</v>
      </c>
      <c r="U514" s="78" t="str">
        <f t="shared" si="13"/>
        <v>#NAME?</v>
      </c>
    </row>
    <row r="515" ht="12.75" customHeight="1">
      <c r="A515" s="74" t="str">
        <f t="shared" si="1"/>
        <v>#NAME?</v>
      </c>
      <c r="B515" s="75" t="str">
        <f>IF(A515="","",IF(OR(periods_per_year=26,periods_per_year=52),IF(periods_per_year=26,IF(A515=1,fpdate,B514+14),IF(periods_per_year=52,IF(A515=1,fpdate,B514+7),"n/a")),IF(periods_per_year=24,DATE(YEAR(fpdate),MONTH(fpdate)+(A515-1)/2+IF(AND(DAY(fpdate)&gt;=15,MOD(A515,2)=0),1,0),IF(MOD(A515,2)=0,IF(DAY(fpdate)&gt;=15,DAY(fpdate)-14,DAY(fpdate)+14),DAY(fpdate))),IF(DAY(DATE(YEAR(fpdate),MONTH(fpdate)+A515-1,DAY(fpdate)))&lt;&gt;DAY(fpdate),DATE(YEAR(fpdate),MONTH(fpdate)+A515,0),DATE(YEAR(fpdate),MONTH(fpdate)+A515-1,DAY(fpdate))))))</f>
        <v>#NAME?</v>
      </c>
      <c r="C515" s="76" t="str">
        <f t="shared" si="2"/>
        <v>#NAME?</v>
      </c>
      <c r="D515" s="77" t="str">
        <f>IF(A515="","",IF(A515=1,start_rate,IF(variable,IF(OR(A515=1,A515&lt;$J$23*periods_per_year),D514,MIN($J$24,IF(MOD(A515-1,$J$26)=0,MAX($J$25,D514+$J$27),D514))),D514)))</f>
        <v>#NAME?</v>
      </c>
      <c r="E515" s="78" t="str">
        <f t="shared" si="3"/>
        <v>#NAME?</v>
      </c>
      <c r="F515" s="78" t="str">
        <f t="shared" si="4"/>
        <v>#NAME?</v>
      </c>
      <c r="G515" s="78" t="str">
        <f>IF(OR(A515="",A515&lt;$E$23),"",IF(J514&lt;=F515,0,IF(IF(AND(A515&gt;=$E$23,MOD(A515-$E$23,int)=0),$E$24,0)+F515&gt;=J514+E515,J514+E515-F515,IF(AND(A515&gt;=$E$23,MOD(A515-$E$23,int)=0),$E$24,0)+IF(IF(AND(A515&gt;=$E$23,MOD(A515-$E$23,int)=0),$E$24,0)+IF(MOD(A515-$E$27,periods_per_year)=0,$E$26,0)+F515&lt;J514+E515,IF(MOD(A515-$E$27,periods_per_year)=0,$E$26,0),J514+E515-IF(AND(A515&gt;=$E$23,MOD(A515-$E$23,int)=0),$E$24,0)-F515))))</f>
        <v>#NAME?</v>
      </c>
      <c r="H515" s="79"/>
      <c r="I515" s="78" t="str">
        <f t="shared" si="5"/>
        <v>#NAME?</v>
      </c>
      <c r="J515" s="78" t="str">
        <f t="shared" si="6"/>
        <v>#NAME?</v>
      </c>
      <c r="K515" s="78" t="str">
        <f t="shared" si="7"/>
        <v>#NAME?</v>
      </c>
      <c r="L515" s="78" t="str">
        <f t="shared" si="8"/>
        <v>#NAME?</v>
      </c>
      <c r="M515" s="4"/>
      <c r="N515" s="4"/>
      <c r="O515" s="74" t="str">
        <f t="shared" si="9"/>
        <v>#NAME?</v>
      </c>
      <c r="P515" s="75" t="str">
        <f>IF(O515="","",IF(OR(periods_per_year=26,periods_per_year=52),IF(periods_per_year=26,IF(O515=1,fpdate,P514+14),IF(periods_per_year=52,IF(O515=1,fpdate,P514+7),"n/a")),IF(periods_per_year=24,DATE(YEAR(fpdate),MONTH(fpdate)+(O515-1)/2+IF(AND(DAY(fpdate)&gt;=15,MOD(O515,2)=0),1,0),IF(MOD(O515,2)=0,IF(DAY(fpdate)&gt;=15,DAY(fpdate)-14,DAY(fpdate)+14),DAY(fpdate))),IF(DAY(DATE(YEAR(fpdate),MONTH(fpdate)+O515-1,DAY(fpdate)))&lt;&gt;DAY(fpdate),DATE(YEAR(fpdate),MONTH(fpdate)+O515,0),DATE(YEAR(fpdate),MONTH(fpdate)+O515-1,DAY(fpdate))))))</f>
        <v>#NAME?</v>
      </c>
      <c r="Q515" s="80" t="str">
        <f>IF(O515="","",IF(D515&lt;&gt;"",D515,IF(O515=1,start_rate,IF(variable,IF(OR(O515=1,O515&lt;$J$23*periods_per_year),Q514,MIN($J$24,IF(MOD(O515-1,$J$26)=0,MAX($J$25,Q514+$J$27),Q514))),Q514))))</f>
        <v>#NAME?</v>
      </c>
      <c r="R515" s="78" t="str">
        <f t="shared" si="10"/>
        <v>#NAME?</v>
      </c>
      <c r="S515" s="78" t="str">
        <f t="shared" si="11"/>
        <v>#NAME?</v>
      </c>
      <c r="T515" s="78" t="str">
        <f t="shared" si="12"/>
        <v>#NAME?</v>
      </c>
      <c r="U515" s="78" t="str">
        <f t="shared" si="13"/>
        <v>#NAME?</v>
      </c>
    </row>
    <row r="516" ht="12.75" customHeight="1">
      <c r="A516" s="74" t="str">
        <f t="shared" si="1"/>
        <v>#NAME?</v>
      </c>
      <c r="B516" s="75" t="str">
        <f>IF(A516="","",IF(OR(periods_per_year=26,periods_per_year=52),IF(periods_per_year=26,IF(A516=1,fpdate,B515+14),IF(periods_per_year=52,IF(A516=1,fpdate,B515+7),"n/a")),IF(periods_per_year=24,DATE(YEAR(fpdate),MONTH(fpdate)+(A516-1)/2+IF(AND(DAY(fpdate)&gt;=15,MOD(A516,2)=0),1,0),IF(MOD(A516,2)=0,IF(DAY(fpdate)&gt;=15,DAY(fpdate)-14,DAY(fpdate)+14),DAY(fpdate))),IF(DAY(DATE(YEAR(fpdate),MONTH(fpdate)+A516-1,DAY(fpdate)))&lt;&gt;DAY(fpdate),DATE(YEAR(fpdate),MONTH(fpdate)+A516,0),DATE(YEAR(fpdate),MONTH(fpdate)+A516-1,DAY(fpdate))))))</f>
        <v>#NAME?</v>
      </c>
      <c r="C516" s="76" t="str">
        <f t="shared" si="2"/>
        <v>#NAME?</v>
      </c>
      <c r="D516" s="77" t="str">
        <f>IF(A516="","",IF(A516=1,start_rate,IF(variable,IF(OR(A516=1,A516&lt;$J$23*periods_per_year),D515,MIN($J$24,IF(MOD(A516-1,$J$26)=0,MAX($J$25,D515+$J$27),D515))),D515)))</f>
        <v>#NAME?</v>
      </c>
      <c r="E516" s="78" t="str">
        <f t="shared" si="3"/>
        <v>#NAME?</v>
      </c>
      <c r="F516" s="78" t="str">
        <f t="shared" si="4"/>
        <v>#NAME?</v>
      </c>
      <c r="G516" s="78" t="str">
        <f>IF(OR(A516="",A516&lt;$E$23),"",IF(J515&lt;=F516,0,IF(IF(AND(A516&gt;=$E$23,MOD(A516-$E$23,int)=0),$E$24,0)+F516&gt;=J515+E516,J515+E516-F516,IF(AND(A516&gt;=$E$23,MOD(A516-$E$23,int)=0),$E$24,0)+IF(IF(AND(A516&gt;=$E$23,MOD(A516-$E$23,int)=0),$E$24,0)+IF(MOD(A516-$E$27,periods_per_year)=0,$E$26,0)+F516&lt;J515+E516,IF(MOD(A516-$E$27,periods_per_year)=0,$E$26,0),J515+E516-IF(AND(A516&gt;=$E$23,MOD(A516-$E$23,int)=0),$E$24,0)-F516))))</f>
        <v>#NAME?</v>
      </c>
      <c r="H516" s="79"/>
      <c r="I516" s="78" t="str">
        <f t="shared" si="5"/>
        <v>#NAME?</v>
      </c>
      <c r="J516" s="78" t="str">
        <f t="shared" si="6"/>
        <v>#NAME?</v>
      </c>
      <c r="K516" s="78" t="str">
        <f t="shared" si="7"/>
        <v>#NAME?</v>
      </c>
      <c r="L516" s="78" t="str">
        <f t="shared" si="8"/>
        <v>#NAME?</v>
      </c>
      <c r="M516" s="4"/>
      <c r="N516" s="4"/>
      <c r="O516" s="74" t="str">
        <f t="shared" si="9"/>
        <v>#NAME?</v>
      </c>
      <c r="P516" s="75" t="str">
        <f>IF(O516="","",IF(OR(periods_per_year=26,periods_per_year=52),IF(periods_per_year=26,IF(O516=1,fpdate,P515+14),IF(periods_per_year=52,IF(O516=1,fpdate,P515+7),"n/a")),IF(periods_per_year=24,DATE(YEAR(fpdate),MONTH(fpdate)+(O516-1)/2+IF(AND(DAY(fpdate)&gt;=15,MOD(O516,2)=0),1,0),IF(MOD(O516,2)=0,IF(DAY(fpdate)&gt;=15,DAY(fpdate)-14,DAY(fpdate)+14),DAY(fpdate))),IF(DAY(DATE(YEAR(fpdate),MONTH(fpdate)+O516-1,DAY(fpdate)))&lt;&gt;DAY(fpdate),DATE(YEAR(fpdate),MONTH(fpdate)+O516,0),DATE(YEAR(fpdate),MONTH(fpdate)+O516-1,DAY(fpdate))))))</f>
        <v>#NAME?</v>
      </c>
      <c r="Q516" s="80" t="str">
        <f>IF(O516="","",IF(D516&lt;&gt;"",D516,IF(O516=1,start_rate,IF(variable,IF(OR(O516=1,O516&lt;$J$23*periods_per_year),Q515,MIN($J$24,IF(MOD(O516-1,$J$26)=0,MAX($J$25,Q515+$J$27),Q515))),Q515))))</f>
        <v>#NAME?</v>
      </c>
      <c r="R516" s="78" t="str">
        <f t="shared" si="10"/>
        <v>#NAME?</v>
      </c>
      <c r="S516" s="78" t="str">
        <f t="shared" si="11"/>
        <v>#NAME?</v>
      </c>
      <c r="T516" s="78" t="str">
        <f t="shared" si="12"/>
        <v>#NAME?</v>
      </c>
      <c r="U516" s="78" t="str">
        <f t="shared" si="13"/>
        <v>#NAME?</v>
      </c>
    </row>
    <row r="517" ht="12.75" customHeight="1">
      <c r="A517" s="74" t="str">
        <f t="shared" si="1"/>
        <v>#NAME?</v>
      </c>
      <c r="B517" s="75" t="str">
        <f>IF(A517="","",IF(OR(periods_per_year=26,periods_per_year=52),IF(periods_per_year=26,IF(A517=1,fpdate,B516+14),IF(periods_per_year=52,IF(A517=1,fpdate,B516+7),"n/a")),IF(periods_per_year=24,DATE(YEAR(fpdate),MONTH(fpdate)+(A517-1)/2+IF(AND(DAY(fpdate)&gt;=15,MOD(A517,2)=0),1,0),IF(MOD(A517,2)=0,IF(DAY(fpdate)&gt;=15,DAY(fpdate)-14,DAY(fpdate)+14),DAY(fpdate))),IF(DAY(DATE(YEAR(fpdate),MONTH(fpdate)+A517-1,DAY(fpdate)))&lt;&gt;DAY(fpdate),DATE(YEAR(fpdate),MONTH(fpdate)+A517,0),DATE(YEAR(fpdate),MONTH(fpdate)+A517-1,DAY(fpdate))))))</f>
        <v>#NAME?</v>
      </c>
      <c r="C517" s="76" t="str">
        <f t="shared" si="2"/>
        <v>#NAME?</v>
      </c>
      <c r="D517" s="77" t="str">
        <f>IF(A517="","",IF(A517=1,start_rate,IF(variable,IF(OR(A517=1,A517&lt;$J$23*periods_per_year),D516,MIN($J$24,IF(MOD(A517-1,$J$26)=0,MAX($J$25,D516+$J$27),D516))),D516)))</f>
        <v>#NAME?</v>
      </c>
      <c r="E517" s="78" t="str">
        <f t="shared" si="3"/>
        <v>#NAME?</v>
      </c>
      <c r="F517" s="78" t="str">
        <f t="shared" si="4"/>
        <v>#NAME?</v>
      </c>
      <c r="G517" s="78" t="str">
        <f>IF(OR(A517="",A517&lt;$E$23),"",IF(J516&lt;=F517,0,IF(IF(AND(A517&gt;=$E$23,MOD(A517-$E$23,int)=0),$E$24,0)+F517&gt;=J516+E517,J516+E517-F517,IF(AND(A517&gt;=$E$23,MOD(A517-$E$23,int)=0),$E$24,0)+IF(IF(AND(A517&gt;=$E$23,MOD(A517-$E$23,int)=0),$E$24,0)+IF(MOD(A517-$E$27,periods_per_year)=0,$E$26,0)+F517&lt;J516+E517,IF(MOD(A517-$E$27,periods_per_year)=0,$E$26,0),J516+E517-IF(AND(A517&gt;=$E$23,MOD(A517-$E$23,int)=0),$E$24,0)-F517))))</f>
        <v>#NAME?</v>
      </c>
      <c r="H517" s="79"/>
      <c r="I517" s="78" t="str">
        <f t="shared" si="5"/>
        <v>#NAME?</v>
      </c>
      <c r="J517" s="78" t="str">
        <f t="shared" si="6"/>
        <v>#NAME?</v>
      </c>
      <c r="K517" s="78" t="str">
        <f t="shared" si="7"/>
        <v>#NAME?</v>
      </c>
      <c r="L517" s="78" t="str">
        <f t="shared" si="8"/>
        <v>#NAME?</v>
      </c>
      <c r="M517" s="4"/>
      <c r="N517" s="4"/>
      <c r="O517" s="74" t="str">
        <f t="shared" si="9"/>
        <v>#NAME?</v>
      </c>
      <c r="P517" s="75" t="str">
        <f>IF(O517="","",IF(OR(periods_per_year=26,periods_per_year=52),IF(periods_per_year=26,IF(O517=1,fpdate,P516+14),IF(periods_per_year=52,IF(O517=1,fpdate,P516+7),"n/a")),IF(periods_per_year=24,DATE(YEAR(fpdate),MONTH(fpdate)+(O517-1)/2+IF(AND(DAY(fpdate)&gt;=15,MOD(O517,2)=0),1,0),IF(MOD(O517,2)=0,IF(DAY(fpdate)&gt;=15,DAY(fpdate)-14,DAY(fpdate)+14),DAY(fpdate))),IF(DAY(DATE(YEAR(fpdate),MONTH(fpdate)+O517-1,DAY(fpdate)))&lt;&gt;DAY(fpdate),DATE(YEAR(fpdate),MONTH(fpdate)+O517,0),DATE(YEAR(fpdate),MONTH(fpdate)+O517-1,DAY(fpdate))))))</f>
        <v>#NAME?</v>
      </c>
      <c r="Q517" s="80" t="str">
        <f>IF(O517="","",IF(D517&lt;&gt;"",D517,IF(O517=1,start_rate,IF(variable,IF(OR(O517=1,O517&lt;$J$23*periods_per_year),Q516,MIN($J$24,IF(MOD(O517-1,$J$26)=0,MAX($J$25,Q516+$J$27),Q516))),Q516))))</f>
        <v>#NAME?</v>
      </c>
      <c r="R517" s="78" t="str">
        <f t="shared" si="10"/>
        <v>#NAME?</v>
      </c>
      <c r="S517" s="78" t="str">
        <f t="shared" si="11"/>
        <v>#NAME?</v>
      </c>
      <c r="T517" s="78" t="str">
        <f t="shared" si="12"/>
        <v>#NAME?</v>
      </c>
      <c r="U517" s="78" t="str">
        <f t="shared" si="13"/>
        <v>#NAME?</v>
      </c>
    </row>
    <row r="518" ht="12.75" customHeight="1">
      <c r="A518" s="74" t="str">
        <f t="shared" si="1"/>
        <v>#NAME?</v>
      </c>
      <c r="B518" s="75" t="str">
        <f>IF(A518="","",IF(OR(periods_per_year=26,periods_per_year=52),IF(periods_per_year=26,IF(A518=1,fpdate,B517+14),IF(periods_per_year=52,IF(A518=1,fpdate,B517+7),"n/a")),IF(periods_per_year=24,DATE(YEAR(fpdate),MONTH(fpdate)+(A518-1)/2+IF(AND(DAY(fpdate)&gt;=15,MOD(A518,2)=0),1,0),IF(MOD(A518,2)=0,IF(DAY(fpdate)&gt;=15,DAY(fpdate)-14,DAY(fpdate)+14),DAY(fpdate))),IF(DAY(DATE(YEAR(fpdate),MONTH(fpdate)+A518-1,DAY(fpdate)))&lt;&gt;DAY(fpdate),DATE(YEAR(fpdate),MONTH(fpdate)+A518,0),DATE(YEAR(fpdate),MONTH(fpdate)+A518-1,DAY(fpdate))))))</f>
        <v>#NAME?</v>
      </c>
      <c r="C518" s="76" t="str">
        <f t="shared" si="2"/>
        <v>#NAME?</v>
      </c>
      <c r="D518" s="77" t="str">
        <f>IF(A518="","",IF(A518=1,start_rate,IF(variable,IF(OR(A518=1,A518&lt;$J$23*periods_per_year),D517,MIN($J$24,IF(MOD(A518-1,$J$26)=0,MAX($J$25,D517+$J$27),D517))),D517)))</f>
        <v>#NAME?</v>
      </c>
      <c r="E518" s="78" t="str">
        <f t="shared" si="3"/>
        <v>#NAME?</v>
      </c>
      <c r="F518" s="78" t="str">
        <f t="shared" si="4"/>
        <v>#NAME?</v>
      </c>
      <c r="G518" s="78" t="str">
        <f>IF(OR(A518="",A518&lt;$E$23),"",IF(J517&lt;=F518,0,IF(IF(AND(A518&gt;=$E$23,MOD(A518-$E$23,int)=0),$E$24,0)+F518&gt;=J517+E518,J517+E518-F518,IF(AND(A518&gt;=$E$23,MOD(A518-$E$23,int)=0),$E$24,0)+IF(IF(AND(A518&gt;=$E$23,MOD(A518-$E$23,int)=0),$E$24,0)+IF(MOD(A518-$E$27,periods_per_year)=0,$E$26,0)+F518&lt;J517+E518,IF(MOD(A518-$E$27,periods_per_year)=0,$E$26,0),J517+E518-IF(AND(A518&gt;=$E$23,MOD(A518-$E$23,int)=0),$E$24,0)-F518))))</f>
        <v>#NAME?</v>
      </c>
      <c r="H518" s="79"/>
      <c r="I518" s="78" t="str">
        <f t="shared" si="5"/>
        <v>#NAME?</v>
      </c>
      <c r="J518" s="78" t="str">
        <f t="shared" si="6"/>
        <v>#NAME?</v>
      </c>
      <c r="K518" s="78" t="str">
        <f t="shared" si="7"/>
        <v>#NAME?</v>
      </c>
      <c r="L518" s="78" t="str">
        <f t="shared" si="8"/>
        <v>#NAME?</v>
      </c>
      <c r="M518" s="4"/>
      <c r="N518" s="4"/>
      <c r="O518" s="74" t="str">
        <f t="shared" si="9"/>
        <v>#NAME?</v>
      </c>
      <c r="P518" s="75" t="str">
        <f>IF(O518="","",IF(OR(periods_per_year=26,periods_per_year=52),IF(periods_per_year=26,IF(O518=1,fpdate,P517+14),IF(periods_per_year=52,IF(O518=1,fpdate,P517+7),"n/a")),IF(periods_per_year=24,DATE(YEAR(fpdate),MONTH(fpdate)+(O518-1)/2+IF(AND(DAY(fpdate)&gt;=15,MOD(O518,2)=0),1,0),IF(MOD(O518,2)=0,IF(DAY(fpdate)&gt;=15,DAY(fpdate)-14,DAY(fpdate)+14),DAY(fpdate))),IF(DAY(DATE(YEAR(fpdate),MONTH(fpdate)+O518-1,DAY(fpdate)))&lt;&gt;DAY(fpdate),DATE(YEAR(fpdate),MONTH(fpdate)+O518,0),DATE(YEAR(fpdate),MONTH(fpdate)+O518-1,DAY(fpdate))))))</f>
        <v>#NAME?</v>
      </c>
      <c r="Q518" s="80" t="str">
        <f>IF(O518="","",IF(D518&lt;&gt;"",D518,IF(O518=1,start_rate,IF(variable,IF(OR(O518=1,O518&lt;$J$23*periods_per_year),Q517,MIN($J$24,IF(MOD(O518-1,$J$26)=0,MAX($J$25,Q517+$J$27),Q517))),Q517))))</f>
        <v>#NAME?</v>
      </c>
      <c r="R518" s="78" t="str">
        <f t="shared" si="10"/>
        <v>#NAME?</v>
      </c>
      <c r="S518" s="78" t="str">
        <f t="shared" si="11"/>
        <v>#NAME?</v>
      </c>
      <c r="T518" s="78" t="str">
        <f t="shared" si="12"/>
        <v>#NAME?</v>
      </c>
      <c r="U518" s="78" t="str">
        <f t="shared" si="13"/>
        <v>#NAME?</v>
      </c>
    </row>
    <row r="519" ht="12.75" customHeight="1">
      <c r="A519" s="74" t="str">
        <f t="shared" si="1"/>
        <v>#NAME?</v>
      </c>
      <c r="B519" s="75" t="str">
        <f>IF(A519="","",IF(OR(periods_per_year=26,periods_per_year=52),IF(periods_per_year=26,IF(A519=1,fpdate,B518+14),IF(periods_per_year=52,IF(A519=1,fpdate,B518+7),"n/a")),IF(periods_per_year=24,DATE(YEAR(fpdate),MONTH(fpdate)+(A519-1)/2+IF(AND(DAY(fpdate)&gt;=15,MOD(A519,2)=0),1,0),IF(MOD(A519,2)=0,IF(DAY(fpdate)&gt;=15,DAY(fpdate)-14,DAY(fpdate)+14),DAY(fpdate))),IF(DAY(DATE(YEAR(fpdate),MONTH(fpdate)+A519-1,DAY(fpdate)))&lt;&gt;DAY(fpdate),DATE(YEAR(fpdate),MONTH(fpdate)+A519,0),DATE(YEAR(fpdate),MONTH(fpdate)+A519-1,DAY(fpdate))))))</f>
        <v>#NAME?</v>
      </c>
      <c r="C519" s="76" t="str">
        <f t="shared" si="2"/>
        <v>#NAME?</v>
      </c>
      <c r="D519" s="77" t="str">
        <f>IF(A519="","",IF(A519=1,start_rate,IF(variable,IF(OR(A519=1,A519&lt;$J$23*periods_per_year),D518,MIN($J$24,IF(MOD(A519-1,$J$26)=0,MAX($J$25,D518+$J$27),D518))),D518)))</f>
        <v>#NAME?</v>
      </c>
      <c r="E519" s="78" t="str">
        <f t="shared" si="3"/>
        <v>#NAME?</v>
      </c>
      <c r="F519" s="78" t="str">
        <f t="shared" si="4"/>
        <v>#NAME?</v>
      </c>
      <c r="G519" s="78" t="str">
        <f>IF(OR(A519="",A519&lt;$E$23),"",IF(J518&lt;=F519,0,IF(IF(AND(A519&gt;=$E$23,MOD(A519-$E$23,int)=0),$E$24,0)+F519&gt;=J518+E519,J518+E519-F519,IF(AND(A519&gt;=$E$23,MOD(A519-$E$23,int)=0),$E$24,0)+IF(IF(AND(A519&gt;=$E$23,MOD(A519-$E$23,int)=0),$E$24,0)+IF(MOD(A519-$E$27,periods_per_year)=0,$E$26,0)+F519&lt;J518+E519,IF(MOD(A519-$E$27,periods_per_year)=0,$E$26,0),J518+E519-IF(AND(A519&gt;=$E$23,MOD(A519-$E$23,int)=0),$E$24,0)-F519))))</f>
        <v>#NAME?</v>
      </c>
      <c r="H519" s="79"/>
      <c r="I519" s="78" t="str">
        <f t="shared" si="5"/>
        <v>#NAME?</v>
      </c>
      <c r="J519" s="78" t="str">
        <f t="shared" si="6"/>
        <v>#NAME?</v>
      </c>
      <c r="K519" s="78" t="str">
        <f t="shared" si="7"/>
        <v>#NAME?</v>
      </c>
      <c r="L519" s="78" t="str">
        <f t="shared" si="8"/>
        <v>#NAME?</v>
      </c>
      <c r="M519" s="4"/>
      <c r="N519" s="4"/>
      <c r="O519" s="74" t="str">
        <f t="shared" si="9"/>
        <v>#NAME?</v>
      </c>
      <c r="P519" s="75" t="str">
        <f>IF(O519="","",IF(OR(periods_per_year=26,periods_per_year=52),IF(periods_per_year=26,IF(O519=1,fpdate,P518+14),IF(periods_per_year=52,IF(O519=1,fpdate,P518+7),"n/a")),IF(periods_per_year=24,DATE(YEAR(fpdate),MONTH(fpdate)+(O519-1)/2+IF(AND(DAY(fpdate)&gt;=15,MOD(O519,2)=0),1,0),IF(MOD(O519,2)=0,IF(DAY(fpdate)&gt;=15,DAY(fpdate)-14,DAY(fpdate)+14),DAY(fpdate))),IF(DAY(DATE(YEAR(fpdate),MONTH(fpdate)+O519-1,DAY(fpdate)))&lt;&gt;DAY(fpdate),DATE(YEAR(fpdate),MONTH(fpdate)+O519,0),DATE(YEAR(fpdate),MONTH(fpdate)+O519-1,DAY(fpdate))))))</f>
        <v>#NAME?</v>
      </c>
      <c r="Q519" s="80" t="str">
        <f>IF(O519="","",IF(D519&lt;&gt;"",D519,IF(O519=1,start_rate,IF(variable,IF(OR(O519=1,O519&lt;$J$23*periods_per_year),Q518,MIN($J$24,IF(MOD(O519-1,$J$26)=0,MAX($J$25,Q518+$J$27),Q518))),Q518))))</f>
        <v>#NAME?</v>
      </c>
      <c r="R519" s="78" t="str">
        <f t="shared" si="10"/>
        <v>#NAME?</v>
      </c>
      <c r="S519" s="78" t="str">
        <f t="shared" si="11"/>
        <v>#NAME?</v>
      </c>
      <c r="T519" s="78" t="str">
        <f t="shared" si="12"/>
        <v>#NAME?</v>
      </c>
      <c r="U519" s="78" t="str">
        <f t="shared" si="13"/>
        <v>#NAME?</v>
      </c>
    </row>
    <row r="520" ht="12.75" customHeight="1">
      <c r="A520" s="74" t="str">
        <f t="shared" si="1"/>
        <v>#NAME?</v>
      </c>
      <c r="B520" s="75" t="str">
        <f>IF(A520="","",IF(OR(periods_per_year=26,periods_per_year=52),IF(periods_per_year=26,IF(A520=1,fpdate,B519+14),IF(periods_per_year=52,IF(A520=1,fpdate,B519+7),"n/a")),IF(periods_per_year=24,DATE(YEAR(fpdate),MONTH(fpdate)+(A520-1)/2+IF(AND(DAY(fpdate)&gt;=15,MOD(A520,2)=0),1,0),IF(MOD(A520,2)=0,IF(DAY(fpdate)&gt;=15,DAY(fpdate)-14,DAY(fpdate)+14),DAY(fpdate))),IF(DAY(DATE(YEAR(fpdate),MONTH(fpdate)+A520-1,DAY(fpdate)))&lt;&gt;DAY(fpdate),DATE(YEAR(fpdate),MONTH(fpdate)+A520,0),DATE(YEAR(fpdate),MONTH(fpdate)+A520-1,DAY(fpdate))))))</f>
        <v>#NAME?</v>
      </c>
      <c r="C520" s="76" t="str">
        <f t="shared" si="2"/>
        <v>#NAME?</v>
      </c>
      <c r="D520" s="77" t="str">
        <f>IF(A520="","",IF(A520=1,start_rate,IF(variable,IF(OR(A520=1,A520&lt;$J$23*periods_per_year),D519,MIN($J$24,IF(MOD(A520-1,$J$26)=0,MAX($J$25,D519+$J$27),D519))),D519)))</f>
        <v>#NAME?</v>
      </c>
      <c r="E520" s="78" t="str">
        <f t="shared" si="3"/>
        <v>#NAME?</v>
      </c>
      <c r="F520" s="78" t="str">
        <f t="shared" si="4"/>
        <v>#NAME?</v>
      </c>
      <c r="G520" s="78" t="str">
        <f>IF(OR(A520="",A520&lt;$E$23),"",IF(J519&lt;=F520,0,IF(IF(AND(A520&gt;=$E$23,MOD(A520-$E$23,int)=0),$E$24,0)+F520&gt;=J519+E520,J519+E520-F520,IF(AND(A520&gt;=$E$23,MOD(A520-$E$23,int)=0),$E$24,0)+IF(IF(AND(A520&gt;=$E$23,MOD(A520-$E$23,int)=0),$E$24,0)+IF(MOD(A520-$E$27,periods_per_year)=0,$E$26,0)+F520&lt;J519+E520,IF(MOD(A520-$E$27,periods_per_year)=0,$E$26,0),J519+E520-IF(AND(A520&gt;=$E$23,MOD(A520-$E$23,int)=0),$E$24,0)-F520))))</f>
        <v>#NAME?</v>
      </c>
      <c r="H520" s="79"/>
      <c r="I520" s="78" t="str">
        <f t="shared" si="5"/>
        <v>#NAME?</v>
      </c>
      <c r="J520" s="78" t="str">
        <f t="shared" si="6"/>
        <v>#NAME?</v>
      </c>
      <c r="K520" s="78" t="str">
        <f t="shared" si="7"/>
        <v>#NAME?</v>
      </c>
      <c r="L520" s="78" t="str">
        <f t="shared" si="8"/>
        <v>#NAME?</v>
      </c>
      <c r="M520" s="4"/>
      <c r="N520" s="4"/>
      <c r="O520" s="74" t="str">
        <f t="shared" si="9"/>
        <v>#NAME?</v>
      </c>
      <c r="P520" s="75" t="str">
        <f>IF(O520="","",IF(OR(periods_per_year=26,periods_per_year=52),IF(periods_per_year=26,IF(O520=1,fpdate,P519+14),IF(periods_per_year=52,IF(O520=1,fpdate,P519+7),"n/a")),IF(periods_per_year=24,DATE(YEAR(fpdate),MONTH(fpdate)+(O520-1)/2+IF(AND(DAY(fpdate)&gt;=15,MOD(O520,2)=0),1,0),IF(MOD(O520,2)=0,IF(DAY(fpdate)&gt;=15,DAY(fpdate)-14,DAY(fpdate)+14),DAY(fpdate))),IF(DAY(DATE(YEAR(fpdate),MONTH(fpdate)+O520-1,DAY(fpdate)))&lt;&gt;DAY(fpdate),DATE(YEAR(fpdate),MONTH(fpdate)+O520,0),DATE(YEAR(fpdate),MONTH(fpdate)+O520-1,DAY(fpdate))))))</f>
        <v>#NAME?</v>
      </c>
      <c r="Q520" s="80" t="str">
        <f>IF(O520="","",IF(D520&lt;&gt;"",D520,IF(O520=1,start_rate,IF(variable,IF(OR(O520=1,O520&lt;$J$23*periods_per_year),Q519,MIN($J$24,IF(MOD(O520-1,$J$26)=0,MAX($J$25,Q519+$J$27),Q519))),Q519))))</f>
        <v>#NAME?</v>
      </c>
      <c r="R520" s="78" t="str">
        <f t="shared" si="10"/>
        <v>#NAME?</v>
      </c>
      <c r="S520" s="78" t="str">
        <f t="shared" si="11"/>
        <v>#NAME?</v>
      </c>
      <c r="T520" s="78" t="str">
        <f t="shared" si="12"/>
        <v>#NAME?</v>
      </c>
      <c r="U520" s="78" t="str">
        <f t="shared" si="13"/>
        <v>#NAME?</v>
      </c>
    </row>
    <row r="521" ht="12.75" customHeight="1">
      <c r="A521" s="74" t="str">
        <f t="shared" si="1"/>
        <v>#NAME?</v>
      </c>
      <c r="B521" s="75" t="str">
        <f>IF(A521="","",IF(OR(periods_per_year=26,periods_per_year=52),IF(periods_per_year=26,IF(A521=1,fpdate,B520+14),IF(periods_per_year=52,IF(A521=1,fpdate,B520+7),"n/a")),IF(periods_per_year=24,DATE(YEAR(fpdate),MONTH(fpdate)+(A521-1)/2+IF(AND(DAY(fpdate)&gt;=15,MOD(A521,2)=0),1,0),IF(MOD(A521,2)=0,IF(DAY(fpdate)&gt;=15,DAY(fpdate)-14,DAY(fpdate)+14),DAY(fpdate))),IF(DAY(DATE(YEAR(fpdate),MONTH(fpdate)+A521-1,DAY(fpdate)))&lt;&gt;DAY(fpdate),DATE(YEAR(fpdate),MONTH(fpdate)+A521,0),DATE(YEAR(fpdate),MONTH(fpdate)+A521-1,DAY(fpdate))))))</f>
        <v>#NAME?</v>
      </c>
      <c r="C521" s="76" t="str">
        <f t="shared" si="2"/>
        <v>#NAME?</v>
      </c>
      <c r="D521" s="77" t="str">
        <f>IF(A521="","",IF(A521=1,start_rate,IF(variable,IF(OR(A521=1,A521&lt;$J$23*periods_per_year),D520,MIN($J$24,IF(MOD(A521-1,$J$26)=0,MAX($J$25,D520+$J$27),D520))),D520)))</f>
        <v>#NAME?</v>
      </c>
      <c r="E521" s="78" t="str">
        <f t="shared" si="3"/>
        <v>#NAME?</v>
      </c>
      <c r="F521" s="78" t="str">
        <f t="shared" si="4"/>
        <v>#NAME?</v>
      </c>
      <c r="G521" s="78" t="str">
        <f>IF(OR(A521="",A521&lt;$E$23),"",IF(J520&lt;=F521,0,IF(IF(AND(A521&gt;=$E$23,MOD(A521-$E$23,int)=0),$E$24,0)+F521&gt;=J520+E521,J520+E521-F521,IF(AND(A521&gt;=$E$23,MOD(A521-$E$23,int)=0),$E$24,0)+IF(IF(AND(A521&gt;=$E$23,MOD(A521-$E$23,int)=0),$E$24,0)+IF(MOD(A521-$E$27,periods_per_year)=0,$E$26,0)+F521&lt;J520+E521,IF(MOD(A521-$E$27,periods_per_year)=0,$E$26,0),J520+E521-IF(AND(A521&gt;=$E$23,MOD(A521-$E$23,int)=0),$E$24,0)-F521))))</f>
        <v>#NAME?</v>
      </c>
      <c r="H521" s="79"/>
      <c r="I521" s="78" t="str">
        <f t="shared" si="5"/>
        <v>#NAME?</v>
      </c>
      <c r="J521" s="78" t="str">
        <f t="shared" si="6"/>
        <v>#NAME?</v>
      </c>
      <c r="K521" s="78" t="str">
        <f t="shared" si="7"/>
        <v>#NAME?</v>
      </c>
      <c r="L521" s="78" t="str">
        <f t="shared" si="8"/>
        <v>#NAME?</v>
      </c>
      <c r="M521" s="4"/>
      <c r="N521" s="4"/>
      <c r="O521" s="74" t="str">
        <f t="shared" si="9"/>
        <v>#NAME?</v>
      </c>
      <c r="P521" s="75" t="str">
        <f>IF(O521="","",IF(OR(periods_per_year=26,periods_per_year=52),IF(periods_per_year=26,IF(O521=1,fpdate,P520+14),IF(periods_per_year=52,IF(O521=1,fpdate,P520+7),"n/a")),IF(periods_per_year=24,DATE(YEAR(fpdate),MONTH(fpdate)+(O521-1)/2+IF(AND(DAY(fpdate)&gt;=15,MOD(O521,2)=0),1,0),IF(MOD(O521,2)=0,IF(DAY(fpdate)&gt;=15,DAY(fpdate)-14,DAY(fpdate)+14),DAY(fpdate))),IF(DAY(DATE(YEAR(fpdate),MONTH(fpdate)+O521-1,DAY(fpdate)))&lt;&gt;DAY(fpdate),DATE(YEAR(fpdate),MONTH(fpdate)+O521,0),DATE(YEAR(fpdate),MONTH(fpdate)+O521-1,DAY(fpdate))))))</f>
        <v>#NAME?</v>
      </c>
      <c r="Q521" s="80" t="str">
        <f>IF(O521="","",IF(D521&lt;&gt;"",D521,IF(O521=1,start_rate,IF(variable,IF(OR(O521=1,O521&lt;$J$23*periods_per_year),Q520,MIN($J$24,IF(MOD(O521-1,$J$26)=0,MAX($J$25,Q520+$J$27),Q520))),Q520))))</f>
        <v>#NAME?</v>
      </c>
      <c r="R521" s="78" t="str">
        <f t="shared" si="10"/>
        <v>#NAME?</v>
      </c>
      <c r="S521" s="78" t="str">
        <f t="shared" si="11"/>
        <v>#NAME?</v>
      </c>
      <c r="T521" s="78" t="str">
        <f t="shared" si="12"/>
        <v>#NAME?</v>
      </c>
      <c r="U521" s="78" t="str">
        <f t="shared" si="13"/>
        <v>#NAME?</v>
      </c>
    </row>
    <row r="522" ht="12.75" customHeight="1">
      <c r="A522" s="74" t="str">
        <f t="shared" si="1"/>
        <v>#NAME?</v>
      </c>
      <c r="B522" s="75" t="str">
        <f>IF(A522="","",IF(OR(periods_per_year=26,periods_per_year=52),IF(periods_per_year=26,IF(A522=1,fpdate,B521+14),IF(periods_per_year=52,IF(A522=1,fpdate,B521+7),"n/a")),IF(periods_per_year=24,DATE(YEAR(fpdate),MONTH(fpdate)+(A522-1)/2+IF(AND(DAY(fpdate)&gt;=15,MOD(A522,2)=0),1,0),IF(MOD(A522,2)=0,IF(DAY(fpdate)&gt;=15,DAY(fpdate)-14,DAY(fpdate)+14),DAY(fpdate))),IF(DAY(DATE(YEAR(fpdate),MONTH(fpdate)+A522-1,DAY(fpdate)))&lt;&gt;DAY(fpdate),DATE(YEAR(fpdate),MONTH(fpdate)+A522,0),DATE(YEAR(fpdate),MONTH(fpdate)+A522-1,DAY(fpdate))))))</f>
        <v>#NAME?</v>
      </c>
      <c r="C522" s="76" t="str">
        <f t="shared" si="2"/>
        <v>#NAME?</v>
      </c>
      <c r="D522" s="77" t="str">
        <f>IF(A522="","",IF(A522=1,start_rate,IF(variable,IF(OR(A522=1,A522&lt;$J$23*periods_per_year),D521,MIN($J$24,IF(MOD(A522-1,$J$26)=0,MAX($J$25,D521+$J$27),D521))),D521)))</f>
        <v>#NAME?</v>
      </c>
      <c r="E522" s="78" t="str">
        <f t="shared" si="3"/>
        <v>#NAME?</v>
      </c>
      <c r="F522" s="78" t="str">
        <f t="shared" si="4"/>
        <v>#NAME?</v>
      </c>
      <c r="G522" s="78" t="str">
        <f>IF(OR(A522="",A522&lt;$E$23),"",IF(J521&lt;=F522,0,IF(IF(AND(A522&gt;=$E$23,MOD(A522-$E$23,int)=0),$E$24,0)+F522&gt;=J521+E522,J521+E522-F522,IF(AND(A522&gt;=$E$23,MOD(A522-$E$23,int)=0),$E$24,0)+IF(IF(AND(A522&gt;=$E$23,MOD(A522-$E$23,int)=0),$E$24,0)+IF(MOD(A522-$E$27,periods_per_year)=0,$E$26,0)+F522&lt;J521+E522,IF(MOD(A522-$E$27,periods_per_year)=0,$E$26,0),J521+E522-IF(AND(A522&gt;=$E$23,MOD(A522-$E$23,int)=0),$E$24,0)-F522))))</f>
        <v>#NAME?</v>
      </c>
      <c r="H522" s="79"/>
      <c r="I522" s="78" t="str">
        <f t="shared" si="5"/>
        <v>#NAME?</v>
      </c>
      <c r="J522" s="78" t="str">
        <f t="shared" si="6"/>
        <v>#NAME?</v>
      </c>
      <c r="K522" s="78" t="str">
        <f t="shared" si="7"/>
        <v>#NAME?</v>
      </c>
      <c r="L522" s="78" t="str">
        <f t="shared" si="8"/>
        <v>#NAME?</v>
      </c>
      <c r="M522" s="4"/>
      <c r="N522" s="4"/>
      <c r="O522" s="74" t="str">
        <f t="shared" si="9"/>
        <v>#NAME?</v>
      </c>
      <c r="P522" s="75" t="str">
        <f>IF(O522="","",IF(OR(periods_per_year=26,periods_per_year=52),IF(periods_per_year=26,IF(O522=1,fpdate,P521+14),IF(periods_per_year=52,IF(O522=1,fpdate,P521+7),"n/a")),IF(periods_per_year=24,DATE(YEAR(fpdate),MONTH(fpdate)+(O522-1)/2+IF(AND(DAY(fpdate)&gt;=15,MOD(O522,2)=0),1,0),IF(MOD(O522,2)=0,IF(DAY(fpdate)&gt;=15,DAY(fpdate)-14,DAY(fpdate)+14),DAY(fpdate))),IF(DAY(DATE(YEAR(fpdate),MONTH(fpdate)+O522-1,DAY(fpdate)))&lt;&gt;DAY(fpdate),DATE(YEAR(fpdate),MONTH(fpdate)+O522,0),DATE(YEAR(fpdate),MONTH(fpdate)+O522-1,DAY(fpdate))))))</f>
        <v>#NAME?</v>
      </c>
      <c r="Q522" s="80" t="str">
        <f>IF(O522="","",IF(D522&lt;&gt;"",D522,IF(O522=1,start_rate,IF(variable,IF(OR(O522=1,O522&lt;$J$23*periods_per_year),Q521,MIN($J$24,IF(MOD(O522-1,$J$26)=0,MAX($J$25,Q521+$J$27),Q521))),Q521))))</f>
        <v>#NAME?</v>
      </c>
      <c r="R522" s="78" t="str">
        <f t="shared" si="10"/>
        <v>#NAME?</v>
      </c>
      <c r="S522" s="78" t="str">
        <f t="shared" si="11"/>
        <v>#NAME?</v>
      </c>
      <c r="T522" s="78" t="str">
        <f t="shared" si="12"/>
        <v>#NAME?</v>
      </c>
      <c r="U522" s="78" t="str">
        <f t="shared" si="13"/>
        <v>#NAME?</v>
      </c>
    </row>
    <row r="523" ht="12.75" customHeight="1">
      <c r="A523" s="74" t="str">
        <f t="shared" si="1"/>
        <v>#NAME?</v>
      </c>
      <c r="B523" s="75" t="str">
        <f>IF(A523="","",IF(OR(periods_per_year=26,periods_per_year=52),IF(periods_per_year=26,IF(A523=1,fpdate,B522+14),IF(periods_per_year=52,IF(A523=1,fpdate,B522+7),"n/a")),IF(periods_per_year=24,DATE(YEAR(fpdate),MONTH(fpdate)+(A523-1)/2+IF(AND(DAY(fpdate)&gt;=15,MOD(A523,2)=0),1,0),IF(MOD(A523,2)=0,IF(DAY(fpdate)&gt;=15,DAY(fpdate)-14,DAY(fpdate)+14),DAY(fpdate))),IF(DAY(DATE(YEAR(fpdate),MONTH(fpdate)+A523-1,DAY(fpdate)))&lt;&gt;DAY(fpdate),DATE(YEAR(fpdate),MONTH(fpdate)+A523,0),DATE(YEAR(fpdate),MONTH(fpdate)+A523-1,DAY(fpdate))))))</f>
        <v>#NAME?</v>
      </c>
      <c r="C523" s="76" t="str">
        <f t="shared" si="2"/>
        <v>#NAME?</v>
      </c>
      <c r="D523" s="77" t="str">
        <f>IF(A523="","",IF(A523=1,start_rate,IF(variable,IF(OR(A523=1,A523&lt;$J$23*periods_per_year),D522,MIN($J$24,IF(MOD(A523-1,$J$26)=0,MAX($J$25,D522+$J$27),D522))),D522)))</f>
        <v>#NAME?</v>
      </c>
      <c r="E523" s="78" t="str">
        <f t="shared" si="3"/>
        <v>#NAME?</v>
      </c>
      <c r="F523" s="78" t="str">
        <f t="shared" si="4"/>
        <v>#NAME?</v>
      </c>
      <c r="G523" s="78" t="str">
        <f>IF(OR(A523="",A523&lt;$E$23),"",IF(J522&lt;=F523,0,IF(IF(AND(A523&gt;=$E$23,MOD(A523-$E$23,int)=0),$E$24,0)+F523&gt;=J522+E523,J522+E523-F523,IF(AND(A523&gt;=$E$23,MOD(A523-$E$23,int)=0),$E$24,0)+IF(IF(AND(A523&gt;=$E$23,MOD(A523-$E$23,int)=0),$E$24,0)+IF(MOD(A523-$E$27,periods_per_year)=0,$E$26,0)+F523&lt;J522+E523,IF(MOD(A523-$E$27,periods_per_year)=0,$E$26,0),J522+E523-IF(AND(A523&gt;=$E$23,MOD(A523-$E$23,int)=0),$E$24,0)-F523))))</f>
        <v>#NAME?</v>
      </c>
      <c r="H523" s="79"/>
      <c r="I523" s="78" t="str">
        <f t="shared" si="5"/>
        <v>#NAME?</v>
      </c>
      <c r="J523" s="78" t="str">
        <f t="shared" si="6"/>
        <v>#NAME?</v>
      </c>
      <c r="K523" s="78" t="str">
        <f t="shared" si="7"/>
        <v>#NAME?</v>
      </c>
      <c r="L523" s="78" t="str">
        <f t="shared" si="8"/>
        <v>#NAME?</v>
      </c>
      <c r="M523" s="4"/>
      <c r="N523" s="4"/>
      <c r="O523" s="74" t="str">
        <f t="shared" si="9"/>
        <v>#NAME?</v>
      </c>
      <c r="P523" s="75" t="str">
        <f>IF(O523="","",IF(OR(periods_per_year=26,periods_per_year=52),IF(periods_per_year=26,IF(O523=1,fpdate,P522+14),IF(periods_per_year=52,IF(O523=1,fpdate,P522+7),"n/a")),IF(periods_per_year=24,DATE(YEAR(fpdate),MONTH(fpdate)+(O523-1)/2+IF(AND(DAY(fpdate)&gt;=15,MOD(O523,2)=0),1,0),IF(MOD(O523,2)=0,IF(DAY(fpdate)&gt;=15,DAY(fpdate)-14,DAY(fpdate)+14),DAY(fpdate))),IF(DAY(DATE(YEAR(fpdate),MONTH(fpdate)+O523-1,DAY(fpdate)))&lt;&gt;DAY(fpdate),DATE(YEAR(fpdate),MONTH(fpdate)+O523,0),DATE(YEAR(fpdate),MONTH(fpdate)+O523-1,DAY(fpdate))))))</f>
        <v>#NAME?</v>
      </c>
      <c r="Q523" s="80" t="str">
        <f>IF(O523="","",IF(D523&lt;&gt;"",D523,IF(O523=1,start_rate,IF(variable,IF(OR(O523=1,O523&lt;$J$23*periods_per_year),Q522,MIN($J$24,IF(MOD(O523-1,$J$26)=0,MAX($J$25,Q522+$J$27),Q522))),Q522))))</f>
        <v>#NAME?</v>
      </c>
      <c r="R523" s="78" t="str">
        <f t="shared" si="10"/>
        <v>#NAME?</v>
      </c>
      <c r="S523" s="78" t="str">
        <f t="shared" si="11"/>
        <v>#NAME?</v>
      </c>
      <c r="T523" s="78" t="str">
        <f t="shared" si="12"/>
        <v>#NAME?</v>
      </c>
      <c r="U523" s="78" t="str">
        <f t="shared" si="13"/>
        <v>#NAME?</v>
      </c>
    </row>
    <row r="524" ht="12.75" customHeight="1">
      <c r="A524" s="74" t="str">
        <f t="shared" si="1"/>
        <v>#NAME?</v>
      </c>
      <c r="B524" s="75" t="str">
        <f>IF(A524="","",IF(OR(periods_per_year=26,periods_per_year=52),IF(periods_per_year=26,IF(A524=1,fpdate,B523+14),IF(periods_per_year=52,IF(A524=1,fpdate,B523+7),"n/a")),IF(periods_per_year=24,DATE(YEAR(fpdate),MONTH(fpdate)+(A524-1)/2+IF(AND(DAY(fpdate)&gt;=15,MOD(A524,2)=0),1,0),IF(MOD(A524,2)=0,IF(DAY(fpdate)&gt;=15,DAY(fpdate)-14,DAY(fpdate)+14),DAY(fpdate))),IF(DAY(DATE(YEAR(fpdate),MONTH(fpdate)+A524-1,DAY(fpdate)))&lt;&gt;DAY(fpdate),DATE(YEAR(fpdate),MONTH(fpdate)+A524,0),DATE(YEAR(fpdate),MONTH(fpdate)+A524-1,DAY(fpdate))))))</f>
        <v>#NAME?</v>
      </c>
      <c r="C524" s="76" t="str">
        <f t="shared" si="2"/>
        <v>#NAME?</v>
      </c>
      <c r="D524" s="77" t="str">
        <f>IF(A524="","",IF(A524=1,start_rate,IF(variable,IF(OR(A524=1,A524&lt;$J$23*periods_per_year),D523,MIN($J$24,IF(MOD(A524-1,$J$26)=0,MAX($J$25,D523+$J$27),D523))),D523)))</f>
        <v>#NAME?</v>
      </c>
      <c r="E524" s="78" t="str">
        <f t="shared" si="3"/>
        <v>#NAME?</v>
      </c>
      <c r="F524" s="78" t="str">
        <f t="shared" si="4"/>
        <v>#NAME?</v>
      </c>
      <c r="G524" s="78" t="str">
        <f>IF(OR(A524="",A524&lt;$E$23),"",IF(J523&lt;=F524,0,IF(IF(AND(A524&gt;=$E$23,MOD(A524-$E$23,int)=0),$E$24,0)+F524&gt;=J523+E524,J523+E524-F524,IF(AND(A524&gt;=$E$23,MOD(A524-$E$23,int)=0),$E$24,0)+IF(IF(AND(A524&gt;=$E$23,MOD(A524-$E$23,int)=0),$E$24,0)+IF(MOD(A524-$E$27,periods_per_year)=0,$E$26,0)+F524&lt;J523+E524,IF(MOD(A524-$E$27,periods_per_year)=0,$E$26,0),J523+E524-IF(AND(A524&gt;=$E$23,MOD(A524-$E$23,int)=0),$E$24,0)-F524))))</f>
        <v>#NAME?</v>
      </c>
      <c r="H524" s="79"/>
      <c r="I524" s="78" t="str">
        <f t="shared" si="5"/>
        <v>#NAME?</v>
      </c>
      <c r="J524" s="78" t="str">
        <f t="shared" si="6"/>
        <v>#NAME?</v>
      </c>
      <c r="K524" s="78" t="str">
        <f t="shared" si="7"/>
        <v>#NAME?</v>
      </c>
      <c r="L524" s="78" t="str">
        <f t="shared" si="8"/>
        <v>#NAME?</v>
      </c>
      <c r="M524" s="4"/>
      <c r="N524" s="4"/>
      <c r="O524" s="74" t="str">
        <f t="shared" si="9"/>
        <v>#NAME?</v>
      </c>
      <c r="P524" s="75" t="str">
        <f>IF(O524="","",IF(OR(periods_per_year=26,periods_per_year=52),IF(periods_per_year=26,IF(O524=1,fpdate,P523+14),IF(periods_per_year=52,IF(O524=1,fpdate,P523+7),"n/a")),IF(periods_per_year=24,DATE(YEAR(fpdate),MONTH(fpdate)+(O524-1)/2+IF(AND(DAY(fpdate)&gt;=15,MOD(O524,2)=0),1,0),IF(MOD(O524,2)=0,IF(DAY(fpdate)&gt;=15,DAY(fpdate)-14,DAY(fpdate)+14),DAY(fpdate))),IF(DAY(DATE(YEAR(fpdate),MONTH(fpdate)+O524-1,DAY(fpdate)))&lt;&gt;DAY(fpdate),DATE(YEAR(fpdate),MONTH(fpdate)+O524,0),DATE(YEAR(fpdate),MONTH(fpdate)+O524-1,DAY(fpdate))))))</f>
        <v>#NAME?</v>
      </c>
      <c r="Q524" s="80" t="str">
        <f>IF(O524="","",IF(D524&lt;&gt;"",D524,IF(O524=1,start_rate,IF(variable,IF(OR(O524=1,O524&lt;$J$23*periods_per_year),Q523,MIN($J$24,IF(MOD(O524-1,$J$26)=0,MAX($J$25,Q523+$J$27),Q523))),Q523))))</f>
        <v>#NAME?</v>
      </c>
      <c r="R524" s="78" t="str">
        <f t="shared" si="10"/>
        <v>#NAME?</v>
      </c>
      <c r="S524" s="78" t="str">
        <f t="shared" si="11"/>
        <v>#NAME?</v>
      </c>
      <c r="T524" s="78" t="str">
        <f t="shared" si="12"/>
        <v>#NAME?</v>
      </c>
      <c r="U524" s="78" t="str">
        <f t="shared" si="13"/>
        <v>#NAME?</v>
      </c>
    </row>
    <row r="525" ht="12.75" customHeight="1">
      <c r="A525" s="74" t="str">
        <f t="shared" si="1"/>
        <v>#NAME?</v>
      </c>
      <c r="B525" s="75" t="str">
        <f>IF(A525="","",IF(OR(periods_per_year=26,periods_per_year=52),IF(periods_per_year=26,IF(A525=1,fpdate,B524+14),IF(periods_per_year=52,IF(A525=1,fpdate,B524+7),"n/a")),IF(periods_per_year=24,DATE(YEAR(fpdate),MONTH(fpdate)+(A525-1)/2+IF(AND(DAY(fpdate)&gt;=15,MOD(A525,2)=0),1,0),IF(MOD(A525,2)=0,IF(DAY(fpdate)&gt;=15,DAY(fpdate)-14,DAY(fpdate)+14),DAY(fpdate))),IF(DAY(DATE(YEAR(fpdate),MONTH(fpdate)+A525-1,DAY(fpdate)))&lt;&gt;DAY(fpdate),DATE(YEAR(fpdate),MONTH(fpdate)+A525,0),DATE(YEAR(fpdate),MONTH(fpdate)+A525-1,DAY(fpdate))))))</f>
        <v>#NAME?</v>
      </c>
      <c r="C525" s="76" t="str">
        <f t="shared" si="2"/>
        <v>#NAME?</v>
      </c>
      <c r="D525" s="77" t="str">
        <f>IF(A525="","",IF(A525=1,start_rate,IF(variable,IF(OR(A525=1,A525&lt;$J$23*periods_per_year),D524,MIN($J$24,IF(MOD(A525-1,$J$26)=0,MAX($J$25,D524+$J$27),D524))),D524)))</f>
        <v>#NAME?</v>
      </c>
      <c r="E525" s="78" t="str">
        <f t="shared" si="3"/>
        <v>#NAME?</v>
      </c>
      <c r="F525" s="78" t="str">
        <f t="shared" si="4"/>
        <v>#NAME?</v>
      </c>
      <c r="G525" s="78" t="str">
        <f>IF(OR(A525="",A525&lt;$E$23),"",IF(J524&lt;=F525,0,IF(IF(AND(A525&gt;=$E$23,MOD(A525-$E$23,int)=0),$E$24,0)+F525&gt;=J524+E525,J524+E525-F525,IF(AND(A525&gt;=$E$23,MOD(A525-$E$23,int)=0),$E$24,0)+IF(IF(AND(A525&gt;=$E$23,MOD(A525-$E$23,int)=0),$E$24,0)+IF(MOD(A525-$E$27,periods_per_year)=0,$E$26,0)+F525&lt;J524+E525,IF(MOD(A525-$E$27,periods_per_year)=0,$E$26,0),J524+E525-IF(AND(A525&gt;=$E$23,MOD(A525-$E$23,int)=0),$E$24,0)-F525))))</f>
        <v>#NAME?</v>
      </c>
      <c r="H525" s="79"/>
      <c r="I525" s="78" t="str">
        <f t="shared" si="5"/>
        <v>#NAME?</v>
      </c>
      <c r="J525" s="78" t="str">
        <f t="shared" si="6"/>
        <v>#NAME?</v>
      </c>
      <c r="K525" s="78" t="str">
        <f t="shared" si="7"/>
        <v>#NAME?</v>
      </c>
      <c r="L525" s="78" t="str">
        <f t="shared" si="8"/>
        <v>#NAME?</v>
      </c>
      <c r="M525" s="4"/>
      <c r="N525" s="4"/>
      <c r="O525" s="74" t="str">
        <f t="shared" si="9"/>
        <v>#NAME?</v>
      </c>
      <c r="P525" s="75" t="str">
        <f>IF(O525="","",IF(OR(periods_per_year=26,periods_per_year=52),IF(periods_per_year=26,IF(O525=1,fpdate,P524+14),IF(periods_per_year=52,IF(O525=1,fpdate,P524+7),"n/a")),IF(periods_per_year=24,DATE(YEAR(fpdate),MONTH(fpdate)+(O525-1)/2+IF(AND(DAY(fpdate)&gt;=15,MOD(O525,2)=0),1,0),IF(MOD(O525,2)=0,IF(DAY(fpdate)&gt;=15,DAY(fpdate)-14,DAY(fpdate)+14),DAY(fpdate))),IF(DAY(DATE(YEAR(fpdate),MONTH(fpdate)+O525-1,DAY(fpdate)))&lt;&gt;DAY(fpdate),DATE(YEAR(fpdate),MONTH(fpdate)+O525,0),DATE(YEAR(fpdate),MONTH(fpdate)+O525-1,DAY(fpdate))))))</f>
        <v>#NAME?</v>
      </c>
      <c r="Q525" s="80" t="str">
        <f>IF(O525="","",IF(D525&lt;&gt;"",D525,IF(O525=1,start_rate,IF(variable,IF(OR(O525=1,O525&lt;$J$23*periods_per_year),Q524,MIN($J$24,IF(MOD(O525-1,$J$26)=0,MAX($J$25,Q524+$J$27),Q524))),Q524))))</f>
        <v>#NAME?</v>
      </c>
      <c r="R525" s="78" t="str">
        <f t="shared" si="10"/>
        <v>#NAME?</v>
      </c>
      <c r="S525" s="78" t="str">
        <f t="shared" si="11"/>
        <v>#NAME?</v>
      </c>
      <c r="T525" s="78" t="str">
        <f t="shared" si="12"/>
        <v>#NAME?</v>
      </c>
      <c r="U525" s="78" t="str">
        <f t="shared" si="13"/>
        <v>#NAME?</v>
      </c>
    </row>
    <row r="526" ht="12.75" customHeight="1">
      <c r="A526" s="74" t="str">
        <f t="shared" si="1"/>
        <v>#NAME?</v>
      </c>
      <c r="B526" s="75" t="str">
        <f>IF(A526="","",IF(OR(periods_per_year=26,periods_per_year=52),IF(periods_per_year=26,IF(A526=1,fpdate,B525+14),IF(periods_per_year=52,IF(A526=1,fpdate,B525+7),"n/a")),IF(periods_per_year=24,DATE(YEAR(fpdate),MONTH(fpdate)+(A526-1)/2+IF(AND(DAY(fpdate)&gt;=15,MOD(A526,2)=0),1,0),IF(MOD(A526,2)=0,IF(DAY(fpdate)&gt;=15,DAY(fpdate)-14,DAY(fpdate)+14),DAY(fpdate))),IF(DAY(DATE(YEAR(fpdate),MONTH(fpdate)+A526-1,DAY(fpdate)))&lt;&gt;DAY(fpdate),DATE(YEAR(fpdate),MONTH(fpdate)+A526,0),DATE(YEAR(fpdate),MONTH(fpdate)+A526-1,DAY(fpdate))))))</f>
        <v>#NAME?</v>
      </c>
      <c r="C526" s="76" t="str">
        <f t="shared" si="2"/>
        <v>#NAME?</v>
      </c>
      <c r="D526" s="77" t="str">
        <f>IF(A526="","",IF(A526=1,start_rate,IF(variable,IF(OR(A526=1,A526&lt;$J$23*periods_per_year),D525,MIN($J$24,IF(MOD(A526-1,$J$26)=0,MAX($J$25,D525+$J$27),D525))),D525)))</f>
        <v>#NAME?</v>
      </c>
      <c r="E526" s="78" t="str">
        <f t="shared" si="3"/>
        <v>#NAME?</v>
      </c>
      <c r="F526" s="78" t="str">
        <f t="shared" si="4"/>
        <v>#NAME?</v>
      </c>
      <c r="G526" s="78" t="str">
        <f>IF(OR(A526="",A526&lt;$E$23),"",IF(J525&lt;=F526,0,IF(IF(AND(A526&gt;=$E$23,MOD(A526-$E$23,int)=0),$E$24,0)+F526&gt;=J525+E526,J525+E526-F526,IF(AND(A526&gt;=$E$23,MOD(A526-$E$23,int)=0),$E$24,0)+IF(IF(AND(A526&gt;=$E$23,MOD(A526-$E$23,int)=0),$E$24,0)+IF(MOD(A526-$E$27,periods_per_year)=0,$E$26,0)+F526&lt;J525+E526,IF(MOD(A526-$E$27,periods_per_year)=0,$E$26,0),J525+E526-IF(AND(A526&gt;=$E$23,MOD(A526-$E$23,int)=0),$E$24,0)-F526))))</f>
        <v>#NAME?</v>
      </c>
      <c r="H526" s="79"/>
      <c r="I526" s="78" t="str">
        <f t="shared" si="5"/>
        <v>#NAME?</v>
      </c>
      <c r="J526" s="78" t="str">
        <f t="shared" si="6"/>
        <v>#NAME?</v>
      </c>
      <c r="K526" s="78" t="str">
        <f t="shared" si="7"/>
        <v>#NAME?</v>
      </c>
      <c r="L526" s="78" t="str">
        <f t="shared" si="8"/>
        <v>#NAME?</v>
      </c>
      <c r="M526" s="4"/>
      <c r="N526" s="4"/>
      <c r="O526" s="74" t="str">
        <f t="shared" si="9"/>
        <v>#NAME?</v>
      </c>
      <c r="P526" s="75" t="str">
        <f>IF(O526="","",IF(OR(periods_per_year=26,periods_per_year=52),IF(periods_per_year=26,IF(O526=1,fpdate,P525+14),IF(periods_per_year=52,IF(O526=1,fpdate,P525+7),"n/a")),IF(periods_per_year=24,DATE(YEAR(fpdate),MONTH(fpdate)+(O526-1)/2+IF(AND(DAY(fpdate)&gt;=15,MOD(O526,2)=0),1,0),IF(MOD(O526,2)=0,IF(DAY(fpdate)&gt;=15,DAY(fpdate)-14,DAY(fpdate)+14),DAY(fpdate))),IF(DAY(DATE(YEAR(fpdate),MONTH(fpdate)+O526-1,DAY(fpdate)))&lt;&gt;DAY(fpdate),DATE(YEAR(fpdate),MONTH(fpdate)+O526,0),DATE(YEAR(fpdate),MONTH(fpdate)+O526-1,DAY(fpdate))))))</f>
        <v>#NAME?</v>
      </c>
      <c r="Q526" s="80" t="str">
        <f>IF(O526="","",IF(D526&lt;&gt;"",D526,IF(O526=1,start_rate,IF(variable,IF(OR(O526=1,O526&lt;$J$23*periods_per_year),Q525,MIN($J$24,IF(MOD(O526-1,$J$26)=0,MAX($J$25,Q525+$J$27),Q525))),Q525))))</f>
        <v>#NAME?</v>
      </c>
      <c r="R526" s="78" t="str">
        <f t="shared" si="10"/>
        <v>#NAME?</v>
      </c>
      <c r="S526" s="78" t="str">
        <f t="shared" si="11"/>
        <v>#NAME?</v>
      </c>
      <c r="T526" s="78" t="str">
        <f t="shared" si="12"/>
        <v>#NAME?</v>
      </c>
      <c r="U526" s="78" t="str">
        <f t="shared" si="13"/>
        <v>#NAME?</v>
      </c>
    </row>
    <row r="527" ht="12.75" customHeight="1">
      <c r="A527" s="74" t="str">
        <f t="shared" si="1"/>
        <v>#NAME?</v>
      </c>
      <c r="B527" s="75" t="str">
        <f>IF(A527="","",IF(OR(periods_per_year=26,periods_per_year=52),IF(periods_per_year=26,IF(A527=1,fpdate,B526+14),IF(periods_per_year=52,IF(A527=1,fpdate,B526+7),"n/a")),IF(periods_per_year=24,DATE(YEAR(fpdate),MONTH(fpdate)+(A527-1)/2+IF(AND(DAY(fpdate)&gt;=15,MOD(A527,2)=0),1,0),IF(MOD(A527,2)=0,IF(DAY(fpdate)&gt;=15,DAY(fpdate)-14,DAY(fpdate)+14),DAY(fpdate))),IF(DAY(DATE(YEAR(fpdate),MONTH(fpdate)+A527-1,DAY(fpdate)))&lt;&gt;DAY(fpdate),DATE(YEAR(fpdate),MONTH(fpdate)+A527,0),DATE(YEAR(fpdate),MONTH(fpdate)+A527-1,DAY(fpdate))))))</f>
        <v>#NAME?</v>
      </c>
      <c r="C527" s="76" t="str">
        <f t="shared" si="2"/>
        <v>#NAME?</v>
      </c>
      <c r="D527" s="77" t="str">
        <f>IF(A527="","",IF(A527=1,start_rate,IF(variable,IF(OR(A527=1,A527&lt;$J$23*periods_per_year),D526,MIN($J$24,IF(MOD(A527-1,$J$26)=0,MAX($J$25,D526+$J$27),D526))),D526)))</f>
        <v>#NAME?</v>
      </c>
      <c r="E527" s="78" t="str">
        <f t="shared" si="3"/>
        <v>#NAME?</v>
      </c>
      <c r="F527" s="78" t="str">
        <f t="shared" si="4"/>
        <v>#NAME?</v>
      </c>
      <c r="G527" s="78" t="str">
        <f>IF(OR(A527="",A527&lt;$E$23),"",IF(J526&lt;=F527,0,IF(IF(AND(A527&gt;=$E$23,MOD(A527-$E$23,int)=0),$E$24,0)+F527&gt;=J526+E527,J526+E527-F527,IF(AND(A527&gt;=$E$23,MOD(A527-$E$23,int)=0),$E$24,0)+IF(IF(AND(A527&gt;=$E$23,MOD(A527-$E$23,int)=0),$E$24,0)+IF(MOD(A527-$E$27,periods_per_year)=0,$E$26,0)+F527&lt;J526+E527,IF(MOD(A527-$E$27,periods_per_year)=0,$E$26,0),J526+E527-IF(AND(A527&gt;=$E$23,MOD(A527-$E$23,int)=0),$E$24,0)-F527))))</f>
        <v>#NAME?</v>
      </c>
      <c r="H527" s="79"/>
      <c r="I527" s="78" t="str">
        <f t="shared" si="5"/>
        <v>#NAME?</v>
      </c>
      <c r="J527" s="78" t="str">
        <f t="shared" si="6"/>
        <v>#NAME?</v>
      </c>
      <c r="K527" s="78" t="str">
        <f t="shared" si="7"/>
        <v>#NAME?</v>
      </c>
      <c r="L527" s="78" t="str">
        <f t="shared" si="8"/>
        <v>#NAME?</v>
      </c>
      <c r="M527" s="4"/>
      <c r="N527" s="4"/>
      <c r="O527" s="74" t="str">
        <f t="shared" si="9"/>
        <v>#NAME?</v>
      </c>
      <c r="P527" s="75" t="str">
        <f>IF(O527="","",IF(OR(periods_per_year=26,periods_per_year=52),IF(periods_per_year=26,IF(O527=1,fpdate,P526+14),IF(periods_per_year=52,IF(O527=1,fpdate,P526+7),"n/a")),IF(periods_per_year=24,DATE(YEAR(fpdate),MONTH(fpdate)+(O527-1)/2+IF(AND(DAY(fpdate)&gt;=15,MOD(O527,2)=0),1,0),IF(MOD(O527,2)=0,IF(DAY(fpdate)&gt;=15,DAY(fpdate)-14,DAY(fpdate)+14),DAY(fpdate))),IF(DAY(DATE(YEAR(fpdate),MONTH(fpdate)+O527-1,DAY(fpdate)))&lt;&gt;DAY(fpdate),DATE(YEAR(fpdate),MONTH(fpdate)+O527,0),DATE(YEAR(fpdate),MONTH(fpdate)+O527-1,DAY(fpdate))))))</f>
        <v>#NAME?</v>
      </c>
      <c r="Q527" s="80" t="str">
        <f>IF(O527="","",IF(D527&lt;&gt;"",D527,IF(O527=1,start_rate,IF(variable,IF(OR(O527=1,O527&lt;$J$23*periods_per_year),Q526,MIN($J$24,IF(MOD(O527-1,$J$26)=0,MAX($J$25,Q526+$J$27),Q526))),Q526))))</f>
        <v>#NAME?</v>
      </c>
      <c r="R527" s="78" t="str">
        <f t="shared" si="10"/>
        <v>#NAME?</v>
      </c>
      <c r="S527" s="78" t="str">
        <f t="shared" si="11"/>
        <v>#NAME?</v>
      </c>
      <c r="T527" s="78" t="str">
        <f t="shared" si="12"/>
        <v>#NAME?</v>
      </c>
      <c r="U527" s="78" t="str">
        <f t="shared" si="13"/>
        <v>#NAME?</v>
      </c>
    </row>
    <row r="528" ht="12.75" customHeight="1">
      <c r="A528" s="74" t="str">
        <f t="shared" si="1"/>
        <v>#NAME?</v>
      </c>
      <c r="B528" s="75" t="str">
        <f>IF(A528="","",IF(OR(periods_per_year=26,periods_per_year=52),IF(periods_per_year=26,IF(A528=1,fpdate,B527+14),IF(periods_per_year=52,IF(A528=1,fpdate,B527+7),"n/a")),IF(periods_per_year=24,DATE(YEAR(fpdate),MONTH(fpdate)+(A528-1)/2+IF(AND(DAY(fpdate)&gt;=15,MOD(A528,2)=0),1,0),IF(MOD(A528,2)=0,IF(DAY(fpdate)&gt;=15,DAY(fpdate)-14,DAY(fpdate)+14),DAY(fpdate))),IF(DAY(DATE(YEAR(fpdate),MONTH(fpdate)+A528-1,DAY(fpdate)))&lt;&gt;DAY(fpdate),DATE(YEAR(fpdate),MONTH(fpdate)+A528,0),DATE(YEAR(fpdate),MONTH(fpdate)+A528-1,DAY(fpdate))))))</f>
        <v>#NAME?</v>
      </c>
      <c r="C528" s="76" t="str">
        <f t="shared" si="2"/>
        <v>#NAME?</v>
      </c>
      <c r="D528" s="77" t="str">
        <f>IF(A528="","",IF(A528=1,start_rate,IF(variable,IF(OR(A528=1,A528&lt;$J$23*periods_per_year),D527,MIN($J$24,IF(MOD(A528-1,$J$26)=0,MAX($J$25,D527+$J$27),D527))),D527)))</f>
        <v>#NAME?</v>
      </c>
      <c r="E528" s="78" t="str">
        <f t="shared" si="3"/>
        <v>#NAME?</v>
      </c>
      <c r="F528" s="78" t="str">
        <f t="shared" si="4"/>
        <v>#NAME?</v>
      </c>
      <c r="G528" s="78" t="str">
        <f>IF(OR(A528="",A528&lt;$E$23),"",IF(J527&lt;=F528,0,IF(IF(AND(A528&gt;=$E$23,MOD(A528-$E$23,int)=0),$E$24,0)+F528&gt;=J527+E528,J527+E528-F528,IF(AND(A528&gt;=$E$23,MOD(A528-$E$23,int)=0),$E$24,0)+IF(IF(AND(A528&gt;=$E$23,MOD(A528-$E$23,int)=0),$E$24,0)+IF(MOD(A528-$E$27,periods_per_year)=0,$E$26,0)+F528&lt;J527+E528,IF(MOD(A528-$E$27,periods_per_year)=0,$E$26,0),J527+E528-IF(AND(A528&gt;=$E$23,MOD(A528-$E$23,int)=0),$E$24,0)-F528))))</f>
        <v>#NAME?</v>
      </c>
      <c r="H528" s="79"/>
      <c r="I528" s="78" t="str">
        <f t="shared" si="5"/>
        <v>#NAME?</v>
      </c>
      <c r="J528" s="78" t="str">
        <f t="shared" si="6"/>
        <v>#NAME?</v>
      </c>
      <c r="K528" s="78" t="str">
        <f t="shared" si="7"/>
        <v>#NAME?</v>
      </c>
      <c r="L528" s="78" t="str">
        <f t="shared" si="8"/>
        <v>#NAME?</v>
      </c>
      <c r="M528" s="4"/>
      <c r="N528" s="4"/>
      <c r="O528" s="74" t="str">
        <f t="shared" si="9"/>
        <v>#NAME?</v>
      </c>
      <c r="P528" s="75" t="str">
        <f>IF(O528="","",IF(OR(periods_per_year=26,periods_per_year=52),IF(periods_per_year=26,IF(O528=1,fpdate,P527+14),IF(periods_per_year=52,IF(O528=1,fpdate,P527+7),"n/a")),IF(periods_per_year=24,DATE(YEAR(fpdate),MONTH(fpdate)+(O528-1)/2+IF(AND(DAY(fpdate)&gt;=15,MOD(O528,2)=0),1,0),IF(MOD(O528,2)=0,IF(DAY(fpdate)&gt;=15,DAY(fpdate)-14,DAY(fpdate)+14),DAY(fpdate))),IF(DAY(DATE(YEAR(fpdate),MONTH(fpdate)+O528-1,DAY(fpdate)))&lt;&gt;DAY(fpdate),DATE(YEAR(fpdate),MONTH(fpdate)+O528,0),DATE(YEAR(fpdate),MONTH(fpdate)+O528-1,DAY(fpdate))))))</f>
        <v>#NAME?</v>
      </c>
      <c r="Q528" s="80" t="str">
        <f>IF(O528="","",IF(D528&lt;&gt;"",D528,IF(O528=1,start_rate,IF(variable,IF(OR(O528=1,O528&lt;$J$23*periods_per_year),Q527,MIN($J$24,IF(MOD(O528-1,$J$26)=0,MAX($J$25,Q527+$J$27),Q527))),Q527))))</f>
        <v>#NAME?</v>
      </c>
      <c r="R528" s="78" t="str">
        <f t="shared" si="10"/>
        <v>#NAME?</v>
      </c>
      <c r="S528" s="78" t="str">
        <f t="shared" si="11"/>
        <v>#NAME?</v>
      </c>
      <c r="T528" s="78" t="str">
        <f t="shared" si="12"/>
        <v>#NAME?</v>
      </c>
      <c r="U528" s="78" t="str">
        <f t="shared" si="13"/>
        <v>#NAME?</v>
      </c>
    </row>
    <row r="529" ht="12.75" customHeight="1">
      <c r="A529" s="74" t="str">
        <f t="shared" si="1"/>
        <v>#NAME?</v>
      </c>
      <c r="B529" s="75" t="str">
        <f>IF(A529="","",IF(OR(periods_per_year=26,periods_per_year=52),IF(periods_per_year=26,IF(A529=1,fpdate,B528+14),IF(periods_per_year=52,IF(A529=1,fpdate,B528+7),"n/a")),IF(periods_per_year=24,DATE(YEAR(fpdate),MONTH(fpdate)+(A529-1)/2+IF(AND(DAY(fpdate)&gt;=15,MOD(A529,2)=0),1,0),IF(MOD(A529,2)=0,IF(DAY(fpdate)&gt;=15,DAY(fpdate)-14,DAY(fpdate)+14),DAY(fpdate))),IF(DAY(DATE(YEAR(fpdate),MONTH(fpdate)+A529-1,DAY(fpdate)))&lt;&gt;DAY(fpdate),DATE(YEAR(fpdate),MONTH(fpdate)+A529,0),DATE(YEAR(fpdate),MONTH(fpdate)+A529-1,DAY(fpdate))))))</f>
        <v>#NAME?</v>
      </c>
      <c r="C529" s="76" t="str">
        <f t="shared" si="2"/>
        <v>#NAME?</v>
      </c>
      <c r="D529" s="77" t="str">
        <f>IF(A529="","",IF(A529=1,start_rate,IF(variable,IF(OR(A529=1,A529&lt;$J$23*periods_per_year),D528,MIN($J$24,IF(MOD(A529-1,$J$26)=0,MAX($J$25,D528+$J$27),D528))),D528)))</f>
        <v>#NAME?</v>
      </c>
      <c r="E529" s="78" t="str">
        <f t="shared" si="3"/>
        <v>#NAME?</v>
      </c>
      <c r="F529" s="78" t="str">
        <f t="shared" si="4"/>
        <v>#NAME?</v>
      </c>
      <c r="G529" s="78" t="str">
        <f>IF(OR(A529="",A529&lt;$E$23),"",IF(J528&lt;=F529,0,IF(IF(AND(A529&gt;=$E$23,MOD(A529-$E$23,int)=0),$E$24,0)+F529&gt;=J528+E529,J528+E529-F529,IF(AND(A529&gt;=$E$23,MOD(A529-$E$23,int)=0),$E$24,0)+IF(IF(AND(A529&gt;=$E$23,MOD(A529-$E$23,int)=0),$E$24,0)+IF(MOD(A529-$E$27,periods_per_year)=0,$E$26,0)+F529&lt;J528+E529,IF(MOD(A529-$E$27,periods_per_year)=0,$E$26,0),J528+E529-IF(AND(A529&gt;=$E$23,MOD(A529-$E$23,int)=0),$E$24,0)-F529))))</f>
        <v>#NAME?</v>
      </c>
      <c r="H529" s="79"/>
      <c r="I529" s="78" t="str">
        <f t="shared" si="5"/>
        <v>#NAME?</v>
      </c>
      <c r="J529" s="78" t="str">
        <f t="shared" si="6"/>
        <v>#NAME?</v>
      </c>
      <c r="K529" s="78" t="str">
        <f t="shared" si="7"/>
        <v>#NAME?</v>
      </c>
      <c r="L529" s="78" t="str">
        <f t="shared" si="8"/>
        <v>#NAME?</v>
      </c>
      <c r="M529" s="4"/>
      <c r="N529" s="4"/>
      <c r="O529" s="74" t="str">
        <f t="shared" si="9"/>
        <v>#NAME?</v>
      </c>
      <c r="P529" s="75" t="str">
        <f>IF(O529="","",IF(OR(periods_per_year=26,periods_per_year=52),IF(periods_per_year=26,IF(O529=1,fpdate,P528+14),IF(periods_per_year=52,IF(O529=1,fpdate,P528+7),"n/a")),IF(periods_per_year=24,DATE(YEAR(fpdate),MONTH(fpdate)+(O529-1)/2+IF(AND(DAY(fpdate)&gt;=15,MOD(O529,2)=0),1,0),IF(MOD(O529,2)=0,IF(DAY(fpdate)&gt;=15,DAY(fpdate)-14,DAY(fpdate)+14),DAY(fpdate))),IF(DAY(DATE(YEAR(fpdate),MONTH(fpdate)+O529-1,DAY(fpdate)))&lt;&gt;DAY(fpdate),DATE(YEAR(fpdate),MONTH(fpdate)+O529,0),DATE(YEAR(fpdate),MONTH(fpdate)+O529-1,DAY(fpdate))))))</f>
        <v>#NAME?</v>
      </c>
      <c r="Q529" s="80" t="str">
        <f>IF(O529="","",IF(D529&lt;&gt;"",D529,IF(O529=1,start_rate,IF(variable,IF(OR(O529=1,O529&lt;$J$23*periods_per_year),Q528,MIN($J$24,IF(MOD(O529-1,$J$26)=0,MAX($J$25,Q528+$J$27),Q528))),Q528))))</f>
        <v>#NAME?</v>
      </c>
      <c r="R529" s="78" t="str">
        <f t="shared" si="10"/>
        <v>#NAME?</v>
      </c>
      <c r="S529" s="78" t="str">
        <f t="shared" si="11"/>
        <v>#NAME?</v>
      </c>
      <c r="T529" s="78" t="str">
        <f t="shared" si="12"/>
        <v>#NAME?</v>
      </c>
      <c r="U529" s="78" t="str">
        <f t="shared" si="13"/>
        <v>#NAME?</v>
      </c>
    </row>
    <row r="530" ht="12.75" customHeight="1">
      <c r="A530" s="74" t="str">
        <f t="shared" si="1"/>
        <v>#NAME?</v>
      </c>
      <c r="B530" s="75" t="str">
        <f>IF(A530="","",IF(OR(periods_per_year=26,periods_per_year=52),IF(periods_per_year=26,IF(A530=1,fpdate,B529+14),IF(periods_per_year=52,IF(A530=1,fpdate,B529+7),"n/a")),IF(periods_per_year=24,DATE(YEAR(fpdate),MONTH(fpdate)+(A530-1)/2+IF(AND(DAY(fpdate)&gt;=15,MOD(A530,2)=0),1,0),IF(MOD(A530,2)=0,IF(DAY(fpdate)&gt;=15,DAY(fpdate)-14,DAY(fpdate)+14),DAY(fpdate))),IF(DAY(DATE(YEAR(fpdate),MONTH(fpdate)+A530-1,DAY(fpdate)))&lt;&gt;DAY(fpdate),DATE(YEAR(fpdate),MONTH(fpdate)+A530,0),DATE(YEAR(fpdate),MONTH(fpdate)+A530-1,DAY(fpdate))))))</f>
        <v>#NAME?</v>
      </c>
      <c r="C530" s="76" t="str">
        <f t="shared" si="2"/>
        <v>#NAME?</v>
      </c>
      <c r="D530" s="77" t="str">
        <f>IF(A530="","",IF(A530=1,start_rate,IF(variable,IF(OR(A530=1,A530&lt;$J$23*periods_per_year),D529,MIN($J$24,IF(MOD(A530-1,$J$26)=0,MAX($J$25,D529+$J$27),D529))),D529)))</f>
        <v>#NAME?</v>
      </c>
      <c r="E530" s="78" t="str">
        <f t="shared" si="3"/>
        <v>#NAME?</v>
      </c>
      <c r="F530" s="78" t="str">
        <f t="shared" si="4"/>
        <v>#NAME?</v>
      </c>
      <c r="G530" s="78" t="str">
        <f>IF(OR(A530="",A530&lt;$E$23),"",IF(J529&lt;=F530,0,IF(IF(AND(A530&gt;=$E$23,MOD(A530-$E$23,int)=0),$E$24,0)+F530&gt;=J529+E530,J529+E530-F530,IF(AND(A530&gt;=$E$23,MOD(A530-$E$23,int)=0),$E$24,0)+IF(IF(AND(A530&gt;=$E$23,MOD(A530-$E$23,int)=0),$E$24,0)+IF(MOD(A530-$E$27,periods_per_year)=0,$E$26,0)+F530&lt;J529+E530,IF(MOD(A530-$E$27,periods_per_year)=0,$E$26,0),J529+E530-IF(AND(A530&gt;=$E$23,MOD(A530-$E$23,int)=0),$E$24,0)-F530))))</f>
        <v>#NAME?</v>
      </c>
      <c r="H530" s="79"/>
      <c r="I530" s="78" t="str">
        <f t="shared" si="5"/>
        <v>#NAME?</v>
      </c>
      <c r="J530" s="78" t="str">
        <f t="shared" si="6"/>
        <v>#NAME?</v>
      </c>
      <c r="K530" s="78" t="str">
        <f t="shared" si="7"/>
        <v>#NAME?</v>
      </c>
      <c r="L530" s="78" t="str">
        <f t="shared" si="8"/>
        <v>#NAME?</v>
      </c>
      <c r="M530" s="4"/>
      <c r="N530" s="4"/>
      <c r="O530" s="74" t="str">
        <f t="shared" si="9"/>
        <v>#NAME?</v>
      </c>
      <c r="P530" s="75" t="str">
        <f>IF(O530="","",IF(OR(periods_per_year=26,periods_per_year=52),IF(periods_per_year=26,IF(O530=1,fpdate,P529+14),IF(periods_per_year=52,IF(O530=1,fpdate,P529+7),"n/a")),IF(periods_per_year=24,DATE(YEAR(fpdate),MONTH(fpdate)+(O530-1)/2+IF(AND(DAY(fpdate)&gt;=15,MOD(O530,2)=0),1,0),IF(MOD(O530,2)=0,IF(DAY(fpdate)&gt;=15,DAY(fpdate)-14,DAY(fpdate)+14),DAY(fpdate))),IF(DAY(DATE(YEAR(fpdate),MONTH(fpdate)+O530-1,DAY(fpdate)))&lt;&gt;DAY(fpdate),DATE(YEAR(fpdate),MONTH(fpdate)+O530,0),DATE(YEAR(fpdate),MONTH(fpdate)+O530-1,DAY(fpdate))))))</f>
        <v>#NAME?</v>
      </c>
      <c r="Q530" s="80" t="str">
        <f>IF(O530="","",IF(D530&lt;&gt;"",D530,IF(O530=1,start_rate,IF(variable,IF(OR(O530=1,O530&lt;$J$23*periods_per_year),Q529,MIN($J$24,IF(MOD(O530-1,$J$26)=0,MAX($J$25,Q529+$J$27),Q529))),Q529))))</f>
        <v>#NAME?</v>
      </c>
      <c r="R530" s="78" t="str">
        <f t="shared" si="10"/>
        <v>#NAME?</v>
      </c>
      <c r="S530" s="78" t="str">
        <f t="shared" si="11"/>
        <v>#NAME?</v>
      </c>
      <c r="T530" s="78" t="str">
        <f t="shared" si="12"/>
        <v>#NAME?</v>
      </c>
      <c r="U530" s="78" t="str">
        <f t="shared" si="13"/>
        <v>#NAME?</v>
      </c>
    </row>
    <row r="531" ht="12.75" customHeight="1">
      <c r="A531" s="74" t="str">
        <f t="shared" si="1"/>
        <v>#NAME?</v>
      </c>
      <c r="B531" s="75" t="str">
        <f>IF(A531="","",IF(OR(periods_per_year=26,periods_per_year=52),IF(periods_per_year=26,IF(A531=1,fpdate,B530+14),IF(periods_per_year=52,IF(A531=1,fpdate,B530+7),"n/a")),IF(periods_per_year=24,DATE(YEAR(fpdate),MONTH(fpdate)+(A531-1)/2+IF(AND(DAY(fpdate)&gt;=15,MOD(A531,2)=0),1,0),IF(MOD(A531,2)=0,IF(DAY(fpdate)&gt;=15,DAY(fpdate)-14,DAY(fpdate)+14),DAY(fpdate))),IF(DAY(DATE(YEAR(fpdate),MONTH(fpdate)+A531-1,DAY(fpdate)))&lt;&gt;DAY(fpdate),DATE(YEAR(fpdate),MONTH(fpdate)+A531,0),DATE(YEAR(fpdate),MONTH(fpdate)+A531-1,DAY(fpdate))))))</f>
        <v>#NAME?</v>
      </c>
      <c r="C531" s="76" t="str">
        <f t="shared" si="2"/>
        <v>#NAME?</v>
      </c>
      <c r="D531" s="77" t="str">
        <f>IF(A531="","",IF(A531=1,start_rate,IF(variable,IF(OR(A531=1,A531&lt;$J$23*periods_per_year),D530,MIN($J$24,IF(MOD(A531-1,$J$26)=0,MAX($J$25,D530+$J$27),D530))),D530)))</f>
        <v>#NAME?</v>
      </c>
      <c r="E531" s="78" t="str">
        <f t="shared" si="3"/>
        <v>#NAME?</v>
      </c>
      <c r="F531" s="78" t="str">
        <f t="shared" si="4"/>
        <v>#NAME?</v>
      </c>
      <c r="G531" s="78" t="str">
        <f>IF(OR(A531="",A531&lt;$E$23),"",IF(J530&lt;=F531,0,IF(IF(AND(A531&gt;=$E$23,MOD(A531-$E$23,int)=0),$E$24,0)+F531&gt;=J530+E531,J530+E531-F531,IF(AND(A531&gt;=$E$23,MOD(A531-$E$23,int)=0),$E$24,0)+IF(IF(AND(A531&gt;=$E$23,MOD(A531-$E$23,int)=0),$E$24,0)+IF(MOD(A531-$E$27,periods_per_year)=0,$E$26,0)+F531&lt;J530+E531,IF(MOD(A531-$E$27,periods_per_year)=0,$E$26,0),J530+E531-IF(AND(A531&gt;=$E$23,MOD(A531-$E$23,int)=0),$E$24,0)-F531))))</f>
        <v>#NAME?</v>
      </c>
      <c r="H531" s="79"/>
      <c r="I531" s="78" t="str">
        <f t="shared" si="5"/>
        <v>#NAME?</v>
      </c>
      <c r="J531" s="78" t="str">
        <f t="shared" si="6"/>
        <v>#NAME?</v>
      </c>
      <c r="K531" s="78" t="str">
        <f t="shared" si="7"/>
        <v>#NAME?</v>
      </c>
      <c r="L531" s="78" t="str">
        <f t="shared" si="8"/>
        <v>#NAME?</v>
      </c>
      <c r="M531" s="4"/>
      <c r="N531" s="4"/>
      <c r="O531" s="74" t="str">
        <f t="shared" si="9"/>
        <v>#NAME?</v>
      </c>
      <c r="P531" s="75" t="str">
        <f>IF(O531="","",IF(OR(periods_per_year=26,periods_per_year=52),IF(periods_per_year=26,IF(O531=1,fpdate,P530+14),IF(periods_per_year=52,IF(O531=1,fpdate,P530+7),"n/a")),IF(periods_per_year=24,DATE(YEAR(fpdate),MONTH(fpdate)+(O531-1)/2+IF(AND(DAY(fpdate)&gt;=15,MOD(O531,2)=0),1,0),IF(MOD(O531,2)=0,IF(DAY(fpdate)&gt;=15,DAY(fpdate)-14,DAY(fpdate)+14),DAY(fpdate))),IF(DAY(DATE(YEAR(fpdate),MONTH(fpdate)+O531-1,DAY(fpdate)))&lt;&gt;DAY(fpdate),DATE(YEAR(fpdate),MONTH(fpdate)+O531,0),DATE(YEAR(fpdate),MONTH(fpdate)+O531-1,DAY(fpdate))))))</f>
        <v>#NAME?</v>
      </c>
      <c r="Q531" s="80" t="str">
        <f>IF(O531="","",IF(D531&lt;&gt;"",D531,IF(O531=1,start_rate,IF(variable,IF(OR(O531=1,O531&lt;$J$23*periods_per_year),Q530,MIN($J$24,IF(MOD(O531-1,$J$26)=0,MAX($J$25,Q530+$J$27),Q530))),Q530))))</f>
        <v>#NAME?</v>
      </c>
      <c r="R531" s="78" t="str">
        <f t="shared" si="10"/>
        <v>#NAME?</v>
      </c>
      <c r="S531" s="78" t="str">
        <f t="shared" si="11"/>
        <v>#NAME?</v>
      </c>
      <c r="T531" s="78" t="str">
        <f t="shared" si="12"/>
        <v>#NAME?</v>
      </c>
      <c r="U531" s="78" t="str">
        <f t="shared" si="13"/>
        <v>#NAME?</v>
      </c>
    </row>
    <row r="532" ht="12.75" customHeight="1">
      <c r="A532" s="74" t="str">
        <f t="shared" si="1"/>
        <v>#NAME?</v>
      </c>
      <c r="B532" s="75" t="str">
        <f>IF(A532="","",IF(OR(periods_per_year=26,periods_per_year=52),IF(periods_per_year=26,IF(A532=1,fpdate,B531+14),IF(periods_per_year=52,IF(A532=1,fpdate,B531+7),"n/a")),IF(periods_per_year=24,DATE(YEAR(fpdate),MONTH(fpdate)+(A532-1)/2+IF(AND(DAY(fpdate)&gt;=15,MOD(A532,2)=0),1,0),IF(MOD(A532,2)=0,IF(DAY(fpdate)&gt;=15,DAY(fpdate)-14,DAY(fpdate)+14),DAY(fpdate))),IF(DAY(DATE(YEAR(fpdate),MONTH(fpdate)+A532-1,DAY(fpdate)))&lt;&gt;DAY(fpdate),DATE(YEAR(fpdate),MONTH(fpdate)+A532,0),DATE(YEAR(fpdate),MONTH(fpdate)+A532-1,DAY(fpdate))))))</f>
        <v>#NAME?</v>
      </c>
      <c r="C532" s="76" t="str">
        <f t="shared" si="2"/>
        <v>#NAME?</v>
      </c>
      <c r="D532" s="77" t="str">
        <f>IF(A532="","",IF(A532=1,start_rate,IF(variable,IF(OR(A532=1,A532&lt;$J$23*periods_per_year),D531,MIN($J$24,IF(MOD(A532-1,$J$26)=0,MAX($J$25,D531+$J$27),D531))),D531)))</f>
        <v>#NAME?</v>
      </c>
      <c r="E532" s="78" t="str">
        <f t="shared" si="3"/>
        <v>#NAME?</v>
      </c>
      <c r="F532" s="78" t="str">
        <f t="shared" si="4"/>
        <v>#NAME?</v>
      </c>
      <c r="G532" s="78" t="str">
        <f>IF(OR(A532="",A532&lt;$E$23),"",IF(J531&lt;=F532,0,IF(IF(AND(A532&gt;=$E$23,MOD(A532-$E$23,int)=0),$E$24,0)+F532&gt;=J531+E532,J531+E532-F532,IF(AND(A532&gt;=$E$23,MOD(A532-$E$23,int)=0),$E$24,0)+IF(IF(AND(A532&gt;=$E$23,MOD(A532-$E$23,int)=0),$E$24,0)+IF(MOD(A532-$E$27,periods_per_year)=0,$E$26,0)+F532&lt;J531+E532,IF(MOD(A532-$E$27,periods_per_year)=0,$E$26,0),J531+E532-IF(AND(A532&gt;=$E$23,MOD(A532-$E$23,int)=0),$E$24,0)-F532))))</f>
        <v>#NAME?</v>
      </c>
      <c r="H532" s="79"/>
      <c r="I532" s="78" t="str">
        <f t="shared" si="5"/>
        <v>#NAME?</v>
      </c>
      <c r="J532" s="78" t="str">
        <f t="shared" si="6"/>
        <v>#NAME?</v>
      </c>
      <c r="K532" s="78" t="str">
        <f t="shared" si="7"/>
        <v>#NAME?</v>
      </c>
      <c r="L532" s="78" t="str">
        <f t="shared" si="8"/>
        <v>#NAME?</v>
      </c>
      <c r="M532" s="4"/>
      <c r="N532" s="4"/>
      <c r="O532" s="74" t="str">
        <f t="shared" si="9"/>
        <v>#NAME?</v>
      </c>
      <c r="P532" s="75" t="str">
        <f>IF(O532="","",IF(OR(periods_per_year=26,periods_per_year=52),IF(periods_per_year=26,IF(O532=1,fpdate,P531+14),IF(periods_per_year=52,IF(O532=1,fpdate,P531+7),"n/a")),IF(periods_per_year=24,DATE(YEAR(fpdate),MONTH(fpdate)+(O532-1)/2+IF(AND(DAY(fpdate)&gt;=15,MOD(O532,2)=0),1,0),IF(MOD(O532,2)=0,IF(DAY(fpdate)&gt;=15,DAY(fpdate)-14,DAY(fpdate)+14),DAY(fpdate))),IF(DAY(DATE(YEAR(fpdate),MONTH(fpdate)+O532-1,DAY(fpdate)))&lt;&gt;DAY(fpdate),DATE(YEAR(fpdate),MONTH(fpdate)+O532,0),DATE(YEAR(fpdate),MONTH(fpdate)+O532-1,DAY(fpdate))))))</f>
        <v>#NAME?</v>
      </c>
      <c r="Q532" s="80" t="str">
        <f>IF(O532="","",IF(D532&lt;&gt;"",D532,IF(O532=1,start_rate,IF(variable,IF(OR(O532=1,O532&lt;$J$23*periods_per_year),Q531,MIN($J$24,IF(MOD(O532-1,$J$26)=0,MAX($J$25,Q531+$J$27),Q531))),Q531))))</f>
        <v>#NAME?</v>
      </c>
      <c r="R532" s="78" t="str">
        <f t="shared" si="10"/>
        <v>#NAME?</v>
      </c>
      <c r="S532" s="78" t="str">
        <f t="shared" si="11"/>
        <v>#NAME?</v>
      </c>
      <c r="T532" s="78" t="str">
        <f t="shared" si="12"/>
        <v>#NAME?</v>
      </c>
      <c r="U532" s="78" t="str">
        <f t="shared" si="13"/>
        <v>#NAME?</v>
      </c>
    </row>
    <row r="533" ht="12.75" customHeight="1">
      <c r="A533" s="74" t="str">
        <f t="shared" si="1"/>
        <v>#NAME?</v>
      </c>
      <c r="B533" s="75" t="str">
        <f>IF(A533="","",IF(OR(periods_per_year=26,periods_per_year=52),IF(periods_per_year=26,IF(A533=1,fpdate,B532+14),IF(periods_per_year=52,IF(A533=1,fpdate,B532+7),"n/a")),IF(periods_per_year=24,DATE(YEAR(fpdate),MONTH(fpdate)+(A533-1)/2+IF(AND(DAY(fpdate)&gt;=15,MOD(A533,2)=0),1,0),IF(MOD(A533,2)=0,IF(DAY(fpdate)&gt;=15,DAY(fpdate)-14,DAY(fpdate)+14),DAY(fpdate))),IF(DAY(DATE(YEAR(fpdate),MONTH(fpdate)+A533-1,DAY(fpdate)))&lt;&gt;DAY(fpdate),DATE(YEAR(fpdate),MONTH(fpdate)+A533,0),DATE(YEAR(fpdate),MONTH(fpdate)+A533-1,DAY(fpdate))))))</f>
        <v>#NAME?</v>
      </c>
      <c r="C533" s="76" t="str">
        <f t="shared" si="2"/>
        <v>#NAME?</v>
      </c>
      <c r="D533" s="77" t="str">
        <f>IF(A533="","",IF(A533=1,start_rate,IF(variable,IF(OR(A533=1,A533&lt;$J$23*periods_per_year),D532,MIN($J$24,IF(MOD(A533-1,$J$26)=0,MAX($J$25,D532+$J$27),D532))),D532)))</f>
        <v>#NAME?</v>
      </c>
      <c r="E533" s="78" t="str">
        <f t="shared" si="3"/>
        <v>#NAME?</v>
      </c>
      <c r="F533" s="78" t="str">
        <f t="shared" si="4"/>
        <v>#NAME?</v>
      </c>
      <c r="G533" s="78" t="str">
        <f>IF(OR(A533="",A533&lt;$E$23),"",IF(J532&lt;=F533,0,IF(IF(AND(A533&gt;=$E$23,MOD(A533-$E$23,int)=0),$E$24,0)+F533&gt;=J532+E533,J532+E533-F533,IF(AND(A533&gt;=$E$23,MOD(A533-$E$23,int)=0),$E$24,0)+IF(IF(AND(A533&gt;=$E$23,MOD(A533-$E$23,int)=0),$E$24,0)+IF(MOD(A533-$E$27,periods_per_year)=0,$E$26,0)+F533&lt;J532+E533,IF(MOD(A533-$E$27,periods_per_year)=0,$E$26,0),J532+E533-IF(AND(A533&gt;=$E$23,MOD(A533-$E$23,int)=0),$E$24,0)-F533))))</f>
        <v>#NAME?</v>
      </c>
      <c r="H533" s="79"/>
      <c r="I533" s="78" t="str">
        <f t="shared" si="5"/>
        <v>#NAME?</v>
      </c>
      <c r="J533" s="78" t="str">
        <f t="shared" si="6"/>
        <v>#NAME?</v>
      </c>
      <c r="K533" s="78" t="str">
        <f t="shared" si="7"/>
        <v>#NAME?</v>
      </c>
      <c r="L533" s="78" t="str">
        <f t="shared" si="8"/>
        <v>#NAME?</v>
      </c>
      <c r="M533" s="4"/>
      <c r="N533" s="4"/>
      <c r="O533" s="74" t="str">
        <f t="shared" si="9"/>
        <v>#NAME?</v>
      </c>
      <c r="P533" s="75" t="str">
        <f>IF(O533="","",IF(OR(periods_per_year=26,periods_per_year=52),IF(periods_per_year=26,IF(O533=1,fpdate,P532+14),IF(periods_per_year=52,IF(O533=1,fpdate,P532+7),"n/a")),IF(periods_per_year=24,DATE(YEAR(fpdate),MONTH(fpdate)+(O533-1)/2+IF(AND(DAY(fpdate)&gt;=15,MOD(O533,2)=0),1,0),IF(MOD(O533,2)=0,IF(DAY(fpdate)&gt;=15,DAY(fpdate)-14,DAY(fpdate)+14),DAY(fpdate))),IF(DAY(DATE(YEAR(fpdate),MONTH(fpdate)+O533-1,DAY(fpdate)))&lt;&gt;DAY(fpdate),DATE(YEAR(fpdate),MONTH(fpdate)+O533,0),DATE(YEAR(fpdate),MONTH(fpdate)+O533-1,DAY(fpdate))))))</f>
        <v>#NAME?</v>
      </c>
      <c r="Q533" s="80" t="str">
        <f>IF(O533="","",IF(D533&lt;&gt;"",D533,IF(O533=1,start_rate,IF(variable,IF(OR(O533=1,O533&lt;$J$23*periods_per_year),Q532,MIN($J$24,IF(MOD(O533-1,$J$26)=0,MAX($J$25,Q532+$J$27),Q532))),Q532))))</f>
        <v>#NAME?</v>
      </c>
      <c r="R533" s="78" t="str">
        <f t="shared" si="10"/>
        <v>#NAME?</v>
      </c>
      <c r="S533" s="78" t="str">
        <f t="shared" si="11"/>
        <v>#NAME?</v>
      </c>
      <c r="T533" s="78" t="str">
        <f t="shared" si="12"/>
        <v>#NAME?</v>
      </c>
      <c r="U533" s="78" t="str">
        <f t="shared" si="13"/>
        <v>#NAME?</v>
      </c>
    </row>
    <row r="534" ht="12.75" customHeight="1">
      <c r="A534" s="74" t="str">
        <f t="shared" si="1"/>
        <v>#NAME?</v>
      </c>
      <c r="B534" s="75" t="str">
        <f>IF(A534="","",IF(OR(periods_per_year=26,periods_per_year=52),IF(periods_per_year=26,IF(A534=1,fpdate,B533+14),IF(periods_per_year=52,IF(A534=1,fpdate,B533+7),"n/a")),IF(periods_per_year=24,DATE(YEAR(fpdate),MONTH(fpdate)+(A534-1)/2+IF(AND(DAY(fpdate)&gt;=15,MOD(A534,2)=0),1,0),IF(MOD(A534,2)=0,IF(DAY(fpdate)&gt;=15,DAY(fpdate)-14,DAY(fpdate)+14),DAY(fpdate))),IF(DAY(DATE(YEAR(fpdate),MONTH(fpdate)+A534-1,DAY(fpdate)))&lt;&gt;DAY(fpdate),DATE(YEAR(fpdate),MONTH(fpdate)+A534,0),DATE(YEAR(fpdate),MONTH(fpdate)+A534-1,DAY(fpdate))))))</f>
        <v>#NAME?</v>
      </c>
      <c r="C534" s="76" t="str">
        <f t="shared" si="2"/>
        <v>#NAME?</v>
      </c>
      <c r="D534" s="77" t="str">
        <f>IF(A534="","",IF(A534=1,start_rate,IF(variable,IF(OR(A534=1,A534&lt;$J$23*periods_per_year),D533,MIN($J$24,IF(MOD(A534-1,$J$26)=0,MAX($J$25,D533+$J$27),D533))),D533)))</f>
        <v>#NAME?</v>
      </c>
      <c r="E534" s="78" t="str">
        <f t="shared" si="3"/>
        <v>#NAME?</v>
      </c>
      <c r="F534" s="78" t="str">
        <f t="shared" si="4"/>
        <v>#NAME?</v>
      </c>
      <c r="G534" s="78" t="str">
        <f>IF(OR(A534="",A534&lt;$E$23),"",IF(J533&lt;=F534,0,IF(IF(AND(A534&gt;=$E$23,MOD(A534-$E$23,int)=0),$E$24,0)+F534&gt;=J533+E534,J533+E534-F534,IF(AND(A534&gt;=$E$23,MOD(A534-$E$23,int)=0),$E$24,0)+IF(IF(AND(A534&gt;=$E$23,MOD(A534-$E$23,int)=0),$E$24,0)+IF(MOD(A534-$E$27,periods_per_year)=0,$E$26,0)+F534&lt;J533+E534,IF(MOD(A534-$E$27,periods_per_year)=0,$E$26,0),J533+E534-IF(AND(A534&gt;=$E$23,MOD(A534-$E$23,int)=0),$E$24,0)-F534))))</f>
        <v>#NAME?</v>
      </c>
      <c r="H534" s="79"/>
      <c r="I534" s="78" t="str">
        <f t="shared" si="5"/>
        <v>#NAME?</v>
      </c>
      <c r="J534" s="78" t="str">
        <f t="shared" si="6"/>
        <v>#NAME?</v>
      </c>
      <c r="K534" s="78" t="str">
        <f t="shared" si="7"/>
        <v>#NAME?</v>
      </c>
      <c r="L534" s="78" t="str">
        <f t="shared" si="8"/>
        <v>#NAME?</v>
      </c>
      <c r="M534" s="4"/>
      <c r="N534" s="4"/>
      <c r="O534" s="74" t="str">
        <f t="shared" si="9"/>
        <v>#NAME?</v>
      </c>
      <c r="P534" s="75" t="str">
        <f>IF(O534="","",IF(OR(periods_per_year=26,periods_per_year=52),IF(periods_per_year=26,IF(O534=1,fpdate,P533+14),IF(periods_per_year=52,IF(O534=1,fpdate,P533+7),"n/a")),IF(periods_per_year=24,DATE(YEAR(fpdate),MONTH(fpdate)+(O534-1)/2+IF(AND(DAY(fpdate)&gt;=15,MOD(O534,2)=0),1,0),IF(MOD(O534,2)=0,IF(DAY(fpdate)&gt;=15,DAY(fpdate)-14,DAY(fpdate)+14),DAY(fpdate))),IF(DAY(DATE(YEAR(fpdate),MONTH(fpdate)+O534-1,DAY(fpdate)))&lt;&gt;DAY(fpdate),DATE(YEAR(fpdate),MONTH(fpdate)+O534,0),DATE(YEAR(fpdate),MONTH(fpdate)+O534-1,DAY(fpdate))))))</f>
        <v>#NAME?</v>
      </c>
      <c r="Q534" s="80" t="str">
        <f>IF(O534="","",IF(D534&lt;&gt;"",D534,IF(O534=1,start_rate,IF(variable,IF(OR(O534=1,O534&lt;$J$23*periods_per_year),Q533,MIN($J$24,IF(MOD(O534-1,$J$26)=0,MAX($J$25,Q533+$J$27),Q533))),Q533))))</f>
        <v>#NAME?</v>
      </c>
      <c r="R534" s="78" t="str">
        <f t="shared" si="10"/>
        <v>#NAME?</v>
      </c>
      <c r="S534" s="78" t="str">
        <f t="shared" si="11"/>
        <v>#NAME?</v>
      </c>
      <c r="T534" s="78" t="str">
        <f t="shared" si="12"/>
        <v>#NAME?</v>
      </c>
      <c r="U534" s="78" t="str">
        <f t="shared" si="13"/>
        <v>#NAME?</v>
      </c>
    </row>
    <row r="535" ht="12.75" customHeight="1">
      <c r="A535" s="74" t="str">
        <f t="shared" si="1"/>
        <v>#NAME?</v>
      </c>
      <c r="B535" s="75" t="str">
        <f>IF(A535="","",IF(OR(periods_per_year=26,periods_per_year=52),IF(periods_per_year=26,IF(A535=1,fpdate,B534+14),IF(periods_per_year=52,IF(A535=1,fpdate,B534+7),"n/a")),IF(periods_per_year=24,DATE(YEAR(fpdate),MONTH(fpdate)+(A535-1)/2+IF(AND(DAY(fpdate)&gt;=15,MOD(A535,2)=0),1,0),IF(MOD(A535,2)=0,IF(DAY(fpdate)&gt;=15,DAY(fpdate)-14,DAY(fpdate)+14),DAY(fpdate))),IF(DAY(DATE(YEAR(fpdate),MONTH(fpdate)+A535-1,DAY(fpdate)))&lt;&gt;DAY(fpdate),DATE(YEAR(fpdate),MONTH(fpdate)+A535,0),DATE(YEAR(fpdate),MONTH(fpdate)+A535-1,DAY(fpdate))))))</f>
        <v>#NAME?</v>
      </c>
      <c r="C535" s="76" t="str">
        <f t="shared" si="2"/>
        <v>#NAME?</v>
      </c>
      <c r="D535" s="77" t="str">
        <f>IF(A535="","",IF(A535=1,start_rate,IF(variable,IF(OR(A535=1,A535&lt;$J$23*periods_per_year),D534,MIN($J$24,IF(MOD(A535-1,$J$26)=0,MAX($J$25,D534+$J$27),D534))),D534)))</f>
        <v>#NAME?</v>
      </c>
      <c r="E535" s="78" t="str">
        <f t="shared" si="3"/>
        <v>#NAME?</v>
      </c>
      <c r="F535" s="78" t="str">
        <f t="shared" si="4"/>
        <v>#NAME?</v>
      </c>
      <c r="G535" s="78" t="str">
        <f>IF(OR(A535="",A535&lt;$E$23),"",IF(J534&lt;=F535,0,IF(IF(AND(A535&gt;=$E$23,MOD(A535-$E$23,int)=0),$E$24,0)+F535&gt;=J534+E535,J534+E535-F535,IF(AND(A535&gt;=$E$23,MOD(A535-$E$23,int)=0),$E$24,0)+IF(IF(AND(A535&gt;=$E$23,MOD(A535-$E$23,int)=0),$E$24,0)+IF(MOD(A535-$E$27,periods_per_year)=0,$E$26,0)+F535&lt;J534+E535,IF(MOD(A535-$E$27,periods_per_year)=0,$E$26,0),J534+E535-IF(AND(A535&gt;=$E$23,MOD(A535-$E$23,int)=0),$E$24,0)-F535))))</f>
        <v>#NAME?</v>
      </c>
      <c r="H535" s="79"/>
      <c r="I535" s="78" t="str">
        <f t="shared" si="5"/>
        <v>#NAME?</v>
      </c>
      <c r="J535" s="78" t="str">
        <f t="shared" si="6"/>
        <v>#NAME?</v>
      </c>
      <c r="K535" s="78" t="str">
        <f t="shared" si="7"/>
        <v>#NAME?</v>
      </c>
      <c r="L535" s="78" t="str">
        <f t="shared" si="8"/>
        <v>#NAME?</v>
      </c>
      <c r="M535" s="4"/>
      <c r="N535" s="4"/>
      <c r="O535" s="74" t="str">
        <f t="shared" si="9"/>
        <v>#NAME?</v>
      </c>
      <c r="P535" s="75" t="str">
        <f>IF(O535="","",IF(OR(periods_per_year=26,periods_per_year=52),IF(periods_per_year=26,IF(O535=1,fpdate,P534+14),IF(periods_per_year=52,IF(O535=1,fpdate,P534+7),"n/a")),IF(periods_per_year=24,DATE(YEAR(fpdate),MONTH(fpdate)+(O535-1)/2+IF(AND(DAY(fpdate)&gt;=15,MOD(O535,2)=0),1,0),IF(MOD(O535,2)=0,IF(DAY(fpdate)&gt;=15,DAY(fpdate)-14,DAY(fpdate)+14),DAY(fpdate))),IF(DAY(DATE(YEAR(fpdate),MONTH(fpdate)+O535-1,DAY(fpdate)))&lt;&gt;DAY(fpdate),DATE(YEAR(fpdate),MONTH(fpdate)+O535,0),DATE(YEAR(fpdate),MONTH(fpdate)+O535-1,DAY(fpdate))))))</f>
        <v>#NAME?</v>
      </c>
      <c r="Q535" s="80" t="str">
        <f>IF(O535="","",IF(D535&lt;&gt;"",D535,IF(O535=1,start_rate,IF(variable,IF(OR(O535=1,O535&lt;$J$23*periods_per_year),Q534,MIN($J$24,IF(MOD(O535-1,$J$26)=0,MAX($J$25,Q534+$J$27),Q534))),Q534))))</f>
        <v>#NAME?</v>
      </c>
      <c r="R535" s="78" t="str">
        <f t="shared" si="10"/>
        <v>#NAME?</v>
      </c>
      <c r="S535" s="78" t="str">
        <f t="shared" si="11"/>
        <v>#NAME?</v>
      </c>
      <c r="T535" s="78" t="str">
        <f t="shared" si="12"/>
        <v>#NAME?</v>
      </c>
      <c r="U535" s="78" t="str">
        <f t="shared" si="13"/>
        <v>#NAME?</v>
      </c>
    </row>
    <row r="536" ht="12.75" customHeight="1">
      <c r="A536" s="74" t="str">
        <f t="shared" si="1"/>
        <v>#NAME?</v>
      </c>
      <c r="B536" s="75" t="str">
        <f>IF(A536="","",IF(OR(periods_per_year=26,periods_per_year=52),IF(periods_per_year=26,IF(A536=1,fpdate,B535+14),IF(periods_per_year=52,IF(A536=1,fpdate,B535+7),"n/a")),IF(periods_per_year=24,DATE(YEAR(fpdate),MONTH(fpdate)+(A536-1)/2+IF(AND(DAY(fpdate)&gt;=15,MOD(A536,2)=0),1,0),IF(MOD(A536,2)=0,IF(DAY(fpdate)&gt;=15,DAY(fpdate)-14,DAY(fpdate)+14),DAY(fpdate))),IF(DAY(DATE(YEAR(fpdate),MONTH(fpdate)+A536-1,DAY(fpdate)))&lt;&gt;DAY(fpdate),DATE(YEAR(fpdate),MONTH(fpdate)+A536,0),DATE(YEAR(fpdate),MONTH(fpdate)+A536-1,DAY(fpdate))))))</f>
        <v>#NAME?</v>
      </c>
      <c r="C536" s="76" t="str">
        <f t="shared" si="2"/>
        <v>#NAME?</v>
      </c>
      <c r="D536" s="77" t="str">
        <f>IF(A536="","",IF(A536=1,start_rate,IF(variable,IF(OR(A536=1,A536&lt;$J$23*periods_per_year),D535,MIN($J$24,IF(MOD(A536-1,$J$26)=0,MAX($J$25,D535+$J$27),D535))),D535)))</f>
        <v>#NAME?</v>
      </c>
      <c r="E536" s="78" t="str">
        <f t="shared" si="3"/>
        <v>#NAME?</v>
      </c>
      <c r="F536" s="78" t="str">
        <f t="shared" si="4"/>
        <v>#NAME?</v>
      </c>
      <c r="G536" s="78" t="str">
        <f>IF(OR(A536="",A536&lt;$E$23),"",IF(J535&lt;=F536,0,IF(IF(AND(A536&gt;=$E$23,MOD(A536-$E$23,int)=0),$E$24,0)+F536&gt;=J535+E536,J535+E536-F536,IF(AND(A536&gt;=$E$23,MOD(A536-$E$23,int)=0),$E$24,0)+IF(IF(AND(A536&gt;=$E$23,MOD(A536-$E$23,int)=0),$E$24,0)+IF(MOD(A536-$E$27,periods_per_year)=0,$E$26,0)+F536&lt;J535+E536,IF(MOD(A536-$E$27,periods_per_year)=0,$E$26,0),J535+E536-IF(AND(A536&gt;=$E$23,MOD(A536-$E$23,int)=0),$E$24,0)-F536))))</f>
        <v>#NAME?</v>
      </c>
      <c r="H536" s="79"/>
      <c r="I536" s="78" t="str">
        <f t="shared" si="5"/>
        <v>#NAME?</v>
      </c>
      <c r="J536" s="78" t="str">
        <f t="shared" si="6"/>
        <v>#NAME?</v>
      </c>
      <c r="K536" s="78" t="str">
        <f t="shared" si="7"/>
        <v>#NAME?</v>
      </c>
      <c r="L536" s="78" t="str">
        <f t="shared" si="8"/>
        <v>#NAME?</v>
      </c>
      <c r="M536" s="4"/>
      <c r="N536" s="4"/>
      <c r="O536" s="74" t="str">
        <f t="shared" si="9"/>
        <v>#NAME?</v>
      </c>
      <c r="P536" s="75" t="str">
        <f>IF(O536="","",IF(OR(periods_per_year=26,periods_per_year=52),IF(periods_per_year=26,IF(O536=1,fpdate,P535+14),IF(periods_per_year=52,IF(O536=1,fpdate,P535+7),"n/a")),IF(periods_per_year=24,DATE(YEAR(fpdate),MONTH(fpdate)+(O536-1)/2+IF(AND(DAY(fpdate)&gt;=15,MOD(O536,2)=0),1,0),IF(MOD(O536,2)=0,IF(DAY(fpdate)&gt;=15,DAY(fpdate)-14,DAY(fpdate)+14),DAY(fpdate))),IF(DAY(DATE(YEAR(fpdate),MONTH(fpdate)+O536-1,DAY(fpdate)))&lt;&gt;DAY(fpdate),DATE(YEAR(fpdate),MONTH(fpdate)+O536,0),DATE(YEAR(fpdate),MONTH(fpdate)+O536-1,DAY(fpdate))))))</f>
        <v>#NAME?</v>
      </c>
      <c r="Q536" s="80" t="str">
        <f>IF(O536="","",IF(D536&lt;&gt;"",D536,IF(O536=1,start_rate,IF(variable,IF(OR(O536=1,O536&lt;$J$23*periods_per_year),Q535,MIN($J$24,IF(MOD(O536-1,$J$26)=0,MAX($J$25,Q535+$J$27),Q535))),Q535))))</f>
        <v>#NAME?</v>
      </c>
      <c r="R536" s="78" t="str">
        <f t="shared" si="10"/>
        <v>#NAME?</v>
      </c>
      <c r="S536" s="78" t="str">
        <f t="shared" si="11"/>
        <v>#NAME?</v>
      </c>
      <c r="T536" s="78" t="str">
        <f t="shared" si="12"/>
        <v>#NAME?</v>
      </c>
      <c r="U536" s="78" t="str">
        <f t="shared" si="13"/>
        <v>#NAME?</v>
      </c>
    </row>
    <row r="537" ht="12.75" customHeight="1">
      <c r="A537" s="74" t="str">
        <f t="shared" si="1"/>
        <v>#NAME?</v>
      </c>
      <c r="B537" s="75" t="str">
        <f>IF(A537="","",IF(OR(periods_per_year=26,periods_per_year=52),IF(periods_per_year=26,IF(A537=1,fpdate,B536+14),IF(periods_per_year=52,IF(A537=1,fpdate,B536+7),"n/a")),IF(periods_per_year=24,DATE(YEAR(fpdate),MONTH(fpdate)+(A537-1)/2+IF(AND(DAY(fpdate)&gt;=15,MOD(A537,2)=0),1,0),IF(MOD(A537,2)=0,IF(DAY(fpdate)&gt;=15,DAY(fpdate)-14,DAY(fpdate)+14),DAY(fpdate))),IF(DAY(DATE(YEAR(fpdate),MONTH(fpdate)+A537-1,DAY(fpdate)))&lt;&gt;DAY(fpdate),DATE(YEAR(fpdate),MONTH(fpdate)+A537,0),DATE(YEAR(fpdate),MONTH(fpdate)+A537-1,DAY(fpdate))))))</f>
        <v>#NAME?</v>
      </c>
      <c r="C537" s="76" t="str">
        <f t="shared" si="2"/>
        <v>#NAME?</v>
      </c>
      <c r="D537" s="77" t="str">
        <f>IF(A537="","",IF(A537=1,start_rate,IF(variable,IF(OR(A537=1,A537&lt;$J$23*periods_per_year),D536,MIN($J$24,IF(MOD(A537-1,$J$26)=0,MAX($J$25,D536+$J$27),D536))),D536)))</f>
        <v>#NAME?</v>
      </c>
      <c r="E537" s="78" t="str">
        <f t="shared" si="3"/>
        <v>#NAME?</v>
      </c>
      <c r="F537" s="78" t="str">
        <f t="shared" si="4"/>
        <v>#NAME?</v>
      </c>
      <c r="G537" s="78" t="str">
        <f>IF(OR(A537="",A537&lt;$E$23),"",IF(J536&lt;=F537,0,IF(IF(AND(A537&gt;=$E$23,MOD(A537-$E$23,int)=0),$E$24,0)+F537&gt;=J536+E537,J536+E537-F537,IF(AND(A537&gt;=$E$23,MOD(A537-$E$23,int)=0),$E$24,0)+IF(IF(AND(A537&gt;=$E$23,MOD(A537-$E$23,int)=0),$E$24,0)+IF(MOD(A537-$E$27,periods_per_year)=0,$E$26,0)+F537&lt;J536+E537,IF(MOD(A537-$E$27,periods_per_year)=0,$E$26,0),J536+E537-IF(AND(A537&gt;=$E$23,MOD(A537-$E$23,int)=0),$E$24,0)-F537))))</f>
        <v>#NAME?</v>
      </c>
      <c r="H537" s="79"/>
      <c r="I537" s="78" t="str">
        <f t="shared" si="5"/>
        <v>#NAME?</v>
      </c>
      <c r="J537" s="78" t="str">
        <f t="shared" si="6"/>
        <v>#NAME?</v>
      </c>
      <c r="K537" s="78" t="str">
        <f t="shared" si="7"/>
        <v>#NAME?</v>
      </c>
      <c r="L537" s="78" t="str">
        <f t="shared" si="8"/>
        <v>#NAME?</v>
      </c>
      <c r="M537" s="4"/>
      <c r="N537" s="4"/>
      <c r="O537" s="74" t="str">
        <f t="shared" si="9"/>
        <v>#NAME?</v>
      </c>
      <c r="P537" s="75" t="str">
        <f>IF(O537="","",IF(OR(periods_per_year=26,periods_per_year=52),IF(periods_per_year=26,IF(O537=1,fpdate,P536+14),IF(periods_per_year=52,IF(O537=1,fpdate,P536+7),"n/a")),IF(periods_per_year=24,DATE(YEAR(fpdate),MONTH(fpdate)+(O537-1)/2+IF(AND(DAY(fpdate)&gt;=15,MOD(O537,2)=0),1,0),IF(MOD(O537,2)=0,IF(DAY(fpdate)&gt;=15,DAY(fpdate)-14,DAY(fpdate)+14),DAY(fpdate))),IF(DAY(DATE(YEAR(fpdate),MONTH(fpdate)+O537-1,DAY(fpdate)))&lt;&gt;DAY(fpdate),DATE(YEAR(fpdate),MONTH(fpdate)+O537,0),DATE(YEAR(fpdate),MONTH(fpdate)+O537-1,DAY(fpdate))))))</f>
        <v>#NAME?</v>
      </c>
      <c r="Q537" s="80" t="str">
        <f>IF(O537="","",IF(D537&lt;&gt;"",D537,IF(O537=1,start_rate,IF(variable,IF(OR(O537=1,O537&lt;$J$23*periods_per_year),Q536,MIN($J$24,IF(MOD(O537-1,$J$26)=0,MAX($J$25,Q536+$J$27),Q536))),Q536))))</f>
        <v>#NAME?</v>
      </c>
      <c r="R537" s="78" t="str">
        <f t="shared" si="10"/>
        <v>#NAME?</v>
      </c>
      <c r="S537" s="78" t="str">
        <f t="shared" si="11"/>
        <v>#NAME?</v>
      </c>
      <c r="T537" s="78" t="str">
        <f t="shared" si="12"/>
        <v>#NAME?</v>
      </c>
      <c r="U537" s="78" t="str">
        <f t="shared" si="13"/>
        <v>#NAME?</v>
      </c>
    </row>
    <row r="538" ht="12.75" customHeight="1">
      <c r="A538" s="74" t="str">
        <f t="shared" si="1"/>
        <v>#NAME?</v>
      </c>
      <c r="B538" s="75" t="str">
        <f>IF(A538="","",IF(OR(periods_per_year=26,periods_per_year=52),IF(periods_per_year=26,IF(A538=1,fpdate,B537+14),IF(periods_per_year=52,IF(A538=1,fpdate,B537+7),"n/a")),IF(periods_per_year=24,DATE(YEAR(fpdate),MONTH(fpdate)+(A538-1)/2+IF(AND(DAY(fpdate)&gt;=15,MOD(A538,2)=0),1,0),IF(MOD(A538,2)=0,IF(DAY(fpdate)&gt;=15,DAY(fpdate)-14,DAY(fpdate)+14),DAY(fpdate))),IF(DAY(DATE(YEAR(fpdate),MONTH(fpdate)+A538-1,DAY(fpdate)))&lt;&gt;DAY(fpdate),DATE(YEAR(fpdate),MONTH(fpdate)+A538,0),DATE(YEAR(fpdate),MONTH(fpdate)+A538-1,DAY(fpdate))))))</f>
        <v>#NAME?</v>
      </c>
      <c r="C538" s="76" t="str">
        <f t="shared" si="2"/>
        <v>#NAME?</v>
      </c>
      <c r="D538" s="77" t="str">
        <f>IF(A538="","",IF(A538=1,start_rate,IF(variable,IF(OR(A538=1,A538&lt;$J$23*periods_per_year),D537,MIN($J$24,IF(MOD(A538-1,$J$26)=0,MAX($J$25,D537+$J$27),D537))),D537)))</f>
        <v>#NAME?</v>
      </c>
      <c r="E538" s="78" t="str">
        <f t="shared" si="3"/>
        <v>#NAME?</v>
      </c>
      <c r="F538" s="78" t="str">
        <f t="shared" si="4"/>
        <v>#NAME?</v>
      </c>
      <c r="G538" s="78" t="str">
        <f>IF(OR(A538="",A538&lt;$E$23),"",IF(J537&lt;=F538,0,IF(IF(AND(A538&gt;=$E$23,MOD(A538-$E$23,int)=0),$E$24,0)+F538&gt;=J537+E538,J537+E538-F538,IF(AND(A538&gt;=$E$23,MOD(A538-$E$23,int)=0),$E$24,0)+IF(IF(AND(A538&gt;=$E$23,MOD(A538-$E$23,int)=0),$E$24,0)+IF(MOD(A538-$E$27,periods_per_year)=0,$E$26,0)+F538&lt;J537+E538,IF(MOD(A538-$E$27,periods_per_year)=0,$E$26,0),J537+E538-IF(AND(A538&gt;=$E$23,MOD(A538-$E$23,int)=0),$E$24,0)-F538))))</f>
        <v>#NAME?</v>
      </c>
      <c r="H538" s="79"/>
      <c r="I538" s="78" t="str">
        <f t="shared" si="5"/>
        <v>#NAME?</v>
      </c>
      <c r="J538" s="78" t="str">
        <f t="shared" si="6"/>
        <v>#NAME?</v>
      </c>
      <c r="K538" s="78" t="str">
        <f t="shared" si="7"/>
        <v>#NAME?</v>
      </c>
      <c r="L538" s="78" t="str">
        <f t="shared" si="8"/>
        <v>#NAME?</v>
      </c>
      <c r="M538" s="4"/>
      <c r="N538" s="4"/>
      <c r="O538" s="74" t="str">
        <f t="shared" si="9"/>
        <v>#NAME?</v>
      </c>
      <c r="P538" s="75" t="str">
        <f>IF(O538="","",IF(OR(periods_per_year=26,periods_per_year=52),IF(periods_per_year=26,IF(O538=1,fpdate,P537+14),IF(periods_per_year=52,IF(O538=1,fpdate,P537+7),"n/a")),IF(periods_per_year=24,DATE(YEAR(fpdate),MONTH(fpdate)+(O538-1)/2+IF(AND(DAY(fpdate)&gt;=15,MOD(O538,2)=0),1,0),IF(MOD(O538,2)=0,IF(DAY(fpdate)&gt;=15,DAY(fpdate)-14,DAY(fpdate)+14),DAY(fpdate))),IF(DAY(DATE(YEAR(fpdate),MONTH(fpdate)+O538-1,DAY(fpdate)))&lt;&gt;DAY(fpdate),DATE(YEAR(fpdate),MONTH(fpdate)+O538,0),DATE(YEAR(fpdate),MONTH(fpdate)+O538-1,DAY(fpdate))))))</f>
        <v>#NAME?</v>
      </c>
      <c r="Q538" s="80" t="str">
        <f>IF(O538="","",IF(D538&lt;&gt;"",D538,IF(O538=1,start_rate,IF(variable,IF(OR(O538=1,O538&lt;$J$23*periods_per_year),Q537,MIN($J$24,IF(MOD(O538-1,$J$26)=0,MAX($J$25,Q537+$J$27),Q537))),Q537))))</f>
        <v>#NAME?</v>
      </c>
      <c r="R538" s="78" t="str">
        <f t="shared" si="10"/>
        <v>#NAME?</v>
      </c>
      <c r="S538" s="78" t="str">
        <f t="shared" si="11"/>
        <v>#NAME?</v>
      </c>
      <c r="T538" s="78" t="str">
        <f t="shared" si="12"/>
        <v>#NAME?</v>
      </c>
      <c r="U538" s="78" t="str">
        <f t="shared" si="13"/>
        <v>#NAME?</v>
      </c>
    </row>
    <row r="539" ht="12.75" customHeight="1">
      <c r="A539" s="74" t="str">
        <f t="shared" si="1"/>
        <v>#NAME?</v>
      </c>
      <c r="B539" s="75" t="str">
        <f>IF(A539="","",IF(OR(periods_per_year=26,periods_per_year=52),IF(periods_per_year=26,IF(A539=1,fpdate,B538+14),IF(periods_per_year=52,IF(A539=1,fpdate,B538+7),"n/a")),IF(periods_per_year=24,DATE(YEAR(fpdate),MONTH(fpdate)+(A539-1)/2+IF(AND(DAY(fpdate)&gt;=15,MOD(A539,2)=0),1,0),IF(MOD(A539,2)=0,IF(DAY(fpdate)&gt;=15,DAY(fpdate)-14,DAY(fpdate)+14),DAY(fpdate))),IF(DAY(DATE(YEAR(fpdate),MONTH(fpdate)+A539-1,DAY(fpdate)))&lt;&gt;DAY(fpdate),DATE(YEAR(fpdate),MONTH(fpdate)+A539,0),DATE(YEAR(fpdate),MONTH(fpdate)+A539-1,DAY(fpdate))))))</f>
        <v>#NAME?</v>
      </c>
      <c r="C539" s="76" t="str">
        <f t="shared" si="2"/>
        <v>#NAME?</v>
      </c>
      <c r="D539" s="77" t="str">
        <f>IF(A539="","",IF(A539=1,start_rate,IF(variable,IF(OR(A539=1,A539&lt;$J$23*periods_per_year),D538,MIN($J$24,IF(MOD(A539-1,$J$26)=0,MAX($J$25,D538+$J$27),D538))),D538)))</f>
        <v>#NAME?</v>
      </c>
      <c r="E539" s="78" t="str">
        <f t="shared" si="3"/>
        <v>#NAME?</v>
      </c>
      <c r="F539" s="78" t="str">
        <f t="shared" si="4"/>
        <v>#NAME?</v>
      </c>
      <c r="G539" s="78" t="str">
        <f>IF(OR(A539="",A539&lt;$E$23),"",IF(J538&lt;=F539,0,IF(IF(AND(A539&gt;=$E$23,MOD(A539-$E$23,int)=0),$E$24,0)+F539&gt;=J538+E539,J538+E539-F539,IF(AND(A539&gt;=$E$23,MOD(A539-$E$23,int)=0),$E$24,0)+IF(IF(AND(A539&gt;=$E$23,MOD(A539-$E$23,int)=0),$E$24,0)+IF(MOD(A539-$E$27,periods_per_year)=0,$E$26,0)+F539&lt;J538+E539,IF(MOD(A539-$E$27,periods_per_year)=0,$E$26,0),J538+E539-IF(AND(A539&gt;=$E$23,MOD(A539-$E$23,int)=0),$E$24,0)-F539))))</f>
        <v>#NAME?</v>
      </c>
      <c r="H539" s="79"/>
      <c r="I539" s="78" t="str">
        <f t="shared" si="5"/>
        <v>#NAME?</v>
      </c>
      <c r="J539" s="78" t="str">
        <f t="shared" si="6"/>
        <v>#NAME?</v>
      </c>
      <c r="K539" s="78" t="str">
        <f t="shared" si="7"/>
        <v>#NAME?</v>
      </c>
      <c r="L539" s="78" t="str">
        <f t="shared" si="8"/>
        <v>#NAME?</v>
      </c>
      <c r="M539" s="4"/>
      <c r="N539" s="4"/>
      <c r="O539" s="74" t="str">
        <f t="shared" si="9"/>
        <v>#NAME?</v>
      </c>
      <c r="P539" s="75" t="str">
        <f>IF(O539="","",IF(OR(periods_per_year=26,periods_per_year=52),IF(periods_per_year=26,IF(O539=1,fpdate,P538+14),IF(periods_per_year=52,IF(O539=1,fpdate,P538+7),"n/a")),IF(periods_per_year=24,DATE(YEAR(fpdate),MONTH(fpdate)+(O539-1)/2+IF(AND(DAY(fpdate)&gt;=15,MOD(O539,2)=0),1,0),IF(MOD(O539,2)=0,IF(DAY(fpdate)&gt;=15,DAY(fpdate)-14,DAY(fpdate)+14),DAY(fpdate))),IF(DAY(DATE(YEAR(fpdate),MONTH(fpdate)+O539-1,DAY(fpdate)))&lt;&gt;DAY(fpdate),DATE(YEAR(fpdate),MONTH(fpdate)+O539,0),DATE(YEAR(fpdate),MONTH(fpdate)+O539-1,DAY(fpdate))))))</f>
        <v>#NAME?</v>
      </c>
      <c r="Q539" s="80" t="str">
        <f>IF(O539="","",IF(D539&lt;&gt;"",D539,IF(O539=1,start_rate,IF(variable,IF(OR(O539=1,O539&lt;$J$23*periods_per_year),Q538,MIN($J$24,IF(MOD(O539-1,$J$26)=0,MAX($J$25,Q538+$J$27),Q538))),Q538))))</f>
        <v>#NAME?</v>
      </c>
      <c r="R539" s="78" t="str">
        <f t="shared" si="10"/>
        <v>#NAME?</v>
      </c>
      <c r="S539" s="78" t="str">
        <f t="shared" si="11"/>
        <v>#NAME?</v>
      </c>
      <c r="T539" s="78" t="str">
        <f t="shared" si="12"/>
        <v>#NAME?</v>
      </c>
      <c r="U539" s="78" t="str">
        <f t="shared" si="13"/>
        <v>#NAME?</v>
      </c>
    </row>
    <row r="540" ht="12.75" customHeight="1">
      <c r="A540" s="74" t="str">
        <f t="shared" si="1"/>
        <v>#NAME?</v>
      </c>
      <c r="B540" s="75" t="str">
        <f>IF(A540="","",IF(OR(periods_per_year=26,periods_per_year=52),IF(periods_per_year=26,IF(A540=1,fpdate,B539+14),IF(periods_per_year=52,IF(A540=1,fpdate,B539+7),"n/a")),IF(periods_per_year=24,DATE(YEAR(fpdate),MONTH(fpdate)+(A540-1)/2+IF(AND(DAY(fpdate)&gt;=15,MOD(A540,2)=0),1,0),IF(MOD(A540,2)=0,IF(DAY(fpdate)&gt;=15,DAY(fpdate)-14,DAY(fpdate)+14),DAY(fpdate))),IF(DAY(DATE(YEAR(fpdate),MONTH(fpdate)+A540-1,DAY(fpdate)))&lt;&gt;DAY(fpdate),DATE(YEAR(fpdate),MONTH(fpdate)+A540,0),DATE(YEAR(fpdate),MONTH(fpdate)+A540-1,DAY(fpdate))))))</f>
        <v>#NAME?</v>
      </c>
      <c r="C540" s="76" t="str">
        <f t="shared" si="2"/>
        <v>#NAME?</v>
      </c>
      <c r="D540" s="77" t="str">
        <f>IF(A540="","",IF(A540=1,start_rate,IF(variable,IF(OR(A540=1,A540&lt;$J$23*periods_per_year),D539,MIN($J$24,IF(MOD(A540-1,$J$26)=0,MAX($J$25,D539+$J$27),D539))),D539)))</f>
        <v>#NAME?</v>
      </c>
      <c r="E540" s="78" t="str">
        <f t="shared" si="3"/>
        <v>#NAME?</v>
      </c>
      <c r="F540" s="78" t="str">
        <f t="shared" si="4"/>
        <v>#NAME?</v>
      </c>
      <c r="G540" s="78" t="str">
        <f>IF(OR(A540="",A540&lt;$E$23),"",IF(J539&lt;=F540,0,IF(IF(AND(A540&gt;=$E$23,MOD(A540-$E$23,int)=0),$E$24,0)+F540&gt;=J539+E540,J539+E540-F540,IF(AND(A540&gt;=$E$23,MOD(A540-$E$23,int)=0),$E$24,0)+IF(IF(AND(A540&gt;=$E$23,MOD(A540-$E$23,int)=0),$E$24,0)+IF(MOD(A540-$E$27,periods_per_year)=0,$E$26,0)+F540&lt;J539+E540,IF(MOD(A540-$E$27,periods_per_year)=0,$E$26,0),J539+E540-IF(AND(A540&gt;=$E$23,MOD(A540-$E$23,int)=0),$E$24,0)-F540))))</f>
        <v>#NAME?</v>
      </c>
      <c r="H540" s="79"/>
      <c r="I540" s="78" t="str">
        <f t="shared" si="5"/>
        <v>#NAME?</v>
      </c>
      <c r="J540" s="78" t="str">
        <f t="shared" si="6"/>
        <v>#NAME?</v>
      </c>
      <c r="K540" s="78" t="str">
        <f t="shared" si="7"/>
        <v>#NAME?</v>
      </c>
      <c r="L540" s="78" t="str">
        <f t="shared" si="8"/>
        <v>#NAME?</v>
      </c>
      <c r="M540" s="4"/>
      <c r="N540" s="4"/>
      <c r="O540" s="74" t="str">
        <f t="shared" si="9"/>
        <v>#NAME?</v>
      </c>
      <c r="P540" s="75" t="str">
        <f>IF(O540="","",IF(OR(periods_per_year=26,periods_per_year=52),IF(periods_per_year=26,IF(O540=1,fpdate,P539+14),IF(periods_per_year=52,IF(O540=1,fpdate,P539+7),"n/a")),IF(periods_per_year=24,DATE(YEAR(fpdate),MONTH(fpdate)+(O540-1)/2+IF(AND(DAY(fpdate)&gt;=15,MOD(O540,2)=0),1,0),IF(MOD(O540,2)=0,IF(DAY(fpdate)&gt;=15,DAY(fpdate)-14,DAY(fpdate)+14),DAY(fpdate))),IF(DAY(DATE(YEAR(fpdate),MONTH(fpdate)+O540-1,DAY(fpdate)))&lt;&gt;DAY(fpdate),DATE(YEAR(fpdate),MONTH(fpdate)+O540,0),DATE(YEAR(fpdate),MONTH(fpdate)+O540-1,DAY(fpdate))))))</f>
        <v>#NAME?</v>
      </c>
      <c r="Q540" s="80" t="str">
        <f>IF(O540="","",IF(D540&lt;&gt;"",D540,IF(O540=1,start_rate,IF(variable,IF(OR(O540=1,O540&lt;$J$23*periods_per_year),Q539,MIN($J$24,IF(MOD(O540-1,$J$26)=0,MAX($J$25,Q539+$J$27),Q539))),Q539))))</f>
        <v>#NAME?</v>
      </c>
      <c r="R540" s="78" t="str">
        <f t="shared" si="10"/>
        <v>#NAME?</v>
      </c>
      <c r="S540" s="78" t="str">
        <f t="shared" si="11"/>
        <v>#NAME?</v>
      </c>
      <c r="T540" s="78" t="str">
        <f t="shared" si="12"/>
        <v>#NAME?</v>
      </c>
      <c r="U540" s="78" t="str">
        <f t="shared" si="13"/>
        <v>#NAME?</v>
      </c>
    </row>
    <row r="541" ht="12.75" customHeight="1">
      <c r="A541" s="74" t="str">
        <f t="shared" si="1"/>
        <v>#NAME?</v>
      </c>
      <c r="B541" s="75" t="str">
        <f>IF(A541="","",IF(OR(periods_per_year=26,periods_per_year=52),IF(periods_per_year=26,IF(A541=1,fpdate,B540+14),IF(periods_per_year=52,IF(A541=1,fpdate,B540+7),"n/a")),IF(periods_per_year=24,DATE(YEAR(fpdate),MONTH(fpdate)+(A541-1)/2+IF(AND(DAY(fpdate)&gt;=15,MOD(A541,2)=0),1,0),IF(MOD(A541,2)=0,IF(DAY(fpdate)&gt;=15,DAY(fpdate)-14,DAY(fpdate)+14),DAY(fpdate))),IF(DAY(DATE(YEAR(fpdate),MONTH(fpdate)+A541-1,DAY(fpdate)))&lt;&gt;DAY(fpdate),DATE(YEAR(fpdate),MONTH(fpdate)+A541,0),DATE(YEAR(fpdate),MONTH(fpdate)+A541-1,DAY(fpdate))))))</f>
        <v>#NAME?</v>
      </c>
      <c r="C541" s="76" t="str">
        <f t="shared" si="2"/>
        <v>#NAME?</v>
      </c>
      <c r="D541" s="77" t="str">
        <f>IF(A541="","",IF(A541=1,start_rate,IF(variable,IF(OR(A541=1,A541&lt;$J$23*periods_per_year),D540,MIN($J$24,IF(MOD(A541-1,$J$26)=0,MAX($J$25,D540+$J$27),D540))),D540)))</f>
        <v>#NAME?</v>
      </c>
      <c r="E541" s="78" t="str">
        <f t="shared" si="3"/>
        <v>#NAME?</v>
      </c>
      <c r="F541" s="78" t="str">
        <f t="shared" si="4"/>
        <v>#NAME?</v>
      </c>
      <c r="G541" s="78" t="str">
        <f>IF(OR(A541="",A541&lt;$E$23),"",IF(J540&lt;=F541,0,IF(IF(AND(A541&gt;=$E$23,MOD(A541-$E$23,int)=0),$E$24,0)+F541&gt;=J540+E541,J540+E541-F541,IF(AND(A541&gt;=$E$23,MOD(A541-$E$23,int)=0),$E$24,0)+IF(IF(AND(A541&gt;=$E$23,MOD(A541-$E$23,int)=0),$E$24,0)+IF(MOD(A541-$E$27,periods_per_year)=0,$E$26,0)+F541&lt;J540+E541,IF(MOD(A541-$E$27,periods_per_year)=0,$E$26,0),J540+E541-IF(AND(A541&gt;=$E$23,MOD(A541-$E$23,int)=0),$E$24,0)-F541))))</f>
        <v>#NAME?</v>
      </c>
      <c r="H541" s="79"/>
      <c r="I541" s="78" t="str">
        <f t="shared" si="5"/>
        <v>#NAME?</v>
      </c>
      <c r="J541" s="78" t="str">
        <f t="shared" si="6"/>
        <v>#NAME?</v>
      </c>
      <c r="K541" s="78" t="str">
        <f t="shared" si="7"/>
        <v>#NAME?</v>
      </c>
      <c r="L541" s="78" t="str">
        <f t="shared" si="8"/>
        <v>#NAME?</v>
      </c>
      <c r="M541" s="4"/>
      <c r="N541" s="4"/>
      <c r="O541" s="74" t="str">
        <f t="shared" si="9"/>
        <v>#NAME?</v>
      </c>
      <c r="P541" s="75" t="str">
        <f>IF(O541="","",IF(OR(periods_per_year=26,periods_per_year=52),IF(periods_per_year=26,IF(O541=1,fpdate,P540+14),IF(periods_per_year=52,IF(O541=1,fpdate,P540+7),"n/a")),IF(periods_per_year=24,DATE(YEAR(fpdate),MONTH(fpdate)+(O541-1)/2+IF(AND(DAY(fpdate)&gt;=15,MOD(O541,2)=0),1,0),IF(MOD(O541,2)=0,IF(DAY(fpdate)&gt;=15,DAY(fpdate)-14,DAY(fpdate)+14),DAY(fpdate))),IF(DAY(DATE(YEAR(fpdate),MONTH(fpdate)+O541-1,DAY(fpdate)))&lt;&gt;DAY(fpdate),DATE(YEAR(fpdate),MONTH(fpdate)+O541,0),DATE(YEAR(fpdate),MONTH(fpdate)+O541-1,DAY(fpdate))))))</f>
        <v>#NAME?</v>
      </c>
      <c r="Q541" s="80" t="str">
        <f>IF(O541="","",IF(D541&lt;&gt;"",D541,IF(O541=1,start_rate,IF(variable,IF(OR(O541=1,O541&lt;$J$23*periods_per_year),Q540,MIN($J$24,IF(MOD(O541-1,$J$26)=0,MAX($J$25,Q540+$J$27),Q540))),Q540))))</f>
        <v>#NAME?</v>
      </c>
      <c r="R541" s="78" t="str">
        <f t="shared" si="10"/>
        <v>#NAME?</v>
      </c>
      <c r="S541" s="78" t="str">
        <f t="shared" si="11"/>
        <v>#NAME?</v>
      </c>
      <c r="T541" s="78" t="str">
        <f t="shared" si="12"/>
        <v>#NAME?</v>
      </c>
      <c r="U541" s="78" t="str">
        <f t="shared" si="13"/>
        <v>#NAME?</v>
      </c>
    </row>
    <row r="542" ht="12.75" customHeight="1">
      <c r="A542" s="74" t="str">
        <f t="shared" si="1"/>
        <v>#NAME?</v>
      </c>
      <c r="B542" s="75" t="str">
        <f>IF(A542="","",IF(OR(periods_per_year=26,periods_per_year=52),IF(periods_per_year=26,IF(A542=1,fpdate,B541+14),IF(periods_per_year=52,IF(A542=1,fpdate,B541+7),"n/a")),IF(periods_per_year=24,DATE(YEAR(fpdate),MONTH(fpdate)+(A542-1)/2+IF(AND(DAY(fpdate)&gt;=15,MOD(A542,2)=0),1,0),IF(MOD(A542,2)=0,IF(DAY(fpdate)&gt;=15,DAY(fpdate)-14,DAY(fpdate)+14),DAY(fpdate))),IF(DAY(DATE(YEAR(fpdate),MONTH(fpdate)+A542-1,DAY(fpdate)))&lt;&gt;DAY(fpdate),DATE(YEAR(fpdate),MONTH(fpdate)+A542,0),DATE(YEAR(fpdate),MONTH(fpdate)+A542-1,DAY(fpdate))))))</f>
        <v>#NAME?</v>
      </c>
      <c r="C542" s="76" t="str">
        <f t="shared" si="2"/>
        <v>#NAME?</v>
      </c>
      <c r="D542" s="77" t="str">
        <f>IF(A542="","",IF(A542=1,start_rate,IF(variable,IF(OR(A542=1,A542&lt;$J$23*periods_per_year),D541,MIN($J$24,IF(MOD(A542-1,$J$26)=0,MAX($J$25,D541+$J$27),D541))),D541)))</f>
        <v>#NAME?</v>
      </c>
      <c r="E542" s="78" t="str">
        <f t="shared" si="3"/>
        <v>#NAME?</v>
      </c>
      <c r="F542" s="78" t="str">
        <f t="shared" si="4"/>
        <v>#NAME?</v>
      </c>
      <c r="G542" s="78" t="str">
        <f>IF(OR(A542="",A542&lt;$E$23),"",IF(J541&lt;=F542,0,IF(IF(AND(A542&gt;=$E$23,MOD(A542-$E$23,int)=0),$E$24,0)+F542&gt;=J541+E542,J541+E542-F542,IF(AND(A542&gt;=$E$23,MOD(A542-$E$23,int)=0),$E$24,0)+IF(IF(AND(A542&gt;=$E$23,MOD(A542-$E$23,int)=0),$E$24,0)+IF(MOD(A542-$E$27,periods_per_year)=0,$E$26,0)+F542&lt;J541+E542,IF(MOD(A542-$E$27,periods_per_year)=0,$E$26,0),J541+E542-IF(AND(A542&gt;=$E$23,MOD(A542-$E$23,int)=0),$E$24,0)-F542))))</f>
        <v>#NAME?</v>
      </c>
      <c r="H542" s="79"/>
      <c r="I542" s="78" t="str">
        <f t="shared" si="5"/>
        <v>#NAME?</v>
      </c>
      <c r="J542" s="78" t="str">
        <f t="shared" si="6"/>
        <v>#NAME?</v>
      </c>
      <c r="K542" s="78" t="str">
        <f t="shared" si="7"/>
        <v>#NAME?</v>
      </c>
      <c r="L542" s="78" t="str">
        <f t="shared" si="8"/>
        <v>#NAME?</v>
      </c>
      <c r="M542" s="4"/>
      <c r="N542" s="4"/>
      <c r="O542" s="74" t="str">
        <f t="shared" si="9"/>
        <v>#NAME?</v>
      </c>
      <c r="P542" s="75" t="str">
        <f>IF(O542="","",IF(OR(periods_per_year=26,periods_per_year=52),IF(periods_per_year=26,IF(O542=1,fpdate,P541+14),IF(periods_per_year=52,IF(O542=1,fpdate,P541+7),"n/a")),IF(periods_per_year=24,DATE(YEAR(fpdate),MONTH(fpdate)+(O542-1)/2+IF(AND(DAY(fpdate)&gt;=15,MOD(O542,2)=0),1,0),IF(MOD(O542,2)=0,IF(DAY(fpdate)&gt;=15,DAY(fpdate)-14,DAY(fpdate)+14),DAY(fpdate))),IF(DAY(DATE(YEAR(fpdate),MONTH(fpdate)+O542-1,DAY(fpdate)))&lt;&gt;DAY(fpdate),DATE(YEAR(fpdate),MONTH(fpdate)+O542,0),DATE(YEAR(fpdate),MONTH(fpdate)+O542-1,DAY(fpdate))))))</f>
        <v>#NAME?</v>
      </c>
      <c r="Q542" s="80" t="str">
        <f>IF(O542="","",IF(D542&lt;&gt;"",D542,IF(O542=1,start_rate,IF(variable,IF(OR(O542=1,O542&lt;$J$23*periods_per_year),Q541,MIN($J$24,IF(MOD(O542-1,$J$26)=0,MAX($J$25,Q541+$J$27),Q541))),Q541))))</f>
        <v>#NAME?</v>
      </c>
      <c r="R542" s="78" t="str">
        <f t="shared" si="10"/>
        <v>#NAME?</v>
      </c>
      <c r="S542" s="78" t="str">
        <f t="shared" si="11"/>
        <v>#NAME?</v>
      </c>
      <c r="T542" s="78" t="str">
        <f t="shared" si="12"/>
        <v>#NAME?</v>
      </c>
      <c r="U542" s="78" t="str">
        <f t="shared" si="13"/>
        <v>#NAME?</v>
      </c>
    </row>
    <row r="543" ht="12.75" customHeight="1">
      <c r="A543" s="74" t="str">
        <f t="shared" si="1"/>
        <v>#NAME?</v>
      </c>
      <c r="B543" s="75" t="str">
        <f>IF(A543="","",IF(OR(periods_per_year=26,periods_per_year=52),IF(periods_per_year=26,IF(A543=1,fpdate,B542+14),IF(periods_per_year=52,IF(A543=1,fpdate,B542+7),"n/a")),IF(periods_per_year=24,DATE(YEAR(fpdate),MONTH(fpdate)+(A543-1)/2+IF(AND(DAY(fpdate)&gt;=15,MOD(A543,2)=0),1,0),IF(MOD(A543,2)=0,IF(DAY(fpdate)&gt;=15,DAY(fpdate)-14,DAY(fpdate)+14),DAY(fpdate))),IF(DAY(DATE(YEAR(fpdate),MONTH(fpdate)+A543-1,DAY(fpdate)))&lt;&gt;DAY(fpdate),DATE(YEAR(fpdate),MONTH(fpdate)+A543,0),DATE(YEAR(fpdate),MONTH(fpdate)+A543-1,DAY(fpdate))))))</f>
        <v>#NAME?</v>
      </c>
      <c r="C543" s="76" t="str">
        <f t="shared" si="2"/>
        <v>#NAME?</v>
      </c>
      <c r="D543" s="77" t="str">
        <f>IF(A543="","",IF(A543=1,start_rate,IF(variable,IF(OR(A543=1,A543&lt;$J$23*periods_per_year),D542,MIN($J$24,IF(MOD(A543-1,$J$26)=0,MAX($J$25,D542+$J$27),D542))),D542)))</f>
        <v>#NAME?</v>
      </c>
      <c r="E543" s="78" t="str">
        <f t="shared" si="3"/>
        <v>#NAME?</v>
      </c>
      <c r="F543" s="78" t="str">
        <f t="shared" si="4"/>
        <v>#NAME?</v>
      </c>
      <c r="G543" s="78" t="str">
        <f>IF(OR(A543="",A543&lt;$E$23),"",IF(J542&lt;=F543,0,IF(IF(AND(A543&gt;=$E$23,MOD(A543-$E$23,int)=0),$E$24,0)+F543&gt;=J542+E543,J542+E543-F543,IF(AND(A543&gt;=$E$23,MOD(A543-$E$23,int)=0),$E$24,0)+IF(IF(AND(A543&gt;=$E$23,MOD(A543-$E$23,int)=0),$E$24,0)+IF(MOD(A543-$E$27,periods_per_year)=0,$E$26,0)+F543&lt;J542+E543,IF(MOD(A543-$E$27,periods_per_year)=0,$E$26,0),J542+E543-IF(AND(A543&gt;=$E$23,MOD(A543-$E$23,int)=0),$E$24,0)-F543))))</f>
        <v>#NAME?</v>
      </c>
      <c r="H543" s="79"/>
      <c r="I543" s="78" t="str">
        <f t="shared" si="5"/>
        <v>#NAME?</v>
      </c>
      <c r="J543" s="78" t="str">
        <f t="shared" si="6"/>
        <v>#NAME?</v>
      </c>
      <c r="K543" s="78" t="str">
        <f t="shared" si="7"/>
        <v>#NAME?</v>
      </c>
      <c r="L543" s="78" t="str">
        <f t="shared" si="8"/>
        <v>#NAME?</v>
      </c>
      <c r="M543" s="4"/>
      <c r="N543" s="4"/>
      <c r="O543" s="74" t="str">
        <f t="shared" si="9"/>
        <v>#NAME?</v>
      </c>
      <c r="P543" s="75" t="str">
        <f>IF(O543="","",IF(OR(periods_per_year=26,periods_per_year=52),IF(periods_per_year=26,IF(O543=1,fpdate,P542+14),IF(periods_per_year=52,IF(O543=1,fpdate,P542+7),"n/a")),IF(periods_per_year=24,DATE(YEAR(fpdate),MONTH(fpdate)+(O543-1)/2+IF(AND(DAY(fpdate)&gt;=15,MOD(O543,2)=0),1,0),IF(MOD(O543,2)=0,IF(DAY(fpdate)&gt;=15,DAY(fpdate)-14,DAY(fpdate)+14),DAY(fpdate))),IF(DAY(DATE(YEAR(fpdate),MONTH(fpdate)+O543-1,DAY(fpdate)))&lt;&gt;DAY(fpdate),DATE(YEAR(fpdate),MONTH(fpdate)+O543,0),DATE(YEAR(fpdate),MONTH(fpdate)+O543-1,DAY(fpdate))))))</f>
        <v>#NAME?</v>
      </c>
      <c r="Q543" s="80" t="str">
        <f>IF(O543="","",IF(D543&lt;&gt;"",D543,IF(O543=1,start_rate,IF(variable,IF(OR(O543=1,O543&lt;$J$23*periods_per_year),Q542,MIN($J$24,IF(MOD(O543-1,$J$26)=0,MAX($J$25,Q542+$J$27),Q542))),Q542))))</f>
        <v>#NAME?</v>
      </c>
      <c r="R543" s="78" t="str">
        <f t="shared" si="10"/>
        <v>#NAME?</v>
      </c>
      <c r="S543" s="78" t="str">
        <f t="shared" si="11"/>
        <v>#NAME?</v>
      </c>
      <c r="T543" s="78" t="str">
        <f t="shared" si="12"/>
        <v>#NAME?</v>
      </c>
      <c r="U543" s="78" t="str">
        <f t="shared" si="13"/>
        <v>#NAME?</v>
      </c>
    </row>
    <row r="544" ht="12.75" customHeight="1">
      <c r="A544" s="74" t="str">
        <f t="shared" si="1"/>
        <v>#NAME?</v>
      </c>
      <c r="B544" s="75" t="str">
        <f>IF(A544="","",IF(OR(periods_per_year=26,periods_per_year=52),IF(periods_per_year=26,IF(A544=1,fpdate,B543+14),IF(periods_per_year=52,IF(A544=1,fpdate,B543+7),"n/a")),IF(periods_per_year=24,DATE(YEAR(fpdate),MONTH(fpdate)+(A544-1)/2+IF(AND(DAY(fpdate)&gt;=15,MOD(A544,2)=0),1,0),IF(MOD(A544,2)=0,IF(DAY(fpdate)&gt;=15,DAY(fpdate)-14,DAY(fpdate)+14),DAY(fpdate))),IF(DAY(DATE(YEAR(fpdate),MONTH(fpdate)+A544-1,DAY(fpdate)))&lt;&gt;DAY(fpdate),DATE(YEAR(fpdate),MONTH(fpdate)+A544,0),DATE(YEAR(fpdate),MONTH(fpdate)+A544-1,DAY(fpdate))))))</f>
        <v>#NAME?</v>
      </c>
      <c r="C544" s="76" t="str">
        <f t="shared" si="2"/>
        <v>#NAME?</v>
      </c>
      <c r="D544" s="77" t="str">
        <f>IF(A544="","",IF(A544=1,start_rate,IF(variable,IF(OR(A544=1,A544&lt;$J$23*periods_per_year),D543,MIN($J$24,IF(MOD(A544-1,$J$26)=0,MAX($J$25,D543+$J$27),D543))),D543)))</f>
        <v>#NAME?</v>
      </c>
      <c r="E544" s="78" t="str">
        <f t="shared" si="3"/>
        <v>#NAME?</v>
      </c>
      <c r="F544" s="78" t="str">
        <f t="shared" si="4"/>
        <v>#NAME?</v>
      </c>
      <c r="G544" s="78" t="str">
        <f>IF(OR(A544="",A544&lt;$E$23),"",IF(J543&lt;=F544,0,IF(IF(AND(A544&gt;=$E$23,MOD(A544-$E$23,int)=0),$E$24,0)+F544&gt;=J543+E544,J543+E544-F544,IF(AND(A544&gt;=$E$23,MOD(A544-$E$23,int)=0),$E$24,0)+IF(IF(AND(A544&gt;=$E$23,MOD(A544-$E$23,int)=0),$E$24,0)+IF(MOD(A544-$E$27,periods_per_year)=0,$E$26,0)+F544&lt;J543+E544,IF(MOD(A544-$E$27,periods_per_year)=0,$E$26,0),J543+E544-IF(AND(A544&gt;=$E$23,MOD(A544-$E$23,int)=0),$E$24,0)-F544))))</f>
        <v>#NAME?</v>
      </c>
      <c r="H544" s="79"/>
      <c r="I544" s="78" t="str">
        <f t="shared" si="5"/>
        <v>#NAME?</v>
      </c>
      <c r="J544" s="78" t="str">
        <f t="shared" si="6"/>
        <v>#NAME?</v>
      </c>
      <c r="K544" s="78" t="str">
        <f t="shared" si="7"/>
        <v>#NAME?</v>
      </c>
      <c r="L544" s="78" t="str">
        <f t="shared" si="8"/>
        <v>#NAME?</v>
      </c>
      <c r="M544" s="4"/>
      <c r="N544" s="4"/>
      <c r="O544" s="74" t="str">
        <f t="shared" si="9"/>
        <v>#NAME?</v>
      </c>
      <c r="P544" s="75" t="str">
        <f>IF(O544="","",IF(OR(periods_per_year=26,periods_per_year=52),IF(periods_per_year=26,IF(O544=1,fpdate,P543+14),IF(periods_per_year=52,IF(O544=1,fpdate,P543+7),"n/a")),IF(periods_per_year=24,DATE(YEAR(fpdate),MONTH(fpdate)+(O544-1)/2+IF(AND(DAY(fpdate)&gt;=15,MOD(O544,2)=0),1,0),IF(MOD(O544,2)=0,IF(DAY(fpdate)&gt;=15,DAY(fpdate)-14,DAY(fpdate)+14),DAY(fpdate))),IF(DAY(DATE(YEAR(fpdate),MONTH(fpdate)+O544-1,DAY(fpdate)))&lt;&gt;DAY(fpdate),DATE(YEAR(fpdate),MONTH(fpdate)+O544,0),DATE(YEAR(fpdate),MONTH(fpdate)+O544-1,DAY(fpdate))))))</f>
        <v>#NAME?</v>
      </c>
      <c r="Q544" s="80" t="str">
        <f>IF(O544="","",IF(D544&lt;&gt;"",D544,IF(O544=1,start_rate,IF(variable,IF(OR(O544=1,O544&lt;$J$23*periods_per_year),Q543,MIN($J$24,IF(MOD(O544-1,$J$26)=0,MAX($J$25,Q543+$J$27),Q543))),Q543))))</f>
        <v>#NAME?</v>
      </c>
      <c r="R544" s="78" t="str">
        <f t="shared" si="10"/>
        <v>#NAME?</v>
      </c>
      <c r="S544" s="78" t="str">
        <f t="shared" si="11"/>
        <v>#NAME?</v>
      </c>
      <c r="T544" s="78" t="str">
        <f t="shared" si="12"/>
        <v>#NAME?</v>
      </c>
      <c r="U544" s="78" t="str">
        <f t="shared" si="13"/>
        <v>#NAME?</v>
      </c>
    </row>
    <row r="545" ht="12.75" customHeight="1">
      <c r="A545" s="74" t="str">
        <f t="shared" si="1"/>
        <v>#NAME?</v>
      </c>
      <c r="B545" s="75" t="str">
        <f>IF(A545="","",IF(OR(periods_per_year=26,periods_per_year=52),IF(periods_per_year=26,IF(A545=1,fpdate,B544+14),IF(periods_per_year=52,IF(A545=1,fpdate,B544+7),"n/a")),IF(periods_per_year=24,DATE(YEAR(fpdate),MONTH(fpdate)+(A545-1)/2+IF(AND(DAY(fpdate)&gt;=15,MOD(A545,2)=0),1,0),IF(MOD(A545,2)=0,IF(DAY(fpdate)&gt;=15,DAY(fpdate)-14,DAY(fpdate)+14),DAY(fpdate))),IF(DAY(DATE(YEAR(fpdate),MONTH(fpdate)+A545-1,DAY(fpdate)))&lt;&gt;DAY(fpdate),DATE(YEAR(fpdate),MONTH(fpdate)+A545,0),DATE(YEAR(fpdate),MONTH(fpdate)+A545-1,DAY(fpdate))))))</f>
        <v>#NAME?</v>
      </c>
      <c r="C545" s="76" t="str">
        <f t="shared" si="2"/>
        <v>#NAME?</v>
      </c>
      <c r="D545" s="77" t="str">
        <f>IF(A545="","",IF(A545=1,start_rate,IF(variable,IF(OR(A545=1,A545&lt;$J$23*periods_per_year),D544,MIN($J$24,IF(MOD(A545-1,$J$26)=0,MAX($J$25,D544+$J$27),D544))),D544)))</f>
        <v>#NAME?</v>
      </c>
      <c r="E545" s="78" t="str">
        <f t="shared" si="3"/>
        <v>#NAME?</v>
      </c>
      <c r="F545" s="78" t="str">
        <f t="shared" si="4"/>
        <v>#NAME?</v>
      </c>
      <c r="G545" s="78" t="str">
        <f>IF(OR(A545="",A545&lt;$E$23),"",IF(J544&lt;=F545,0,IF(IF(AND(A545&gt;=$E$23,MOD(A545-$E$23,int)=0),$E$24,0)+F545&gt;=J544+E545,J544+E545-F545,IF(AND(A545&gt;=$E$23,MOD(A545-$E$23,int)=0),$E$24,0)+IF(IF(AND(A545&gt;=$E$23,MOD(A545-$E$23,int)=0),$E$24,0)+IF(MOD(A545-$E$27,periods_per_year)=0,$E$26,0)+F545&lt;J544+E545,IF(MOD(A545-$E$27,periods_per_year)=0,$E$26,0),J544+E545-IF(AND(A545&gt;=$E$23,MOD(A545-$E$23,int)=0),$E$24,0)-F545))))</f>
        <v>#NAME?</v>
      </c>
      <c r="H545" s="79"/>
      <c r="I545" s="78" t="str">
        <f t="shared" si="5"/>
        <v>#NAME?</v>
      </c>
      <c r="J545" s="78" t="str">
        <f t="shared" si="6"/>
        <v>#NAME?</v>
      </c>
      <c r="K545" s="78" t="str">
        <f t="shared" si="7"/>
        <v>#NAME?</v>
      </c>
      <c r="L545" s="78" t="str">
        <f t="shared" si="8"/>
        <v>#NAME?</v>
      </c>
      <c r="M545" s="4"/>
      <c r="N545" s="4"/>
      <c r="O545" s="74" t="str">
        <f t="shared" si="9"/>
        <v>#NAME?</v>
      </c>
      <c r="P545" s="75" t="str">
        <f>IF(O545="","",IF(OR(periods_per_year=26,periods_per_year=52),IF(periods_per_year=26,IF(O545=1,fpdate,P544+14),IF(periods_per_year=52,IF(O545=1,fpdate,P544+7),"n/a")),IF(periods_per_year=24,DATE(YEAR(fpdate),MONTH(fpdate)+(O545-1)/2+IF(AND(DAY(fpdate)&gt;=15,MOD(O545,2)=0),1,0),IF(MOD(O545,2)=0,IF(DAY(fpdate)&gt;=15,DAY(fpdate)-14,DAY(fpdate)+14),DAY(fpdate))),IF(DAY(DATE(YEAR(fpdate),MONTH(fpdate)+O545-1,DAY(fpdate)))&lt;&gt;DAY(fpdate),DATE(YEAR(fpdate),MONTH(fpdate)+O545,0),DATE(YEAR(fpdate),MONTH(fpdate)+O545-1,DAY(fpdate))))))</f>
        <v>#NAME?</v>
      </c>
      <c r="Q545" s="80" t="str">
        <f>IF(O545="","",IF(D545&lt;&gt;"",D545,IF(O545=1,start_rate,IF(variable,IF(OR(O545=1,O545&lt;$J$23*periods_per_year),Q544,MIN($J$24,IF(MOD(O545-1,$J$26)=0,MAX($J$25,Q544+$J$27),Q544))),Q544))))</f>
        <v>#NAME?</v>
      </c>
      <c r="R545" s="78" t="str">
        <f t="shared" si="10"/>
        <v>#NAME?</v>
      </c>
      <c r="S545" s="78" t="str">
        <f t="shared" si="11"/>
        <v>#NAME?</v>
      </c>
      <c r="T545" s="78" t="str">
        <f t="shared" si="12"/>
        <v>#NAME?</v>
      </c>
      <c r="U545" s="78" t="str">
        <f t="shared" si="13"/>
        <v>#NAME?</v>
      </c>
    </row>
    <row r="546" ht="12.75" customHeight="1">
      <c r="A546" s="74" t="str">
        <f t="shared" si="1"/>
        <v>#NAME?</v>
      </c>
      <c r="B546" s="75" t="str">
        <f>IF(A546="","",IF(OR(periods_per_year=26,periods_per_year=52),IF(periods_per_year=26,IF(A546=1,fpdate,B545+14),IF(periods_per_year=52,IF(A546=1,fpdate,B545+7),"n/a")),IF(periods_per_year=24,DATE(YEAR(fpdate),MONTH(fpdate)+(A546-1)/2+IF(AND(DAY(fpdate)&gt;=15,MOD(A546,2)=0),1,0),IF(MOD(A546,2)=0,IF(DAY(fpdate)&gt;=15,DAY(fpdate)-14,DAY(fpdate)+14),DAY(fpdate))),IF(DAY(DATE(YEAR(fpdate),MONTH(fpdate)+A546-1,DAY(fpdate)))&lt;&gt;DAY(fpdate),DATE(YEAR(fpdate),MONTH(fpdate)+A546,0),DATE(YEAR(fpdate),MONTH(fpdate)+A546-1,DAY(fpdate))))))</f>
        <v>#NAME?</v>
      </c>
      <c r="C546" s="76" t="str">
        <f t="shared" si="2"/>
        <v>#NAME?</v>
      </c>
      <c r="D546" s="77" t="str">
        <f>IF(A546="","",IF(A546=1,start_rate,IF(variable,IF(OR(A546=1,A546&lt;$J$23*periods_per_year),D545,MIN($J$24,IF(MOD(A546-1,$J$26)=0,MAX($J$25,D545+$J$27),D545))),D545)))</f>
        <v>#NAME?</v>
      </c>
      <c r="E546" s="78" t="str">
        <f t="shared" si="3"/>
        <v>#NAME?</v>
      </c>
      <c r="F546" s="78" t="str">
        <f t="shared" si="4"/>
        <v>#NAME?</v>
      </c>
      <c r="G546" s="78" t="str">
        <f>IF(OR(A546="",A546&lt;$E$23),"",IF(J545&lt;=F546,0,IF(IF(AND(A546&gt;=$E$23,MOD(A546-$E$23,int)=0),$E$24,0)+F546&gt;=J545+E546,J545+E546-F546,IF(AND(A546&gt;=$E$23,MOD(A546-$E$23,int)=0),$E$24,0)+IF(IF(AND(A546&gt;=$E$23,MOD(A546-$E$23,int)=0),$E$24,0)+IF(MOD(A546-$E$27,periods_per_year)=0,$E$26,0)+F546&lt;J545+E546,IF(MOD(A546-$E$27,periods_per_year)=0,$E$26,0),J545+E546-IF(AND(A546&gt;=$E$23,MOD(A546-$E$23,int)=0),$E$24,0)-F546))))</f>
        <v>#NAME?</v>
      </c>
      <c r="H546" s="79"/>
      <c r="I546" s="78" t="str">
        <f t="shared" si="5"/>
        <v>#NAME?</v>
      </c>
      <c r="J546" s="78" t="str">
        <f t="shared" si="6"/>
        <v>#NAME?</v>
      </c>
      <c r="K546" s="78" t="str">
        <f t="shared" si="7"/>
        <v>#NAME?</v>
      </c>
      <c r="L546" s="78" t="str">
        <f t="shared" si="8"/>
        <v>#NAME?</v>
      </c>
      <c r="M546" s="4"/>
      <c r="N546" s="4"/>
      <c r="O546" s="74" t="str">
        <f t="shared" si="9"/>
        <v>#NAME?</v>
      </c>
      <c r="P546" s="75" t="str">
        <f>IF(O546="","",IF(OR(periods_per_year=26,periods_per_year=52),IF(periods_per_year=26,IF(O546=1,fpdate,P545+14),IF(periods_per_year=52,IF(O546=1,fpdate,P545+7),"n/a")),IF(periods_per_year=24,DATE(YEAR(fpdate),MONTH(fpdate)+(O546-1)/2+IF(AND(DAY(fpdate)&gt;=15,MOD(O546,2)=0),1,0),IF(MOD(O546,2)=0,IF(DAY(fpdate)&gt;=15,DAY(fpdate)-14,DAY(fpdate)+14),DAY(fpdate))),IF(DAY(DATE(YEAR(fpdate),MONTH(fpdate)+O546-1,DAY(fpdate)))&lt;&gt;DAY(fpdate),DATE(YEAR(fpdate),MONTH(fpdate)+O546,0),DATE(YEAR(fpdate),MONTH(fpdate)+O546-1,DAY(fpdate))))))</f>
        <v>#NAME?</v>
      </c>
      <c r="Q546" s="80" t="str">
        <f>IF(O546="","",IF(D546&lt;&gt;"",D546,IF(O546=1,start_rate,IF(variable,IF(OR(O546=1,O546&lt;$J$23*periods_per_year),Q545,MIN($J$24,IF(MOD(O546-1,$J$26)=0,MAX($J$25,Q545+$J$27),Q545))),Q545))))</f>
        <v>#NAME?</v>
      </c>
      <c r="R546" s="78" t="str">
        <f t="shared" si="10"/>
        <v>#NAME?</v>
      </c>
      <c r="S546" s="78" t="str">
        <f t="shared" si="11"/>
        <v>#NAME?</v>
      </c>
      <c r="T546" s="78" t="str">
        <f t="shared" si="12"/>
        <v>#NAME?</v>
      </c>
      <c r="U546" s="78" t="str">
        <f t="shared" si="13"/>
        <v>#NAME?</v>
      </c>
    </row>
    <row r="547" ht="12.75" customHeight="1">
      <c r="A547" s="74" t="str">
        <f t="shared" si="1"/>
        <v>#NAME?</v>
      </c>
      <c r="B547" s="75" t="str">
        <f>IF(A547="","",IF(OR(periods_per_year=26,periods_per_year=52),IF(periods_per_year=26,IF(A547=1,fpdate,B546+14),IF(periods_per_year=52,IF(A547=1,fpdate,B546+7),"n/a")),IF(periods_per_year=24,DATE(YEAR(fpdate),MONTH(fpdate)+(A547-1)/2+IF(AND(DAY(fpdate)&gt;=15,MOD(A547,2)=0),1,0),IF(MOD(A547,2)=0,IF(DAY(fpdate)&gt;=15,DAY(fpdate)-14,DAY(fpdate)+14),DAY(fpdate))),IF(DAY(DATE(YEAR(fpdate),MONTH(fpdate)+A547-1,DAY(fpdate)))&lt;&gt;DAY(fpdate),DATE(YEAR(fpdate),MONTH(fpdate)+A547,0),DATE(YEAR(fpdate),MONTH(fpdate)+A547-1,DAY(fpdate))))))</f>
        <v>#NAME?</v>
      </c>
      <c r="C547" s="76" t="str">
        <f t="shared" si="2"/>
        <v>#NAME?</v>
      </c>
      <c r="D547" s="77" t="str">
        <f>IF(A547="","",IF(A547=1,start_rate,IF(variable,IF(OR(A547=1,A547&lt;$J$23*periods_per_year),D546,MIN($J$24,IF(MOD(A547-1,$J$26)=0,MAX($J$25,D546+$J$27),D546))),D546)))</f>
        <v>#NAME?</v>
      </c>
      <c r="E547" s="78" t="str">
        <f t="shared" si="3"/>
        <v>#NAME?</v>
      </c>
      <c r="F547" s="78" t="str">
        <f t="shared" si="4"/>
        <v>#NAME?</v>
      </c>
      <c r="G547" s="78" t="str">
        <f>IF(OR(A547="",A547&lt;$E$23),"",IF(J546&lt;=F547,0,IF(IF(AND(A547&gt;=$E$23,MOD(A547-$E$23,int)=0),$E$24,0)+F547&gt;=J546+E547,J546+E547-F547,IF(AND(A547&gt;=$E$23,MOD(A547-$E$23,int)=0),$E$24,0)+IF(IF(AND(A547&gt;=$E$23,MOD(A547-$E$23,int)=0),$E$24,0)+IF(MOD(A547-$E$27,periods_per_year)=0,$E$26,0)+F547&lt;J546+E547,IF(MOD(A547-$E$27,periods_per_year)=0,$E$26,0),J546+E547-IF(AND(A547&gt;=$E$23,MOD(A547-$E$23,int)=0),$E$24,0)-F547))))</f>
        <v>#NAME?</v>
      </c>
      <c r="H547" s="79"/>
      <c r="I547" s="78" t="str">
        <f t="shared" si="5"/>
        <v>#NAME?</v>
      </c>
      <c r="J547" s="78" t="str">
        <f t="shared" si="6"/>
        <v>#NAME?</v>
      </c>
      <c r="K547" s="78" t="str">
        <f t="shared" si="7"/>
        <v>#NAME?</v>
      </c>
      <c r="L547" s="78" t="str">
        <f t="shared" si="8"/>
        <v>#NAME?</v>
      </c>
      <c r="M547" s="4"/>
      <c r="N547" s="4"/>
      <c r="O547" s="74" t="str">
        <f t="shared" si="9"/>
        <v>#NAME?</v>
      </c>
      <c r="P547" s="75" t="str">
        <f>IF(O547="","",IF(OR(periods_per_year=26,periods_per_year=52),IF(periods_per_year=26,IF(O547=1,fpdate,P546+14),IF(periods_per_year=52,IF(O547=1,fpdate,P546+7),"n/a")),IF(periods_per_year=24,DATE(YEAR(fpdate),MONTH(fpdate)+(O547-1)/2+IF(AND(DAY(fpdate)&gt;=15,MOD(O547,2)=0),1,0),IF(MOD(O547,2)=0,IF(DAY(fpdate)&gt;=15,DAY(fpdate)-14,DAY(fpdate)+14),DAY(fpdate))),IF(DAY(DATE(YEAR(fpdate),MONTH(fpdate)+O547-1,DAY(fpdate)))&lt;&gt;DAY(fpdate),DATE(YEAR(fpdate),MONTH(fpdate)+O547,0),DATE(YEAR(fpdate),MONTH(fpdate)+O547-1,DAY(fpdate))))))</f>
        <v>#NAME?</v>
      </c>
      <c r="Q547" s="80" t="str">
        <f>IF(O547="","",IF(D547&lt;&gt;"",D547,IF(O547=1,start_rate,IF(variable,IF(OR(O547=1,O547&lt;$J$23*periods_per_year),Q546,MIN($J$24,IF(MOD(O547-1,$J$26)=0,MAX($J$25,Q546+$J$27),Q546))),Q546))))</f>
        <v>#NAME?</v>
      </c>
      <c r="R547" s="78" t="str">
        <f t="shared" si="10"/>
        <v>#NAME?</v>
      </c>
      <c r="S547" s="78" t="str">
        <f t="shared" si="11"/>
        <v>#NAME?</v>
      </c>
      <c r="T547" s="78" t="str">
        <f t="shared" si="12"/>
        <v>#NAME?</v>
      </c>
      <c r="U547" s="78" t="str">
        <f t="shared" si="13"/>
        <v>#NAME?</v>
      </c>
    </row>
    <row r="548" ht="12.75" customHeight="1">
      <c r="A548" s="74" t="str">
        <f t="shared" si="1"/>
        <v>#NAME?</v>
      </c>
      <c r="B548" s="75" t="str">
        <f>IF(A548="","",IF(OR(periods_per_year=26,periods_per_year=52),IF(periods_per_year=26,IF(A548=1,fpdate,B547+14),IF(periods_per_year=52,IF(A548=1,fpdate,B547+7),"n/a")),IF(periods_per_year=24,DATE(YEAR(fpdate),MONTH(fpdate)+(A548-1)/2+IF(AND(DAY(fpdate)&gt;=15,MOD(A548,2)=0),1,0),IF(MOD(A548,2)=0,IF(DAY(fpdate)&gt;=15,DAY(fpdate)-14,DAY(fpdate)+14),DAY(fpdate))),IF(DAY(DATE(YEAR(fpdate),MONTH(fpdate)+A548-1,DAY(fpdate)))&lt;&gt;DAY(fpdate),DATE(YEAR(fpdate),MONTH(fpdate)+A548,0),DATE(YEAR(fpdate),MONTH(fpdate)+A548-1,DAY(fpdate))))))</f>
        <v>#NAME?</v>
      </c>
      <c r="C548" s="76" t="str">
        <f t="shared" si="2"/>
        <v>#NAME?</v>
      </c>
      <c r="D548" s="77" t="str">
        <f>IF(A548="","",IF(A548=1,start_rate,IF(variable,IF(OR(A548=1,A548&lt;$J$23*periods_per_year),D547,MIN($J$24,IF(MOD(A548-1,$J$26)=0,MAX($J$25,D547+$J$27),D547))),D547)))</f>
        <v>#NAME?</v>
      </c>
      <c r="E548" s="78" t="str">
        <f t="shared" si="3"/>
        <v>#NAME?</v>
      </c>
      <c r="F548" s="78" t="str">
        <f t="shared" si="4"/>
        <v>#NAME?</v>
      </c>
      <c r="G548" s="78" t="str">
        <f>IF(OR(A548="",A548&lt;$E$23),"",IF(J547&lt;=F548,0,IF(IF(AND(A548&gt;=$E$23,MOD(A548-$E$23,int)=0),$E$24,0)+F548&gt;=J547+E548,J547+E548-F548,IF(AND(A548&gt;=$E$23,MOD(A548-$E$23,int)=0),$E$24,0)+IF(IF(AND(A548&gt;=$E$23,MOD(A548-$E$23,int)=0),$E$24,0)+IF(MOD(A548-$E$27,periods_per_year)=0,$E$26,0)+F548&lt;J547+E548,IF(MOD(A548-$E$27,periods_per_year)=0,$E$26,0),J547+E548-IF(AND(A548&gt;=$E$23,MOD(A548-$E$23,int)=0),$E$24,0)-F548))))</f>
        <v>#NAME?</v>
      </c>
      <c r="H548" s="79"/>
      <c r="I548" s="78" t="str">
        <f t="shared" si="5"/>
        <v>#NAME?</v>
      </c>
      <c r="J548" s="78" t="str">
        <f t="shared" si="6"/>
        <v>#NAME?</v>
      </c>
      <c r="K548" s="78" t="str">
        <f t="shared" si="7"/>
        <v>#NAME?</v>
      </c>
      <c r="L548" s="78" t="str">
        <f t="shared" si="8"/>
        <v>#NAME?</v>
      </c>
      <c r="M548" s="4"/>
      <c r="N548" s="4"/>
      <c r="O548" s="74" t="str">
        <f t="shared" si="9"/>
        <v>#NAME?</v>
      </c>
      <c r="P548" s="75" t="str">
        <f>IF(O548="","",IF(OR(periods_per_year=26,periods_per_year=52),IF(periods_per_year=26,IF(O548=1,fpdate,P547+14),IF(periods_per_year=52,IF(O548=1,fpdate,P547+7),"n/a")),IF(periods_per_year=24,DATE(YEAR(fpdate),MONTH(fpdate)+(O548-1)/2+IF(AND(DAY(fpdate)&gt;=15,MOD(O548,2)=0),1,0),IF(MOD(O548,2)=0,IF(DAY(fpdate)&gt;=15,DAY(fpdate)-14,DAY(fpdate)+14),DAY(fpdate))),IF(DAY(DATE(YEAR(fpdate),MONTH(fpdate)+O548-1,DAY(fpdate)))&lt;&gt;DAY(fpdate),DATE(YEAR(fpdate),MONTH(fpdate)+O548,0),DATE(YEAR(fpdate),MONTH(fpdate)+O548-1,DAY(fpdate))))))</f>
        <v>#NAME?</v>
      </c>
      <c r="Q548" s="80" t="str">
        <f>IF(O548="","",IF(D548&lt;&gt;"",D548,IF(O548=1,start_rate,IF(variable,IF(OR(O548=1,O548&lt;$J$23*periods_per_year),Q547,MIN($J$24,IF(MOD(O548-1,$J$26)=0,MAX($J$25,Q547+$J$27),Q547))),Q547))))</f>
        <v>#NAME?</v>
      </c>
      <c r="R548" s="78" t="str">
        <f t="shared" si="10"/>
        <v>#NAME?</v>
      </c>
      <c r="S548" s="78" t="str">
        <f t="shared" si="11"/>
        <v>#NAME?</v>
      </c>
      <c r="T548" s="78" t="str">
        <f t="shared" si="12"/>
        <v>#NAME?</v>
      </c>
      <c r="U548" s="78" t="str">
        <f t="shared" si="13"/>
        <v>#NAME?</v>
      </c>
    </row>
    <row r="549" ht="12.75" customHeight="1">
      <c r="A549" s="74" t="str">
        <f t="shared" si="1"/>
        <v>#NAME?</v>
      </c>
      <c r="B549" s="75" t="str">
        <f>IF(A549="","",IF(OR(periods_per_year=26,periods_per_year=52),IF(periods_per_year=26,IF(A549=1,fpdate,B548+14),IF(periods_per_year=52,IF(A549=1,fpdate,B548+7),"n/a")),IF(periods_per_year=24,DATE(YEAR(fpdate),MONTH(fpdate)+(A549-1)/2+IF(AND(DAY(fpdate)&gt;=15,MOD(A549,2)=0),1,0),IF(MOD(A549,2)=0,IF(DAY(fpdate)&gt;=15,DAY(fpdate)-14,DAY(fpdate)+14),DAY(fpdate))),IF(DAY(DATE(YEAR(fpdate),MONTH(fpdate)+A549-1,DAY(fpdate)))&lt;&gt;DAY(fpdate),DATE(YEAR(fpdate),MONTH(fpdate)+A549,0),DATE(YEAR(fpdate),MONTH(fpdate)+A549-1,DAY(fpdate))))))</f>
        <v>#NAME?</v>
      </c>
      <c r="C549" s="76" t="str">
        <f t="shared" si="2"/>
        <v>#NAME?</v>
      </c>
      <c r="D549" s="77" t="str">
        <f>IF(A549="","",IF(A549=1,start_rate,IF(variable,IF(OR(A549=1,A549&lt;$J$23*periods_per_year),D548,MIN($J$24,IF(MOD(A549-1,$J$26)=0,MAX($J$25,D548+$J$27),D548))),D548)))</f>
        <v>#NAME?</v>
      </c>
      <c r="E549" s="78" t="str">
        <f t="shared" si="3"/>
        <v>#NAME?</v>
      </c>
      <c r="F549" s="78" t="str">
        <f t="shared" si="4"/>
        <v>#NAME?</v>
      </c>
      <c r="G549" s="78" t="str">
        <f>IF(OR(A549="",A549&lt;$E$23),"",IF(J548&lt;=F549,0,IF(IF(AND(A549&gt;=$E$23,MOD(A549-$E$23,int)=0),$E$24,0)+F549&gt;=J548+E549,J548+E549-F549,IF(AND(A549&gt;=$E$23,MOD(A549-$E$23,int)=0),$E$24,0)+IF(IF(AND(A549&gt;=$E$23,MOD(A549-$E$23,int)=0),$E$24,0)+IF(MOD(A549-$E$27,periods_per_year)=0,$E$26,0)+F549&lt;J548+E549,IF(MOD(A549-$E$27,periods_per_year)=0,$E$26,0),J548+E549-IF(AND(A549&gt;=$E$23,MOD(A549-$E$23,int)=0),$E$24,0)-F549))))</f>
        <v>#NAME?</v>
      </c>
      <c r="H549" s="79"/>
      <c r="I549" s="78" t="str">
        <f t="shared" si="5"/>
        <v>#NAME?</v>
      </c>
      <c r="J549" s="78" t="str">
        <f t="shared" si="6"/>
        <v>#NAME?</v>
      </c>
      <c r="K549" s="78" t="str">
        <f t="shared" si="7"/>
        <v>#NAME?</v>
      </c>
      <c r="L549" s="78" t="str">
        <f t="shared" si="8"/>
        <v>#NAME?</v>
      </c>
      <c r="M549" s="4"/>
      <c r="N549" s="4"/>
      <c r="O549" s="74" t="str">
        <f t="shared" si="9"/>
        <v>#NAME?</v>
      </c>
      <c r="P549" s="75" t="str">
        <f>IF(O549="","",IF(OR(periods_per_year=26,periods_per_year=52),IF(periods_per_year=26,IF(O549=1,fpdate,P548+14),IF(periods_per_year=52,IF(O549=1,fpdate,P548+7),"n/a")),IF(periods_per_year=24,DATE(YEAR(fpdate),MONTH(fpdate)+(O549-1)/2+IF(AND(DAY(fpdate)&gt;=15,MOD(O549,2)=0),1,0),IF(MOD(O549,2)=0,IF(DAY(fpdate)&gt;=15,DAY(fpdate)-14,DAY(fpdate)+14),DAY(fpdate))),IF(DAY(DATE(YEAR(fpdate),MONTH(fpdate)+O549-1,DAY(fpdate)))&lt;&gt;DAY(fpdate),DATE(YEAR(fpdate),MONTH(fpdate)+O549,0),DATE(YEAR(fpdate),MONTH(fpdate)+O549-1,DAY(fpdate))))))</f>
        <v>#NAME?</v>
      </c>
      <c r="Q549" s="80" t="str">
        <f>IF(O549="","",IF(D549&lt;&gt;"",D549,IF(O549=1,start_rate,IF(variable,IF(OR(O549=1,O549&lt;$J$23*periods_per_year),Q548,MIN($J$24,IF(MOD(O549-1,$J$26)=0,MAX($J$25,Q548+$J$27),Q548))),Q548))))</f>
        <v>#NAME?</v>
      </c>
      <c r="R549" s="78" t="str">
        <f t="shared" si="10"/>
        <v>#NAME?</v>
      </c>
      <c r="S549" s="78" t="str">
        <f t="shared" si="11"/>
        <v>#NAME?</v>
      </c>
      <c r="T549" s="78" t="str">
        <f t="shared" si="12"/>
        <v>#NAME?</v>
      </c>
      <c r="U549" s="78" t="str">
        <f t="shared" si="13"/>
        <v>#NAME?</v>
      </c>
    </row>
    <row r="550" ht="12.75" customHeight="1">
      <c r="A550" s="74" t="str">
        <f t="shared" si="1"/>
        <v>#NAME?</v>
      </c>
      <c r="B550" s="75" t="str">
        <f>IF(A550="","",IF(OR(periods_per_year=26,periods_per_year=52),IF(periods_per_year=26,IF(A550=1,fpdate,B549+14),IF(periods_per_year=52,IF(A550=1,fpdate,B549+7),"n/a")),IF(periods_per_year=24,DATE(YEAR(fpdate),MONTH(fpdate)+(A550-1)/2+IF(AND(DAY(fpdate)&gt;=15,MOD(A550,2)=0),1,0),IF(MOD(A550,2)=0,IF(DAY(fpdate)&gt;=15,DAY(fpdate)-14,DAY(fpdate)+14),DAY(fpdate))),IF(DAY(DATE(YEAR(fpdate),MONTH(fpdate)+A550-1,DAY(fpdate)))&lt;&gt;DAY(fpdate),DATE(YEAR(fpdate),MONTH(fpdate)+A550,0),DATE(YEAR(fpdate),MONTH(fpdate)+A550-1,DAY(fpdate))))))</f>
        <v>#NAME?</v>
      </c>
      <c r="C550" s="76" t="str">
        <f t="shared" si="2"/>
        <v>#NAME?</v>
      </c>
      <c r="D550" s="77" t="str">
        <f>IF(A550="","",IF(A550=1,start_rate,IF(variable,IF(OR(A550=1,A550&lt;$J$23*periods_per_year),D549,MIN($J$24,IF(MOD(A550-1,$J$26)=0,MAX($J$25,D549+$J$27),D549))),D549)))</f>
        <v>#NAME?</v>
      </c>
      <c r="E550" s="78" t="str">
        <f t="shared" si="3"/>
        <v>#NAME?</v>
      </c>
      <c r="F550" s="78" t="str">
        <f t="shared" si="4"/>
        <v>#NAME?</v>
      </c>
      <c r="G550" s="78" t="str">
        <f>IF(OR(A550="",A550&lt;$E$23),"",IF(J549&lt;=F550,0,IF(IF(AND(A550&gt;=$E$23,MOD(A550-$E$23,int)=0),$E$24,0)+F550&gt;=J549+E550,J549+E550-F550,IF(AND(A550&gt;=$E$23,MOD(A550-$E$23,int)=0),$E$24,0)+IF(IF(AND(A550&gt;=$E$23,MOD(A550-$E$23,int)=0),$E$24,0)+IF(MOD(A550-$E$27,periods_per_year)=0,$E$26,0)+F550&lt;J549+E550,IF(MOD(A550-$E$27,periods_per_year)=0,$E$26,0),J549+E550-IF(AND(A550&gt;=$E$23,MOD(A550-$E$23,int)=0),$E$24,0)-F550))))</f>
        <v>#NAME?</v>
      </c>
      <c r="H550" s="79"/>
      <c r="I550" s="78" t="str">
        <f t="shared" si="5"/>
        <v>#NAME?</v>
      </c>
      <c r="J550" s="78" t="str">
        <f t="shared" si="6"/>
        <v>#NAME?</v>
      </c>
      <c r="K550" s="78" t="str">
        <f t="shared" si="7"/>
        <v>#NAME?</v>
      </c>
      <c r="L550" s="78" t="str">
        <f t="shared" si="8"/>
        <v>#NAME?</v>
      </c>
      <c r="M550" s="4"/>
      <c r="N550" s="4"/>
      <c r="O550" s="74" t="str">
        <f t="shared" si="9"/>
        <v>#NAME?</v>
      </c>
      <c r="P550" s="75" t="str">
        <f>IF(O550="","",IF(OR(periods_per_year=26,periods_per_year=52),IF(periods_per_year=26,IF(O550=1,fpdate,P549+14),IF(periods_per_year=52,IF(O550=1,fpdate,P549+7),"n/a")),IF(periods_per_year=24,DATE(YEAR(fpdate),MONTH(fpdate)+(O550-1)/2+IF(AND(DAY(fpdate)&gt;=15,MOD(O550,2)=0),1,0),IF(MOD(O550,2)=0,IF(DAY(fpdate)&gt;=15,DAY(fpdate)-14,DAY(fpdate)+14),DAY(fpdate))),IF(DAY(DATE(YEAR(fpdate),MONTH(fpdate)+O550-1,DAY(fpdate)))&lt;&gt;DAY(fpdate),DATE(YEAR(fpdate),MONTH(fpdate)+O550,0),DATE(YEAR(fpdate),MONTH(fpdate)+O550-1,DAY(fpdate))))))</f>
        <v>#NAME?</v>
      </c>
      <c r="Q550" s="80" t="str">
        <f>IF(O550="","",IF(D550&lt;&gt;"",D550,IF(O550=1,start_rate,IF(variable,IF(OR(O550=1,O550&lt;$J$23*periods_per_year),Q549,MIN($J$24,IF(MOD(O550-1,$J$26)=0,MAX($J$25,Q549+$J$27),Q549))),Q549))))</f>
        <v>#NAME?</v>
      </c>
      <c r="R550" s="78" t="str">
        <f t="shared" si="10"/>
        <v>#NAME?</v>
      </c>
      <c r="S550" s="78" t="str">
        <f t="shared" si="11"/>
        <v>#NAME?</v>
      </c>
      <c r="T550" s="78" t="str">
        <f t="shared" si="12"/>
        <v>#NAME?</v>
      </c>
      <c r="U550" s="78" t="str">
        <f t="shared" si="13"/>
        <v>#NAME?</v>
      </c>
    </row>
    <row r="551" ht="12.75" customHeight="1">
      <c r="A551" s="74" t="str">
        <f t="shared" si="1"/>
        <v>#NAME?</v>
      </c>
      <c r="B551" s="75" t="str">
        <f>IF(A551="","",IF(OR(periods_per_year=26,periods_per_year=52),IF(periods_per_year=26,IF(A551=1,fpdate,B550+14),IF(periods_per_year=52,IF(A551=1,fpdate,B550+7),"n/a")),IF(periods_per_year=24,DATE(YEAR(fpdate),MONTH(fpdate)+(A551-1)/2+IF(AND(DAY(fpdate)&gt;=15,MOD(A551,2)=0),1,0),IF(MOD(A551,2)=0,IF(DAY(fpdate)&gt;=15,DAY(fpdate)-14,DAY(fpdate)+14),DAY(fpdate))),IF(DAY(DATE(YEAR(fpdate),MONTH(fpdate)+A551-1,DAY(fpdate)))&lt;&gt;DAY(fpdate),DATE(YEAR(fpdate),MONTH(fpdate)+A551,0),DATE(YEAR(fpdate),MONTH(fpdate)+A551-1,DAY(fpdate))))))</f>
        <v>#NAME?</v>
      </c>
      <c r="C551" s="76" t="str">
        <f t="shared" si="2"/>
        <v>#NAME?</v>
      </c>
      <c r="D551" s="77" t="str">
        <f>IF(A551="","",IF(A551=1,start_rate,IF(variable,IF(OR(A551=1,A551&lt;$J$23*periods_per_year),D550,MIN($J$24,IF(MOD(A551-1,$J$26)=0,MAX($J$25,D550+$J$27),D550))),D550)))</f>
        <v>#NAME?</v>
      </c>
      <c r="E551" s="78" t="str">
        <f t="shared" si="3"/>
        <v>#NAME?</v>
      </c>
      <c r="F551" s="78" t="str">
        <f t="shared" si="4"/>
        <v>#NAME?</v>
      </c>
      <c r="G551" s="78" t="str">
        <f>IF(OR(A551="",A551&lt;$E$23),"",IF(J550&lt;=F551,0,IF(IF(AND(A551&gt;=$E$23,MOD(A551-$E$23,int)=0),$E$24,0)+F551&gt;=J550+E551,J550+E551-F551,IF(AND(A551&gt;=$E$23,MOD(A551-$E$23,int)=0),$E$24,0)+IF(IF(AND(A551&gt;=$E$23,MOD(A551-$E$23,int)=0),$E$24,0)+IF(MOD(A551-$E$27,periods_per_year)=0,$E$26,0)+F551&lt;J550+E551,IF(MOD(A551-$E$27,periods_per_year)=0,$E$26,0),J550+E551-IF(AND(A551&gt;=$E$23,MOD(A551-$E$23,int)=0),$E$24,0)-F551))))</f>
        <v>#NAME?</v>
      </c>
      <c r="H551" s="79"/>
      <c r="I551" s="78" t="str">
        <f t="shared" si="5"/>
        <v>#NAME?</v>
      </c>
      <c r="J551" s="78" t="str">
        <f t="shared" si="6"/>
        <v>#NAME?</v>
      </c>
      <c r="K551" s="78" t="str">
        <f t="shared" si="7"/>
        <v>#NAME?</v>
      </c>
      <c r="L551" s="78" t="str">
        <f t="shared" si="8"/>
        <v>#NAME?</v>
      </c>
      <c r="M551" s="4"/>
      <c r="N551" s="4"/>
      <c r="O551" s="74" t="str">
        <f t="shared" si="9"/>
        <v>#NAME?</v>
      </c>
      <c r="P551" s="75" t="str">
        <f>IF(O551="","",IF(OR(periods_per_year=26,periods_per_year=52),IF(periods_per_year=26,IF(O551=1,fpdate,P550+14),IF(periods_per_year=52,IF(O551=1,fpdate,P550+7),"n/a")),IF(periods_per_year=24,DATE(YEAR(fpdate),MONTH(fpdate)+(O551-1)/2+IF(AND(DAY(fpdate)&gt;=15,MOD(O551,2)=0),1,0),IF(MOD(O551,2)=0,IF(DAY(fpdate)&gt;=15,DAY(fpdate)-14,DAY(fpdate)+14),DAY(fpdate))),IF(DAY(DATE(YEAR(fpdate),MONTH(fpdate)+O551-1,DAY(fpdate)))&lt;&gt;DAY(fpdate),DATE(YEAR(fpdate),MONTH(fpdate)+O551,0),DATE(YEAR(fpdate),MONTH(fpdate)+O551-1,DAY(fpdate))))))</f>
        <v>#NAME?</v>
      </c>
      <c r="Q551" s="80" t="str">
        <f>IF(O551="","",IF(D551&lt;&gt;"",D551,IF(O551=1,start_rate,IF(variable,IF(OR(O551=1,O551&lt;$J$23*periods_per_year),Q550,MIN($J$24,IF(MOD(O551-1,$J$26)=0,MAX($J$25,Q550+$J$27),Q550))),Q550))))</f>
        <v>#NAME?</v>
      </c>
      <c r="R551" s="78" t="str">
        <f t="shared" si="10"/>
        <v>#NAME?</v>
      </c>
      <c r="S551" s="78" t="str">
        <f t="shared" si="11"/>
        <v>#NAME?</v>
      </c>
      <c r="T551" s="78" t="str">
        <f t="shared" si="12"/>
        <v>#NAME?</v>
      </c>
      <c r="U551" s="78" t="str">
        <f t="shared" si="13"/>
        <v>#NAME?</v>
      </c>
    </row>
    <row r="552" ht="12.75" customHeight="1">
      <c r="A552" s="74" t="str">
        <f t="shared" si="1"/>
        <v>#NAME?</v>
      </c>
      <c r="B552" s="75" t="str">
        <f>IF(A552="","",IF(OR(periods_per_year=26,periods_per_year=52),IF(periods_per_year=26,IF(A552=1,fpdate,B551+14),IF(periods_per_year=52,IF(A552=1,fpdate,B551+7),"n/a")),IF(periods_per_year=24,DATE(YEAR(fpdate),MONTH(fpdate)+(A552-1)/2+IF(AND(DAY(fpdate)&gt;=15,MOD(A552,2)=0),1,0),IF(MOD(A552,2)=0,IF(DAY(fpdate)&gt;=15,DAY(fpdate)-14,DAY(fpdate)+14),DAY(fpdate))),IF(DAY(DATE(YEAR(fpdate),MONTH(fpdate)+A552-1,DAY(fpdate)))&lt;&gt;DAY(fpdate),DATE(YEAR(fpdate),MONTH(fpdate)+A552,0),DATE(YEAR(fpdate),MONTH(fpdate)+A552-1,DAY(fpdate))))))</f>
        <v>#NAME?</v>
      </c>
      <c r="C552" s="76" t="str">
        <f t="shared" si="2"/>
        <v>#NAME?</v>
      </c>
      <c r="D552" s="77" t="str">
        <f>IF(A552="","",IF(A552=1,start_rate,IF(variable,IF(OR(A552=1,A552&lt;$J$23*periods_per_year),D551,MIN($J$24,IF(MOD(A552-1,$J$26)=0,MAX($J$25,D551+$J$27),D551))),D551)))</f>
        <v>#NAME?</v>
      </c>
      <c r="E552" s="78" t="str">
        <f t="shared" si="3"/>
        <v>#NAME?</v>
      </c>
      <c r="F552" s="78" t="str">
        <f t="shared" si="4"/>
        <v>#NAME?</v>
      </c>
      <c r="G552" s="78" t="str">
        <f>IF(OR(A552="",A552&lt;$E$23),"",IF(J551&lt;=F552,0,IF(IF(AND(A552&gt;=$E$23,MOD(A552-$E$23,int)=0),$E$24,0)+F552&gt;=J551+E552,J551+E552-F552,IF(AND(A552&gt;=$E$23,MOD(A552-$E$23,int)=0),$E$24,0)+IF(IF(AND(A552&gt;=$E$23,MOD(A552-$E$23,int)=0),$E$24,0)+IF(MOD(A552-$E$27,periods_per_year)=0,$E$26,0)+F552&lt;J551+E552,IF(MOD(A552-$E$27,periods_per_year)=0,$E$26,0),J551+E552-IF(AND(A552&gt;=$E$23,MOD(A552-$E$23,int)=0),$E$24,0)-F552))))</f>
        <v>#NAME?</v>
      </c>
      <c r="H552" s="79"/>
      <c r="I552" s="78" t="str">
        <f t="shared" si="5"/>
        <v>#NAME?</v>
      </c>
      <c r="J552" s="78" t="str">
        <f t="shared" si="6"/>
        <v>#NAME?</v>
      </c>
      <c r="K552" s="78" t="str">
        <f t="shared" si="7"/>
        <v>#NAME?</v>
      </c>
      <c r="L552" s="78" t="str">
        <f t="shared" si="8"/>
        <v>#NAME?</v>
      </c>
      <c r="M552" s="4"/>
      <c r="N552" s="4"/>
      <c r="O552" s="74" t="str">
        <f t="shared" si="9"/>
        <v>#NAME?</v>
      </c>
      <c r="P552" s="75" t="str">
        <f>IF(O552="","",IF(OR(periods_per_year=26,periods_per_year=52),IF(periods_per_year=26,IF(O552=1,fpdate,P551+14),IF(periods_per_year=52,IF(O552=1,fpdate,P551+7),"n/a")),IF(periods_per_year=24,DATE(YEAR(fpdate),MONTH(fpdate)+(O552-1)/2+IF(AND(DAY(fpdate)&gt;=15,MOD(O552,2)=0),1,0),IF(MOD(O552,2)=0,IF(DAY(fpdate)&gt;=15,DAY(fpdate)-14,DAY(fpdate)+14),DAY(fpdate))),IF(DAY(DATE(YEAR(fpdate),MONTH(fpdate)+O552-1,DAY(fpdate)))&lt;&gt;DAY(fpdate),DATE(YEAR(fpdate),MONTH(fpdate)+O552,0),DATE(YEAR(fpdate),MONTH(fpdate)+O552-1,DAY(fpdate))))))</f>
        <v>#NAME?</v>
      </c>
      <c r="Q552" s="80" t="str">
        <f>IF(O552="","",IF(D552&lt;&gt;"",D552,IF(O552=1,start_rate,IF(variable,IF(OR(O552=1,O552&lt;$J$23*periods_per_year),Q551,MIN($J$24,IF(MOD(O552-1,$J$26)=0,MAX($J$25,Q551+$J$27),Q551))),Q551))))</f>
        <v>#NAME?</v>
      </c>
      <c r="R552" s="78" t="str">
        <f t="shared" si="10"/>
        <v>#NAME?</v>
      </c>
      <c r="S552" s="78" t="str">
        <f t="shared" si="11"/>
        <v>#NAME?</v>
      </c>
      <c r="T552" s="78" t="str">
        <f t="shared" si="12"/>
        <v>#NAME?</v>
      </c>
      <c r="U552" s="78" t="str">
        <f t="shared" si="13"/>
        <v>#NAME?</v>
      </c>
    </row>
    <row r="553" ht="12.75" customHeight="1">
      <c r="A553" s="74" t="str">
        <f t="shared" si="1"/>
        <v>#NAME?</v>
      </c>
      <c r="B553" s="75" t="str">
        <f>IF(A553="","",IF(OR(periods_per_year=26,periods_per_year=52),IF(periods_per_year=26,IF(A553=1,fpdate,B552+14),IF(periods_per_year=52,IF(A553=1,fpdate,B552+7),"n/a")),IF(periods_per_year=24,DATE(YEAR(fpdate),MONTH(fpdate)+(A553-1)/2+IF(AND(DAY(fpdate)&gt;=15,MOD(A553,2)=0),1,0),IF(MOD(A553,2)=0,IF(DAY(fpdate)&gt;=15,DAY(fpdate)-14,DAY(fpdate)+14),DAY(fpdate))),IF(DAY(DATE(YEAR(fpdate),MONTH(fpdate)+A553-1,DAY(fpdate)))&lt;&gt;DAY(fpdate),DATE(YEAR(fpdate),MONTH(fpdate)+A553,0),DATE(YEAR(fpdate),MONTH(fpdate)+A553-1,DAY(fpdate))))))</f>
        <v>#NAME?</v>
      </c>
      <c r="C553" s="76" t="str">
        <f t="shared" si="2"/>
        <v>#NAME?</v>
      </c>
      <c r="D553" s="77" t="str">
        <f>IF(A553="","",IF(A553=1,start_rate,IF(variable,IF(OR(A553=1,A553&lt;$J$23*periods_per_year),D552,MIN($J$24,IF(MOD(A553-1,$J$26)=0,MAX($J$25,D552+$J$27),D552))),D552)))</f>
        <v>#NAME?</v>
      </c>
      <c r="E553" s="78" t="str">
        <f t="shared" si="3"/>
        <v>#NAME?</v>
      </c>
      <c r="F553" s="78" t="str">
        <f t="shared" si="4"/>
        <v>#NAME?</v>
      </c>
      <c r="G553" s="78" t="str">
        <f>IF(OR(A553="",A553&lt;$E$23),"",IF(J552&lt;=F553,0,IF(IF(AND(A553&gt;=$E$23,MOD(A553-$E$23,int)=0),$E$24,0)+F553&gt;=J552+E553,J552+E553-F553,IF(AND(A553&gt;=$E$23,MOD(A553-$E$23,int)=0),$E$24,0)+IF(IF(AND(A553&gt;=$E$23,MOD(A553-$E$23,int)=0),$E$24,0)+IF(MOD(A553-$E$27,periods_per_year)=0,$E$26,0)+F553&lt;J552+E553,IF(MOD(A553-$E$27,periods_per_year)=0,$E$26,0),J552+E553-IF(AND(A553&gt;=$E$23,MOD(A553-$E$23,int)=0),$E$24,0)-F553))))</f>
        <v>#NAME?</v>
      </c>
      <c r="H553" s="79"/>
      <c r="I553" s="78" t="str">
        <f t="shared" si="5"/>
        <v>#NAME?</v>
      </c>
      <c r="J553" s="78" t="str">
        <f t="shared" si="6"/>
        <v>#NAME?</v>
      </c>
      <c r="K553" s="78" t="str">
        <f t="shared" si="7"/>
        <v>#NAME?</v>
      </c>
      <c r="L553" s="78" t="str">
        <f t="shared" si="8"/>
        <v>#NAME?</v>
      </c>
      <c r="M553" s="4"/>
      <c r="N553" s="4"/>
      <c r="O553" s="74" t="str">
        <f t="shared" si="9"/>
        <v>#NAME?</v>
      </c>
      <c r="P553" s="75" t="str">
        <f>IF(O553="","",IF(OR(periods_per_year=26,periods_per_year=52),IF(periods_per_year=26,IF(O553=1,fpdate,P552+14),IF(periods_per_year=52,IF(O553=1,fpdate,P552+7),"n/a")),IF(periods_per_year=24,DATE(YEAR(fpdate),MONTH(fpdate)+(O553-1)/2+IF(AND(DAY(fpdate)&gt;=15,MOD(O553,2)=0),1,0),IF(MOD(O553,2)=0,IF(DAY(fpdate)&gt;=15,DAY(fpdate)-14,DAY(fpdate)+14),DAY(fpdate))),IF(DAY(DATE(YEAR(fpdate),MONTH(fpdate)+O553-1,DAY(fpdate)))&lt;&gt;DAY(fpdate),DATE(YEAR(fpdate),MONTH(fpdate)+O553,0),DATE(YEAR(fpdate),MONTH(fpdate)+O553-1,DAY(fpdate))))))</f>
        <v>#NAME?</v>
      </c>
      <c r="Q553" s="80" t="str">
        <f>IF(O553="","",IF(D553&lt;&gt;"",D553,IF(O553=1,start_rate,IF(variable,IF(OR(O553=1,O553&lt;$J$23*periods_per_year),Q552,MIN($J$24,IF(MOD(O553-1,$J$26)=0,MAX($J$25,Q552+$J$27),Q552))),Q552))))</f>
        <v>#NAME?</v>
      </c>
      <c r="R553" s="78" t="str">
        <f t="shared" si="10"/>
        <v>#NAME?</v>
      </c>
      <c r="S553" s="78" t="str">
        <f t="shared" si="11"/>
        <v>#NAME?</v>
      </c>
      <c r="T553" s="78" t="str">
        <f t="shared" si="12"/>
        <v>#NAME?</v>
      </c>
      <c r="U553" s="78" t="str">
        <f t="shared" si="13"/>
        <v>#NAME?</v>
      </c>
    </row>
    <row r="554" ht="12.75" customHeight="1">
      <c r="A554" s="74" t="str">
        <f t="shared" si="1"/>
        <v>#NAME?</v>
      </c>
      <c r="B554" s="75" t="str">
        <f>IF(A554="","",IF(OR(periods_per_year=26,periods_per_year=52),IF(periods_per_year=26,IF(A554=1,fpdate,B553+14),IF(periods_per_year=52,IF(A554=1,fpdate,B553+7),"n/a")),IF(periods_per_year=24,DATE(YEAR(fpdate),MONTH(fpdate)+(A554-1)/2+IF(AND(DAY(fpdate)&gt;=15,MOD(A554,2)=0),1,0),IF(MOD(A554,2)=0,IF(DAY(fpdate)&gt;=15,DAY(fpdate)-14,DAY(fpdate)+14),DAY(fpdate))),IF(DAY(DATE(YEAR(fpdate),MONTH(fpdate)+A554-1,DAY(fpdate)))&lt;&gt;DAY(fpdate),DATE(YEAR(fpdate),MONTH(fpdate)+A554,0),DATE(YEAR(fpdate),MONTH(fpdate)+A554-1,DAY(fpdate))))))</f>
        <v>#NAME?</v>
      </c>
      <c r="C554" s="76" t="str">
        <f t="shared" si="2"/>
        <v>#NAME?</v>
      </c>
      <c r="D554" s="77" t="str">
        <f>IF(A554="","",IF(A554=1,start_rate,IF(variable,IF(OR(A554=1,A554&lt;$J$23*periods_per_year),D553,MIN($J$24,IF(MOD(A554-1,$J$26)=0,MAX($J$25,D553+$J$27),D553))),D553)))</f>
        <v>#NAME?</v>
      </c>
      <c r="E554" s="78" t="str">
        <f t="shared" si="3"/>
        <v>#NAME?</v>
      </c>
      <c r="F554" s="78" t="str">
        <f t="shared" si="4"/>
        <v>#NAME?</v>
      </c>
      <c r="G554" s="78" t="str">
        <f>IF(OR(A554="",A554&lt;$E$23),"",IF(J553&lt;=F554,0,IF(IF(AND(A554&gt;=$E$23,MOD(A554-$E$23,int)=0),$E$24,0)+F554&gt;=J553+E554,J553+E554-F554,IF(AND(A554&gt;=$E$23,MOD(A554-$E$23,int)=0),$E$24,0)+IF(IF(AND(A554&gt;=$E$23,MOD(A554-$E$23,int)=0),$E$24,0)+IF(MOD(A554-$E$27,periods_per_year)=0,$E$26,0)+F554&lt;J553+E554,IF(MOD(A554-$E$27,periods_per_year)=0,$E$26,0),J553+E554-IF(AND(A554&gt;=$E$23,MOD(A554-$E$23,int)=0),$E$24,0)-F554))))</f>
        <v>#NAME?</v>
      </c>
      <c r="H554" s="79"/>
      <c r="I554" s="78" t="str">
        <f t="shared" si="5"/>
        <v>#NAME?</v>
      </c>
      <c r="J554" s="78" t="str">
        <f t="shared" si="6"/>
        <v>#NAME?</v>
      </c>
      <c r="K554" s="78" t="str">
        <f t="shared" si="7"/>
        <v>#NAME?</v>
      </c>
      <c r="L554" s="78" t="str">
        <f t="shared" si="8"/>
        <v>#NAME?</v>
      </c>
      <c r="M554" s="4"/>
      <c r="N554" s="4"/>
      <c r="O554" s="74" t="str">
        <f t="shared" si="9"/>
        <v>#NAME?</v>
      </c>
      <c r="P554" s="75" t="str">
        <f>IF(O554="","",IF(OR(periods_per_year=26,periods_per_year=52),IF(periods_per_year=26,IF(O554=1,fpdate,P553+14),IF(periods_per_year=52,IF(O554=1,fpdate,P553+7),"n/a")),IF(periods_per_year=24,DATE(YEAR(fpdate),MONTH(fpdate)+(O554-1)/2+IF(AND(DAY(fpdate)&gt;=15,MOD(O554,2)=0),1,0),IF(MOD(O554,2)=0,IF(DAY(fpdate)&gt;=15,DAY(fpdate)-14,DAY(fpdate)+14),DAY(fpdate))),IF(DAY(DATE(YEAR(fpdate),MONTH(fpdate)+O554-1,DAY(fpdate)))&lt;&gt;DAY(fpdate),DATE(YEAR(fpdate),MONTH(fpdate)+O554,0),DATE(YEAR(fpdate),MONTH(fpdate)+O554-1,DAY(fpdate))))))</f>
        <v>#NAME?</v>
      </c>
      <c r="Q554" s="80" t="str">
        <f>IF(O554="","",IF(D554&lt;&gt;"",D554,IF(O554=1,start_rate,IF(variable,IF(OR(O554=1,O554&lt;$J$23*periods_per_year),Q553,MIN($J$24,IF(MOD(O554-1,$J$26)=0,MAX($J$25,Q553+$J$27),Q553))),Q553))))</f>
        <v>#NAME?</v>
      </c>
      <c r="R554" s="78" t="str">
        <f t="shared" si="10"/>
        <v>#NAME?</v>
      </c>
      <c r="S554" s="78" t="str">
        <f t="shared" si="11"/>
        <v>#NAME?</v>
      </c>
      <c r="T554" s="78" t="str">
        <f t="shared" si="12"/>
        <v>#NAME?</v>
      </c>
      <c r="U554" s="78" t="str">
        <f t="shared" si="13"/>
        <v>#NAME?</v>
      </c>
    </row>
    <row r="555" ht="12.75" customHeight="1">
      <c r="A555" s="74" t="str">
        <f t="shared" si="1"/>
        <v>#NAME?</v>
      </c>
      <c r="B555" s="75" t="str">
        <f>IF(A555="","",IF(OR(periods_per_year=26,periods_per_year=52),IF(periods_per_year=26,IF(A555=1,fpdate,B554+14),IF(periods_per_year=52,IF(A555=1,fpdate,B554+7),"n/a")),IF(periods_per_year=24,DATE(YEAR(fpdate),MONTH(fpdate)+(A555-1)/2+IF(AND(DAY(fpdate)&gt;=15,MOD(A555,2)=0),1,0),IF(MOD(A555,2)=0,IF(DAY(fpdate)&gt;=15,DAY(fpdate)-14,DAY(fpdate)+14),DAY(fpdate))),IF(DAY(DATE(YEAR(fpdate),MONTH(fpdate)+A555-1,DAY(fpdate)))&lt;&gt;DAY(fpdate),DATE(YEAR(fpdate),MONTH(fpdate)+A555,0),DATE(YEAR(fpdate),MONTH(fpdate)+A555-1,DAY(fpdate))))))</f>
        <v>#NAME?</v>
      </c>
      <c r="C555" s="76" t="str">
        <f t="shared" si="2"/>
        <v>#NAME?</v>
      </c>
      <c r="D555" s="77" t="str">
        <f>IF(A555="","",IF(A555=1,start_rate,IF(variable,IF(OR(A555=1,A555&lt;$J$23*periods_per_year),D554,MIN($J$24,IF(MOD(A555-1,$J$26)=0,MAX($J$25,D554+$J$27),D554))),D554)))</f>
        <v>#NAME?</v>
      </c>
      <c r="E555" s="78" t="str">
        <f t="shared" si="3"/>
        <v>#NAME?</v>
      </c>
      <c r="F555" s="78" t="str">
        <f t="shared" si="4"/>
        <v>#NAME?</v>
      </c>
      <c r="G555" s="78" t="str">
        <f>IF(OR(A555="",A555&lt;$E$23),"",IF(J554&lt;=F555,0,IF(IF(AND(A555&gt;=$E$23,MOD(A555-$E$23,int)=0),$E$24,0)+F555&gt;=J554+E555,J554+E555-F555,IF(AND(A555&gt;=$E$23,MOD(A555-$E$23,int)=0),$E$24,0)+IF(IF(AND(A555&gt;=$E$23,MOD(A555-$E$23,int)=0),$E$24,0)+IF(MOD(A555-$E$27,periods_per_year)=0,$E$26,0)+F555&lt;J554+E555,IF(MOD(A555-$E$27,periods_per_year)=0,$E$26,0),J554+E555-IF(AND(A555&gt;=$E$23,MOD(A555-$E$23,int)=0),$E$24,0)-F555))))</f>
        <v>#NAME?</v>
      </c>
      <c r="H555" s="79"/>
      <c r="I555" s="78" t="str">
        <f t="shared" si="5"/>
        <v>#NAME?</v>
      </c>
      <c r="J555" s="78" t="str">
        <f t="shared" si="6"/>
        <v>#NAME?</v>
      </c>
      <c r="K555" s="78" t="str">
        <f t="shared" si="7"/>
        <v>#NAME?</v>
      </c>
      <c r="L555" s="78" t="str">
        <f t="shared" si="8"/>
        <v>#NAME?</v>
      </c>
      <c r="M555" s="4"/>
      <c r="N555" s="4"/>
      <c r="O555" s="74" t="str">
        <f t="shared" si="9"/>
        <v>#NAME?</v>
      </c>
      <c r="P555" s="75" t="str">
        <f>IF(O555="","",IF(OR(periods_per_year=26,periods_per_year=52),IF(periods_per_year=26,IF(O555=1,fpdate,P554+14),IF(periods_per_year=52,IF(O555=1,fpdate,P554+7),"n/a")),IF(periods_per_year=24,DATE(YEAR(fpdate),MONTH(fpdate)+(O555-1)/2+IF(AND(DAY(fpdate)&gt;=15,MOD(O555,2)=0),1,0),IF(MOD(O555,2)=0,IF(DAY(fpdate)&gt;=15,DAY(fpdate)-14,DAY(fpdate)+14),DAY(fpdate))),IF(DAY(DATE(YEAR(fpdate),MONTH(fpdate)+O555-1,DAY(fpdate)))&lt;&gt;DAY(fpdate),DATE(YEAR(fpdate),MONTH(fpdate)+O555,0),DATE(YEAR(fpdate),MONTH(fpdate)+O555-1,DAY(fpdate))))))</f>
        <v>#NAME?</v>
      </c>
      <c r="Q555" s="80" t="str">
        <f>IF(O555="","",IF(D555&lt;&gt;"",D555,IF(O555=1,start_rate,IF(variable,IF(OR(O555=1,O555&lt;$J$23*periods_per_year),Q554,MIN($J$24,IF(MOD(O555-1,$J$26)=0,MAX($J$25,Q554+$J$27),Q554))),Q554))))</f>
        <v>#NAME?</v>
      </c>
      <c r="R555" s="78" t="str">
        <f t="shared" si="10"/>
        <v>#NAME?</v>
      </c>
      <c r="S555" s="78" t="str">
        <f t="shared" si="11"/>
        <v>#NAME?</v>
      </c>
      <c r="T555" s="78" t="str">
        <f t="shared" si="12"/>
        <v>#NAME?</v>
      </c>
      <c r="U555" s="78" t="str">
        <f t="shared" si="13"/>
        <v>#NAME?</v>
      </c>
    </row>
    <row r="556" ht="12.75" customHeight="1">
      <c r="A556" s="74" t="str">
        <f t="shared" si="1"/>
        <v>#NAME?</v>
      </c>
      <c r="B556" s="75" t="str">
        <f>IF(A556="","",IF(OR(periods_per_year=26,periods_per_year=52),IF(periods_per_year=26,IF(A556=1,fpdate,B555+14),IF(periods_per_year=52,IF(A556=1,fpdate,B555+7),"n/a")),IF(periods_per_year=24,DATE(YEAR(fpdate),MONTH(fpdate)+(A556-1)/2+IF(AND(DAY(fpdate)&gt;=15,MOD(A556,2)=0),1,0),IF(MOD(A556,2)=0,IF(DAY(fpdate)&gt;=15,DAY(fpdate)-14,DAY(fpdate)+14),DAY(fpdate))),IF(DAY(DATE(YEAR(fpdate),MONTH(fpdate)+A556-1,DAY(fpdate)))&lt;&gt;DAY(fpdate),DATE(YEAR(fpdate),MONTH(fpdate)+A556,0),DATE(YEAR(fpdate),MONTH(fpdate)+A556-1,DAY(fpdate))))))</f>
        <v>#NAME?</v>
      </c>
      <c r="C556" s="76" t="str">
        <f t="shared" si="2"/>
        <v>#NAME?</v>
      </c>
      <c r="D556" s="77" t="str">
        <f>IF(A556="","",IF(A556=1,start_rate,IF(variable,IF(OR(A556=1,A556&lt;$J$23*periods_per_year),D555,MIN($J$24,IF(MOD(A556-1,$J$26)=0,MAX($J$25,D555+$J$27),D555))),D555)))</f>
        <v>#NAME?</v>
      </c>
      <c r="E556" s="78" t="str">
        <f t="shared" si="3"/>
        <v>#NAME?</v>
      </c>
      <c r="F556" s="78" t="str">
        <f t="shared" si="4"/>
        <v>#NAME?</v>
      </c>
      <c r="G556" s="78" t="str">
        <f>IF(OR(A556="",A556&lt;$E$23),"",IF(J555&lt;=F556,0,IF(IF(AND(A556&gt;=$E$23,MOD(A556-$E$23,int)=0),$E$24,0)+F556&gt;=J555+E556,J555+E556-F556,IF(AND(A556&gt;=$E$23,MOD(A556-$E$23,int)=0),$E$24,0)+IF(IF(AND(A556&gt;=$E$23,MOD(A556-$E$23,int)=0),$E$24,0)+IF(MOD(A556-$E$27,periods_per_year)=0,$E$26,0)+F556&lt;J555+E556,IF(MOD(A556-$E$27,periods_per_year)=0,$E$26,0),J555+E556-IF(AND(A556&gt;=$E$23,MOD(A556-$E$23,int)=0),$E$24,0)-F556))))</f>
        <v>#NAME?</v>
      </c>
      <c r="H556" s="79"/>
      <c r="I556" s="78" t="str">
        <f t="shared" si="5"/>
        <v>#NAME?</v>
      </c>
      <c r="J556" s="78" t="str">
        <f t="shared" si="6"/>
        <v>#NAME?</v>
      </c>
      <c r="K556" s="78" t="str">
        <f t="shared" si="7"/>
        <v>#NAME?</v>
      </c>
      <c r="L556" s="78" t="str">
        <f t="shared" si="8"/>
        <v>#NAME?</v>
      </c>
      <c r="M556" s="4"/>
      <c r="N556" s="4"/>
      <c r="O556" s="74" t="str">
        <f t="shared" si="9"/>
        <v>#NAME?</v>
      </c>
      <c r="P556" s="75" t="str">
        <f>IF(O556="","",IF(OR(periods_per_year=26,periods_per_year=52),IF(periods_per_year=26,IF(O556=1,fpdate,P555+14),IF(periods_per_year=52,IF(O556=1,fpdate,P555+7),"n/a")),IF(periods_per_year=24,DATE(YEAR(fpdate),MONTH(fpdate)+(O556-1)/2+IF(AND(DAY(fpdate)&gt;=15,MOD(O556,2)=0),1,0),IF(MOD(O556,2)=0,IF(DAY(fpdate)&gt;=15,DAY(fpdate)-14,DAY(fpdate)+14),DAY(fpdate))),IF(DAY(DATE(YEAR(fpdate),MONTH(fpdate)+O556-1,DAY(fpdate)))&lt;&gt;DAY(fpdate),DATE(YEAR(fpdate),MONTH(fpdate)+O556,0),DATE(YEAR(fpdate),MONTH(fpdate)+O556-1,DAY(fpdate))))))</f>
        <v>#NAME?</v>
      </c>
      <c r="Q556" s="80" t="str">
        <f>IF(O556="","",IF(D556&lt;&gt;"",D556,IF(O556=1,start_rate,IF(variable,IF(OR(O556=1,O556&lt;$J$23*periods_per_year),Q555,MIN($J$24,IF(MOD(O556-1,$J$26)=0,MAX($J$25,Q555+$J$27),Q555))),Q555))))</f>
        <v>#NAME?</v>
      </c>
      <c r="R556" s="78" t="str">
        <f t="shared" si="10"/>
        <v>#NAME?</v>
      </c>
      <c r="S556" s="78" t="str">
        <f t="shared" si="11"/>
        <v>#NAME?</v>
      </c>
      <c r="T556" s="78" t="str">
        <f t="shared" si="12"/>
        <v>#NAME?</v>
      </c>
      <c r="U556" s="78" t="str">
        <f t="shared" si="13"/>
        <v>#NAME?</v>
      </c>
    </row>
    <row r="557" ht="12.75" customHeight="1">
      <c r="A557" s="74" t="str">
        <f t="shared" si="1"/>
        <v>#NAME?</v>
      </c>
      <c r="B557" s="75" t="str">
        <f>IF(A557="","",IF(OR(periods_per_year=26,periods_per_year=52),IF(periods_per_year=26,IF(A557=1,fpdate,B556+14),IF(periods_per_year=52,IF(A557=1,fpdate,B556+7),"n/a")),IF(periods_per_year=24,DATE(YEAR(fpdate),MONTH(fpdate)+(A557-1)/2+IF(AND(DAY(fpdate)&gt;=15,MOD(A557,2)=0),1,0),IF(MOD(A557,2)=0,IF(DAY(fpdate)&gt;=15,DAY(fpdate)-14,DAY(fpdate)+14),DAY(fpdate))),IF(DAY(DATE(YEAR(fpdate),MONTH(fpdate)+A557-1,DAY(fpdate)))&lt;&gt;DAY(fpdate),DATE(YEAR(fpdate),MONTH(fpdate)+A557,0),DATE(YEAR(fpdate),MONTH(fpdate)+A557-1,DAY(fpdate))))))</f>
        <v>#NAME?</v>
      </c>
      <c r="C557" s="76" t="str">
        <f t="shared" si="2"/>
        <v>#NAME?</v>
      </c>
      <c r="D557" s="77" t="str">
        <f>IF(A557="","",IF(A557=1,start_rate,IF(variable,IF(OR(A557=1,A557&lt;$J$23*periods_per_year),D556,MIN($J$24,IF(MOD(A557-1,$J$26)=0,MAX($J$25,D556+$J$27),D556))),D556)))</f>
        <v>#NAME?</v>
      </c>
      <c r="E557" s="78" t="str">
        <f t="shared" si="3"/>
        <v>#NAME?</v>
      </c>
      <c r="F557" s="78" t="str">
        <f t="shared" si="4"/>
        <v>#NAME?</v>
      </c>
      <c r="G557" s="78" t="str">
        <f>IF(OR(A557="",A557&lt;$E$23),"",IF(J556&lt;=F557,0,IF(IF(AND(A557&gt;=$E$23,MOD(A557-$E$23,int)=0),$E$24,0)+F557&gt;=J556+E557,J556+E557-F557,IF(AND(A557&gt;=$E$23,MOD(A557-$E$23,int)=0),$E$24,0)+IF(IF(AND(A557&gt;=$E$23,MOD(A557-$E$23,int)=0),$E$24,0)+IF(MOD(A557-$E$27,periods_per_year)=0,$E$26,0)+F557&lt;J556+E557,IF(MOD(A557-$E$27,periods_per_year)=0,$E$26,0),J556+E557-IF(AND(A557&gt;=$E$23,MOD(A557-$E$23,int)=0),$E$24,0)-F557))))</f>
        <v>#NAME?</v>
      </c>
      <c r="H557" s="79"/>
      <c r="I557" s="78" t="str">
        <f t="shared" si="5"/>
        <v>#NAME?</v>
      </c>
      <c r="J557" s="78" t="str">
        <f t="shared" si="6"/>
        <v>#NAME?</v>
      </c>
      <c r="K557" s="78" t="str">
        <f t="shared" si="7"/>
        <v>#NAME?</v>
      </c>
      <c r="L557" s="78" t="str">
        <f t="shared" si="8"/>
        <v>#NAME?</v>
      </c>
      <c r="M557" s="4"/>
      <c r="N557" s="4"/>
      <c r="O557" s="74" t="str">
        <f t="shared" si="9"/>
        <v>#NAME?</v>
      </c>
      <c r="P557" s="75" t="str">
        <f>IF(O557="","",IF(OR(periods_per_year=26,periods_per_year=52),IF(periods_per_year=26,IF(O557=1,fpdate,P556+14),IF(periods_per_year=52,IF(O557=1,fpdate,P556+7),"n/a")),IF(periods_per_year=24,DATE(YEAR(fpdate),MONTH(fpdate)+(O557-1)/2+IF(AND(DAY(fpdate)&gt;=15,MOD(O557,2)=0),1,0),IF(MOD(O557,2)=0,IF(DAY(fpdate)&gt;=15,DAY(fpdate)-14,DAY(fpdate)+14),DAY(fpdate))),IF(DAY(DATE(YEAR(fpdate),MONTH(fpdate)+O557-1,DAY(fpdate)))&lt;&gt;DAY(fpdate),DATE(YEAR(fpdate),MONTH(fpdate)+O557,0),DATE(YEAR(fpdate),MONTH(fpdate)+O557-1,DAY(fpdate))))))</f>
        <v>#NAME?</v>
      </c>
      <c r="Q557" s="80" t="str">
        <f>IF(O557="","",IF(D557&lt;&gt;"",D557,IF(O557=1,start_rate,IF(variable,IF(OR(O557=1,O557&lt;$J$23*periods_per_year),Q556,MIN($J$24,IF(MOD(O557-1,$J$26)=0,MAX($J$25,Q556+$J$27),Q556))),Q556))))</f>
        <v>#NAME?</v>
      </c>
      <c r="R557" s="78" t="str">
        <f t="shared" si="10"/>
        <v>#NAME?</v>
      </c>
      <c r="S557" s="78" t="str">
        <f t="shared" si="11"/>
        <v>#NAME?</v>
      </c>
      <c r="T557" s="78" t="str">
        <f t="shared" si="12"/>
        <v>#NAME?</v>
      </c>
      <c r="U557" s="78" t="str">
        <f t="shared" si="13"/>
        <v>#NAME?</v>
      </c>
    </row>
    <row r="558" ht="12.75" customHeight="1">
      <c r="A558" s="74" t="str">
        <f t="shared" si="1"/>
        <v>#NAME?</v>
      </c>
      <c r="B558" s="75" t="str">
        <f>IF(A558="","",IF(OR(periods_per_year=26,periods_per_year=52),IF(periods_per_year=26,IF(A558=1,fpdate,B557+14),IF(periods_per_year=52,IF(A558=1,fpdate,B557+7),"n/a")),IF(periods_per_year=24,DATE(YEAR(fpdate),MONTH(fpdate)+(A558-1)/2+IF(AND(DAY(fpdate)&gt;=15,MOD(A558,2)=0),1,0),IF(MOD(A558,2)=0,IF(DAY(fpdate)&gt;=15,DAY(fpdate)-14,DAY(fpdate)+14),DAY(fpdate))),IF(DAY(DATE(YEAR(fpdate),MONTH(fpdate)+A558-1,DAY(fpdate)))&lt;&gt;DAY(fpdate),DATE(YEAR(fpdate),MONTH(fpdate)+A558,0),DATE(YEAR(fpdate),MONTH(fpdate)+A558-1,DAY(fpdate))))))</f>
        <v>#NAME?</v>
      </c>
      <c r="C558" s="76" t="str">
        <f t="shared" si="2"/>
        <v>#NAME?</v>
      </c>
      <c r="D558" s="77" t="str">
        <f>IF(A558="","",IF(A558=1,start_rate,IF(variable,IF(OR(A558=1,A558&lt;$J$23*periods_per_year),D557,MIN($J$24,IF(MOD(A558-1,$J$26)=0,MAX($J$25,D557+$J$27),D557))),D557)))</f>
        <v>#NAME?</v>
      </c>
      <c r="E558" s="78" t="str">
        <f t="shared" si="3"/>
        <v>#NAME?</v>
      </c>
      <c r="F558" s="78" t="str">
        <f t="shared" si="4"/>
        <v>#NAME?</v>
      </c>
      <c r="G558" s="78" t="str">
        <f>IF(OR(A558="",A558&lt;$E$23),"",IF(J557&lt;=F558,0,IF(IF(AND(A558&gt;=$E$23,MOD(A558-$E$23,int)=0),$E$24,0)+F558&gt;=J557+E558,J557+E558-F558,IF(AND(A558&gt;=$E$23,MOD(A558-$E$23,int)=0),$E$24,0)+IF(IF(AND(A558&gt;=$E$23,MOD(A558-$E$23,int)=0),$E$24,0)+IF(MOD(A558-$E$27,periods_per_year)=0,$E$26,0)+F558&lt;J557+E558,IF(MOD(A558-$E$27,periods_per_year)=0,$E$26,0),J557+E558-IF(AND(A558&gt;=$E$23,MOD(A558-$E$23,int)=0),$E$24,0)-F558))))</f>
        <v>#NAME?</v>
      </c>
      <c r="H558" s="79"/>
      <c r="I558" s="78" t="str">
        <f t="shared" si="5"/>
        <v>#NAME?</v>
      </c>
      <c r="J558" s="78" t="str">
        <f t="shared" si="6"/>
        <v>#NAME?</v>
      </c>
      <c r="K558" s="78" t="str">
        <f t="shared" si="7"/>
        <v>#NAME?</v>
      </c>
      <c r="L558" s="78" t="str">
        <f t="shared" si="8"/>
        <v>#NAME?</v>
      </c>
      <c r="M558" s="4"/>
      <c r="N558" s="4"/>
      <c r="O558" s="74" t="str">
        <f t="shared" si="9"/>
        <v>#NAME?</v>
      </c>
      <c r="P558" s="75" t="str">
        <f>IF(O558="","",IF(OR(periods_per_year=26,periods_per_year=52),IF(periods_per_year=26,IF(O558=1,fpdate,P557+14),IF(periods_per_year=52,IF(O558=1,fpdate,P557+7),"n/a")),IF(periods_per_year=24,DATE(YEAR(fpdate),MONTH(fpdate)+(O558-1)/2+IF(AND(DAY(fpdate)&gt;=15,MOD(O558,2)=0),1,0),IF(MOD(O558,2)=0,IF(DAY(fpdate)&gt;=15,DAY(fpdate)-14,DAY(fpdate)+14),DAY(fpdate))),IF(DAY(DATE(YEAR(fpdate),MONTH(fpdate)+O558-1,DAY(fpdate)))&lt;&gt;DAY(fpdate),DATE(YEAR(fpdate),MONTH(fpdate)+O558,0),DATE(YEAR(fpdate),MONTH(fpdate)+O558-1,DAY(fpdate))))))</f>
        <v>#NAME?</v>
      </c>
      <c r="Q558" s="80" t="str">
        <f>IF(O558="","",IF(D558&lt;&gt;"",D558,IF(O558=1,start_rate,IF(variable,IF(OR(O558=1,O558&lt;$J$23*periods_per_year),Q557,MIN($J$24,IF(MOD(O558-1,$J$26)=0,MAX($J$25,Q557+$J$27),Q557))),Q557))))</f>
        <v>#NAME?</v>
      </c>
      <c r="R558" s="78" t="str">
        <f t="shared" si="10"/>
        <v>#NAME?</v>
      </c>
      <c r="S558" s="78" t="str">
        <f t="shared" si="11"/>
        <v>#NAME?</v>
      </c>
      <c r="T558" s="78" t="str">
        <f t="shared" si="12"/>
        <v>#NAME?</v>
      </c>
      <c r="U558" s="78" t="str">
        <f t="shared" si="13"/>
        <v>#NAME?</v>
      </c>
    </row>
    <row r="559" ht="12.75" customHeight="1">
      <c r="A559" s="74" t="str">
        <f t="shared" si="1"/>
        <v>#NAME?</v>
      </c>
      <c r="B559" s="75" t="str">
        <f>IF(A559="","",IF(OR(periods_per_year=26,periods_per_year=52),IF(periods_per_year=26,IF(A559=1,fpdate,B558+14),IF(periods_per_year=52,IF(A559=1,fpdate,B558+7),"n/a")),IF(periods_per_year=24,DATE(YEAR(fpdate),MONTH(fpdate)+(A559-1)/2+IF(AND(DAY(fpdate)&gt;=15,MOD(A559,2)=0),1,0),IF(MOD(A559,2)=0,IF(DAY(fpdate)&gt;=15,DAY(fpdate)-14,DAY(fpdate)+14),DAY(fpdate))),IF(DAY(DATE(YEAR(fpdate),MONTH(fpdate)+A559-1,DAY(fpdate)))&lt;&gt;DAY(fpdate),DATE(YEAR(fpdate),MONTH(fpdate)+A559,0),DATE(YEAR(fpdate),MONTH(fpdate)+A559-1,DAY(fpdate))))))</f>
        <v>#NAME?</v>
      </c>
      <c r="C559" s="76" t="str">
        <f t="shared" si="2"/>
        <v>#NAME?</v>
      </c>
      <c r="D559" s="77" t="str">
        <f>IF(A559="","",IF(A559=1,start_rate,IF(variable,IF(OR(A559=1,A559&lt;$J$23*periods_per_year),D558,MIN($J$24,IF(MOD(A559-1,$J$26)=0,MAX($J$25,D558+$J$27),D558))),D558)))</f>
        <v>#NAME?</v>
      </c>
      <c r="E559" s="78" t="str">
        <f t="shared" si="3"/>
        <v>#NAME?</v>
      </c>
      <c r="F559" s="78" t="str">
        <f t="shared" si="4"/>
        <v>#NAME?</v>
      </c>
      <c r="G559" s="78" t="str">
        <f>IF(OR(A559="",A559&lt;$E$23),"",IF(J558&lt;=F559,0,IF(IF(AND(A559&gt;=$E$23,MOD(A559-$E$23,int)=0),$E$24,0)+F559&gt;=J558+E559,J558+E559-F559,IF(AND(A559&gt;=$E$23,MOD(A559-$E$23,int)=0),$E$24,0)+IF(IF(AND(A559&gt;=$E$23,MOD(A559-$E$23,int)=0),$E$24,0)+IF(MOD(A559-$E$27,periods_per_year)=0,$E$26,0)+F559&lt;J558+E559,IF(MOD(A559-$E$27,periods_per_year)=0,$E$26,0),J558+E559-IF(AND(A559&gt;=$E$23,MOD(A559-$E$23,int)=0),$E$24,0)-F559))))</f>
        <v>#NAME?</v>
      </c>
      <c r="H559" s="79"/>
      <c r="I559" s="78" t="str">
        <f t="shared" si="5"/>
        <v>#NAME?</v>
      </c>
      <c r="J559" s="78" t="str">
        <f t="shared" si="6"/>
        <v>#NAME?</v>
      </c>
      <c r="K559" s="78" t="str">
        <f t="shared" si="7"/>
        <v>#NAME?</v>
      </c>
      <c r="L559" s="78" t="str">
        <f t="shared" si="8"/>
        <v>#NAME?</v>
      </c>
      <c r="M559" s="4"/>
      <c r="N559" s="4"/>
      <c r="O559" s="74" t="str">
        <f t="shared" si="9"/>
        <v>#NAME?</v>
      </c>
      <c r="P559" s="75" t="str">
        <f>IF(O559="","",IF(OR(periods_per_year=26,periods_per_year=52),IF(periods_per_year=26,IF(O559=1,fpdate,P558+14),IF(periods_per_year=52,IF(O559=1,fpdate,P558+7),"n/a")),IF(periods_per_year=24,DATE(YEAR(fpdate),MONTH(fpdate)+(O559-1)/2+IF(AND(DAY(fpdate)&gt;=15,MOD(O559,2)=0),1,0),IF(MOD(O559,2)=0,IF(DAY(fpdate)&gt;=15,DAY(fpdate)-14,DAY(fpdate)+14),DAY(fpdate))),IF(DAY(DATE(YEAR(fpdate),MONTH(fpdate)+O559-1,DAY(fpdate)))&lt;&gt;DAY(fpdate),DATE(YEAR(fpdate),MONTH(fpdate)+O559,0),DATE(YEAR(fpdate),MONTH(fpdate)+O559-1,DAY(fpdate))))))</f>
        <v>#NAME?</v>
      </c>
      <c r="Q559" s="80" t="str">
        <f>IF(O559="","",IF(D559&lt;&gt;"",D559,IF(O559=1,start_rate,IF(variable,IF(OR(O559=1,O559&lt;$J$23*periods_per_year),Q558,MIN($J$24,IF(MOD(O559-1,$J$26)=0,MAX($J$25,Q558+$J$27),Q558))),Q558))))</f>
        <v>#NAME?</v>
      </c>
      <c r="R559" s="78" t="str">
        <f t="shared" si="10"/>
        <v>#NAME?</v>
      </c>
      <c r="S559" s="78" t="str">
        <f t="shared" si="11"/>
        <v>#NAME?</v>
      </c>
      <c r="T559" s="78" t="str">
        <f t="shared" si="12"/>
        <v>#NAME?</v>
      </c>
      <c r="U559" s="78" t="str">
        <f t="shared" si="13"/>
        <v>#NAME?</v>
      </c>
    </row>
    <row r="560" ht="12.75" customHeight="1">
      <c r="A560" s="74" t="str">
        <f t="shared" si="1"/>
        <v>#NAME?</v>
      </c>
      <c r="B560" s="75" t="str">
        <f>IF(A560="","",IF(OR(periods_per_year=26,periods_per_year=52),IF(periods_per_year=26,IF(A560=1,fpdate,B559+14),IF(periods_per_year=52,IF(A560=1,fpdate,B559+7),"n/a")),IF(periods_per_year=24,DATE(YEAR(fpdate),MONTH(fpdate)+(A560-1)/2+IF(AND(DAY(fpdate)&gt;=15,MOD(A560,2)=0),1,0),IF(MOD(A560,2)=0,IF(DAY(fpdate)&gt;=15,DAY(fpdate)-14,DAY(fpdate)+14),DAY(fpdate))),IF(DAY(DATE(YEAR(fpdate),MONTH(fpdate)+A560-1,DAY(fpdate)))&lt;&gt;DAY(fpdate),DATE(YEAR(fpdate),MONTH(fpdate)+A560,0),DATE(YEAR(fpdate),MONTH(fpdate)+A560-1,DAY(fpdate))))))</f>
        <v>#NAME?</v>
      </c>
      <c r="C560" s="76" t="str">
        <f t="shared" si="2"/>
        <v>#NAME?</v>
      </c>
      <c r="D560" s="77" t="str">
        <f>IF(A560="","",IF(A560=1,start_rate,IF(variable,IF(OR(A560=1,A560&lt;$J$23*periods_per_year),D559,MIN($J$24,IF(MOD(A560-1,$J$26)=0,MAX($J$25,D559+$J$27),D559))),D559)))</f>
        <v>#NAME?</v>
      </c>
      <c r="E560" s="78" t="str">
        <f t="shared" si="3"/>
        <v>#NAME?</v>
      </c>
      <c r="F560" s="78" t="str">
        <f t="shared" si="4"/>
        <v>#NAME?</v>
      </c>
      <c r="G560" s="78" t="str">
        <f>IF(OR(A560="",A560&lt;$E$23),"",IF(J559&lt;=F560,0,IF(IF(AND(A560&gt;=$E$23,MOD(A560-$E$23,int)=0),$E$24,0)+F560&gt;=J559+E560,J559+E560-F560,IF(AND(A560&gt;=$E$23,MOD(A560-$E$23,int)=0),$E$24,0)+IF(IF(AND(A560&gt;=$E$23,MOD(A560-$E$23,int)=0),$E$24,0)+IF(MOD(A560-$E$27,periods_per_year)=0,$E$26,0)+F560&lt;J559+E560,IF(MOD(A560-$E$27,periods_per_year)=0,$E$26,0),J559+E560-IF(AND(A560&gt;=$E$23,MOD(A560-$E$23,int)=0),$E$24,0)-F560))))</f>
        <v>#NAME?</v>
      </c>
      <c r="H560" s="79"/>
      <c r="I560" s="78" t="str">
        <f t="shared" si="5"/>
        <v>#NAME?</v>
      </c>
      <c r="J560" s="78" t="str">
        <f t="shared" si="6"/>
        <v>#NAME?</v>
      </c>
      <c r="K560" s="78" t="str">
        <f t="shared" si="7"/>
        <v>#NAME?</v>
      </c>
      <c r="L560" s="78" t="str">
        <f t="shared" si="8"/>
        <v>#NAME?</v>
      </c>
      <c r="M560" s="4"/>
      <c r="N560" s="4"/>
      <c r="O560" s="74" t="str">
        <f t="shared" si="9"/>
        <v>#NAME?</v>
      </c>
      <c r="P560" s="75" t="str">
        <f>IF(O560="","",IF(OR(periods_per_year=26,periods_per_year=52),IF(periods_per_year=26,IF(O560=1,fpdate,P559+14),IF(periods_per_year=52,IF(O560=1,fpdate,P559+7),"n/a")),IF(periods_per_year=24,DATE(YEAR(fpdate),MONTH(fpdate)+(O560-1)/2+IF(AND(DAY(fpdate)&gt;=15,MOD(O560,2)=0),1,0),IF(MOD(O560,2)=0,IF(DAY(fpdate)&gt;=15,DAY(fpdate)-14,DAY(fpdate)+14),DAY(fpdate))),IF(DAY(DATE(YEAR(fpdate),MONTH(fpdate)+O560-1,DAY(fpdate)))&lt;&gt;DAY(fpdate),DATE(YEAR(fpdate),MONTH(fpdate)+O560,0),DATE(YEAR(fpdate),MONTH(fpdate)+O560-1,DAY(fpdate))))))</f>
        <v>#NAME?</v>
      </c>
      <c r="Q560" s="80" t="str">
        <f>IF(O560="","",IF(D560&lt;&gt;"",D560,IF(O560=1,start_rate,IF(variable,IF(OR(O560=1,O560&lt;$J$23*periods_per_year),Q559,MIN($J$24,IF(MOD(O560-1,$J$26)=0,MAX($J$25,Q559+$J$27),Q559))),Q559))))</f>
        <v>#NAME?</v>
      </c>
      <c r="R560" s="78" t="str">
        <f t="shared" si="10"/>
        <v>#NAME?</v>
      </c>
      <c r="S560" s="78" t="str">
        <f t="shared" si="11"/>
        <v>#NAME?</v>
      </c>
      <c r="T560" s="78" t="str">
        <f t="shared" si="12"/>
        <v>#NAME?</v>
      </c>
      <c r="U560" s="78" t="str">
        <f t="shared" si="13"/>
        <v>#NAME?</v>
      </c>
    </row>
    <row r="561" ht="12.75" customHeight="1">
      <c r="A561" s="74" t="str">
        <f t="shared" si="1"/>
        <v>#NAME?</v>
      </c>
      <c r="B561" s="75" t="str">
        <f>IF(A561="","",IF(OR(periods_per_year=26,periods_per_year=52),IF(periods_per_year=26,IF(A561=1,fpdate,B560+14),IF(periods_per_year=52,IF(A561=1,fpdate,B560+7),"n/a")),IF(periods_per_year=24,DATE(YEAR(fpdate),MONTH(fpdate)+(A561-1)/2+IF(AND(DAY(fpdate)&gt;=15,MOD(A561,2)=0),1,0),IF(MOD(A561,2)=0,IF(DAY(fpdate)&gt;=15,DAY(fpdate)-14,DAY(fpdate)+14),DAY(fpdate))),IF(DAY(DATE(YEAR(fpdate),MONTH(fpdate)+A561-1,DAY(fpdate)))&lt;&gt;DAY(fpdate),DATE(YEAR(fpdate),MONTH(fpdate)+A561,0),DATE(YEAR(fpdate),MONTH(fpdate)+A561-1,DAY(fpdate))))))</f>
        <v>#NAME?</v>
      </c>
      <c r="C561" s="76" t="str">
        <f t="shared" si="2"/>
        <v>#NAME?</v>
      </c>
      <c r="D561" s="77" t="str">
        <f>IF(A561="","",IF(A561=1,start_rate,IF(variable,IF(OR(A561=1,A561&lt;$J$23*periods_per_year),D560,MIN($J$24,IF(MOD(A561-1,$J$26)=0,MAX($J$25,D560+$J$27),D560))),D560)))</f>
        <v>#NAME?</v>
      </c>
      <c r="E561" s="78" t="str">
        <f t="shared" si="3"/>
        <v>#NAME?</v>
      </c>
      <c r="F561" s="78" t="str">
        <f t="shared" si="4"/>
        <v>#NAME?</v>
      </c>
      <c r="G561" s="78" t="str">
        <f>IF(OR(A561="",A561&lt;$E$23),"",IF(J560&lt;=F561,0,IF(IF(AND(A561&gt;=$E$23,MOD(A561-$E$23,int)=0),$E$24,0)+F561&gt;=J560+E561,J560+E561-F561,IF(AND(A561&gt;=$E$23,MOD(A561-$E$23,int)=0),$E$24,0)+IF(IF(AND(A561&gt;=$E$23,MOD(A561-$E$23,int)=0),$E$24,0)+IF(MOD(A561-$E$27,periods_per_year)=0,$E$26,0)+F561&lt;J560+E561,IF(MOD(A561-$E$27,periods_per_year)=0,$E$26,0),J560+E561-IF(AND(A561&gt;=$E$23,MOD(A561-$E$23,int)=0),$E$24,0)-F561))))</f>
        <v>#NAME?</v>
      </c>
      <c r="H561" s="79"/>
      <c r="I561" s="78" t="str">
        <f t="shared" si="5"/>
        <v>#NAME?</v>
      </c>
      <c r="J561" s="78" t="str">
        <f t="shared" si="6"/>
        <v>#NAME?</v>
      </c>
      <c r="K561" s="78" t="str">
        <f t="shared" si="7"/>
        <v>#NAME?</v>
      </c>
      <c r="L561" s="78" t="str">
        <f t="shared" si="8"/>
        <v>#NAME?</v>
      </c>
      <c r="M561" s="4"/>
      <c r="N561" s="4"/>
      <c r="O561" s="74" t="str">
        <f t="shared" si="9"/>
        <v>#NAME?</v>
      </c>
      <c r="P561" s="75" t="str">
        <f>IF(O561="","",IF(OR(periods_per_year=26,periods_per_year=52),IF(periods_per_year=26,IF(O561=1,fpdate,P560+14),IF(periods_per_year=52,IF(O561=1,fpdate,P560+7),"n/a")),IF(periods_per_year=24,DATE(YEAR(fpdate),MONTH(fpdate)+(O561-1)/2+IF(AND(DAY(fpdate)&gt;=15,MOD(O561,2)=0),1,0),IF(MOD(O561,2)=0,IF(DAY(fpdate)&gt;=15,DAY(fpdate)-14,DAY(fpdate)+14),DAY(fpdate))),IF(DAY(DATE(YEAR(fpdate),MONTH(fpdate)+O561-1,DAY(fpdate)))&lt;&gt;DAY(fpdate),DATE(YEAR(fpdate),MONTH(fpdate)+O561,0),DATE(YEAR(fpdate),MONTH(fpdate)+O561-1,DAY(fpdate))))))</f>
        <v>#NAME?</v>
      </c>
      <c r="Q561" s="80" t="str">
        <f>IF(O561="","",IF(D561&lt;&gt;"",D561,IF(O561=1,start_rate,IF(variable,IF(OR(O561=1,O561&lt;$J$23*periods_per_year),Q560,MIN($J$24,IF(MOD(O561-1,$J$26)=0,MAX($J$25,Q560+$J$27),Q560))),Q560))))</f>
        <v>#NAME?</v>
      </c>
      <c r="R561" s="78" t="str">
        <f t="shared" si="10"/>
        <v>#NAME?</v>
      </c>
      <c r="S561" s="78" t="str">
        <f t="shared" si="11"/>
        <v>#NAME?</v>
      </c>
      <c r="T561" s="78" t="str">
        <f t="shared" si="12"/>
        <v>#NAME?</v>
      </c>
      <c r="U561" s="78" t="str">
        <f t="shared" si="13"/>
        <v>#NAME?</v>
      </c>
    </row>
    <row r="562" ht="12.75" customHeight="1">
      <c r="A562" s="74" t="str">
        <f t="shared" si="1"/>
        <v>#NAME?</v>
      </c>
      <c r="B562" s="75" t="str">
        <f>IF(A562="","",IF(OR(periods_per_year=26,periods_per_year=52),IF(periods_per_year=26,IF(A562=1,fpdate,B561+14),IF(periods_per_year=52,IF(A562=1,fpdate,B561+7),"n/a")),IF(periods_per_year=24,DATE(YEAR(fpdate),MONTH(fpdate)+(A562-1)/2+IF(AND(DAY(fpdate)&gt;=15,MOD(A562,2)=0),1,0),IF(MOD(A562,2)=0,IF(DAY(fpdate)&gt;=15,DAY(fpdate)-14,DAY(fpdate)+14),DAY(fpdate))),IF(DAY(DATE(YEAR(fpdate),MONTH(fpdate)+A562-1,DAY(fpdate)))&lt;&gt;DAY(fpdate),DATE(YEAR(fpdate),MONTH(fpdate)+A562,0),DATE(YEAR(fpdate),MONTH(fpdate)+A562-1,DAY(fpdate))))))</f>
        <v>#NAME?</v>
      </c>
      <c r="C562" s="76" t="str">
        <f t="shared" si="2"/>
        <v>#NAME?</v>
      </c>
      <c r="D562" s="77" t="str">
        <f>IF(A562="","",IF(A562=1,start_rate,IF(variable,IF(OR(A562=1,A562&lt;$J$23*periods_per_year),D561,MIN($J$24,IF(MOD(A562-1,$J$26)=0,MAX($J$25,D561+$J$27),D561))),D561)))</f>
        <v>#NAME?</v>
      </c>
      <c r="E562" s="78" t="str">
        <f t="shared" si="3"/>
        <v>#NAME?</v>
      </c>
      <c r="F562" s="78" t="str">
        <f t="shared" si="4"/>
        <v>#NAME?</v>
      </c>
      <c r="G562" s="78" t="str">
        <f>IF(OR(A562="",A562&lt;$E$23),"",IF(J561&lt;=F562,0,IF(IF(AND(A562&gt;=$E$23,MOD(A562-$E$23,int)=0),$E$24,0)+F562&gt;=J561+E562,J561+E562-F562,IF(AND(A562&gt;=$E$23,MOD(A562-$E$23,int)=0),$E$24,0)+IF(IF(AND(A562&gt;=$E$23,MOD(A562-$E$23,int)=0),$E$24,0)+IF(MOD(A562-$E$27,periods_per_year)=0,$E$26,0)+F562&lt;J561+E562,IF(MOD(A562-$E$27,periods_per_year)=0,$E$26,0),J561+E562-IF(AND(A562&gt;=$E$23,MOD(A562-$E$23,int)=0),$E$24,0)-F562))))</f>
        <v>#NAME?</v>
      </c>
      <c r="H562" s="79"/>
      <c r="I562" s="78" t="str">
        <f t="shared" si="5"/>
        <v>#NAME?</v>
      </c>
      <c r="J562" s="78" t="str">
        <f t="shared" si="6"/>
        <v>#NAME?</v>
      </c>
      <c r="K562" s="78" t="str">
        <f t="shared" si="7"/>
        <v>#NAME?</v>
      </c>
      <c r="L562" s="78" t="str">
        <f t="shared" si="8"/>
        <v>#NAME?</v>
      </c>
      <c r="M562" s="4"/>
      <c r="N562" s="4"/>
      <c r="O562" s="74" t="str">
        <f t="shared" si="9"/>
        <v>#NAME?</v>
      </c>
      <c r="P562" s="75" t="str">
        <f>IF(O562="","",IF(OR(periods_per_year=26,periods_per_year=52),IF(periods_per_year=26,IF(O562=1,fpdate,P561+14),IF(periods_per_year=52,IF(O562=1,fpdate,P561+7),"n/a")),IF(periods_per_year=24,DATE(YEAR(fpdate),MONTH(fpdate)+(O562-1)/2+IF(AND(DAY(fpdate)&gt;=15,MOD(O562,2)=0),1,0),IF(MOD(O562,2)=0,IF(DAY(fpdate)&gt;=15,DAY(fpdate)-14,DAY(fpdate)+14),DAY(fpdate))),IF(DAY(DATE(YEAR(fpdate),MONTH(fpdate)+O562-1,DAY(fpdate)))&lt;&gt;DAY(fpdate),DATE(YEAR(fpdate),MONTH(fpdate)+O562,0),DATE(YEAR(fpdate),MONTH(fpdate)+O562-1,DAY(fpdate))))))</f>
        <v>#NAME?</v>
      </c>
      <c r="Q562" s="80" t="str">
        <f>IF(O562="","",IF(D562&lt;&gt;"",D562,IF(O562=1,start_rate,IF(variable,IF(OR(O562=1,O562&lt;$J$23*periods_per_year),Q561,MIN($J$24,IF(MOD(O562-1,$J$26)=0,MAX($J$25,Q561+$J$27),Q561))),Q561))))</f>
        <v>#NAME?</v>
      </c>
      <c r="R562" s="78" t="str">
        <f t="shared" si="10"/>
        <v>#NAME?</v>
      </c>
      <c r="S562" s="78" t="str">
        <f t="shared" si="11"/>
        <v>#NAME?</v>
      </c>
      <c r="T562" s="78" t="str">
        <f t="shared" si="12"/>
        <v>#NAME?</v>
      </c>
      <c r="U562" s="78" t="str">
        <f t="shared" si="13"/>
        <v>#NAME?</v>
      </c>
    </row>
    <row r="563" ht="12.75" customHeight="1">
      <c r="A563" s="74" t="str">
        <f t="shared" si="1"/>
        <v>#NAME?</v>
      </c>
      <c r="B563" s="75" t="str">
        <f>IF(A563="","",IF(OR(periods_per_year=26,periods_per_year=52),IF(periods_per_year=26,IF(A563=1,fpdate,B562+14),IF(periods_per_year=52,IF(A563=1,fpdate,B562+7),"n/a")),IF(periods_per_year=24,DATE(YEAR(fpdate),MONTH(fpdate)+(A563-1)/2+IF(AND(DAY(fpdate)&gt;=15,MOD(A563,2)=0),1,0),IF(MOD(A563,2)=0,IF(DAY(fpdate)&gt;=15,DAY(fpdate)-14,DAY(fpdate)+14),DAY(fpdate))),IF(DAY(DATE(YEAR(fpdate),MONTH(fpdate)+A563-1,DAY(fpdate)))&lt;&gt;DAY(fpdate),DATE(YEAR(fpdate),MONTH(fpdate)+A563,0),DATE(YEAR(fpdate),MONTH(fpdate)+A563-1,DAY(fpdate))))))</f>
        <v>#NAME?</v>
      </c>
      <c r="C563" s="76" t="str">
        <f t="shared" si="2"/>
        <v>#NAME?</v>
      </c>
      <c r="D563" s="77" t="str">
        <f>IF(A563="","",IF(A563=1,start_rate,IF(variable,IF(OR(A563=1,A563&lt;$J$23*periods_per_year),D562,MIN($J$24,IF(MOD(A563-1,$J$26)=0,MAX($J$25,D562+$J$27),D562))),D562)))</f>
        <v>#NAME?</v>
      </c>
      <c r="E563" s="78" t="str">
        <f t="shared" si="3"/>
        <v>#NAME?</v>
      </c>
      <c r="F563" s="78" t="str">
        <f t="shared" si="4"/>
        <v>#NAME?</v>
      </c>
      <c r="G563" s="78" t="str">
        <f>IF(OR(A563="",A563&lt;$E$23),"",IF(J562&lt;=F563,0,IF(IF(AND(A563&gt;=$E$23,MOD(A563-$E$23,int)=0),$E$24,0)+F563&gt;=J562+E563,J562+E563-F563,IF(AND(A563&gt;=$E$23,MOD(A563-$E$23,int)=0),$E$24,0)+IF(IF(AND(A563&gt;=$E$23,MOD(A563-$E$23,int)=0),$E$24,0)+IF(MOD(A563-$E$27,periods_per_year)=0,$E$26,0)+F563&lt;J562+E563,IF(MOD(A563-$E$27,periods_per_year)=0,$E$26,0),J562+E563-IF(AND(A563&gt;=$E$23,MOD(A563-$E$23,int)=0),$E$24,0)-F563))))</f>
        <v>#NAME?</v>
      </c>
      <c r="H563" s="79"/>
      <c r="I563" s="78" t="str">
        <f t="shared" si="5"/>
        <v>#NAME?</v>
      </c>
      <c r="J563" s="78" t="str">
        <f t="shared" si="6"/>
        <v>#NAME?</v>
      </c>
      <c r="K563" s="78" t="str">
        <f t="shared" si="7"/>
        <v>#NAME?</v>
      </c>
      <c r="L563" s="78" t="str">
        <f t="shared" si="8"/>
        <v>#NAME?</v>
      </c>
      <c r="M563" s="4"/>
      <c r="N563" s="4"/>
      <c r="O563" s="74" t="str">
        <f t="shared" si="9"/>
        <v>#NAME?</v>
      </c>
      <c r="P563" s="75" t="str">
        <f>IF(O563="","",IF(OR(periods_per_year=26,periods_per_year=52),IF(periods_per_year=26,IF(O563=1,fpdate,P562+14),IF(periods_per_year=52,IF(O563=1,fpdate,P562+7),"n/a")),IF(periods_per_year=24,DATE(YEAR(fpdate),MONTH(fpdate)+(O563-1)/2+IF(AND(DAY(fpdate)&gt;=15,MOD(O563,2)=0),1,0),IF(MOD(O563,2)=0,IF(DAY(fpdate)&gt;=15,DAY(fpdate)-14,DAY(fpdate)+14),DAY(fpdate))),IF(DAY(DATE(YEAR(fpdate),MONTH(fpdate)+O563-1,DAY(fpdate)))&lt;&gt;DAY(fpdate),DATE(YEAR(fpdate),MONTH(fpdate)+O563,0),DATE(YEAR(fpdate),MONTH(fpdate)+O563-1,DAY(fpdate))))))</f>
        <v>#NAME?</v>
      </c>
      <c r="Q563" s="80" t="str">
        <f>IF(O563="","",IF(D563&lt;&gt;"",D563,IF(O563=1,start_rate,IF(variable,IF(OR(O563=1,O563&lt;$J$23*periods_per_year),Q562,MIN($J$24,IF(MOD(O563-1,$J$26)=0,MAX($J$25,Q562+$J$27),Q562))),Q562))))</f>
        <v>#NAME?</v>
      </c>
      <c r="R563" s="78" t="str">
        <f t="shared" si="10"/>
        <v>#NAME?</v>
      </c>
      <c r="S563" s="78" t="str">
        <f t="shared" si="11"/>
        <v>#NAME?</v>
      </c>
      <c r="T563" s="78" t="str">
        <f t="shared" si="12"/>
        <v>#NAME?</v>
      </c>
      <c r="U563" s="78" t="str">
        <f t="shared" si="13"/>
        <v>#NAME?</v>
      </c>
    </row>
    <row r="564" ht="12.75" customHeight="1">
      <c r="A564" s="74" t="str">
        <f t="shared" si="1"/>
        <v>#NAME?</v>
      </c>
      <c r="B564" s="75" t="str">
        <f>IF(A564="","",IF(OR(periods_per_year=26,periods_per_year=52),IF(periods_per_year=26,IF(A564=1,fpdate,B563+14),IF(periods_per_year=52,IF(A564=1,fpdate,B563+7),"n/a")),IF(periods_per_year=24,DATE(YEAR(fpdate),MONTH(fpdate)+(A564-1)/2+IF(AND(DAY(fpdate)&gt;=15,MOD(A564,2)=0),1,0),IF(MOD(A564,2)=0,IF(DAY(fpdate)&gt;=15,DAY(fpdate)-14,DAY(fpdate)+14),DAY(fpdate))),IF(DAY(DATE(YEAR(fpdate),MONTH(fpdate)+A564-1,DAY(fpdate)))&lt;&gt;DAY(fpdate),DATE(YEAR(fpdate),MONTH(fpdate)+A564,0),DATE(YEAR(fpdate),MONTH(fpdate)+A564-1,DAY(fpdate))))))</f>
        <v>#NAME?</v>
      </c>
      <c r="C564" s="76" t="str">
        <f t="shared" si="2"/>
        <v>#NAME?</v>
      </c>
      <c r="D564" s="77" t="str">
        <f>IF(A564="","",IF(A564=1,start_rate,IF(variable,IF(OR(A564=1,A564&lt;$J$23*periods_per_year),D563,MIN($J$24,IF(MOD(A564-1,$J$26)=0,MAX($J$25,D563+$J$27),D563))),D563)))</f>
        <v>#NAME?</v>
      </c>
      <c r="E564" s="78" t="str">
        <f t="shared" si="3"/>
        <v>#NAME?</v>
      </c>
      <c r="F564" s="78" t="str">
        <f t="shared" si="4"/>
        <v>#NAME?</v>
      </c>
      <c r="G564" s="78" t="str">
        <f>IF(OR(A564="",A564&lt;$E$23),"",IF(J563&lt;=F564,0,IF(IF(AND(A564&gt;=$E$23,MOD(A564-$E$23,int)=0),$E$24,0)+F564&gt;=J563+E564,J563+E564-F564,IF(AND(A564&gt;=$E$23,MOD(A564-$E$23,int)=0),$E$24,0)+IF(IF(AND(A564&gt;=$E$23,MOD(A564-$E$23,int)=0),$E$24,0)+IF(MOD(A564-$E$27,periods_per_year)=0,$E$26,0)+F564&lt;J563+E564,IF(MOD(A564-$E$27,periods_per_year)=0,$E$26,0),J563+E564-IF(AND(A564&gt;=$E$23,MOD(A564-$E$23,int)=0),$E$24,0)-F564))))</f>
        <v>#NAME?</v>
      </c>
      <c r="H564" s="79"/>
      <c r="I564" s="78" t="str">
        <f t="shared" si="5"/>
        <v>#NAME?</v>
      </c>
      <c r="J564" s="78" t="str">
        <f t="shared" si="6"/>
        <v>#NAME?</v>
      </c>
      <c r="K564" s="78" t="str">
        <f t="shared" si="7"/>
        <v>#NAME?</v>
      </c>
      <c r="L564" s="78" t="str">
        <f t="shared" si="8"/>
        <v>#NAME?</v>
      </c>
      <c r="M564" s="4"/>
      <c r="N564" s="4"/>
      <c r="O564" s="74" t="str">
        <f t="shared" si="9"/>
        <v>#NAME?</v>
      </c>
      <c r="P564" s="75" t="str">
        <f>IF(O564="","",IF(OR(periods_per_year=26,periods_per_year=52),IF(periods_per_year=26,IF(O564=1,fpdate,P563+14),IF(periods_per_year=52,IF(O564=1,fpdate,P563+7),"n/a")),IF(periods_per_year=24,DATE(YEAR(fpdate),MONTH(fpdate)+(O564-1)/2+IF(AND(DAY(fpdate)&gt;=15,MOD(O564,2)=0),1,0),IF(MOD(O564,2)=0,IF(DAY(fpdate)&gt;=15,DAY(fpdate)-14,DAY(fpdate)+14),DAY(fpdate))),IF(DAY(DATE(YEAR(fpdate),MONTH(fpdate)+O564-1,DAY(fpdate)))&lt;&gt;DAY(fpdate),DATE(YEAR(fpdate),MONTH(fpdate)+O564,0),DATE(YEAR(fpdate),MONTH(fpdate)+O564-1,DAY(fpdate))))))</f>
        <v>#NAME?</v>
      </c>
      <c r="Q564" s="80" t="str">
        <f>IF(O564="","",IF(D564&lt;&gt;"",D564,IF(O564=1,start_rate,IF(variable,IF(OR(O564=1,O564&lt;$J$23*periods_per_year),Q563,MIN($J$24,IF(MOD(O564-1,$J$26)=0,MAX($J$25,Q563+$J$27),Q563))),Q563))))</f>
        <v>#NAME?</v>
      </c>
      <c r="R564" s="78" t="str">
        <f t="shared" si="10"/>
        <v>#NAME?</v>
      </c>
      <c r="S564" s="78" t="str">
        <f t="shared" si="11"/>
        <v>#NAME?</v>
      </c>
      <c r="T564" s="78" t="str">
        <f t="shared" si="12"/>
        <v>#NAME?</v>
      </c>
      <c r="U564" s="78" t="str">
        <f t="shared" si="13"/>
        <v>#NAME?</v>
      </c>
    </row>
    <row r="565" ht="12.75" customHeight="1">
      <c r="A565" s="74" t="str">
        <f t="shared" si="1"/>
        <v>#NAME?</v>
      </c>
      <c r="B565" s="75" t="str">
        <f>IF(A565="","",IF(OR(periods_per_year=26,periods_per_year=52),IF(periods_per_year=26,IF(A565=1,fpdate,B564+14),IF(periods_per_year=52,IF(A565=1,fpdate,B564+7),"n/a")),IF(periods_per_year=24,DATE(YEAR(fpdate),MONTH(fpdate)+(A565-1)/2+IF(AND(DAY(fpdate)&gt;=15,MOD(A565,2)=0),1,0),IF(MOD(A565,2)=0,IF(DAY(fpdate)&gt;=15,DAY(fpdate)-14,DAY(fpdate)+14),DAY(fpdate))),IF(DAY(DATE(YEAR(fpdate),MONTH(fpdate)+A565-1,DAY(fpdate)))&lt;&gt;DAY(fpdate),DATE(YEAR(fpdate),MONTH(fpdate)+A565,0),DATE(YEAR(fpdate),MONTH(fpdate)+A565-1,DAY(fpdate))))))</f>
        <v>#NAME?</v>
      </c>
      <c r="C565" s="76" t="str">
        <f t="shared" si="2"/>
        <v>#NAME?</v>
      </c>
      <c r="D565" s="77" t="str">
        <f>IF(A565="","",IF(A565=1,start_rate,IF(variable,IF(OR(A565=1,A565&lt;$J$23*periods_per_year),D564,MIN($J$24,IF(MOD(A565-1,$J$26)=0,MAX($J$25,D564+$J$27),D564))),D564)))</f>
        <v>#NAME?</v>
      </c>
      <c r="E565" s="78" t="str">
        <f t="shared" si="3"/>
        <v>#NAME?</v>
      </c>
      <c r="F565" s="78" t="str">
        <f t="shared" si="4"/>
        <v>#NAME?</v>
      </c>
      <c r="G565" s="78" t="str">
        <f>IF(OR(A565="",A565&lt;$E$23),"",IF(J564&lt;=F565,0,IF(IF(AND(A565&gt;=$E$23,MOD(A565-$E$23,int)=0),$E$24,0)+F565&gt;=J564+E565,J564+E565-F565,IF(AND(A565&gt;=$E$23,MOD(A565-$E$23,int)=0),$E$24,0)+IF(IF(AND(A565&gt;=$E$23,MOD(A565-$E$23,int)=0),$E$24,0)+IF(MOD(A565-$E$27,periods_per_year)=0,$E$26,0)+F565&lt;J564+E565,IF(MOD(A565-$E$27,periods_per_year)=0,$E$26,0),J564+E565-IF(AND(A565&gt;=$E$23,MOD(A565-$E$23,int)=0),$E$24,0)-F565))))</f>
        <v>#NAME?</v>
      </c>
      <c r="H565" s="79"/>
      <c r="I565" s="78" t="str">
        <f t="shared" si="5"/>
        <v>#NAME?</v>
      </c>
      <c r="J565" s="78" t="str">
        <f t="shared" si="6"/>
        <v>#NAME?</v>
      </c>
      <c r="K565" s="78" t="str">
        <f t="shared" si="7"/>
        <v>#NAME?</v>
      </c>
      <c r="L565" s="78" t="str">
        <f t="shared" si="8"/>
        <v>#NAME?</v>
      </c>
      <c r="M565" s="4"/>
      <c r="N565" s="4"/>
      <c r="O565" s="74" t="str">
        <f t="shared" si="9"/>
        <v>#NAME?</v>
      </c>
      <c r="P565" s="75" t="str">
        <f>IF(O565="","",IF(OR(periods_per_year=26,periods_per_year=52),IF(periods_per_year=26,IF(O565=1,fpdate,P564+14),IF(periods_per_year=52,IF(O565=1,fpdate,P564+7),"n/a")),IF(periods_per_year=24,DATE(YEAR(fpdate),MONTH(fpdate)+(O565-1)/2+IF(AND(DAY(fpdate)&gt;=15,MOD(O565,2)=0),1,0),IF(MOD(O565,2)=0,IF(DAY(fpdate)&gt;=15,DAY(fpdate)-14,DAY(fpdate)+14),DAY(fpdate))),IF(DAY(DATE(YEAR(fpdate),MONTH(fpdate)+O565-1,DAY(fpdate)))&lt;&gt;DAY(fpdate),DATE(YEAR(fpdate),MONTH(fpdate)+O565,0),DATE(YEAR(fpdate),MONTH(fpdate)+O565-1,DAY(fpdate))))))</f>
        <v>#NAME?</v>
      </c>
      <c r="Q565" s="80" t="str">
        <f>IF(O565="","",IF(D565&lt;&gt;"",D565,IF(O565=1,start_rate,IF(variable,IF(OR(O565=1,O565&lt;$J$23*periods_per_year),Q564,MIN($J$24,IF(MOD(O565-1,$J$26)=0,MAX($J$25,Q564+$J$27),Q564))),Q564))))</f>
        <v>#NAME?</v>
      </c>
      <c r="R565" s="78" t="str">
        <f t="shared" si="10"/>
        <v>#NAME?</v>
      </c>
      <c r="S565" s="78" t="str">
        <f t="shared" si="11"/>
        <v>#NAME?</v>
      </c>
      <c r="T565" s="78" t="str">
        <f t="shared" si="12"/>
        <v>#NAME?</v>
      </c>
      <c r="U565" s="78" t="str">
        <f t="shared" si="13"/>
        <v>#NAME?</v>
      </c>
    </row>
    <row r="566" ht="12.75" customHeight="1">
      <c r="A566" s="74" t="str">
        <f t="shared" si="1"/>
        <v>#NAME?</v>
      </c>
      <c r="B566" s="75" t="str">
        <f>IF(A566="","",IF(OR(periods_per_year=26,periods_per_year=52),IF(periods_per_year=26,IF(A566=1,fpdate,B565+14),IF(periods_per_year=52,IF(A566=1,fpdate,B565+7),"n/a")),IF(periods_per_year=24,DATE(YEAR(fpdate),MONTH(fpdate)+(A566-1)/2+IF(AND(DAY(fpdate)&gt;=15,MOD(A566,2)=0),1,0),IF(MOD(A566,2)=0,IF(DAY(fpdate)&gt;=15,DAY(fpdate)-14,DAY(fpdate)+14),DAY(fpdate))),IF(DAY(DATE(YEAR(fpdate),MONTH(fpdate)+A566-1,DAY(fpdate)))&lt;&gt;DAY(fpdate),DATE(YEAR(fpdate),MONTH(fpdate)+A566,0),DATE(YEAR(fpdate),MONTH(fpdate)+A566-1,DAY(fpdate))))))</f>
        <v>#NAME?</v>
      </c>
      <c r="C566" s="76" t="str">
        <f t="shared" si="2"/>
        <v>#NAME?</v>
      </c>
      <c r="D566" s="77" t="str">
        <f>IF(A566="","",IF(A566=1,start_rate,IF(variable,IF(OR(A566=1,A566&lt;$J$23*periods_per_year),D565,MIN($J$24,IF(MOD(A566-1,$J$26)=0,MAX($J$25,D565+$J$27),D565))),D565)))</f>
        <v>#NAME?</v>
      </c>
      <c r="E566" s="78" t="str">
        <f t="shared" si="3"/>
        <v>#NAME?</v>
      </c>
      <c r="F566" s="78" t="str">
        <f t="shared" si="4"/>
        <v>#NAME?</v>
      </c>
      <c r="G566" s="78" t="str">
        <f>IF(OR(A566="",A566&lt;$E$23),"",IF(J565&lt;=F566,0,IF(IF(AND(A566&gt;=$E$23,MOD(A566-$E$23,int)=0),$E$24,0)+F566&gt;=J565+E566,J565+E566-F566,IF(AND(A566&gt;=$E$23,MOD(A566-$E$23,int)=0),$E$24,0)+IF(IF(AND(A566&gt;=$E$23,MOD(A566-$E$23,int)=0),$E$24,0)+IF(MOD(A566-$E$27,periods_per_year)=0,$E$26,0)+F566&lt;J565+E566,IF(MOD(A566-$E$27,periods_per_year)=0,$E$26,0),J565+E566-IF(AND(A566&gt;=$E$23,MOD(A566-$E$23,int)=0),$E$24,0)-F566))))</f>
        <v>#NAME?</v>
      </c>
      <c r="H566" s="79"/>
      <c r="I566" s="78" t="str">
        <f t="shared" si="5"/>
        <v>#NAME?</v>
      </c>
      <c r="J566" s="78" t="str">
        <f t="shared" si="6"/>
        <v>#NAME?</v>
      </c>
      <c r="K566" s="78" t="str">
        <f t="shared" si="7"/>
        <v>#NAME?</v>
      </c>
      <c r="L566" s="78" t="str">
        <f t="shared" si="8"/>
        <v>#NAME?</v>
      </c>
      <c r="M566" s="4"/>
      <c r="N566" s="4"/>
      <c r="O566" s="74" t="str">
        <f t="shared" si="9"/>
        <v>#NAME?</v>
      </c>
      <c r="P566" s="75" t="str">
        <f>IF(O566="","",IF(OR(periods_per_year=26,periods_per_year=52),IF(periods_per_year=26,IF(O566=1,fpdate,P565+14),IF(periods_per_year=52,IF(O566=1,fpdate,P565+7),"n/a")),IF(periods_per_year=24,DATE(YEAR(fpdate),MONTH(fpdate)+(O566-1)/2+IF(AND(DAY(fpdate)&gt;=15,MOD(O566,2)=0),1,0),IF(MOD(O566,2)=0,IF(DAY(fpdate)&gt;=15,DAY(fpdate)-14,DAY(fpdate)+14),DAY(fpdate))),IF(DAY(DATE(YEAR(fpdate),MONTH(fpdate)+O566-1,DAY(fpdate)))&lt;&gt;DAY(fpdate),DATE(YEAR(fpdate),MONTH(fpdate)+O566,0),DATE(YEAR(fpdate),MONTH(fpdate)+O566-1,DAY(fpdate))))))</f>
        <v>#NAME?</v>
      </c>
      <c r="Q566" s="80" t="str">
        <f>IF(O566="","",IF(D566&lt;&gt;"",D566,IF(O566=1,start_rate,IF(variable,IF(OR(O566=1,O566&lt;$J$23*periods_per_year),Q565,MIN($J$24,IF(MOD(O566-1,$J$26)=0,MAX($J$25,Q565+$J$27),Q565))),Q565))))</f>
        <v>#NAME?</v>
      </c>
      <c r="R566" s="78" t="str">
        <f t="shared" si="10"/>
        <v>#NAME?</v>
      </c>
      <c r="S566" s="78" t="str">
        <f t="shared" si="11"/>
        <v>#NAME?</v>
      </c>
      <c r="T566" s="78" t="str">
        <f t="shared" si="12"/>
        <v>#NAME?</v>
      </c>
      <c r="U566" s="78" t="str">
        <f t="shared" si="13"/>
        <v>#NAME?</v>
      </c>
    </row>
    <row r="567" ht="12.75" customHeight="1">
      <c r="A567" s="74" t="str">
        <f t="shared" si="1"/>
        <v>#NAME?</v>
      </c>
      <c r="B567" s="75" t="str">
        <f>IF(A567="","",IF(OR(periods_per_year=26,periods_per_year=52),IF(periods_per_year=26,IF(A567=1,fpdate,B566+14),IF(periods_per_year=52,IF(A567=1,fpdate,B566+7),"n/a")),IF(periods_per_year=24,DATE(YEAR(fpdate),MONTH(fpdate)+(A567-1)/2+IF(AND(DAY(fpdate)&gt;=15,MOD(A567,2)=0),1,0),IF(MOD(A567,2)=0,IF(DAY(fpdate)&gt;=15,DAY(fpdate)-14,DAY(fpdate)+14),DAY(fpdate))),IF(DAY(DATE(YEAR(fpdate),MONTH(fpdate)+A567-1,DAY(fpdate)))&lt;&gt;DAY(fpdate),DATE(YEAR(fpdate),MONTH(fpdate)+A567,0),DATE(YEAR(fpdate),MONTH(fpdate)+A567-1,DAY(fpdate))))))</f>
        <v>#NAME?</v>
      </c>
      <c r="C567" s="76" t="str">
        <f t="shared" si="2"/>
        <v>#NAME?</v>
      </c>
      <c r="D567" s="77" t="str">
        <f>IF(A567="","",IF(A567=1,start_rate,IF(variable,IF(OR(A567=1,A567&lt;$J$23*periods_per_year),D566,MIN($J$24,IF(MOD(A567-1,$J$26)=0,MAX($J$25,D566+$J$27),D566))),D566)))</f>
        <v>#NAME?</v>
      </c>
      <c r="E567" s="78" t="str">
        <f t="shared" si="3"/>
        <v>#NAME?</v>
      </c>
      <c r="F567" s="78" t="str">
        <f t="shared" si="4"/>
        <v>#NAME?</v>
      </c>
      <c r="G567" s="78" t="str">
        <f>IF(OR(A567="",A567&lt;$E$23),"",IF(J566&lt;=F567,0,IF(IF(AND(A567&gt;=$E$23,MOD(A567-$E$23,int)=0),$E$24,0)+F567&gt;=J566+E567,J566+E567-F567,IF(AND(A567&gt;=$E$23,MOD(A567-$E$23,int)=0),$E$24,0)+IF(IF(AND(A567&gt;=$E$23,MOD(A567-$E$23,int)=0),$E$24,0)+IF(MOD(A567-$E$27,periods_per_year)=0,$E$26,0)+F567&lt;J566+E567,IF(MOD(A567-$E$27,periods_per_year)=0,$E$26,0),J566+E567-IF(AND(A567&gt;=$E$23,MOD(A567-$E$23,int)=0),$E$24,0)-F567))))</f>
        <v>#NAME?</v>
      </c>
      <c r="H567" s="79"/>
      <c r="I567" s="78" t="str">
        <f t="shared" si="5"/>
        <v>#NAME?</v>
      </c>
      <c r="J567" s="78" t="str">
        <f t="shared" si="6"/>
        <v>#NAME?</v>
      </c>
      <c r="K567" s="78" t="str">
        <f t="shared" si="7"/>
        <v>#NAME?</v>
      </c>
      <c r="L567" s="78" t="str">
        <f t="shared" si="8"/>
        <v>#NAME?</v>
      </c>
      <c r="M567" s="4"/>
      <c r="N567" s="4"/>
      <c r="O567" s="74" t="str">
        <f t="shared" si="9"/>
        <v>#NAME?</v>
      </c>
      <c r="P567" s="75" t="str">
        <f>IF(O567="","",IF(OR(periods_per_year=26,periods_per_year=52),IF(periods_per_year=26,IF(O567=1,fpdate,P566+14),IF(periods_per_year=52,IF(O567=1,fpdate,P566+7),"n/a")),IF(periods_per_year=24,DATE(YEAR(fpdate),MONTH(fpdate)+(O567-1)/2+IF(AND(DAY(fpdate)&gt;=15,MOD(O567,2)=0),1,0),IF(MOD(O567,2)=0,IF(DAY(fpdate)&gt;=15,DAY(fpdate)-14,DAY(fpdate)+14),DAY(fpdate))),IF(DAY(DATE(YEAR(fpdate),MONTH(fpdate)+O567-1,DAY(fpdate)))&lt;&gt;DAY(fpdate),DATE(YEAR(fpdate),MONTH(fpdate)+O567,0),DATE(YEAR(fpdate),MONTH(fpdate)+O567-1,DAY(fpdate))))))</f>
        <v>#NAME?</v>
      </c>
      <c r="Q567" s="80" t="str">
        <f>IF(O567="","",IF(D567&lt;&gt;"",D567,IF(O567=1,start_rate,IF(variable,IF(OR(O567=1,O567&lt;$J$23*periods_per_year),Q566,MIN($J$24,IF(MOD(O567-1,$J$26)=0,MAX($J$25,Q566+$J$27),Q566))),Q566))))</f>
        <v>#NAME?</v>
      </c>
      <c r="R567" s="78" t="str">
        <f t="shared" si="10"/>
        <v>#NAME?</v>
      </c>
      <c r="S567" s="78" t="str">
        <f t="shared" si="11"/>
        <v>#NAME?</v>
      </c>
      <c r="T567" s="78" t="str">
        <f t="shared" si="12"/>
        <v>#NAME?</v>
      </c>
      <c r="U567" s="78" t="str">
        <f t="shared" si="13"/>
        <v>#NAME?</v>
      </c>
    </row>
    <row r="568" ht="12.75" customHeight="1">
      <c r="A568" s="74" t="str">
        <f t="shared" si="1"/>
        <v>#NAME?</v>
      </c>
      <c r="B568" s="75" t="str">
        <f>IF(A568="","",IF(OR(periods_per_year=26,periods_per_year=52),IF(periods_per_year=26,IF(A568=1,fpdate,B567+14),IF(periods_per_year=52,IF(A568=1,fpdate,B567+7),"n/a")),IF(periods_per_year=24,DATE(YEAR(fpdate),MONTH(fpdate)+(A568-1)/2+IF(AND(DAY(fpdate)&gt;=15,MOD(A568,2)=0),1,0),IF(MOD(A568,2)=0,IF(DAY(fpdate)&gt;=15,DAY(fpdate)-14,DAY(fpdate)+14),DAY(fpdate))),IF(DAY(DATE(YEAR(fpdate),MONTH(fpdate)+A568-1,DAY(fpdate)))&lt;&gt;DAY(fpdate),DATE(YEAR(fpdate),MONTH(fpdate)+A568,0),DATE(YEAR(fpdate),MONTH(fpdate)+A568-1,DAY(fpdate))))))</f>
        <v>#NAME?</v>
      </c>
      <c r="C568" s="76" t="str">
        <f t="shared" si="2"/>
        <v>#NAME?</v>
      </c>
      <c r="D568" s="77" t="str">
        <f>IF(A568="","",IF(A568=1,start_rate,IF(variable,IF(OR(A568=1,A568&lt;$J$23*periods_per_year),D567,MIN($J$24,IF(MOD(A568-1,$J$26)=0,MAX($J$25,D567+$J$27),D567))),D567)))</f>
        <v>#NAME?</v>
      </c>
      <c r="E568" s="78" t="str">
        <f t="shared" si="3"/>
        <v>#NAME?</v>
      </c>
      <c r="F568" s="78" t="str">
        <f t="shared" si="4"/>
        <v>#NAME?</v>
      </c>
      <c r="G568" s="78" t="str">
        <f>IF(OR(A568="",A568&lt;$E$23),"",IF(J567&lt;=F568,0,IF(IF(AND(A568&gt;=$E$23,MOD(A568-$E$23,int)=0),$E$24,0)+F568&gt;=J567+E568,J567+E568-F568,IF(AND(A568&gt;=$E$23,MOD(A568-$E$23,int)=0),$E$24,0)+IF(IF(AND(A568&gt;=$E$23,MOD(A568-$E$23,int)=0),$E$24,0)+IF(MOD(A568-$E$27,periods_per_year)=0,$E$26,0)+F568&lt;J567+E568,IF(MOD(A568-$E$27,periods_per_year)=0,$E$26,0),J567+E568-IF(AND(A568&gt;=$E$23,MOD(A568-$E$23,int)=0),$E$24,0)-F568))))</f>
        <v>#NAME?</v>
      </c>
      <c r="H568" s="79"/>
      <c r="I568" s="78" t="str">
        <f t="shared" si="5"/>
        <v>#NAME?</v>
      </c>
      <c r="J568" s="78" t="str">
        <f t="shared" si="6"/>
        <v>#NAME?</v>
      </c>
      <c r="K568" s="78" t="str">
        <f t="shared" si="7"/>
        <v>#NAME?</v>
      </c>
      <c r="L568" s="78" t="str">
        <f t="shared" si="8"/>
        <v>#NAME?</v>
      </c>
      <c r="M568" s="4"/>
      <c r="N568" s="4"/>
      <c r="O568" s="74" t="str">
        <f t="shared" si="9"/>
        <v>#NAME?</v>
      </c>
      <c r="P568" s="75" t="str">
        <f>IF(O568="","",IF(OR(periods_per_year=26,periods_per_year=52),IF(periods_per_year=26,IF(O568=1,fpdate,P567+14),IF(periods_per_year=52,IF(O568=1,fpdate,P567+7),"n/a")),IF(periods_per_year=24,DATE(YEAR(fpdate),MONTH(fpdate)+(O568-1)/2+IF(AND(DAY(fpdate)&gt;=15,MOD(O568,2)=0),1,0),IF(MOD(O568,2)=0,IF(DAY(fpdate)&gt;=15,DAY(fpdate)-14,DAY(fpdate)+14),DAY(fpdate))),IF(DAY(DATE(YEAR(fpdate),MONTH(fpdate)+O568-1,DAY(fpdate)))&lt;&gt;DAY(fpdate),DATE(YEAR(fpdate),MONTH(fpdate)+O568,0),DATE(YEAR(fpdate),MONTH(fpdate)+O568-1,DAY(fpdate))))))</f>
        <v>#NAME?</v>
      </c>
      <c r="Q568" s="80" t="str">
        <f>IF(O568="","",IF(D568&lt;&gt;"",D568,IF(O568=1,start_rate,IF(variable,IF(OR(O568=1,O568&lt;$J$23*periods_per_year),Q567,MIN($J$24,IF(MOD(O568-1,$J$26)=0,MAX($J$25,Q567+$J$27),Q567))),Q567))))</f>
        <v>#NAME?</v>
      </c>
      <c r="R568" s="78" t="str">
        <f t="shared" si="10"/>
        <v>#NAME?</v>
      </c>
      <c r="S568" s="78" t="str">
        <f t="shared" si="11"/>
        <v>#NAME?</v>
      </c>
      <c r="T568" s="78" t="str">
        <f t="shared" si="12"/>
        <v>#NAME?</v>
      </c>
      <c r="U568" s="78" t="str">
        <f t="shared" si="13"/>
        <v>#NAME?</v>
      </c>
    </row>
    <row r="569" ht="12.75" customHeight="1">
      <c r="A569" s="74" t="str">
        <f t="shared" si="1"/>
        <v>#NAME?</v>
      </c>
      <c r="B569" s="75" t="str">
        <f>IF(A569="","",IF(OR(periods_per_year=26,periods_per_year=52),IF(periods_per_year=26,IF(A569=1,fpdate,B568+14),IF(periods_per_year=52,IF(A569=1,fpdate,B568+7),"n/a")),IF(periods_per_year=24,DATE(YEAR(fpdate),MONTH(fpdate)+(A569-1)/2+IF(AND(DAY(fpdate)&gt;=15,MOD(A569,2)=0),1,0),IF(MOD(A569,2)=0,IF(DAY(fpdate)&gt;=15,DAY(fpdate)-14,DAY(fpdate)+14),DAY(fpdate))),IF(DAY(DATE(YEAR(fpdate),MONTH(fpdate)+A569-1,DAY(fpdate)))&lt;&gt;DAY(fpdate),DATE(YEAR(fpdate),MONTH(fpdate)+A569,0),DATE(YEAR(fpdate),MONTH(fpdate)+A569-1,DAY(fpdate))))))</f>
        <v>#NAME?</v>
      </c>
      <c r="C569" s="76" t="str">
        <f t="shared" si="2"/>
        <v>#NAME?</v>
      </c>
      <c r="D569" s="77" t="str">
        <f>IF(A569="","",IF(A569=1,start_rate,IF(variable,IF(OR(A569=1,A569&lt;$J$23*periods_per_year),D568,MIN($J$24,IF(MOD(A569-1,$J$26)=0,MAX($J$25,D568+$J$27),D568))),D568)))</f>
        <v>#NAME?</v>
      </c>
      <c r="E569" s="78" t="str">
        <f t="shared" si="3"/>
        <v>#NAME?</v>
      </c>
      <c r="F569" s="78" t="str">
        <f t="shared" si="4"/>
        <v>#NAME?</v>
      </c>
      <c r="G569" s="78" t="str">
        <f>IF(OR(A569="",A569&lt;$E$23),"",IF(J568&lt;=F569,0,IF(IF(AND(A569&gt;=$E$23,MOD(A569-$E$23,int)=0),$E$24,0)+F569&gt;=J568+E569,J568+E569-F569,IF(AND(A569&gt;=$E$23,MOD(A569-$E$23,int)=0),$E$24,0)+IF(IF(AND(A569&gt;=$E$23,MOD(A569-$E$23,int)=0),$E$24,0)+IF(MOD(A569-$E$27,periods_per_year)=0,$E$26,0)+F569&lt;J568+E569,IF(MOD(A569-$E$27,periods_per_year)=0,$E$26,0),J568+E569-IF(AND(A569&gt;=$E$23,MOD(A569-$E$23,int)=0),$E$24,0)-F569))))</f>
        <v>#NAME?</v>
      </c>
      <c r="H569" s="79"/>
      <c r="I569" s="78" t="str">
        <f t="shared" si="5"/>
        <v>#NAME?</v>
      </c>
      <c r="J569" s="78" t="str">
        <f t="shared" si="6"/>
        <v>#NAME?</v>
      </c>
      <c r="K569" s="78" t="str">
        <f t="shared" si="7"/>
        <v>#NAME?</v>
      </c>
      <c r="L569" s="78" t="str">
        <f t="shared" si="8"/>
        <v>#NAME?</v>
      </c>
      <c r="M569" s="4"/>
      <c r="N569" s="4"/>
      <c r="O569" s="74" t="str">
        <f t="shared" si="9"/>
        <v>#NAME?</v>
      </c>
      <c r="P569" s="75" t="str">
        <f>IF(O569="","",IF(OR(periods_per_year=26,periods_per_year=52),IF(periods_per_year=26,IF(O569=1,fpdate,P568+14),IF(periods_per_year=52,IF(O569=1,fpdate,P568+7),"n/a")),IF(periods_per_year=24,DATE(YEAR(fpdate),MONTH(fpdate)+(O569-1)/2+IF(AND(DAY(fpdate)&gt;=15,MOD(O569,2)=0),1,0),IF(MOD(O569,2)=0,IF(DAY(fpdate)&gt;=15,DAY(fpdate)-14,DAY(fpdate)+14),DAY(fpdate))),IF(DAY(DATE(YEAR(fpdate),MONTH(fpdate)+O569-1,DAY(fpdate)))&lt;&gt;DAY(fpdate),DATE(YEAR(fpdate),MONTH(fpdate)+O569,0),DATE(YEAR(fpdate),MONTH(fpdate)+O569-1,DAY(fpdate))))))</f>
        <v>#NAME?</v>
      </c>
      <c r="Q569" s="80" t="str">
        <f>IF(O569="","",IF(D569&lt;&gt;"",D569,IF(O569=1,start_rate,IF(variable,IF(OR(O569=1,O569&lt;$J$23*periods_per_year),Q568,MIN($J$24,IF(MOD(O569-1,$J$26)=0,MAX($J$25,Q568+$J$27),Q568))),Q568))))</f>
        <v>#NAME?</v>
      </c>
      <c r="R569" s="78" t="str">
        <f t="shared" si="10"/>
        <v>#NAME?</v>
      </c>
      <c r="S569" s="78" t="str">
        <f t="shared" si="11"/>
        <v>#NAME?</v>
      </c>
      <c r="T569" s="78" t="str">
        <f t="shared" si="12"/>
        <v>#NAME?</v>
      </c>
      <c r="U569" s="78" t="str">
        <f t="shared" si="13"/>
        <v>#NAME?</v>
      </c>
    </row>
    <row r="570" ht="12.75" customHeight="1">
      <c r="A570" s="74" t="str">
        <f t="shared" si="1"/>
        <v>#NAME?</v>
      </c>
      <c r="B570" s="75" t="str">
        <f>IF(A570="","",IF(OR(periods_per_year=26,periods_per_year=52),IF(periods_per_year=26,IF(A570=1,fpdate,B569+14),IF(periods_per_year=52,IF(A570=1,fpdate,B569+7),"n/a")),IF(periods_per_year=24,DATE(YEAR(fpdate),MONTH(fpdate)+(A570-1)/2+IF(AND(DAY(fpdate)&gt;=15,MOD(A570,2)=0),1,0),IF(MOD(A570,2)=0,IF(DAY(fpdate)&gt;=15,DAY(fpdate)-14,DAY(fpdate)+14),DAY(fpdate))),IF(DAY(DATE(YEAR(fpdate),MONTH(fpdate)+A570-1,DAY(fpdate)))&lt;&gt;DAY(fpdate),DATE(YEAR(fpdate),MONTH(fpdate)+A570,0),DATE(YEAR(fpdate),MONTH(fpdate)+A570-1,DAY(fpdate))))))</f>
        <v>#NAME?</v>
      </c>
      <c r="C570" s="76" t="str">
        <f t="shared" si="2"/>
        <v>#NAME?</v>
      </c>
      <c r="D570" s="77" t="str">
        <f>IF(A570="","",IF(A570=1,start_rate,IF(variable,IF(OR(A570=1,A570&lt;$J$23*periods_per_year),D569,MIN($J$24,IF(MOD(A570-1,$J$26)=0,MAX($J$25,D569+$J$27),D569))),D569)))</f>
        <v>#NAME?</v>
      </c>
      <c r="E570" s="78" t="str">
        <f t="shared" si="3"/>
        <v>#NAME?</v>
      </c>
      <c r="F570" s="78" t="str">
        <f t="shared" si="4"/>
        <v>#NAME?</v>
      </c>
      <c r="G570" s="78" t="str">
        <f>IF(OR(A570="",A570&lt;$E$23),"",IF(J569&lt;=F570,0,IF(IF(AND(A570&gt;=$E$23,MOD(A570-$E$23,int)=0),$E$24,0)+F570&gt;=J569+E570,J569+E570-F570,IF(AND(A570&gt;=$E$23,MOD(A570-$E$23,int)=0),$E$24,0)+IF(IF(AND(A570&gt;=$E$23,MOD(A570-$E$23,int)=0),$E$24,0)+IF(MOD(A570-$E$27,periods_per_year)=0,$E$26,0)+F570&lt;J569+E570,IF(MOD(A570-$E$27,periods_per_year)=0,$E$26,0),J569+E570-IF(AND(A570&gt;=$E$23,MOD(A570-$E$23,int)=0),$E$24,0)-F570))))</f>
        <v>#NAME?</v>
      </c>
      <c r="H570" s="79"/>
      <c r="I570" s="78" t="str">
        <f t="shared" si="5"/>
        <v>#NAME?</v>
      </c>
      <c r="J570" s="78" t="str">
        <f t="shared" si="6"/>
        <v>#NAME?</v>
      </c>
      <c r="K570" s="78" t="str">
        <f t="shared" si="7"/>
        <v>#NAME?</v>
      </c>
      <c r="L570" s="78" t="str">
        <f t="shared" si="8"/>
        <v>#NAME?</v>
      </c>
      <c r="M570" s="4"/>
      <c r="N570" s="4"/>
      <c r="O570" s="74" t="str">
        <f t="shared" si="9"/>
        <v>#NAME?</v>
      </c>
      <c r="P570" s="75" t="str">
        <f>IF(O570="","",IF(OR(periods_per_year=26,periods_per_year=52),IF(periods_per_year=26,IF(O570=1,fpdate,P569+14),IF(periods_per_year=52,IF(O570=1,fpdate,P569+7),"n/a")),IF(periods_per_year=24,DATE(YEAR(fpdate),MONTH(fpdate)+(O570-1)/2+IF(AND(DAY(fpdate)&gt;=15,MOD(O570,2)=0),1,0),IF(MOD(O570,2)=0,IF(DAY(fpdate)&gt;=15,DAY(fpdate)-14,DAY(fpdate)+14),DAY(fpdate))),IF(DAY(DATE(YEAR(fpdate),MONTH(fpdate)+O570-1,DAY(fpdate)))&lt;&gt;DAY(fpdate),DATE(YEAR(fpdate),MONTH(fpdate)+O570,0),DATE(YEAR(fpdate),MONTH(fpdate)+O570-1,DAY(fpdate))))))</f>
        <v>#NAME?</v>
      </c>
      <c r="Q570" s="80" t="str">
        <f>IF(O570="","",IF(D570&lt;&gt;"",D570,IF(O570=1,start_rate,IF(variable,IF(OR(O570=1,O570&lt;$J$23*periods_per_year),Q569,MIN($J$24,IF(MOD(O570-1,$J$26)=0,MAX($J$25,Q569+$J$27),Q569))),Q569))))</f>
        <v>#NAME?</v>
      </c>
      <c r="R570" s="78" t="str">
        <f t="shared" si="10"/>
        <v>#NAME?</v>
      </c>
      <c r="S570" s="78" t="str">
        <f t="shared" si="11"/>
        <v>#NAME?</v>
      </c>
      <c r="T570" s="78" t="str">
        <f t="shared" si="12"/>
        <v>#NAME?</v>
      </c>
      <c r="U570" s="78" t="str">
        <f t="shared" si="13"/>
        <v>#NAME?</v>
      </c>
    </row>
    <row r="571" ht="12.75" customHeight="1">
      <c r="A571" s="74" t="str">
        <f t="shared" si="1"/>
        <v>#NAME?</v>
      </c>
      <c r="B571" s="75" t="str">
        <f>IF(A571="","",IF(OR(periods_per_year=26,periods_per_year=52),IF(periods_per_year=26,IF(A571=1,fpdate,B570+14),IF(periods_per_year=52,IF(A571=1,fpdate,B570+7),"n/a")),IF(periods_per_year=24,DATE(YEAR(fpdate),MONTH(fpdate)+(A571-1)/2+IF(AND(DAY(fpdate)&gt;=15,MOD(A571,2)=0),1,0),IF(MOD(A571,2)=0,IF(DAY(fpdate)&gt;=15,DAY(fpdate)-14,DAY(fpdate)+14),DAY(fpdate))),IF(DAY(DATE(YEAR(fpdate),MONTH(fpdate)+A571-1,DAY(fpdate)))&lt;&gt;DAY(fpdate),DATE(YEAR(fpdate),MONTH(fpdate)+A571,0),DATE(YEAR(fpdate),MONTH(fpdate)+A571-1,DAY(fpdate))))))</f>
        <v>#NAME?</v>
      </c>
      <c r="C571" s="76" t="str">
        <f t="shared" si="2"/>
        <v>#NAME?</v>
      </c>
      <c r="D571" s="77" t="str">
        <f>IF(A571="","",IF(A571=1,start_rate,IF(variable,IF(OR(A571=1,A571&lt;$J$23*periods_per_year),D570,MIN($J$24,IF(MOD(A571-1,$J$26)=0,MAX($J$25,D570+$J$27),D570))),D570)))</f>
        <v>#NAME?</v>
      </c>
      <c r="E571" s="78" t="str">
        <f t="shared" si="3"/>
        <v>#NAME?</v>
      </c>
      <c r="F571" s="78" t="str">
        <f t="shared" si="4"/>
        <v>#NAME?</v>
      </c>
      <c r="G571" s="78" t="str">
        <f>IF(OR(A571="",A571&lt;$E$23),"",IF(J570&lt;=F571,0,IF(IF(AND(A571&gt;=$E$23,MOD(A571-$E$23,int)=0),$E$24,0)+F571&gt;=J570+E571,J570+E571-F571,IF(AND(A571&gt;=$E$23,MOD(A571-$E$23,int)=0),$E$24,0)+IF(IF(AND(A571&gt;=$E$23,MOD(A571-$E$23,int)=0),$E$24,0)+IF(MOD(A571-$E$27,periods_per_year)=0,$E$26,0)+F571&lt;J570+E571,IF(MOD(A571-$E$27,periods_per_year)=0,$E$26,0),J570+E571-IF(AND(A571&gt;=$E$23,MOD(A571-$E$23,int)=0),$E$24,0)-F571))))</f>
        <v>#NAME?</v>
      </c>
      <c r="H571" s="79"/>
      <c r="I571" s="78" t="str">
        <f t="shared" si="5"/>
        <v>#NAME?</v>
      </c>
      <c r="J571" s="78" t="str">
        <f t="shared" si="6"/>
        <v>#NAME?</v>
      </c>
      <c r="K571" s="78" t="str">
        <f t="shared" si="7"/>
        <v>#NAME?</v>
      </c>
      <c r="L571" s="78" t="str">
        <f t="shared" si="8"/>
        <v>#NAME?</v>
      </c>
      <c r="M571" s="4"/>
      <c r="N571" s="4"/>
      <c r="O571" s="74" t="str">
        <f t="shared" si="9"/>
        <v>#NAME?</v>
      </c>
      <c r="P571" s="75" t="str">
        <f>IF(O571="","",IF(OR(periods_per_year=26,periods_per_year=52),IF(periods_per_year=26,IF(O571=1,fpdate,P570+14),IF(periods_per_year=52,IF(O571=1,fpdate,P570+7),"n/a")),IF(periods_per_year=24,DATE(YEAR(fpdate),MONTH(fpdate)+(O571-1)/2+IF(AND(DAY(fpdate)&gt;=15,MOD(O571,2)=0),1,0),IF(MOD(O571,2)=0,IF(DAY(fpdate)&gt;=15,DAY(fpdate)-14,DAY(fpdate)+14),DAY(fpdate))),IF(DAY(DATE(YEAR(fpdate),MONTH(fpdate)+O571-1,DAY(fpdate)))&lt;&gt;DAY(fpdate),DATE(YEAR(fpdate),MONTH(fpdate)+O571,0),DATE(YEAR(fpdate),MONTH(fpdate)+O571-1,DAY(fpdate))))))</f>
        <v>#NAME?</v>
      </c>
      <c r="Q571" s="80" t="str">
        <f>IF(O571="","",IF(D571&lt;&gt;"",D571,IF(O571=1,start_rate,IF(variable,IF(OR(O571=1,O571&lt;$J$23*periods_per_year),Q570,MIN($J$24,IF(MOD(O571-1,$J$26)=0,MAX($J$25,Q570+$J$27),Q570))),Q570))))</f>
        <v>#NAME?</v>
      </c>
      <c r="R571" s="78" t="str">
        <f t="shared" si="10"/>
        <v>#NAME?</v>
      </c>
      <c r="S571" s="78" t="str">
        <f t="shared" si="11"/>
        <v>#NAME?</v>
      </c>
      <c r="T571" s="78" t="str">
        <f t="shared" si="12"/>
        <v>#NAME?</v>
      </c>
      <c r="U571" s="78" t="str">
        <f t="shared" si="13"/>
        <v>#NAME?</v>
      </c>
    </row>
    <row r="572" ht="12.75" customHeight="1">
      <c r="A572" s="74" t="str">
        <f t="shared" si="1"/>
        <v>#NAME?</v>
      </c>
      <c r="B572" s="75" t="str">
        <f>IF(A572="","",IF(OR(periods_per_year=26,periods_per_year=52),IF(periods_per_year=26,IF(A572=1,fpdate,B571+14),IF(periods_per_year=52,IF(A572=1,fpdate,B571+7),"n/a")),IF(periods_per_year=24,DATE(YEAR(fpdate),MONTH(fpdate)+(A572-1)/2+IF(AND(DAY(fpdate)&gt;=15,MOD(A572,2)=0),1,0),IF(MOD(A572,2)=0,IF(DAY(fpdate)&gt;=15,DAY(fpdate)-14,DAY(fpdate)+14),DAY(fpdate))),IF(DAY(DATE(YEAR(fpdate),MONTH(fpdate)+A572-1,DAY(fpdate)))&lt;&gt;DAY(fpdate),DATE(YEAR(fpdate),MONTH(fpdate)+A572,0),DATE(YEAR(fpdate),MONTH(fpdate)+A572-1,DAY(fpdate))))))</f>
        <v>#NAME?</v>
      </c>
      <c r="C572" s="76" t="str">
        <f t="shared" si="2"/>
        <v>#NAME?</v>
      </c>
      <c r="D572" s="77" t="str">
        <f>IF(A572="","",IF(A572=1,start_rate,IF(variable,IF(OR(A572=1,A572&lt;$J$23*periods_per_year),D571,MIN($J$24,IF(MOD(A572-1,$J$26)=0,MAX($J$25,D571+$J$27),D571))),D571)))</f>
        <v>#NAME?</v>
      </c>
      <c r="E572" s="78" t="str">
        <f t="shared" si="3"/>
        <v>#NAME?</v>
      </c>
      <c r="F572" s="78" t="str">
        <f t="shared" si="4"/>
        <v>#NAME?</v>
      </c>
      <c r="G572" s="78" t="str">
        <f>IF(OR(A572="",A572&lt;$E$23),"",IF(J571&lt;=F572,0,IF(IF(AND(A572&gt;=$E$23,MOD(A572-$E$23,int)=0),$E$24,0)+F572&gt;=J571+E572,J571+E572-F572,IF(AND(A572&gt;=$E$23,MOD(A572-$E$23,int)=0),$E$24,0)+IF(IF(AND(A572&gt;=$E$23,MOD(A572-$E$23,int)=0),$E$24,0)+IF(MOD(A572-$E$27,periods_per_year)=0,$E$26,0)+F572&lt;J571+E572,IF(MOD(A572-$E$27,periods_per_year)=0,$E$26,0),J571+E572-IF(AND(A572&gt;=$E$23,MOD(A572-$E$23,int)=0),$E$24,0)-F572))))</f>
        <v>#NAME?</v>
      </c>
      <c r="H572" s="79"/>
      <c r="I572" s="78" t="str">
        <f t="shared" si="5"/>
        <v>#NAME?</v>
      </c>
      <c r="J572" s="78" t="str">
        <f t="shared" si="6"/>
        <v>#NAME?</v>
      </c>
      <c r="K572" s="78" t="str">
        <f t="shared" si="7"/>
        <v>#NAME?</v>
      </c>
      <c r="L572" s="78" t="str">
        <f t="shared" si="8"/>
        <v>#NAME?</v>
      </c>
      <c r="M572" s="4"/>
      <c r="N572" s="4"/>
      <c r="O572" s="74" t="str">
        <f t="shared" si="9"/>
        <v>#NAME?</v>
      </c>
      <c r="P572" s="75" t="str">
        <f>IF(O572="","",IF(OR(periods_per_year=26,periods_per_year=52),IF(periods_per_year=26,IF(O572=1,fpdate,P571+14),IF(periods_per_year=52,IF(O572=1,fpdate,P571+7),"n/a")),IF(periods_per_year=24,DATE(YEAR(fpdate),MONTH(fpdate)+(O572-1)/2+IF(AND(DAY(fpdate)&gt;=15,MOD(O572,2)=0),1,0),IF(MOD(O572,2)=0,IF(DAY(fpdate)&gt;=15,DAY(fpdate)-14,DAY(fpdate)+14),DAY(fpdate))),IF(DAY(DATE(YEAR(fpdate),MONTH(fpdate)+O572-1,DAY(fpdate)))&lt;&gt;DAY(fpdate),DATE(YEAR(fpdate),MONTH(fpdate)+O572,0),DATE(YEAR(fpdate),MONTH(fpdate)+O572-1,DAY(fpdate))))))</f>
        <v>#NAME?</v>
      </c>
      <c r="Q572" s="80" t="str">
        <f>IF(O572="","",IF(D572&lt;&gt;"",D572,IF(O572=1,start_rate,IF(variable,IF(OR(O572=1,O572&lt;$J$23*periods_per_year),Q571,MIN($J$24,IF(MOD(O572-1,$J$26)=0,MAX($J$25,Q571+$J$27),Q571))),Q571))))</f>
        <v>#NAME?</v>
      </c>
      <c r="R572" s="78" t="str">
        <f t="shared" si="10"/>
        <v>#NAME?</v>
      </c>
      <c r="S572" s="78" t="str">
        <f t="shared" si="11"/>
        <v>#NAME?</v>
      </c>
      <c r="T572" s="78" t="str">
        <f t="shared" si="12"/>
        <v>#NAME?</v>
      </c>
      <c r="U572" s="78" t="str">
        <f t="shared" si="13"/>
        <v>#NAME?</v>
      </c>
    </row>
    <row r="573" ht="12.75" customHeight="1">
      <c r="A573" s="74" t="str">
        <f t="shared" si="1"/>
        <v>#NAME?</v>
      </c>
      <c r="B573" s="75" t="str">
        <f>IF(A573="","",IF(OR(periods_per_year=26,periods_per_year=52),IF(periods_per_year=26,IF(A573=1,fpdate,B572+14),IF(periods_per_year=52,IF(A573=1,fpdate,B572+7),"n/a")),IF(periods_per_year=24,DATE(YEAR(fpdate),MONTH(fpdate)+(A573-1)/2+IF(AND(DAY(fpdate)&gt;=15,MOD(A573,2)=0),1,0),IF(MOD(A573,2)=0,IF(DAY(fpdate)&gt;=15,DAY(fpdate)-14,DAY(fpdate)+14),DAY(fpdate))),IF(DAY(DATE(YEAR(fpdate),MONTH(fpdate)+A573-1,DAY(fpdate)))&lt;&gt;DAY(fpdate),DATE(YEAR(fpdate),MONTH(fpdate)+A573,0),DATE(YEAR(fpdate),MONTH(fpdate)+A573-1,DAY(fpdate))))))</f>
        <v>#NAME?</v>
      </c>
      <c r="C573" s="76" t="str">
        <f t="shared" si="2"/>
        <v>#NAME?</v>
      </c>
      <c r="D573" s="77" t="str">
        <f>IF(A573="","",IF(A573=1,start_rate,IF(variable,IF(OR(A573=1,A573&lt;$J$23*periods_per_year),D572,MIN($J$24,IF(MOD(A573-1,$J$26)=0,MAX($J$25,D572+$J$27),D572))),D572)))</f>
        <v>#NAME?</v>
      </c>
      <c r="E573" s="78" t="str">
        <f t="shared" si="3"/>
        <v>#NAME?</v>
      </c>
      <c r="F573" s="78" t="str">
        <f t="shared" si="4"/>
        <v>#NAME?</v>
      </c>
      <c r="G573" s="78" t="str">
        <f>IF(OR(A573="",A573&lt;$E$23),"",IF(J572&lt;=F573,0,IF(IF(AND(A573&gt;=$E$23,MOD(A573-$E$23,int)=0),$E$24,0)+F573&gt;=J572+E573,J572+E573-F573,IF(AND(A573&gt;=$E$23,MOD(A573-$E$23,int)=0),$E$24,0)+IF(IF(AND(A573&gt;=$E$23,MOD(A573-$E$23,int)=0),$E$24,0)+IF(MOD(A573-$E$27,periods_per_year)=0,$E$26,0)+F573&lt;J572+E573,IF(MOD(A573-$E$27,periods_per_year)=0,$E$26,0),J572+E573-IF(AND(A573&gt;=$E$23,MOD(A573-$E$23,int)=0),$E$24,0)-F573))))</f>
        <v>#NAME?</v>
      </c>
      <c r="H573" s="79"/>
      <c r="I573" s="78" t="str">
        <f t="shared" si="5"/>
        <v>#NAME?</v>
      </c>
      <c r="J573" s="78" t="str">
        <f t="shared" si="6"/>
        <v>#NAME?</v>
      </c>
      <c r="K573" s="78" t="str">
        <f t="shared" si="7"/>
        <v>#NAME?</v>
      </c>
      <c r="L573" s="78" t="str">
        <f t="shared" si="8"/>
        <v>#NAME?</v>
      </c>
      <c r="M573" s="4"/>
      <c r="N573" s="4"/>
      <c r="O573" s="74" t="str">
        <f t="shared" si="9"/>
        <v>#NAME?</v>
      </c>
      <c r="P573" s="75" t="str">
        <f>IF(O573="","",IF(OR(periods_per_year=26,periods_per_year=52),IF(periods_per_year=26,IF(O573=1,fpdate,P572+14),IF(periods_per_year=52,IF(O573=1,fpdate,P572+7),"n/a")),IF(periods_per_year=24,DATE(YEAR(fpdate),MONTH(fpdate)+(O573-1)/2+IF(AND(DAY(fpdate)&gt;=15,MOD(O573,2)=0),1,0),IF(MOD(O573,2)=0,IF(DAY(fpdate)&gt;=15,DAY(fpdate)-14,DAY(fpdate)+14),DAY(fpdate))),IF(DAY(DATE(YEAR(fpdate),MONTH(fpdate)+O573-1,DAY(fpdate)))&lt;&gt;DAY(fpdate),DATE(YEAR(fpdate),MONTH(fpdate)+O573,0),DATE(YEAR(fpdate),MONTH(fpdate)+O573-1,DAY(fpdate))))))</f>
        <v>#NAME?</v>
      </c>
      <c r="Q573" s="80" t="str">
        <f>IF(O573="","",IF(D573&lt;&gt;"",D573,IF(O573=1,start_rate,IF(variable,IF(OR(O573=1,O573&lt;$J$23*periods_per_year),Q572,MIN($J$24,IF(MOD(O573-1,$J$26)=0,MAX($J$25,Q572+$J$27),Q572))),Q572))))</f>
        <v>#NAME?</v>
      </c>
      <c r="R573" s="78" t="str">
        <f t="shared" si="10"/>
        <v>#NAME?</v>
      </c>
      <c r="S573" s="78" t="str">
        <f t="shared" si="11"/>
        <v>#NAME?</v>
      </c>
      <c r="T573" s="78" t="str">
        <f t="shared" si="12"/>
        <v>#NAME?</v>
      </c>
      <c r="U573" s="78" t="str">
        <f t="shared" si="13"/>
        <v>#NAME?</v>
      </c>
    </row>
    <row r="574" ht="12.75" customHeight="1">
      <c r="A574" s="74" t="str">
        <f t="shared" si="1"/>
        <v>#NAME?</v>
      </c>
      <c r="B574" s="75" t="str">
        <f>IF(A574="","",IF(OR(periods_per_year=26,periods_per_year=52),IF(periods_per_year=26,IF(A574=1,fpdate,B573+14),IF(periods_per_year=52,IF(A574=1,fpdate,B573+7),"n/a")),IF(periods_per_year=24,DATE(YEAR(fpdate),MONTH(fpdate)+(A574-1)/2+IF(AND(DAY(fpdate)&gt;=15,MOD(A574,2)=0),1,0),IF(MOD(A574,2)=0,IF(DAY(fpdate)&gt;=15,DAY(fpdate)-14,DAY(fpdate)+14),DAY(fpdate))),IF(DAY(DATE(YEAR(fpdate),MONTH(fpdate)+A574-1,DAY(fpdate)))&lt;&gt;DAY(fpdate),DATE(YEAR(fpdate),MONTH(fpdate)+A574,0),DATE(YEAR(fpdate),MONTH(fpdate)+A574-1,DAY(fpdate))))))</f>
        <v>#NAME?</v>
      </c>
      <c r="C574" s="76" t="str">
        <f t="shared" si="2"/>
        <v>#NAME?</v>
      </c>
      <c r="D574" s="77" t="str">
        <f>IF(A574="","",IF(A574=1,start_rate,IF(variable,IF(OR(A574=1,A574&lt;$J$23*periods_per_year),D573,MIN($J$24,IF(MOD(A574-1,$J$26)=0,MAX($J$25,D573+$J$27),D573))),D573)))</f>
        <v>#NAME?</v>
      </c>
      <c r="E574" s="78" t="str">
        <f t="shared" si="3"/>
        <v>#NAME?</v>
      </c>
      <c r="F574" s="78" t="str">
        <f t="shared" si="4"/>
        <v>#NAME?</v>
      </c>
      <c r="G574" s="78" t="str">
        <f>IF(OR(A574="",A574&lt;$E$23),"",IF(J573&lt;=F574,0,IF(IF(AND(A574&gt;=$E$23,MOD(A574-$E$23,int)=0),$E$24,0)+F574&gt;=J573+E574,J573+E574-F574,IF(AND(A574&gt;=$E$23,MOD(A574-$E$23,int)=0),$E$24,0)+IF(IF(AND(A574&gt;=$E$23,MOD(A574-$E$23,int)=0),$E$24,0)+IF(MOD(A574-$E$27,periods_per_year)=0,$E$26,0)+F574&lt;J573+E574,IF(MOD(A574-$E$27,periods_per_year)=0,$E$26,0),J573+E574-IF(AND(A574&gt;=$E$23,MOD(A574-$E$23,int)=0),$E$24,0)-F574))))</f>
        <v>#NAME?</v>
      </c>
      <c r="H574" s="79"/>
      <c r="I574" s="78" t="str">
        <f t="shared" si="5"/>
        <v>#NAME?</v>
      </c>
      <c r="J574" s="78" t="str">
        <f t="shared" si="6"/>
        <v>#NAME?</v>
      </c>
      <c r="K574" s="78" t="str">
        <f t="shared" si="7"/>
        <v>#NAME?</v>
      </c>
      <c r="L574" s="78" t="str">
        <f t="shared" si="8"/>
        <v>#NAME?</v>
      </c>
      <c r="M574" s="4"/>
      <c r="N574" s="4"/>
      <c r="O574" s="74" t="str">
        <f t="shared" si="9"/>
        <v>#NAME?</v>
      </c>
      <c r="P574" s="75" t="str">
        <f>IF(O574="","",IF(OR(periods_per_year=26,periods_per_year=52),IF(periods_per_year=26,IF(O574=1,fpdate,P573+14),IF(periods_per_year=52,IF(O574=1,fpdate,P573+7),"n/a")),IF(periods_per_year=24,DATE(YEAR(fpdate),MONTH(fpdate)+(O574-1)/2+IF(AND(DAY(fpdate)&gt;=15,MOD(O574,2)=0),1,0),IF(MOD(O574,2)=0,IF(DAY(fpdate)&gt;=15,DAY(fpdate)-14,DAY(fpdate)+14),DAY(fpdate))),IF(DAY(DATE(YEAR(fpdate),MONTH(fpdate)+O574-1,DAY(fpdate)))&lt;&gt;DAY(fpdate),DATE(YEAR(fpdate),MONTH(fpdate)+O574,0),DATE(YEAR(fpdate),MONTH(fpdate)+O574-1,DAY(fpdate))))))</f>
        <v>#NAME?</v>
      </c>
      <c r="Q574" s="80" t="str">
        <f>IF(O574="","",IF(D574&lt;&gt;"",D574,IF(O574=1,start_rate,IF(variable,IF(OR(O574=1,O574&lt;$J$23*periods_per_year),Q573,MIN($J$24,IF(MOD(O574-1,$J$26)=0,MAX($J$25,Q573+$J$27),Q573))),Q573))))</f>
        <v>#NAME?</v>
      </c>
      <c r="R574" s="78" t="str">
        <f t="shared" si="10"/>
        <v>#NAME?</v>
      </c>
      <c r="S574" s="78" t="str">
        <f t="shared" si="11"/>
        <v>#NAME?</v>
      </c>
      <c r="T574" s="78" t="str">
        <f t="shared" si="12"/>
        <v>#NAME?</v>
      </c>
      <c r="U574" s="78" t="str">
        <f t="shared" si="13"/>
        <v>#NAME?</v>
      </c>
    </row>
    <row r="575" ht="12.75" customHeight="1">
      <c r="A575" s="74" t="str">
        <f t="shared" si="1"/>
        <v>#NAME?</v>
      </c>
      <c r="B575" s="75" t="str">
        <f>IF(A575="","",IF(OR(periods_per_year=26,periods_per_year=52),IF(periods_per_year=26,IF(A575=1,fpdate,B574+14),IF(periods_per_year=52,IF(A575=1,fpdate,B574+7),"n/a")),IF(periods_per_year=24,DATE(YEAR(fpdate),MONTH(fpdate)+(A575-1)/2+IF(AND(DAY(fpdate)&gt;=15,MOD(A575,2)=0),1,0),IF(MOD(A575,2)=0,IF(DAY(fpdate)&gt;=15,DAY(fpdate)-14,DAY(fpdate)+14),DAY(fpdate))),IF(DAY(DATE(YEAR(fpdate),MONTH(fpdate)+A575-1,DAY(fpdate)))&lt;&gt;DAY(fpdate),DATE(YEAR(fpdate),MONTH(fpdate)+A575,0),DATE(YEAR(fpdate),MONTH(fpdate)+A575-1,DAY(fpdate))))))</f>
        <v>#NAME?</v>
      </c>
      <c r="C575" s="76" t="str">
        <f t="shared" si="2"/>
        <v>#NAME?</v>
      </c>
      <c r="D575" s="77" t="str">
        <f>IF(A575="","",IF(A575=1,start_rate,IF(variable,IF(OR(A575=1,A575&lt;$J$23*periods_per_year),D574,MIN($J$24,IF(MOD(A575-1,$J$26)=0,MAX($J$25,D574+$J$27),D574))),D574)))</f>
        <v>#NAME?</v>
      </c>
      <c r="E575" s="78" t="str">
        <f t="shared" si="3"/>
        <v>#NAME?</v>
      </c>
      <c r="F575" s="78" t="str">
        <f t="shared" si="4"/>
        <v>#NAME?</v>
      </c>
      <c r="G575" s="78" t="str">
        <f>IF(OR(A575="",A575&lt;$E$23),"",IF(J574&lt;=F575,0,IF(IF(AND(A575&gt;=$E$23,MOD(A575-$E$23,int)=0),$E$24,0)+F575&gt;=J574+E575,J574+E575-F575,IF(AND(A575&gt;=$E$23,MOD(A575-$E$23,int)=0),$E$24,0)+IF(IF(AND(A575&gt;=$E$23,MOD(A575-$E$23,int)=0),$E$24,0)+IF(MOD(A575-$E$27,periods_per_year)=0,$E$26,0)+F575&lt;J574+E575,IF(MOD(A575-$E$27,periods_per_year)=0,$E$26,0),J574+E575-IF(AND(A575&gt;=$E$23,MOD(A575-$E$23,int)=0),$E$24,0)-F575))))</f>
        <v>#NAME?</v>
      </c>
      <c r="H575" s="79"/>
      <c r="I575" s="78" t="str">
        <f t="shared" si="5"/>
        <v>#NAME?</v>
      </c>
      <c r="J575" s="78" t="str">
        <f t="shared" si="6"/>
        <v>#NAME?</v>
      </c>
      <c r="K575" s="78" t="str">
        <f t="shared" si="7"/>
        <v>#NAME?</v>
      </c>
      <c r="L575" s="78" t="str">
        <f t="shared" si="8"/>
        <v>#NAME?</v>
      </c>
      <c r="M575" s="4"/>
      <c r="N575" s="4"/>
      <c r="O575" s="74" t="str">
        <f t="shared" si="9"/>
        <v>#NAME?</v>
      </c>
      <c r="P575" s="75" t="str">
        <f>IF(O575="","",IF(OR(periods_per_year=26,periods_per_year=52),IF(periods_per_year=26,IF(O575=1,fpdate,P574+14),IF(periods_per_year=52,IF(O575=1,fpdate,P574+7),"n/a")),IF(periods_per_year=24,DATE(YEAR(fpdate),MONTH(fpdate)+(O575-1)/2+IF(AND(DAY(fpdate)&gt;=15,MOD(O575,2)=0),1,0),IF(MOD(O575,2)=0,IF(DAY(fpdate)&gt;=15,DAY(fpdate)-14,DAY(fpdate)+14),DAY(fpdate))),IF(DAY(DATE(YEAR(fpdate),MONTH(fpdate)+O575-1,DAY(fpdate)))&lt;&gt;DAY(fpdate),DATE(YEAR(fpdate),MONTH(fpdate)+O575,0),DATE(YEAR(fpdate),MONTH(fpdate)+O575-1,DAY(fpdate))))))</f>
        <v>#NAME?</v>
      </c>
      <c r="Q575" s="80" t="str">
        <f>IF(O575="","",IF(D575&lt;&gt;"",D575,IF(O575=1,start_rate,IF(variable,IF(OR(O575=1,O575&lt;$J$23*periods_per_year),Q574,MIN($J$24,IF(MOD(O575-1,$J$26)=0,MAX($J$25,Q574+$J$27),Q574))),Q574))))</f>
        <v>#NAME?</v>
      </c>
      <c r="R575" s="78" t="str">
        <f t="shared" si="10"/>
        <v>#NAME?</v>
      </c>
      <c r="S575" s="78" t="str">
        <f t="shared" si="11"/>
        <v>#NAME?</v>
      </c>
      <c r="T575" s="78" t="str">
        <f t="shared" si="12"/>
        <v>#NAME?</v>
      </c>
      <c r="U575" s="78" t="str">
        <f t="shared" si="13"/>
        <v>#NAME?</v>
      </c>
    </row>
    <row r="576" ht="12.75" customHeight="1">
      <c r="A576" s="74" t="str">
        <f t="shared" si="1"/>
        <v>#NAME?</v>
      </c>
      <c r="B576" s="75" t="str">
        <f>IF(A576="","",IF(OR(periods_per_year=26,periods_per_year=52),IF(periods_per_year=26,IF(A576=1,fpdate,B575+14),IF(periods_per_year=52,IF(A576=1,fpdate,B575+7),"n/a")),IF(periods_per_year=24,DATE(YEAR(fpdate),MONTH(fpdate)+(A576-1)/2+IF(AND(DAY(fpdate)&gt;=15,MOD(A576,2)=0),1,0),IF(MOD(A576,2)=0,IF(DAY(fpdate)&gt;=15,DAY(fpdate)-14,DAY(fpdate)+14),DAY(fpdate))),IF(DAY(DATE(YEAR(fpdate),MONTH(fpdate)+A576-1,DAY(fpdate)))&lt;&gt;DAY(fpdate),DATE(YEAR(fpdate),MONTH(fpdate)+A576,0),DATE(YEAR(fpdate),MONTH(fpdate)+A576-1,DAY(fpdate))))))</f>
        <v>#NAME?</v>
      </c>
      <c r="C576" s="76" t="str">
        <f t="shared" si="2"/>
        <v>#NAME?</v>
      </c>
      <c r="D576" s="77" t="str">
        <f>IF(A576="","",IF(A576=1,start_rate,IF(variable,IF(OR(A576=1,A576&lt;$J$23*periods_per_year),D575,MIN($J$24,IF(MOD(A576-1,$J$26)=0,MAX($J$25,D575+$J$27),D575))),D575)))</f>
        <v>#NAME?</v>
      </c>
      <c r="E576" s="78" t="str">
        <f t="shared" si="3"/>
        <v>#NAME?</v>
      </c>
      <c r="F576" s="78" t="str">
        <f t="shared" si="4"/>
        <v>#NAME?</v>
      </c>
      <c r="G576" s="78" t="str">
        <f>IF(OR(A576="",A576&lt;$E$23),"",IF(J575&lt;=F576,0,IF(IF(AND(A576&gt;=$E$23,MOD(A576-$E$23,int)=0),$E$24,0)+F576&gt;=J575+E576,J575+E576-F576,IF(AND(A576&gt;=$E$23,MOD(A576-$E$23,int)=0),$E$24,0)+IF(IF(AND(A576&gt;=$E$23,MOD(A576-$E$23,int)=0),$E$24,0)+IF(MOD(A576-$E$27,periods_per_year)=0,$E$26,0)+F576&lt;J575+E576,IF(MOD(A576-$E$27,periods_per_year)=0,$E$26,0),J575+E576-IF(AND(A576&gt;=$E$23,MOD(A576-$E$23,int)=0),$E$24,0)-F576))))</f>
        <v>#NAME?</v>
      </c>
      <c r="H576" s="79"/>
      <c r="I576" s="78" t="str">
        <f t="shared" si="5"/>
        <v>#NAME?</v>
      </c>
      <c r="J576" s="78" t="str">
        <f t="shared" si="6"/>
        <v>#NAME?</v>
      </c>
      <c r="K576" s="78" t="str">
        <f t="shared" si="7"/>
        <v>#NAME?</v>
      </c>
      <c r="L576" s="78" t="str">
        <f t="shared" si="8"/>
        <v>#NAME?</v>
      </c>
      <c r="M576" s="4"/>
      <c r="N576" s="4"/>
      <c r="O576" s="74" t="str">
        <f t="shared" si="9"/>
        <v>#NAME?</v>
      </c>
      <c r="P576" s="75" t="str">
        <f>IF(O576="","",IF(OR(periods_per_year=26,periods_per_year=52),IF(periods_per_year=26,IF(O576=1,fpdate,P575+14),IF(periods_per_year=52,IF(O576=1,fpdate,P575+7),"n/a")),IF(periods_per_year=24,DATE(YEAR(fpdate),MONTH(fpdate)+(O576-1)/2+IF(AND(DAY(fpdate)&gt;=15,MOD(O576,2)=0),1,0),IF(MOD(O576,2)=0,IF(DAY(fpdate)&gt;=15,DAY(fpdate)-14,DAY(fpdate)+14),DAY(fpdate))),IF(DAY(DATE(YEAR(fpdate),MONTH(fpdate)+O576-1,DAY(fpdate)))&lt;&gt;DAY(fpdate),DATE(YEAR(fpdate),MONTH(fpdate)+O576,0),DATE(YEAR(fpdate),MONTH(fpdate)+O576-1,DAY(fpdate))))))</f>
        <v>#NAME?</v>
      </c>
      <c r="Q576" s="80" t="str">
        <f>IF(O576="","",IF(D576&lt;&gt;"",D576,IF(O576=1,start_rate,IF(variable,IF(OR(O576=1,O576&lt;$J$23*periods_per_year),Q575,MIN($J$24,IF(MOD(O576-1,$J$26)=0,MAX($J$25,Q575+$J$27),Q575))),Q575))))</f>
        <v>#NAME?</v>
      </c>
      <c r="R576" s="78" t="str">
        <f t="shared" si="10"/>
        <v>#NAME?</v>
      </c>
      <c r="S576" s="78" t="str">
        <f t="shared" si="11"/>
        <v>#NAME?</v>
      </c>
      <c r="T576" s="78" t="str">
        <f t="shared" si="12"/>
        <v>#NAME?</v>
      </c>
      <c r="U576" s="78" t="str">
        <f t="shared" si="13"/>
        <v>#NAME?</v>
      </c>
    </row>
    <row r="577" ht="12.75" customHeight="1">
      <c r="A577" s="74" t="str">
        <f t="shared" si="1"/>
        <v>#NAME?</v>
      </c>
      <c r="B577" s="75" t="str">
        <f>IF(A577="","",IF(OR(periods_per_year=26,periods_per_year=52),IF(periods_per_year=26,IF(A577=1,fpdate,B576+14),IF(periods_per_year=52,IF(A577=1,fpdate,B576+7),"n/a")),IF(periods_per_year=24,DATE(YEAR(fpdate),MONTH(fpdate)+(A577-1)/2+IF(AND(DAY(fpdate)&gt;=15,MOD(A577,2)=0),1,0),IF(MOD(A577,2)=0,IF(DAY(fpdate)&gt;=15,DAY(fpdate)-14,DAY(fpdate)+14),DAY(fpdate))),IF(DAY(DATE(YEAR(fpdate),MONTH(fpdate)+A577-1,DAY(fpdate)))&lt;&gt;DAY(fpdate),DATE(YEAR(fpdate),MONTH(fpdate)+A577,0),DATE(YEAR(fpdate),MONTH(fpdate)+A577-1,DAY(fpdate))))))</f>
        <v>#NAME?</v>
      </c>
      <c r="C577" s="76" t="str">
        <f t="shared" si="2"/>
        <v>#NAME?</v>
      </c>
      <c r="D577" s="77" t="str">
        <f>IF(A577="","",IF(A577=1,start_rate,IF(variable,IF(OR(A577=1,A577&lt;$J$23*periods_per_year),D576,MIN($J$24,IF(MOD(A577-1,$J$26)=0,MAX($J$25,D576+$J$27),D576))),D576)))</f>
        <v>#NAME?</v>
      </c>
      <c r="E577" s="78" t="str">
        <f t="shared" si="3"/>
        <v>#NAME?</v>
      </c>
      <c r="F577" s="78" t="str">
        <f t="shared" si="4"/>
        <v>#NAME?</v>
      </c>
      <c r="G577" s="78" t="str">
        <f>IF(OR(A577="",A577&lt;$E$23),"",IF(J576&lt;=F577,0,IF(IF(AND(A577&gt;=$E$23,MOD(A577-$E$23,int)=0),$E$24,0)+F577&gt;=J576+E577,J576+E577-F577,IF(AND(A577&gt;=$E$23,MOD(A577-$E$23,int)=0),$E$24,0)+IF(IF(AND(A577&gt;=$E$23,MOD(A577-$E$23,int)=0),$E$24,0)+IF(MOD(A577-$E$27,periods_per_year)=0,$E$26,0)+F577&lt;J576+E577,IF(MOD(A577-$E$27,periods_per_year)=0,$E$26,0),J576+E577-IF(AND(A577&gt;=$E$23,MOD(A577-$E$23,int)=0),$E$24,0)-F577))))</f>
        <v>#NAME?</v>
      </c>
      <c r="H577" s="79"/>
      <c r="I577" s="78" t="str">
        <f t="shared" si="5"/>
        <v>#NAME?</v>
      </c>
      <c r="J577" s="78" t="str">
        <f t="shared" si="6"/>
        <v>#NAME?</v>
      </c>
      <c r="K577" s="78" t="str">
        <f t="shared" si="7"/>
        <v>#NAME?</v>
      </c>
      <c r="L577" s="78" t="str">
        <f t="shared" si="8"/>
        <v>#NAME?</v>
      </c>
      <c r="M577" s="4"/>
      <c r="N577" s="4"/>
      <c r="O577" s="74" t="str">
        <f t="shared" si="9"/>
        <v>#NAME?</v>
      </c>
      <c r="P577" s="75" t="str">
        <f>IF(O577="","",IF(OR(periods_per_year=26,periods_per_year=52),IF(periods_per_year=26,IF(O577=1,fpdate,P576+14),IF(periods_per_year=52,IF(O577=1,fpdate,P576+7),"n/a")),IF(periods_per_year=24,DATE(YEAR(fpdate),MONTH(fpdate)+(O577-1)/2+IF(AND(DAY(fpdate)&gt;=15,MOD(O577,2)=0),1,0),IF(MOD(O577,2)=0,IF(DAY(fpdate)&gt;=15,DAY(fpdate)-14,DAY(fpdate)+14),DAY(fpdate))),IF(DAY(DATE(YEAR(fpdate),MONTH(fpdate)+O577-1,DAY(fpdate)))&lt;&gt;DAY(fpdate),DATE(YEAR(fpdate),MONTH(fpdate)+O577,0),DATE(YEAR(fpdate),MONTH(fpdate)+O577-1,DAY(fpdate))))))</f>
        <v>#NAME?</v>
      </c>
      <c r="Q577" s="80" t="str">
        <f>IF(O577="","",IF(D577&lt;&gt;"",D577,IF(O577=1,start_rate,IF(variable,IF(OR(O577=1,O577&lt;$J$23*periods_per_year),Q576,MIN($J$24,IF(MOD(O577-1,$J$26)=0,MAX($J$25,Q576+$J$27),Q576))),Q576))))</f>
        <v>#NAME?</v>
      </c>
      <c r="R577" s="78" t="str">
        <f t="shared" si="10"/>
        <v>#NAME?</v>
      </c>
      <c r="S577" s="78" t="str">
        <f t="shared" si="11"/>
        <v>#NAME?</v>
      </c>
      <c r="T577" s="78" t="str">
        <f t="shared" si="12"/>
        <v>#NAME?</v>
      </c>
      <c r="U577" s="78" t="str">
        <f t="shared" si="13"/>
        <v>#NAME?</v>
      </c>
    </row>
    <row r="578" ht="12.75" customHeight="1">
      <c r="A578" s="74" t="str">
        <f t="shared" si="1"/>
        <v>#NAME?</v>
      </c>
      <c r="B578" s="75" t="str">
        <f>IF(A578="","",IF(OR(periods_per_year=26,periods_per_year=52),IF(periods_per_year=26,IF(A578=1,fpdate,B577+14),IF(periods_per_year=52,IF(A578=1,fpdate,B577+7),"n/a")),IF(periods_per_year=24,DATE(YEAR(fpdate),MONTH(fpdate)+(A578-1)/2+IF(AND(DAY(fpdate)&gt;=15,MOD(A578,2)=0),1,0),IF(MOD(A578,2)=0,IF(DAY(fpdate)&gt;=15,DAY(fpdate)-14,DAY(fpdate)+14),DAY(fpdate))),IF(DAY(DATE(YEAR(fpdate),MONTH(fpdate)+A578-1,DAY(fpdate)))&lt;&gt;DAY(fpdate),DATE(YEAR(fpdate),MONTH(fpdate)+A578,0),DATE(YEAR(fpdate),MONTH(fpdate)+A578-1,DAY(fpdate))))))</f>
        <v>#NAME?</v>
      </c>
      <c r="C578" s="76" t="str">
        <f t="shared" si="2"/>
        <v>#NAME?</v>
      </c>
      <c r="D578" s="77" t="str">
        <f>IF(A578="","",IF(A578=1,start_rate,IF(variable,IF(OR(A578=1,A578&lt;$J$23*periods_per_year),D577,MIN($J$24,IF(MOD(A578-1,$J$26)=0,MAX($J$25,D577+$J$27),D577))),D577)))</f>
        <v>#NAME?</v>
      </c>
      <c r="E578" s="78" t="str">
        <f t="shared" si="3"/>
        <v>#NAME?</v>
      </c>
      <c r="F578" s="78" t="str">
        <f t="shared" si="4"/>
        <v>#NAME?</v>
      </c>
      <c r="G578" s="78" t="str">
        <f>IF(OR(A578="",A578&lt;$E$23),"",IF(J577&lt;=F578,0,IF(IF(AND(A578&gt;=$E$23,MOD(A578-$E$23,int)=0),$E$24,0)+F578&gt;=J577+E578,J577+E578-F578,IF(AND(A578&gt;=$E$23,MOD(A578-$E$23,int)=0),$E$24,0)+IF(IF(AND(A578&gt;=$E$23,MOD(A578-$E$23,int)=0),$E$24,0)+IF(MOD(A578-$E$27,periods_per_year)=0,$E$26,0)+F578&lt;J577+E578,IF(MOD(A578-$E$27,periods_per_year)=0,$E$26,0),J577+E578-IF(AND(A578&gt;=$E$23,MOD(A578-$E$23,int)=0),$E$24,0)-F578))))</f>
        <v>#NAME?</v>
      </c>
      <c r="H578" s="79"/>
      <c r="I578" s="78" t="str">
        <f t="shared" si="5"/>
        <v>#NAME?</v>
      </c>
      <c r="J578" s="78" t="str">
        <f t="shared" si="6"/>
        <v>#NAME?</v>
      </c>
      <c r="K578" s="78" t="str">
        <f t="shared" si="7"/>
        <v>#NAME?</v>
      </c>
      <c r="L578" s="78" t="str">
        <f t="shared" si="8"/>
        <v>#NAME?</v>
      </c>
      <c r="M578" s="4"/>
      <c r="N578" s="4"/>
      <c r="O578" s="74" t="str">
        <f t="shared" si="9"/>
        <v>#NAME?</v>
      </c>
      <c r="P578" s="75" t="str">
        <f>IF(O578="","",IF(OR(periods_per_year=26,periods_per_year=52),IF(periods_per_year=26,IF(O578=1,fpdate,P577+14),IF(periods_per_year=52,IF(O578=1,fpdate,P577+7),"n/a")),IF(periods_per_year=24,DATE(YEAR(fpdate),MONTH(fpdate)+(O578-1)/2+IF(AND(DAY(fpdate)&gt;=15,MOD(O578,2)=0),1,0),IF(MOD(O578,2)=0,IF(DAY(fpdate)&gt;=15,DAY(fpdate)-14,DAY(fpdate)+14),DAY(fpdate))),IF(DAY(DATE(YEAR(fpdate),MONTH(fpdate)+O578-1,DAY(fpdate)))&lt;&gt;DAY(fpdate),DATE(YEAR(fpdate),MONTH(fpdate)+O578,0),DATE(YEAR(fpdate),MONTH(fpdate)+O578-1,DAY(fpdate))))))</f>
        <v>#NAME?</v>
      </c>
      <c r="Q578" s="80" t="str">
        <f>IF(O578="","",IF(D578&lt;&gt;"",D578,IF(O578=1,start_rate,IF(variable,IF(OR(O578=1,O578&lt;$J$23*periods_per_year),Q577,MIN($J$24,IF(MOD(O578-1,$J$26)=0,MAX($J$25,Q577+$J$27),Q577))),Q577))))</f>
        <v>#NAME?</v>
      </c>
      <c r="R578" s="78" t="str">
        <f t="shared" si="10"/>
        <v>#NAME?</v>
      </c>
      <c r="S578" s="78" t="str">
        <f t="shared" si="11"/>
        <v>#NAME?</v>
      </c>
      <c r="T578" s="78" t="str">
        <f t="shared" si="12"/>
        <v>#NAME?</v>
      </c>
      <c r="U578" s="78" t="str">
        <f t="shared" si="13"/>
        <v>#NAME?</v>
      </c>
    </row>
    <row r="579" ht="12.75" customHeight="1">
      <c r="A579" s="74" t="str">
        <f t="shared" si="1"/>
        <v>#NAME?</v>
      </c>
      <c r="B579" s="75" t="str">
        <f>IF(A579="","",IF(OR(periods_per_year=26,periods_per_year=52),IF(periods_per_year=26,IF(A579=1,fpdate,B578+14),IF(periods_per_year=52,IF(A579=1,fpdate,B578+7),"n/a")),IF(periods_per_year=24,DATE(YEAR(fpdate),MONTH(fpdate)+(A579-1)/2+IF(AND(DAY(fpdate)&gt;=15,MOD(A579,2)=0),1,0),IF(MOD(A579,2)=0,IF(DAY(fpdate)&gt;=15,DAY(fpdate)-14,DAY(fpdate)+14),DAY(fpdate))),IF(DAY(DATE(YEAR(fpdate),MONTH(fpdate)+A579-1,DAY(fpdate)))&lt;&gt;DAY(fpdate),DATE(YEAR(fpdate),MONTH(fpdate)+A579,0),DATE(YEAR(fpdate),MONTH(fpdate)+A579-1,DAY(fpdate))))))</f>
        <v>#NAME?</v>
      </c>
      <c r="C579" s="76" t="str">
        <f t="shared" si="2"/>
        <v>#NAME?</v>
      </c>
      <c r="D579" s="77" t="str">
        <f>IF(A579="","",IF(A579=1,start_rate,IF(variable,IF(OR(A579=1,A579&lt;$J$23*periods_per_year),D578,MIN($J$24,IF(MOD(A579-1,$J$26)=0,MAX($J$25,D578+$J$27),D578))),D578)))</f>
        <v>#NAME?</v>
      </c>
      <c r="E579" s="78" t="str">
        <f t="shared" si="3"/>
        <v>#NAME?</v>
      </c>
      <c r="F579" s="78" t="str">
        <f t="shared" si="4"/>
        <v>#NAME?</v>
      </c>
      <c r="G579" s="78" t="str">
        <f>IF(OR(A579="",A579&lt;$E$23),"",IF(J578&lt;=F579,0,IF(IF(AND(A579&gt;=$E$23,MOD(A579-$E$23,int)=0),$E$24,0)+F579&gt;=J578+E579,J578+E579-F579,IF(AND(A579&gt;=$E$23,MOD(A579-$E$23,int)=0),$E$24,0)+IF(IF(AND(A579&gt;=$E$23,MOD(A579-$E$23,int)=0),$E$24,0)+IF(MOD(A579-$E$27,periods_per_year)=0,$E$26,0)+F579&lt;J578+E579,IF(MOD(A579-$E$27,periods_per_year)=0,$E$26,0),J578+E579-IF(AND(A579&gt;=$E$23,MOD(A579-$E$23,int)=0),$E$24,0)-F579))))</f>
        <v>#NAME?</v>
      </c>
      <c r="H579" s="79"/>
      <c r="I579" s="78" t="str">
        <f t="shared" si="5"/>
        <v>#NAME?</v>
      </c>
      <c r="J579" s="78" t="str">
        <f t="shared" si="6"/>
        <v>#NAME?</v>
      </c>
      <c r="K579" s="78" t="str">
        <f t="shared" si="7"/>
        <v>#NAME?</v>
      </c>
      <c r="L579" s="78" t="str">
        <f t="shared" si="8"/>
        <v>#NAME?</v>
      </c>
      <c r="M579" s="4"/>
      <c r="N579" s="4"/>
      <c r="O579" s="74" t="str">
        <f t="shared" si="9"/>
        <v>#NAME?</v>
      </c>
      <c r="P579" s="75" t="str">
        <f>IF(O579="","",IF(OR(periods_per_year=26,periods_per_year=52),IF(periods_per_year=26,IF(O579=1,fpdate,P578+14),IF(periods_per_year=52,IF(O579=1,fpdate,P578+7),"n/a")),IF(periods_per_year=24,DATE(YEAR(fpdate),MONTH(fpdate)+(O579-1)/2+IF(AND(DAY(fpdate)&gt;=15,MOD(O579,2)=0),1,0),IF(MOD(O579,2)=0,IF(DAY(fpdate)&gt;=15,DAY(fpdate)-14,DAY(fpdate)+14),DAY(fpdate))),IF(DAY(DATE(YEAR(fpdate),MONTH(fpdate)+O579-1,DAY(fpdate)))&lt;&gt;DAY(fpdate),DATE(YEAR(fpdate),MONTH(fpdate)+O579,0),DATE(YEAR(fpdate),MONTH(fpdate)+O579-1,DAY(fpdate))))))</f>
        <v>#NAME?</v>
      </c>
      <c r="Q579" s="80" t="str">
        <f>IF(O579="","",IF(D579&lt;&gt;"",D579,IF(O579=1,start_rate,IF(variable,IF(OR(O579=1,O579&lt;$J$23*periods_per_year),Q578,MIN($J$24,IF(MOD(O579-1,$J$26)=0,MAX($J$25,Q578+$J$27),Q578))),Q578))))</f>
        <v>#NAME?</v>
      </c>
      <c r="R579" s="78" t="str">
        <f t="shared" si="10"/>
        <v>#NAME?</v>
      </c>
      <c r="S579" s="78" t="str">
        <f t="shared" si="11"/>
        <v>#NAME?</v>
      </c>
      <c r="T579" s="78" t="str">
        <f t="shared" si="12"/>
        <v>#NAME?</v>
      </c>
      <c r="U579" s="78" t="str">
        <f t="shared" si="13"/>
        <v>#NAME?</v>
      </c>
    </row>
    <row r="580" ht="12.75" customHeight="1">
      <c r="A580" s="74" t="str">
        <f t="shared" si="1"/>
        <v>#NAME?</v>
      </c>
      <c r="B580" s="75" t="str">
        <f>IF(A580="","",IF(OR(periods_per_year=26,periods_per_year=52),IF(periods_per_year=26,IF(A580=1,fpdate,B579+14),IF(periods_per_year=52,IF(A580=1,fpdate,B579+7),"n/a")),IF(periods_per_year=24,DATE(YEAR(fpdate),MONTH(fpdate)+(A580-1)/2+IF(AND(DAY(fpdate)&gt;=15,MOD(A580,2)=0),1,0),IF(MOD(A580,2)=0,IF(DAY(fpdate)&gt;=15,DAY(fpdate)-14,DAY(fpdate)+14),DAY(fpdate))),IF(DAY(DATE(YEAR(fpdate),MONTH(fpdate)+A580-1,DAY(fpdate)))&lt;&gt;DAY(fpdate),DATE(YEAR(fpdate),MONTH(fpdate)+A580,0),DATE(YEAR(fpdate),MONTH(fpdate)+A580-1,DAY(fpdate))))))</f>
        <v>#NAME?</v>
      </c>
      <c r="C580" s="76" t="str">
        <f t="shared" si="2"/>
        <v>#NAME?</v>
      </c>
      <c r="D580" s="77" t="str">
        <f>IF(A580="","",IF(A580=1,start_rate,IF(variable,IF(OR(A580=1,A580&lt;$J$23*periods_per_year),D579,MIN($J$24,IF(MOD(A580-1,$J$26)=0,MAX($J$25,D579+$J$27),D579))),D579)))</f>
        <v>#NAME?</v>
      </c>
      <c r="E580" s="78" t="str">
        <f t="shared" si="3"/>
        <v>#NAME?</v>
      </c>
      <c r="F580" s="78" t="str">
        <f t="shared" si="4"/>
        <v>#NAME?</v>
      </c>
      <c r="G580" s="78" t="str">
        <f>IF(OR(A580="",A580&lt;$E$23),"",IF(J579&lt;=F580,0,IF(IF(AND(A580&gt;=$E$23,MOD(A580-$E$23,int)=0),$E$24,0)+F580&gt;=J579+E580,J579+E580-F580,IF(AND(A580&gt;=$E$23,MOD(A580-$E$23,int)=0),$E$24,0)+IF(IF(AND(A580&gt;=$E$23,MOD(A580-$E$23,int)=0),$E$24,0)+IF(MOD(A580-$E$27,periods_per_year)=0,$E$26,0)+F580&lt;J579+E580,IF(MOD(A580-$E$27,periods_per_year)=0,$E$26,0),J579+E580-IF(AND(A580&gt;=$E$23,MOD(A580-$E$23,int)=0),$E$24,0)-F580))))</f>
        <v>#NAME?</v>
      </c>
      <c r="H580" s="79"/>
      <c r="I580" s="78" t="str">
        <f t="shared" si="5"/>
        <v>#NAME?</v>
      </c>
      <c r="J580" s="78" t="str">
        <f t="shared" si="6"/>
        <v>#NAME?</v>
      </c>
      <c r="K580" s="78" t="str">
        <f t="shared" si="7"/>
        <v>#NAME?</v>
      </c>
      <c r="L580" s="78" t="str">
        <f t="shared" si="8"/>
        <v>#NAME?</v>
      </c>
      <c r="M580" s="4"/>
      <c r="N580" s="4"/>
      <c r="O580" s="74" t="str">
        <f t="shared" si="9"/>
        <v>#NAME?</v>
      </c>
      <c r="P580" s="75" t="str">
        <f>IF(O580="","",IF(OR(periods_per_year=26,periods_per_year=52),IF(periods_per_year=26,IF(O580=1,fpdate,P579+14),IF(periods_per_year=52,IF(O580=1,fpdate,P579+7),"n/a")),IF(periods_per_year=24,DATE(YEAR(fpdate),MONTH(fpdate)+(O580-1)/2+IF(AND(DAY(fpdate)&gt;=15,MOD(O580,2)=0),1,0),IF(MOD(O580,2)=0,IF(DAY(fpdate)&gt;=15,DAY(fpdate)-14,DAY(fpdate)+14),DAY(fpdate))),IF(DAY(DATE(YEAR(fpdate),MONTH(fpdate)+O580-1,DAY(fpdate)))&lt;&gt;DAY(fpdate),DATE(YEAR(fpdate),MONTH(fpdate)+O580,0),DATE(YEAR(fpdate),MONTH(fpdate)+O580-1,DAY(fpdate))))))</f>
        <v>#NAME?</v>
      </c>
      <c r="Q580" s="80" t="str">
        <f>IF(O580="","",IF(D580&lt;&gt;"",D580,IF(O580=1,start_rate,IF(variable,IF(OR(O580=1,O580&lt;$J$23*periods_per_year),Q579,MIN($J$24,IF(MOD(O580-1,$J$26)=0,MAX($J$25,Q579+$J$27),Q579))),Q579))))</f>
        <v>#NAME?</v>
      </c>
      <c r="R580" s="78" t="str">
        <f t="shared" si="10"/>
        <v>#NAME?</v>
      </c>
      <c r="S580" s="78" t="str">
        <f t="shared" si="11"/>
        <v>#NAME?</v>
      </c>
      <c r="T580" s="78" t="str">
        <f t="shared" si="12"/>
        <v>#NAME?</v>
      </c>
      <c r="U580" s="78" t="str">
        <f t="shared" si="13"/>
        <v>#NAME?</v>
      </c>
    </row>
    <row r="581" ht="12.75" customHeight="1">
      <c r="A581" s="74" t="str">
        <f t="shared" si="1"/>
        <v>#NAME?</v>
      </c>
      <c r="B581" s="75" t="str">
        <f>IF(A581="","",IF(OR(periods_per_year=26,periods_per_year=52),IF(periods_per_year=26,IF(A581=1,fpdate,B580+14),IF(periods_per_year=52,IF(A581=1,fpdate,B580+7),"n/a")),IF(periods_per_year=24,DATE(YEAR(fpdate),MONTH(fpdate)+(A581-1)/2+IF(AND(DAY(fpdate)&gt;=15,MOD(A581,2)=0),1,0),IF(MOD(A581,2)=0,IF(DAY(fpdate)&gt;=15,DAY(fpdate)-14,DAY(fpdate)+14),DAY(fpdate))),IF(DAY(DATE(YEAR(fpdate),MONTH(fpdate)+A581-1,DAY(fpdate)))&lt;&gt;DAY(fpdate),DATE(YEAR(fpdate),MONTH(fpdate)+A581,0),DATE(YEAR(fpdate),MONTH(fpdate)+A581-1,DAY(fpdate))))))</f>
        <v>#NAME?</v>
      </c>
      <c r="C581" s="76" t="str">
        <f t="shared" si="2"/>
        <v>#NAME?</v>
      </c>
      <c r="D581" s="77" t="str">
        <f>IF(A581="","",IF(A581=1,start_rate,IF(variable,IF(OR(A581=1,A581&lt;$J$23*periods_per_year),D580,MIN($J$24,IF(MOD(A581-1,$J$26)=0,MAX($J$25,D580+$J$27),D580))),D580)))</f>
        <v>#NAME?</v>
      </c>
      <c r="E581" s="78" t="str">
        <f t="shared" si="3"/>
        <v>#NAME?</v>
      </c>
      <c r="F581" s="78" t="str">
        <f t="shared" si="4"/>
        <v>#NAME?</v>
      </c>
      <c r="G581" s="78" t="str">
        <f>IF(OR(A581="",A581&lt;$E$23),"",IF(J580&lt;=F581,0,IF(IF(AND(A581&gt;=$E$23,MOD(A581-$E$23,int)=0),$E$24,0)+F581&gt;=J580+E581,J580+E581-F581,IF(AND(A581&gt;=$E$23,MOD(A581-$E$23,int)=0),$E$24,0)+IF(IF(AND(A581&gt;=$E$23,MOD(A581-$E$23,int)=0),$E$24,0)+IF(MOD(A581-$E$27,periods_per_year)=0,$E$26,0)+F581&lt;J580+E581,IF(MOD(A581-$E$27,periods_per_year)=0,$E$26,0),J580+E581-IF(AND(A581&gt;=$E$23,MOD(A581-$E$23,int)=0),$E$24,0)-F581))))</f>
        <v>#NAME?</v>
      </c>
      <c r="H581" s="79"/>
      <c r="I581" s="78" t="str">
        <f t="shared" si="5"/>
        <v>#NAME?</v>
      </c>
      <c r="J581" s="78" t="str">
        <f t="shared" si="6"/>
        <v>#NAME?</v>
      </c>
      <c r="K581" s="78" t="str">
        <f t="shared" si="7"/>
        <v>#NAME?</v>
      </c>
      <c r="L581" s="78" t="str">
        <f t="shared" si="8"/>
        <v>#NAME?</v>
      </c>
      <c r="M581" s="4"/>
      <c r="N581" s="4"/>
      <c r="O581" s="74" t="str">
        <f t="shared" si="9"/>
        <v>#NAME?</v>
      </c>
      <c r="P581" s="75" t="str">
        <f>IF(O581="","",IF(OR(periods_per_year=26,periods_per_year=52),IF(periods_per_year=26,IF(O581=1,fpdate,P580+14),IF(periods_per_year=52,IF(O581=1,fpdate,P580+7),"n/a")),IF(periods_per_year=24,DATE(YEAR(fpdate),MONTH(fpdate)+(O581-1)/2+IF(AND(DAY(fpdate)&gt;=15,MOD(O581,2)=0),1,0),IF(MOD(O581,2)=0,IF(DAY(fpdate)&gt;=15,DAY(fpdate)-14,DAY(fpdate)+14),DAY(fpdate))),IF(DAY(DATE(YEAR(fpdate),MONTH(fpdate)+O581-1,DAY(fpdate)))&lt;&gt;DAY(fpdate),DATE(YEAR(fpdate),MONTH(fpdate)+O581,0),DATE(YEAR(fpdate),MONTH(fpdate)+O581-1,DAY(fpdate))))))</f>
        <v>#NAME?</v>
      </c>
      <c r="Q581" s="80" t="str">
        <f>IF(O581="","",IF(D581&lt;&gt;"",D581,IF(O581=1,start_rate,IF(variable,IF(OR(O581=1,O581&lt;$J$23*periods_per_year),Q580,MIN($J$24,IF(MOD(O581-1,$J$26)=0,MAX($J$25,Q580+$J$27),Q580))),Q580))))</f>
        <v>#NAME?</v>
      </c>
      <c r="R581" s="78" t="str">
        <f t="shared" si="10"/>
        <v>#NAME?</v>
      </c>
      <c r="S581" s="78" t="str">
        <f t="shared" si="11"/>
        <v>#NAME?</v>
      </c>
      <c r="T581" s="78" t="str">
        <f t="shared" si="12"/>
        <v>#NAME?</v>
      </c>
      <c r="U581" s="78" t="str">
        <f t="shared" si="13"/>
        <v>#NAME?</v>
      </c>
    </row>
    <row r="582" ht="12.75" customHeight="1">
      <c r="A582" s="74" t="str">
        <f t="shared" si="1"/>
        <v>#NAME?</v>
      </c>
      <c r="B582" s="75" t="str">
        <f>IF(A582="","",IF(OR(periods_per_year=26,periods_per_year=52),IF(periods_per_year=26,IF(A582=1,fpdate,B581+14),IF(periods_per_year=52,IF(A582=1,fpdate,B581+7),"n/a")),IF(periods_per_year=24,DATE(YEAR(fpdate),MONTH(fpdate)+(A582-1)/2+IF(AND(DAY(fpdate)&gt;=15,MOD(A582,2)=0),1,0),IF(MOD(A582,2)=0,IF(DAY(fpdate)&gt;=15,DAY(fpdate)-14,DAY(fpdate)+14),DAY(fpdate))),IF(DAY(DATE(YEAR(fpdate),MONTH(fpdate)+A582-1,DAY(fpdate)))&lt;&gt;DAY(fpdate),DATE(YEAR(fpdate),MONTH(fpdate)+A582,0),DATE(YEAR(fpdate),MONTH(fpdate)+A582-1,DAY(fpdate))))))</f>
        <v>#NAME?</v>
      </c>
      <c r="C582" s="76" t="str">
        <f t="shared" si="2"/>
        <v>#NAME?</v>
      </c>
      <c r="D582" s="77" t="str">
        <f>IF(A582="","",IF(A582=1,start_rate,IF(variable,IF(OR(A582=1,A582&lt;$J$23*periods_per_year),D581,MIN($J$24,IF(MOD(A582-1,$J$26)=0,MAX($J$25,D581+$J$27),D581))),D581)))</f>
        <v>#NAME?</v>
      </c>
      <c r="E582" s="78" t="str">
        <f t="shared" si="3"/>
        <v>#NAME?</v>
      </c>
      <c r="F582" s="78" t="str">
        <f t="shared" si="4"/>
        <v>#NAME?</v>
      </c>
      <c r="G582" s="78" t="str">
        <f>IF(OR(A582="",A582&lt;$E$23),"",IF(J581&lt;=F582,0,IF(IF(AND(A582&gt;=$E$23,MOD(A582-$E$23,int)=0),$E$24,0)+F582&gt;=J581+E582,J581+E582-F582,IF(AND(A582&gt;=$E$23,MOD(A582-$E$23,int)=0),$E$24,0)+IF(IF(AND(A582&gt;=$E$23,MOD(A582-$E$23,int)=0),$E$24,0)+IF(MOD(A582-$E$27,periods_per_year)=0,$E$26,0)+F582&lt;J581+E582,IF(MOD(A582-$E$27,periods_per_year)=0,$E$26,0),J581+E582-IF(AND(A582&gt;=$E$23,MOD(A582-$E$23,int)=0),$E$24,0)-F582))))</f>
        <v>#NAME?</v>
      </c>
      <c r="H582" s="79"/>
      <c r="I582" s="78" t="str">
        <f t="shared" si="5"/>
        <v>#NAME?</v>
      </c>
      <c r="J582" s="78" t="str">
        <f t="shared" si="6"/>
        <v>#NAME?</v>
      </c>
      <c r="K582" s="78" t="str">
        <f t="shared" si="7"/>
        <v>#NAME?</v>
      </c>
      <c r="L582" s="78" t="str">
        <f t="shared" si="8"/>
        <v>#NAME?</v>
      </c>
      <c r="M582" s="4"/>
      <c r="N582" s="4"/>
      <c r="O582" s="74" t="str">
        <f t="shared" si="9"/>
        <v>#NAME?</v>
      </c>
      <c r="P582" s="75" t="str">
        <f>IF(O582="","",IF(OR(periods_per_year=26,periods_per_year=52),IF(periods_per_year=26,IF(O582=1,fpdate,P581+14),IF(periods_per_year=52,IF(O582=1,fpdate,P581+7),"n/a")),IF(periods_per_year=24,DATE(YEAR(fpdate),MONTH(fpdate)+(O582-1)/2+IF(AND(DAY(fpdate)&gt;=15,MOD(O582,2)=0),1,0),IF(MOD(O582,2)=0,IF(DAY(fpdate)&gt;=15,DAY(fpdate)-14,DAY(fpdate)+14),DAY(fpdate))),IF(DAY(DATE(YEAR(fpdate),MONTH(fpdate)+O582-1,DAY(fpdate)))&lt;&gt;DAY(fpdate),DATE(YEAR(fpdate),MONTH(fpdate)+O582,0),DATE(YEAR(fpdate),MONTH(fpdate)+O582-1,DAY(fpdate))))))</f>
        <v>#NAME?</v>
      </c>
      <c r="Q582" s="80" t="str">
        <f>IF(O582="","",IF(D582&lt;&gt;"",D582,IF(O582=1,start_rate,IF(variable,IF(OR(O582=1,O582&lt;$J$23*periods_per_year),Q581,MIN($J$24,IF(MOD(O582-1,$J$26)=0,MAX($J$25,Q581+$J$27),Q581))),Q581))))</f>
        <v>#NAME?</v>
      </c>
      <c r="R582" s="78" t="str">
        <f t="shared" si="10"/>
        <v>#NAME?</v>
      </c>
      <c r="S582" s="78" t="str">
        <f t="shared" si="11"/>
        <v>#NAME?</v>
      </c>
      <c r="T582" s="78" t="str">
        <f t="shared" si="12"/>
        <v>#NAME?</v>
      </c>
      <c r="U582" s="78" t="str">
        <f t="shared" si="13"/>
        <v>#NAME?</v>
      </c>
    </row>
    <row r="583" ht="12.75" customHeight="1">
      <c r="A583" s="74" t="str">
        <f t="shared" si="1"/>
        <v>#NAME?</v>
      </c>
      <c r="B583" s="75" t="str">
        <f>IF(A583="","",IF(OR(periods_per_year=26,periods_per_year=52),IF(periods_per_year=26,IF(A583=1,fpdate,B582+14),IF(periods_per_year=52,IF(A583=1,fpdate,B582+7),"n/a")),IF(periods_per_year=24,DATE(YEAR(fpdate),MONTH(fpdate)+(A583-1)/2+IF(AND(DAY(fpdate)&gt;=15,MOD(A583,2)=0),1,0),IF(MOD(A583,2)=0,IF(DAY(fpdate)&gt;=15,DAY(fpdate)-14,DAY(fpdate)+14),DAY(fpdate))),IF(DAY(DATE(YEAR(fpdate),MONTH(fpdate)+A583-1,DAY(fpdate)))&lt;&gt;DAY(fpdate),DATE(YEAR(fpdate),MONTH(fpdate)+A583,0),DATE(YEAR(fpdate),MONTH(fpdate)+A583-1,DAY(fpdate))))))</f>
        <v>#NAME?</v>
      </c>
      <c r="C583" s="76" t="str">
        <f t="shared" si="2"/>
        <v>#NAME?</v>
      </c>
      <c r="D583" s="77" t="str">
        <f>IF(A583="","",IF(A583=1,start_rate,IF(variable,IF(OR(A583=1,A583&lt;$J$23*periods_per_year),D582,MIN($J$24,IF(MOD(A583-1,$J$26)=0,MAX($J$25,D582+$J$27),D582))),D582)))</f>
        <v>#NAME?</v>
      </c>
      <c r="E583" s="78" t="str">
        <f t="shared" si="3"/>
        <v>#NAME?</v>
      </c>
      <c r="F583" s="78" t="str">
        <f t="shared" si="4"/>
        <v>#NAME?</v>
      </c>
      <c r="G583" s="78" t="str">
        <f>IF(OR(A583="",A583&lt;$E$23),"",IF(J582&lt;=F583,0,IF(IF(AND(A583&gt;=$E$23,MOD(A583-$E$23,int)=0),$E$24,0)+F583&gt;=J582+E583,J582+E583-F583,IF(AND(A583&gt;=$E$23,MOD(A583-$E$23,int)=0),$E$24,0)+IF(IF(AND(A583&gt;=$E$23,MOD(A583-$E$23,int)=0),$E$24,0)+IF(MOD(A583-$E$27,periods_per_year)=0,$E$26,0)+F583&lt;J582+E583,IF(MOD(A583-$E$27,periods_per_year)=0,$E$26,0),J582+E583-IF(AND(A583&gt;=$E$23,MOD(A583-$E$23,int)=0),$E$24,0)-F583))))</f>
        <v>#NAME?</v>
      </c>
      <c r="H583" s="79"/>
      <c r="I583" s="78" t="str">
        <f t="shared" si="5"/>
        <v>#NAME?</v>
      </c>
      <c r="J583" s="78" t="str">
        <f t="shared" si="6"/>
        <v>#NAME?</v>
      </c>
      <c r="K583" s="78" t="str">
        <f t="shared" si="7"/>
        <v>#NAME?</v>
      </c>
      <c r="L583" s="78" t="str">
        <f t="shared" si="8"/>
        <v>#NAME?</v>
      </c>
      <c r="M583" s="4"/>
      <c r="N583" s="4"/>
      <c r="O583" s="74" t="str">
        <f t="shared" si="9"/>
        <v>#NAME?</v>
      </c>
      <c r="P583" s="75" t="str">
        <f>IF(O583="","",IF(OR(periods_per_year=26,periods_per_year=52),IF(periods_per_year=26,IF(O583=1,fpdate,P582+14),IF(periods_per_year=52,IF(O583=1,fpdate,P582+7),"n/a")),IF(periods_per_year=24,DATE(YEAR(fpdate),MONTH(fpdate)+(O583-1)/2+IF(AND(DAY(fpdate)&gt;=15,MOD(O583,2)=0),1,0),IF(MOD(O583,2)=0,IF(DAY(fpdate)&gt;=15,DAY(fpdate)-14,DAY(fpdate)+14),DAY(fpdate))),IF(DAY(DATE(YEAR(fpdate),MONTH(fpdate)+O583-1,DAY(fpdate)))&lt;&gt;DAY(fpdate),DATE(YEAR(fpdate),MONTH(fpdate)+O583,0),DATE(YEAR(fpdate),MONTH(fpdate)+O583-1,DAY(fpdate))))))</f>
        <v>#NAME?</v>
      </c>
      <c r="Q583" s="80" t="str">
        <f>IF(O583="","",IF(D583&lt;&gt;"",D583,IF(O583=1,start_rate,IF(variable,IF(OR(O583=1,O583&lt;$J$23*periods_per_year),Q582,MIN($J$24,IF(MOD(O583-1,$J$26)=0,MAX($J$25,Q582+$J$27),Q582))),Q582))))</f>
        <v>#NAME?</v>
      </c>
      <c r="R583" s="78" t="str">
        <f t="shared" si="10"/>
        <v>#NAME?</v>
      </c>
      <c r="S583" s="78" t="str">
        <f t="shared" si="11"/>
        <v>#NAME?</v>
      </c>
      <c r="T583" s="78" t="str">
        <f t="shared" si="12"/>
        <v>#NAME?</v>
      </c>
      <c r="U583" s="78" t="str">
        <f t="shared" si="13"/>
        <v>#NAME?</v>
      </c>
    </row>
    <row r="584" ht="12.75" customHeight="1">
      <c r="A584" s="74" t="str">
        <f t="shared" si="1"/>
        <v>#NAME?</v>
      </c>
      <c r="B584" s="75" t="str">
        <f>IF(A584="","",IF(OR(periods_per_year=26,periods_per_year=52),IF(periods_per_year=26,IF(A584=1,fpdate,B583+14),IF(periods_per_year=52,IF(A584=1,fpdate,B583+7),"n/a")),IF(periods_per_year=24,DATE(YEAR(fpdate),MONTH(fpdate)+(A584-1)/2+IF(AND(DAY(fpdate)&gt;=15,MOD(A584,2)=0),1,0),IF(MOD(A584,2)=0,IF(DAY(fpdate)&gt;=15,DAY(fpdate)-14,DAY(fpdate)+14),DAY(fpdate))),IF(DAY(DATE(YEAR(fpdate),MONTH(fpdate)+A584-1,DAY(fpdate)))&lt;&gt;DAY(fpdate),DATE(YEAR(fpdate),MONTH(fpdate)+A584,0),DATE(YEAR(fpdate),MONTH(fpdate)+A584-1,DAY(fpdate))))))</f>
        <v>#NAME?</v>
      </c>
      <c r="C584" s="76" t="str">
        <f t="shared" si="2"/>
        <v>#NAME?</v>
      </c>
      <c r="D584" s="77" t="str">
        <f>IF(A584="","",IF(A584=1,start_rate,IF(variable,IF(OR(A584=1,A584&lt;$J$23*periods_per_year),D583,MIN($J$24,IF(MOD(A584-1,$J$26)=0,MAX($J$25,D583+$J$27),D583))),D583)))</f>
        <v>#NAME?</v>
      </c>
      <c r="E584" s="78" t="str">
        <f t="shared" si="3"/>
        <v>#NAME?</v>
      </c>
      <c r="F584" s="78" t="str">
        <f t="shared" si="4"/>
        <v>#NAME?</v>
      </c>
      <c r="G584" s="78" t="str">
        <f>IF(OR(A584="",A584&lt;$E$23),"",IF(J583&lt;=F584,0,IF(IF(AND(A584&gt;=$E$23,MOD(A584-$E$23,int)=0),$E$24,0)+F584&gt;=J583+E584,J583+E584-F584,IF(AND(A584&gt;=$E$23,MOD(A584-$E$23,int)=0),$E$24,0)+IF(IF(AND(A584&gt;=$E$23,MOD(A584-$E$23,int)=0),$E$24,0)+IF(MOD(A584-$E$27,periods_per_year)=0,$E$26,0)+F584&lt;J583+E584,IF(MOD(A584-$E$27,periods_per_year)=0,$E$26,0),J583+E584-IF(AND(A584&gt;=$E$23,MOD(A584-$E$23,int)=0),$E$24,0)-F584))))</f>
        <v>#NAME?</v>
      </c>
      <c r="H584" s="79"/>
      <c r="I584" s="78" t="str">
        <f t="shared" si="5"/>
        <v>#NAME?</v>
      </c>
      <c r="J584" s="78" t="str">
        <f t="shared" si="6"/>
        <v>#NAME?</v>
      </c>
      <c r="K584" s="78" t="str">
        <f t="shared" si="7"/>
        <v>#NAME?</v>
      </c>
      <c r="L584" s="78" t="str">
        <f t="shared" si="8"/>
        <v>#NAME?</v>
      </c>
      <c r="M584" s="4"/>
      <c r="N584" s="4"/>
      <c r="O584" s="74" t="str">
        <f t="shared" si="9"/>
        <v>#NAME?</v>
      </c>
      <c r="P584" s="75" t="str">
        <f>IF(O584="","",IF(OR(periods_per_year=26,periods_per_year=52),IF(periods_per_year=26,IF(O584=1,fpdate,P583+14),IF(periods_per_year=52,IF(O584=1,fpdate,P583+7),"n/a")),IF(periods_per_year=24,DATE(YEAR(fpdate),MONTH(fpdate)+(O584-1)/2+IF(AND(DAY(fpdate)&gt;=15,MOD(O584,2)=0),1,0),IF(MOD(O584,2)=0,IF(DAY(fpdate)&gt;=15,DAY(fpdate)-14,DAY(fpdate)+14),DAY(fpdate))),IF(DAY(DATE(YEAR(fpdate),MONTH(fpdate)+O584-1,DAY(fpdate)))&lt;&gt;DAY(fpdate),DATE(YEAR(fpdate),MONTH(fpdate)+O584,0),DATE(YEAR(fpdate),MONTH(fpdate)+O584-1,DAY(fpdate))))))</f>
        <v>#NAME?</v>
      </c>
      <c r="Q584" s="80" t="str">
        <f>IF(O584="","",IF(D584&lt;&gt;"",D584,IF(O584=1,start_rate,IF(variable,IF(OR(O584=1,O584&lt;$J$23*periods_per_year),Q583,MIN($J$24,IF(MOD(O584-1,$J$26)=0,MAX($J$25,Q583+$J$27),Q583))),Q583))))</f>
        <v>#NAME?</v>
      </c>
      <c r="R584" s="78" t="str">
        <f t="shared" si="10"/>
        <v>#NAME?</v>
      </c>
      <c r="S584" s="78" t="str">
        <f t="shared" si="11"/>
        <v>#NAME?</v>
      </c>
      <c r="T584" s="78" t="str">
        <f t="shared" si="12"/>
        <v>#NAME?</v>
      </c>
      <c r="U584" s="78" t="str">
        <f t="shared" si="13"/>
        <v>#NAME?</v>
      </c>
    </row>
    <row r="585" ht="12.75" customHeight="1">
      <c r="A585" s="74" t="str">
        <f t="shared" si="1"/>
        <v>#NAME?</v>
      </c>
      <c r="B585" s="75" t="str">
        <f>IF(A585="","",IF(OR(periods_per_year=26,periods_per_year=52),IF(periods_per_year=26,IF(A585=1,fpdate,B584+14),IF(periods_per_year=52,IF(A585=1,fpdate,B584+7),"n/a")),IF(periods_per_year=24,DATE(YEAR(fpdate),MONTH(fpdate)+(A585-1)/2+IF(AND(DAY(fpdate)&gt;=15,MOD(A585,2)=0),1,0),IF(MOD(A585,2)=0,IF(DAY(fpdate)&gt;=15,DAY(fpdate)-14,DAY(fpdate)+14),DAY(fpdate))),IF(DAY(DATE(YEAR(fpdate),MONTH(fpdate)+A585-1,DAY(fpdate)))&lt;&gt;DAY(fpdate),DATE(YEAR(fpdate),MONTH(fpdate)+A585,0),DATE(YEAR(fpdate),MONTH(fpdate)+A585-1,DAY(fpdate))))))</f>
        <v>#NAME?</v>
      </c>
      <c r="C585" s="76" t="str">
        <f t="shared" si="2"/>
        <v>#NAME?</v>
      </c>
      <c r="D585" s="77" t="str">
        <f>IF(A585="","",IF(A585=1,start_rate,IF(variable,IF(OR(A585=1,A585&lt;$J$23*periods_per_year),D584,MIN($J$24,IF(MOD(A585-1,$J$26)=0,MAX($J$25,D584+$J$27),D584))),D584)))</f>
        <v>#NAME?</v>
      </c>
      <c r="E585" s="78" t="str">
        <f t="shared" si="3"/>
        <v>#NAME?</v>
      </c>
      <c r="F585" s="78" t="str">
        <f t="shared" si="4"/>
        <v>#NAME?</v>
      </c>
      <c r="G585" s="78" t="str">
        <f>IF(OR(A585="",A585&lt;$E$23),"",IF(J584&lt;=F585,0,IF(IF(AND(A585&gt;=$E$23,MOD(A585-$E$23,int)=0),$E$24,0)+F585&gt;=J584+E585,J584+E585-F585,IF(AND(A585&gt;=$E$23,MOD(A585-$E$23,int)=0),$E$24,0)+IF(IF(AND(A585&gt;=$E$23,MOD(A585-$E$23,int)=0),$E$24,0)+IF(MOD(A585-$E$27,periods_per_year)=0,$E$26,0)+F585&lt;J584+E585,IF(MOD(A585-$E$27,periods_per_year)=0,$E$26,0),J584+E585-IF(AND(A585&gt;=$E$23,MOD(A585-$E$23,int)=0),$E$24,0)-F585))))</f>
        <v>#NAME?</v>
      </c>
      <c r="H585" s="79"/>
      <c r="I585" s="78" t="str">
        <f t="shared" si="5"/>
        <v>#NAME?</v>
      </c>
      <c r="J585" s="78" t="str">
        <f t="shared" si="6"/>
        <v>#NAME?</v>
      </c>
      <c r="K585" s="78" t="str">
        <f t="shared" si="7"/>
        <v>#NAME?</v>
      </c>
      <c r="L585" s="78" t="str">
        <f t="shared" si="8"/>
        <v>#NAME?</v>
      </c>
      <c r="M585" s="4"/>
      <c r="N585" s="4"/>
      <c r="O585" s="74" t="str">
        <f t="shared" si="9"/>
        <v>#NAME?</v>
      </c>
      <c r="P585" s="75" t="str">
        <f>IF(O585="","",IF(OR(periods_per_year=26,periods_per_year=52),IF(periods_per_year=26,IF(O585=1,fpdate,P584+14),IF(periods_per_year=52,IF(O585=1,fpdate,P584+7),"n/a")),IF(periods_per_year=24,DATE(YEAR(fpdate),MONTH(fpdate)+(O585-1)/2+IF(AND(DAY(fpdate)&gt;=15,MOD(O585,2)=0),1,0),IF(MOD(O585,2)=0,IF(DAY(fpdate)&gt;=15,DAY(fpdate)-14,DAY(fpdate)+14),DAY(fpdate))),IF(DAY(DATE(YEAR(fpdate),MONTH(fpdate)+O585-1,DAY(fpdate)))&lt;&gt;DAY(fpdate),DATE(YEAR(fpdate),MONTH(fpdate)+O585,0),DATE(YEAR(fpdate),MONTH(fpdate)+O585-1,DAY(fpdate))))))</f>
        <v>#NAME?</v>
      </c>
      <c r="Q585" s="80" t="str">
        <f>IF(O585="","",IF(D585&lt;&gt;"",D585,IF(O585=1,start_rate,IF(variable,IF(OR(O585=1,O585&lt;$J$23*periods_per_year),Q584,MIN($J$24,IF(MOD(O585-1,$J$26)=0,MAX($J$25,Q584+$J$27),Q584))),Q584))))</f>
        <v>#NAME?</v>
      </c>
      <c r="R585" s="78" t="str">
        <f t="shared" si="10"/>
        <v>#NAME?</v>
      </c>
      <c r="S585" s="78" t="str">
        <f t="shared" si="11"/>
        <v>#NAME?</v>
      </c>
      <c r="T585" s="78" t="str">
        <f t="shared" si="12"/>
        <v>#NAME?</v>
      </c>
      <c r="U585" s="78" t="str">
        <f t="shared" si="13"/>
        <v>#NAME?</v>
      </c>
    </row>
    <row r="586" ht="12.75" customHeight="1">
      <c r="A586" s="74" t="str">
        <f t="shared" si="1"/>
        <v>#NAME?</v>
      </c>
      <c r="B586" s="75" t="str">
        <f>IF(A586="","",IF(OR(periods_per_year=26,periods_per_year=52),IF(periods_per_year=26,IF(A586=1,fpdate,B585+14),IF(periods_per_year=52,IF(A586=1,fpdate,B585+7),"n/a")),IF(periods_per_year=24,DATE(YEAR(fpdate),MONTH(fpdate)+(A586-1)/2+IF(AND(DAY(fpdate)&gt;=15,MOD(A586,2)=0),1,0),IF(MOD(A586,2)=0,IF(DAY(fpdate)&gt;=15,DAY(fpdate)-14,DAY(fpdate)+14),DAY(fpdate))),IF(DAY(DATE(YEAR(fpdate),MONTH(fpdate)+A586-1,DAY(fpdate)))&lt;&gt;DAY(fpdate),DATE(YEAR(fpdate),MONTH(fpdate)+A586,0),DATE(YEAR(fpdate),MONTH(fpdate)+A586-1,DAY(fpdate))))))</f>
        <v>#NAME?</v>
      </c>
      <c r="C586" s="76" t="str">
        <f t="shared" si="2"/>
        <v>#NAME?</v>
      </c>
      <c r="D586" s="77" t="str">
        <f>IF(A586="","",IF(A586=1,start_rate,IF(variable,IF(OR(A586=1,A586&lt;$J$23*periods_per_year),D585,MIN($J$24,IF(MOD(A586-1,$J$26)=0,MAX($J$25,D585+$J$27),D585))),D585)))</f>
        <v>#NAME?</v>
      </c>
      <c r="E586" s="78" t="str">
        <f t="shared" si="3"/>
        <v>#NAME?</v>
      </c>
      <c r="F586" s="78" t="str">
        <f t="shared" si="4"/>
        <v>#NAME?</v>
      </c>
      <c r="G586" s="78" t="str">
        <f>IF(OR(A586="",A586&lt;$E$23),"",IF(J585&lt;=F586,0,IF(IF(AND(A586&gt;=$E$23,MOD(A586-$E$23,int)=0),$E$24,0)+F586&gt;=J585+E586,J585+E586-F586,IF(AND(A586&gt;=$E$23,MOD(A586-$E$23,int)=0),$E$24,0)+IF(IF(AND(A586&gt;=$E$23,MOD(A586-$E$23,int)=0),$E$24,0)+IF(MOD(A586-$E$27,periods_per_year)=0,$E$26,0)+F586&lt;J585+E586,IF(MOD(A586-$E$27,periods_per_year)=0,$E$26,0),J585+E586-IF(AND(A586&gt;=$E$23,MOD(A586-$E$23,int)=0),$E$24,0)-F586))))</f>
        <v>#NAME?</v>
      </c>
      <c r="H586" s="79"/>
      <c r="I586" s="78" t="str">
        <f t="shared" si="5"/>
        <v>#NAME?</v>
      </c>
      <c r="J586" s="78" t="str">
        <f t="shared" si="6"/>
        <v>#NAME?</v>
      </c>
      <c r="K586" s="78" t="str">
        <f t="shared" si="7"/>
        <v>#NAME?</v>
      </c>
      <c r="L586" s="78" t="str">
        <f t="shared" si="8"/>
        <v>#NAME?</v>
      </c>
      <c r="M586" s="4"/>
      <c r="N586" s="4"/>
      <c r="O586" s="74" t="str">
        <f t="shared" si="9"/>
        <v>#NAME?</v>
      </c>
      <c r="P586" s="75" t="str">
        <f>IF(O586="","",IF(OR(periods_per_year=26,periods_per_year=52),IF(periods_per_year=26,IF(O586=1,fpdate,P585+14),IF(periods_per_year=52,IF(O586=1,fpdate,P585+7),"n/a")),IF(periods_per_year=24,DATE(YEAR(fpdate),MONTH(fpdate)+(O586-1)/2+IF(AND(DAY(fpdate)&gt;=15,MOD(O586,2)=0),1,0),IF(MOD(O586,2)=0,IF(DAY(fpdate)&gt;=15,DAY(fpdate)-14,DAY(fpdate)+14),DAY(fpdate))),IF(DAY(DATE(YEAR(fpdate),MONTH(fpdate)+O586-1,DAY(fpdate)))&lt;&gt;DAY(fpdate),DATE(YEAR(fpdate),MONTH(fpdate)+O586,0),DATE(YEAR(fpdate),MONTH(fpdate)+O586-1,DAY(fpdate))))))</f>
        <v>#NAME?</v>
      </c>
      <c r="Q586" s="80" t="str">
        <f>IF(O586="","",IF(D586&lt;&gt;"",D586,IF(O586=1,start_rate,IF(variable,IF(OR(O586=1,O586&lt;$J$23*periods_per_year),Q585,MIN($J$24,IF(MOD(O586-1,$J$26)=0,MAX($J$25,Q585+$J$27),Q585))),Q585))))</f>
        <v>#NAME?</v>
      </c>
      <c r="R586" s="78" t="str">
        <f t="shared" si="10"/>
        <v>#NAME?</v>
      </c>
      <c r="S586" s="78" t="str">
        <f t="shared" si="11"/>
        <v>#NAME?</v>
      </c>
      <c r="T586" s="78" t="str">
        <f t="shared" si="12"/>
        <v>#NAME?</v>
      </c>
      <c r="U586" s="78" t="str">
        <f t="shared" si="13"/>
        <v>#NAME?</v>
      </c>
    </row>
    <row r="587" ht="12.75" customHeight="1">
      <c r="A587" s="74" t="str">
        <f t="shared" si="1"/>
        <v>#NAME?</v>
      </c>
      <c r="B587" s="75" t="str">
        <f>IF(A587="","",IF(OR(periods_per_year=26,periods_per_year=52),IF(periods_per_year=26,IF(A587=1,fpdate,B586+14),IF(periods_per_year=52,IF(A587=1,fpdate,B586+7),"n/a")),IF(periods_per_year=24,DATE(YEAR(fpdate),MONTH(fpdate)+(A587-1)/2+IF(AND(DAY(fpdate)&gt;=15,MOD(A587,2)=0),1,0),IF(MOD(A587,2)=0,IF(DAY(fpdate)&gt;=15,DAY(fpdate)-14,DAY(fpdate)+14),DAY(fpdate))),IF(DAY(DATE(YEAR(fpdate),MONTH(fpdate)+A587-1,DAY(fpdate)))&lt;&gt;DAY(fpdate),DATE(YEAR(fpdate),MONTH(fpdate)+A587,0),DATE(YEAR(fpdate),MONTH(fpdate)+A587-1,DAY(fpdate))))))</f>
        <v>#NAME?</v>
      </c>
      <c r="C587" s="76" t="str">
        <f t="shared" si="2"/>
        <v>#NAME?</v>
      </c>
      <c r="D587" s="77" t="str">
        <f>IF(A587="","",IF(A587=1,start_rate,IF(variable,IF(OR(A587=1,A587&lt;$J$23*periods_per_year),D586,MIN($J$24,IF(MOD(A587-1,$J$26)=0,MAX($J$25,D586+$J$27),D586))),D586)))</f>
        <v>#NAME?</v>
      </c>
      <c r="E587" s="78" t="str">
        <f t="shared" si="3"/>
        <v>#NAME?</v>
      </c>
      <c r="F587" s="78" t="str">
        <f t="shared" si="4"/>
        <v>#NAME?</v>
      </c>
      <c r="G587" s="78" t="str">
        <f>IF(OR(A587="",A587&lt;$E$23),"",IF(J586&lt;=F587,0,IF(IF(AND(A587&gt;=$E$23,MOD(A587-$E$23,int)=0),$E$24,0)+F587&gt;=J586+E587,J586+E587-F587,IF(AND(A587&gt;=$E$23,MOD(A587-$E$23,int)=0),$E$24,0)+IF(IF(AND(A587&gt;=$E$23,MOD(A587-$E$23,int)=0),$E$24,0)+IF(MOD(A587-$E$27,periods_per_year)=0,$E$26,0)+F587&lt;J586+E587,IF(MOD(A587-$E$27,periods_per_year)=0,$E$26,0),J586+E587-IF(AND(A587&gt;=$E$23,MOD(A587-$E$23,int)=0),$E$24,0)-F587))))</f>
        <v>#NAME?</v>
      </c>
      <c r="H587" s="79"/>
      <c r="I587" s="78" t="str">
        <f t="shared" si="5"/>
        <v>#NAME?</v>
      </c>
      <c r="J587" s="78" t="str">
        <f t="shared" si="6"/>
        <v>#NAME?</v>
      </c>
      <c r="K587" s="78" t="str">
        <f t="shared" si="7"/>
        <v>#NAME?</v>
      </c>
      <c r="L587" s="78" t="str">
        <f t="shared" si="8"/>
        <v>#NAME?</v>
      </c>
      <c r="M587" s="4"/>
      <c r="N587" s="4"/>
      <c r="O587" s="74" t="str">
        <f t="shared" si="9"/>
        <v>#NAME?</v>
      </c>
      <c r="P587" s="75" t="str">
        <f>IF(O587="","",IF(OR(periods_per_year=26,periods_per_year=52),IF(periods_per_year=26,IF(O587=1,fpdate,P586+14),IF(periods_per_year=52,IF(O587=1,fpdate,P586+7),"n/a")),IF(periods_per_year=24,DATE(YEAR(fpdate),MONTH(fpdate)+(O587-1)/2+IF(AND(DAY(fpdate)&gt;=15,MOD(O587,2)=0),1,0),IF(MOD(O587,2)=0,IF(DAY(fpdate)&gt;=15,DAY(fpdate)-14,DAY(fpdate)+14),DAY(fpdate))),IF(DAY(DATE(YEAR(fpdate),MONTH(fpdate)+O587-1,DAY(fpdate)))&lt;&gt;DAY(fpdate),DATE(YEAR(fpdate),MONTH(fpdate)+O587,0),DATE(YEAR(fpdate),MONTH(fpdate)+O587-1,DAY(fpdate))))))</f>
        <v>#NAME?</v>
      </c>
      <c r="Q587" s="80" t="str">
        <f>IF(O587="","",IF(D587&lt;&gt;"",D587,IF(O587=1,start_rate,IF(variable,IF(OR(O587=1,O587&lt;$J$23*periods_per_year),Q586,MIN($J$24,IF(MOD(O587-1,$J$26)=0,MAX($J$25,Q586+$J$27),Q586))),Q586))))</f>
        <v>#NAME?</v>
      </c>
      <c r="R587" s="78" t="str">
        <f t="shared" si="10"/>
        <v>#NAME?</v>
      </c>
      <c r="S587" s="78" t="str">
        <f t="shared" si="11"/>
        <v>#NAME?</v>
      </c>
      <c r="T587" s="78" t="str">
        <f t="shared" si="12"/>
        <v>#NAME?</v>
      </c>
      <c r="U587" s="78" t="str">
        <f t="shared" si="13"/>
        <v>#NAME?</v>
      </c>
    </row>
    <row r="588" ht="12.75" customHeight="1">
      <c r="A588" s="74" t="str">
        <f t="shared" si="1"/>
        <v>#NAME?</v>
      </c>
      <c r="B588" s="75" t="str">
        <f>IF(A588="","",IF(OR(periods_per_year=26,periods_per_year=52),IF(periods_per_year=26,IF(A588=1,fpdate,B587+14),IF(periods_per_year=52,IF(A588=1,fpdate,B587+7),"n/a")),IF(periods_per_year=24,DATE(YEAR(fpdate),MONTH(fpdate)+(A588-1)/2+IF(AND(DAY(fpdate)&gt;=15,MOD(A588,2)=0),1,0),IF(MOD(A588,2)=0,IF(DAY(fpdate)&gt;=15,DAY(fpdate)-14,DAY(fpdate)+14),DAY(fpdate))),IF(DAY(DATE(YEAR(fpdate),MONTH(fpdate)+A588-1,DAY(fpdate)))&lt;&gt;DAY(fpdate),DATE(YEAR(fpdate),MONTH(fpdate)+A588,0),DATE(YEAR(fpdate),MONTH(fpdate)+A588-1,DAY(fpdate))))))</f>
        <v>#NAME?</v>
      </c>
      <c r="C588" s="76" t="str">
        <f t="shared" si="2"/>
        <v>#NAME?</v>
      </c>
      <c r="D588" s="77" t="str">
        <f>IF(A588="","",IF(A588=1,start_rate,IF(variable,IF(OR(A588=1,A588&lt;$J$23*periods_per_year),D587,MIN($J$24,IF(MOD(A588-1,$J$26)=0,MAX($J$25,D587+$J$27),D587))),D587)))</f>
        <v>#NAME?</v>
      </c>
      <c r="E588" s="78" t="str">
        <f t="shared" si="3"/>
        <v>#NAME?</v>
      </c>
      <c r="F588" s="78" t="str">
        <f t="shared" si="4"/>
        <v>#NAME?</v>
      </c>
      <c r="G588" s="78" t="str">
        <f>IF(OR(A588="",A588&lt;$E$23),"",IF(J587&lt;=F588,0,IF(IF(AND(A588&gt;=$E$23,MOD(A588-$E$23,int)=0),$E$24,0)+F588&gt;=J587+E588,J587+E588-F588,IF(AND(A588&gt;=$E$23,MOD(A588-$E$23,int)=0),$E$24,0)+IF(IF(AND(A588&gt;=$E$23,MOD(A588-$E$23,int)=0),$E$24,0)+IF(MOD(A588-$E$27,periods_per_year)=0,$E$26,0)+F588&lt;J587+E588,IF(MOD(A588-$E$27,periods_per_year)=0,$E$26,0),J587+E588-IF(AND(A588&gt;=$E$23,MOD(A588-$E$23,int)=0),$E$24,0)-F588))))</f>
        <v>#NAME?</v>
      </c>
      <c r="H588" s="79"/>
      <c r="I588" s="78" t="str">
        <f t="shared" si="5"/>
        <v>#NAME?</v>
      </c>
      <c r="J588" s="78" t="str">
        <f t="shared" si="6"/>
        <v>#NAME?</v>
      </c>
      <c r="K588" s="78" t="str">
        <f t="shared" si="7"/>
        <v>#NAME?</v>
      </c>
      <c r="L588" s="78" t="str">
        <f t="shared" si="8"/>
        <v>#NAME?</v>
      </c>
      <c r="M588" s="4"/>
      <c r="N588" s="4"/>
      <c r="O588" s="74" t="str">
        <f t="shared" si="9"/>
        <v>#NAME?</v>
      </c>
      <c r="P588" s="75" t="str">
        <f>IF(O588="","",IF(OR(periods_per_year=26,periods_per_year=52),IF(periods_per_year=26,IF(O588=1,fpdate,P587+14),IF(periods_per_year=52,IF(O588=1,fpdate,P587+7),"n/a")),IF(periods_per_year=24,DATE(YEAR(fpdate),MONTH(fpdate)+(O588-1)/2+IF(AND(DAY(fpdate)&gt;=15,MOD(O588,2)=0),1,0),IF(MOD(O588,2)=0,IF(DAY(fpdate)&gt;=15,DAY(fpdate)-14,DAY(fpdate)+14),DAY(fpdate))),IF(DAY(DATE(YEAR(fpdate),MONTH(fpdate)+O588-1,DAY(fpdate)))&lt;&gt;DAY(fpdate),DATE(YEAR(fpdate),MONTH(fpdate)+O588,0),DATE(YEAR(fpdate),MONTH(fpdate)+O588-1,DAY(fpdate))))))</f>
        <v>#NAME?</v>
      </c>
      <c r="Q588" s="80" t="str">
        <f>IF(O588="","",IF(D588&lt;&gt;"",D588,IF(O588=1,start_rate,IF(variable,IF(OR(O588=1,O588&lt;$J$23*periods_per_year),Q587,MIN($J$24,IF(MOD(O588-1,$J$26)=0,MAX($J$25,Q587+$J$27),Q587))),Q587))))</f>
        <v>#NAME?</v>
      </c>
      <c r="R588" s="78" t="str">
        <f t="shared" si="10"/>
        <v>#NAME?</v>
      </c>
      <c r="S588" s="78" t="str">
        <f t="shared" si="11"/>
        <v>#NAME?</v>
      </c>
      <c r="T588" s="78" t="str">
        <f t="shared" si="12"/>
        <v>#NAME?</v>
      </c>
      <c r="U588" s="78" t="str">
        <f t="shared" si="13"/>
        <v>#NAME?</v>
      </c>
    </row>
    <row r="589" ht="12.75" customHeight="1">
      <c r="A589" s="74" t="str">
        <f t="shared" si="1"/>
        <v>#NAME?</v>
      </c>
      <c r="B589" s="75" t="str">
        <f>IF(A589="","",IF(OR(periods_per_year=26,periods_per_year=52),IF(periods_per_year=26,IF(A589=1,fpdate,B588+14),IF(periods_per_year=52,IF(A589=1,fpdate,B588+7),"n/a")),IF(periods_per_year=24,DATE(YEAR(fpdate),MONTH(fpdate)+(A589-1)/2+IF(AND(DAY(fpdate)&gt;=15,MOD(A589,2)=0),1,0),IF(MOD(A589,2)=0,IF(DAY(fpdate)&gt;=15,DAY(fpdate)-14,DAY(fpdate)+14),DAY(fpdate))),IF(DAY(DATE(YEAR(fpdate),MONTH(fpdate)+A589-1,DAY(fpdate)))&lt;&gt;DAY(fpdate),DATE(YEAR(fpdate),MONTH(fpdate)+A589,0),DATE(YEAR(fpdate),MONTH(fpdate)+A589-1,DAY(fpdate))))))</f>
        <v>#NAME?</v>
      </c>
      <c r="C589" s="76" t="str">
        <f t="shared" si="2"/>
        <v>#NAME?</v>
      </c>
      <c r="D589" s="77" t="str">
        <f>IF(A589="","",IF(A589=1,start_rate,IF(variable,IF(OR(A589=1,A589&lt;$J$23*periods_per_year),D588,MIN($J$24,IF(MOD(A589-1,$J$26)=0,MAX($J$25,D588+$J$27),D588))),D588)))</f>
        <v>#NAME?</v>
      </c>
      <c r="E589" s="78" t="str">
        <f t="shared" si="3"/>
        <v>#NAME?</v>
      </c>
      <c r="F589" s="78" t="str">
        <f t="shared" si="4"/>
        <v>#NAME?</v>
      </c>
      <c r="G589" s="78" t="str">
        <f>IF(OR(A589="",A589&lt;$E$23),"",IF(J588&lt;=F589,0,IF(IF(AND(A589&gt;=$E$23,MOD(A589-$E$23,int)=0),$E$24,0)+F589&gt;=J588+E589,J588+E589-F589,IF(AND(A589&gt;=$E$23,MOD(A589-$E$23,int)=0),$E$24,0)+IF(IF(AND(A589&gt;=$E$23,MOD(A589-$E$23,int)=0),$E$24,0)+IF(MOD(A589-$E$27,periods_per_year)=0,$E$26,0)+F589&lt;J588+E589,IF(MOD(A589-$E$27,periods_per_year)=0,$E$26,0),J588+E589-IF(AND(A589&gt;=$E$23,MOD(A589-$E$23,int)=0),$E$24,0)-F589))))</f>
        <v>#NAME?</v>
      </c>
      <c r="H589" s="79"/>
      <c r="I589" s="78" t="str">
        <f t="shared" si="5"/>
        <v>#NAME?</v>
      </c>
      <c r="J589" s="78" t="str">
        <f t="shared" si="6"/>
        <v>#NAME?</v>
      </c>
      <c r="K589" s="78" t="str">
        <f t="shared" si="7"/>
        <v>#NAME?</v>
      </c>
      <c r="L589" s="78" t="str">
        <f t="shared" si="8"/>
        <v>#NAME?</v>
      </c>
      <c r="M589" s="4"/>
      <c r="N589" s="4"/>
      <c r="O589" s="74" t="str">
        <f t="shared" si="9"/>
        <v>#NAME?</v>
      </c>
      <c r="P589" s="75" t="str">
        <f>IF(O589="","",IF(OR(periods_per_year=26,periods_per_year=52),IF(periods_per_year=26,IF(O589=1,fpdate,P588+14),IF(periods_per_year=52,IF(O589=1,fpdate,P588+7),"n/a")),IF(periods_per_year=24,DATE(YEAR(fpdate),MONTH(fpdate)+(O589-1)/2+IF(AND(DAY(fpdate)&gt;=15,MOD(O589,2)=0),1,0),IF(MOD(O589,2)=0,IF(DAY(fpdate)&gt;=15,DAY(fpdate)-14,DAY(fpdate)+14),DAY(fpdate))),IF(DAY(DATE(YEAR(fpdate),MONTH(fpdate)+O589-1,DAY(fpdate)))&lt;&gt;DAY(fpdate),DATE(YEAR(fpdate),MONTH(fpdate)+O589,0),DATE(YEAR(fpdate),MONTH(fpdate)+O589-1,DAY(fpdate))))))</f>
        <v>#NAME?</v>
      </c>
      <c r="Q589" s="80" t="str">
        <f>IF(O589="","",IF(D589&lt;&gt;"",D589,IF(O589=1,start_rate,IF(variable,IF(OR(O589=1,O589&lt;$J$23*periods_per_year),Q588,MIN($J$24,IF(MOD(O589-1,$J$26)=0,MAX($J$25,Q588+$J$27),Q588))),Q588))))</f>
        <v>#NAME?</v>
      </c>
      <c r="R589" s="78" t="str">
        <f t="shared" si="10"/>
        <v>#NAME?</v>
      </c>
      <c r="S589" s="78" t="str">
        <f t="shared" si="11"/>
        <v>#NAME?</v>
      </c>
      <c r="T589" s="78" t="str">
        <f t="shared" si="12"/>
        <v>#NAME?</v>
      </c>
      <c r="U589" s="78" t="str">
        <f t="shared" si="13"/>
        <v>#NAME?</v>
      </c>
    </row>
    <row r="590" ht="12.75" customHeight="1">
      <c r="A590" s="74" t="str">
        <f t="shared" si="1"/>
        <v>#NAME?</v>
      </c>
      <c r="B590" s="75" t="str">
        <f>IF(A590="","",IF(OR(periods_per_year=26,periods_per_year=52),IF(periods_per_year=26,IF(A590=1,fpdate,B589+14),IF(periods_per_year=52,IF(A590=1,fpdate,B589+7),"n/a")),IF(periods_per_year=24,DATE(YEAR(fpdate),MONTH(fpdate)+(A590-1)/2+IF(AND(DAY(fpdate)&gt;=15,MOD(A590,2)=0),1,0),IF(MOD(A590,2)=0,IF(DAY(fpdate)&gt;=15,DAY(fpdate)-14,DAY(fpdate)+14),DAY(fpdate))),IF(DAY(DATE(YEAR(fpdate),MONTH(fpdate)+A590-1,DAY(fpdate)))&lt;&gt;DAY(fpdate),DATE(YEAR(fpdate),MONTH(fpdate)+A590,0),DATE(YEAR(fpdate),MONTH(fpdate)+A590-1,DAY(fpdate))))))</f>
        <v>#NAME?</v>
      </c>
      <c r="C590" s="76" t="str">
        <f t="shared" si="2"/>
        <v>#NAME?</v>
      </c>
      <c r="D590" s="77" t="str">
        <f>IF(A590="","",IF(A590=1,start_rate,IF(variable,IF(OR(A590=1,A590&lt;$J$23*periods_per_year),D589,MIN($J$24,IF(MOD(A590-1,$J$26)=0,MAX($J$25,D589+$J$27),D589))),D589)))</f>
        <v>#NAME?</v>
      </c>
      <c r="E590" s="78" t="str">
        <f t="shared" si="3"/>
        <v>#NAME?</v>
      </c>
      <c r="F590" s="78" t="str">
        <f t="shared" si="4"/>
        <v>#NAME?</v>
      </c>
      <c r="G590" s="78" t="str">
        <f>IF(OR(A590="",A590&lt;$E$23),"",IF(J589&lt;=F590,0,IF(IF(AND(A590&gt;=$E$23,MOD(A590-$E$23,int)=0),$E$24,0)+F590&gt;=J589+E590,J589+E590-F590,IF(AND(A590&gt;=$E$23,MOD(A590-$E$23,int)=0),$E$24,0)+IF(IF(AND(A590&gt;=$E$23,MOD(A590-$E$23,int)=0),$E$24,0)+IF(MOD(A590-$E$27,periods_per_year)=0,$E$26,0)+F590&lt;J589+E590,IF(MOD(A590-$E$27,periods_per_year)=0,$E$26,0),J589+E590-IF(AND(A590&gt;=$E$23,MOD(A590-$E$23,int)=0),$E$24,0)-F590))))</f>
        <v>#NAME?</v>
      </c>
      <c r="H590" s="79"/>
      <c r="I590" s="78" t="str">
        <f t="shared" si="5"/>
        <v>#NAME?</v>
      </c>
      <c r="J590" s="78" t="str">
        <f t="shared" si="6"/>
        <v>#NAME?</v>
      </c>
      <c r="K590" s="78" t="str">
        <f t="shared" si="7"/>
        <v>#NAME?</v>
      </c>
      <c r="L590" s="78" t="str">
        <f t="shared" si="8"/>
        <v>#NAME?</v>
      </c>
      <c r="M590" s="4"/>
      <c r="N590" s="4"/>
      <c r="O590" s="74" t="str">
        <f t="shared" si="9"/>
        <v>#NAME?</v>
      </c>
      <c r="P590" s="75" t="str">
        <f>IF(O590="","",IF(OR(periods_per_year=26,periods_per_year=52),IF(periods_per_year=26,IF(O590=1,fpdate,P589+14),IF(periods_per_year=52,IF(O590=1,fpdate,P589+7),"n/a")),IF(periods_per_year=24,DATE(YEAR(fpdate),MONTH(fpdate)+(O590-1)/2+IF(AND(DAY(fpdate)&gt;=15,MOD(O590,2)=0),1,0),IF(MOD(O590,2)=0,IF(DAY(fpdate)&gt;=15,DAY(fpdate)-14,DAY(fpdate)+14),DAY(fpdate))),IF(DAY(DATE(YEAR(fpdate),MONTH(fpdate)+O590-1,DAY(fpdate)))&lt;&gt;DAY(fpdate),DATE(YEAR(fpdate),MONTH(fpdate)+O590,0),DATE(YEAR(fpdate),MONTH(fpdate)+O590-1,DAY(fpdate))))))</f>
        <v>#NAME?</v>
      </c>
      <c r="Q590" s="80" t="str">
        <f>IF(O590="","",IF(D590&lt;&gt;"",D590,IF(O590=1,start_rate,IF(variable,IF(OR(O590=1,O590&lt;$J$23*periods_per_year),Q589,MIN($J$24,IF(MOD(O590-1,$J$26)=0,MAX($J$25,Q589+$J$27),Q589))),Q589))))</f>
        <v>#NAME?</v>
      </c>
      <c r="R590" s="78" t="str">
        <f t="shared" si="10"/>
        <v>#NAME?</v>
      </c>
      <c r="S590" s="78" t="str">
        <f t="shared" si="11"/>
        <v>#NAME?</v>
      </c>
      <c r="T590" s="78" t="str">
        <f t="shared" si="12"/>
        <v>#NAME?</v>
      </c>
      <c r="U590" s="78" t="str">
        <f t="shared" si="13"/>
        <v>#NAME?</v>
      </c>
    </row>
    <row r="591" ht="12.75" customHeight="1">
      <c r="A591" s="74" t="str">
        <f t="shared" si="1"/>
        <v>#NAME?</v>
      </c>
      <c r="B591" s="75" t="str">
        <f>IF(A591="","",IF(OR(periods_per_year=26,periods_per_year=52),IF(periods_per_year=26,IF(A591=1,fpdate,B590+14),IF(periods_per_year=52,IF(A591=1,fpdate,B590+7),"n/a")),IF(periods_per_year=24,DATE(YEAR(fpdate),MONTH(fpdate)+(A591-1)/2+IF(AND(DAY(fpdate)&gt;=15,MOD(A591,2)=0),1,0),IF(MOD(A591,2)=0,IF(DAY(fpdate)&gt;=15,DAY(fpdate)-14,DAY(fpdate)+14),DAY(fpdate))),IF(DAY(DATE(YEAR(fpdate),MONTH(fpdate)+A591-1,DAY(fpdate)))&lt;&gt;DAY(fpdate),DATE(YEAR(fpdate),MONTH(fpdate)+A591,0),DATE(YEAR(fpdate),MONTH(fpdate)+A591-1,DAY(fpdate))))))</f>
        <v>#NAME?</v>
      </c>
      <c r="C591" s="76" t="str">
        <f t="shared" si="2"/>
        <v>#NAME?</v>
      </c>
      <c r="D591" s="77" t="str">
        <f>IF(A591="","",IF(A591=1,start_rate,IF(variable,IF(OR(A591=1,A591&lt;$J$23*periods_per_year),D590,MIN($J$24,IF(MOD(A591-1,$J$26)=0,MAX($J$25,D590+$J$27),D590))),D590)))</f>
        <v>#NAME?</v>
      </c>
      <c r="E591" s="78" t="str">
        <f t="shared" si="3"/>
        <v>#NAME?</v>
      </c>
      <c r="F591" s="78" t="str">
        <f t="shared" si="4"/>
        <v>#NAME?</v>
      </c>
      <c r="G591" s="78" t="str">
        <f>IF(OR(A591="",A591&lt;$E$23),"",IF(J590&lt;=F591,0,IF(IF(AND(A591&gt;=$E$23,MOD(A591-$E$23,int)=0),$E$24,0)+F591&gt;=J590+E591,J590+E591-F591,IF(AND(A591&gt;=$E$23,MOD(A591-$E$23,int)=0),$E$24,0)+IF(IF(AND(A591&gt;=$E$23,MOD(A591-$E$23,int)=0),$E$24,0)+IF(MOD(A591-$E$27,periods_per_year)=0,$E$26,0)+F591&lt;J590+E591,IF(MOD(A591-$E$27,periods_per_year)=0,$E$26,0),J590+E591-IF(AND(A591&gt;=$E$23,MOD(A591-$E$23,int)=0),$E$24,0)-F591))))</f>
        <v>#NAME?</v>
      </c>
      <c r="H591" s="79"/>
      <c r="I591" s="78" t="str">
        <f t="shared" si="5"/>
        <v>#NAME?</v>
      </c>
      <c r="J591" s="78" t="str">
        <f t="shared" si="6"/>
        <v>#NAME?</v>
      </c>
      <c r="K591" s="78" t="str">
        <f t="shared" si="7"/>
        <v>#NAME?</v>
      </c>
      <c r="L591" s="78" t="str">
        <f t="shared" si="8"/>
        <v>#NAME?</v>
      </c>
      <c r="M591" s="4"/>
      <c r="N591" s="4"/>
      <c r="O591" s="74" t="str">
        <f t="shared" si="9"/>
        <v>#NAME?</v>
      </c>
      <c r="P591" s="75" t="str">
        <f>IF(O591="","",IF(OR(periods_per_year=26,periods_per_year=52),IF(periods_per_year=26,IF(O591=1,fpdate,P590+14),IF(periods_per_year=52,IF(O591=1,fpdate,P590+7),"n/a")),IF(periods_per_year=24,DATE(YEAR(fpdate),MONTH(fpdate)+(O591-1)/2+IF(AND(DAY(fpdate)&gt;=15,MOD(O591,2)=0),1,0),IF(MOD(O591,2)=0,IF(DAY(fpdate)&gt;=15,DAY(fpdate)-14,DAY(fpdate)+14),DAY(fpdate))),IF(DAY(DATE(YEAR(fpdate),MONTH(fpdate)+O591-1,DAY(fpdate)))&lt;&gt;DAY(fpdate),DATE(YEAR(fpdate),MONTH(fpdate)+O591,0),DATE(YEAR(fpdate),MONTH(fpdate)+O591-1,DAY(fpdate))))))</f>
        <v>#NAME?</v>
      </c>
      <c r="Q591" s="80" t="str">
        <f>IF(O591="","",IF(D591&lt;&gt;"",D591,IF(O591=1,start_rate,IF(variable,IF(OR(O591=1,O591&lt;$J$23*periods_per_year),Q590,MIN($J$24,IF(MOD(O591-1,$J$26)=0,MAX($J$25,Q590+$J$27),Q590))),Q590))))</f>
        <v>#NAME?</v>
      </c>
      <c r="R591" s="78" t="str">
        <f t="shared" si="10"/>
        <v>#NAME?</v>
      </c>
      <c r="S591" s="78" t="str">
        <f t="shared" si="11"/>
        <v>#NAME?</v>
      </c>
      <c r="T591" s="78" t="str">
        <f t="shared" si="12"/>
        <v>#NAME?</v>
      </c>
      <c r="U591" s="78" t="str">
        <f t="shared" si="13"/>
        <v>#NAME?</v>
      </c>
    </row>
    <row r="592" ht="12.75" customHeight="1">
      <c r="A592" s="74" t="str">
        <f t="shared" si="1"/>
        <v>#NAME?</v>
      </c>
      <c r="B592" s="75" t="str">
        <f>IF(A592="","",IF(OR(periods_per_year=26,periods_per_year=52),IF(periods_per_year=26,IF(A592=1,fpdate,B591+14),IF(periods_per_year=52,IF(A592=1,fpdate,B591+7),"n/a")),IF(periods_per_year=24,DATE(YEAR(fpdate),MONTH(fpdate)+(A592-1)/2+IF(AND(DAY(fpdate)&gt;=15,MOD(A592,2)=0),1,0),IF(MOD(A592,2)=0,IF(DAY(fpdate)&gt;=15,DAY(fpdate)-14,DAY(fpdate)+14),DAY(fpdate))),IF(DAY(DATE(YEAR(fpdate),MONTH(fpdate)+A592-1,DAY(fpdate)))&lt;&gt;DAY(fpdate),DATE(YEAR(fpdate),MONTH(fpdate)+A592,0),DATE(YEAR(fpdate),MONTH(fpdate)+A592-1,DAY(fpdate))))))</f>
        <v>#NAME?</v>
      </c>
      <c r="C592" s="76" t="str">
        <f t="shared" si="2"/>
        <v>#NAME?</v>
      </c>
      <c r="D592" s="77" t="str">
        <f>IF(A592="","",IF(A592=1,start_rate,IF(variable,IF(OR(A592=1,A592&lt;$J$23*periods_per_year),D591,MIN($J$24,IF(MOD(A592-1,$J$26)=0,MAX($J$25,D591+$J$27),D591))),D591)))</f>
        <v>#NAME?</v>
      </c>
      <c r="E592" s="78" t="str">
        <f t="shared" si="3"/>
        <v>#NAME?</v>
      </c>
      <c r="F592" s="78" t="str">
        <f t="shared" si="4"/>
        <v>#NAME?</v>
      </c>
      <c r="G592" s="78" t="str">
        <f>IF(OR(A592="",A592&lt;$E$23),"",IF(J591&lt;=F592,0,IF(IF(AND(A592&gt;=$E$23,MOD(A592-$E$23,int)=0),$E$24,0)+F592&gt;=J591+E592,J591+E592-F592,IF(AND(A592&gt;=$E$23,MOD(A592-$E$23,int)=0),$E$24,0)+IF(IF(AND(A592&gt;=$E$23,MOD(A592-$E$23,int)=0),$E$24,0)+IF(MOD(A592-$E$27,periods_per_year)=0,$E$26,0)+F592&lt;J591+E592,IF(MOD(A592-$E$27,periods_per_year)=0,$E$26,0),J591+E592-IF(AND(A592&gt;=$E$23,MOD(A592-$E$23,int)=0),$E$24,0)-F592))))</f>
        <v>#NAME?</v>
      </c>
      <c r="H592" s="79"/>
      <c r="I592" s="78" t="str">
        <f t="shared" si="5"/>
        <v>#NAME?</v>
      </c>
      <c r="J592" s="78" t="str">
        <f t="shared" si="6"/>
        <v>#NAME?</v>
      </c>
      <c r="K592" s="78" t="str">
        <f t="shared" si="7"/>
        <v>#NAME?</v>
      </c>
      <c r="L592" s="78" t="str">
        <f t="shared" si="8"/>
        <v>#NAME?</v>
      </c>
      <c r="M592" s="4"/>
      <c r="N592" s="4"/>
      <c r="O592" s="74" t="str">
        <f t="shared" si="9"/>
        <v>#NAME?</v>
      </c>
      <c r="P592" s="75" t="str">
        <f>IF(O592="","",IF(OR(periods_per_year=26,periods_per_year=52),IF(periods_per_year=26,IF(O592=1,fpdate,P591+14),IF(periods_per_year=52,IF(O592=1,fpdate,P591+7),"n/a")),IF(periods_per_year=24,DATE(YEAR(fpdate),MONTH(fpdate)+(O592-1)/2+IF(AND(DAY(fpdate)&gt;=15,MOD(O592,2)=0),1,0),IF(MOD(O592,2)=0,IF(DAY(fpdate)&gt;=15,DAY(fpdate)-14,DAY(fpdate)+14),DAY(fpdate))),IF(DAY(DATE(YEAR(fpdate),MONTH(fpdate)+O592-1,DAY(fpdate)))&lt;&gt;DAY(fpdate),DATE(YEAR(fpdate),MONTH(fpdate)+O592,0),DATE(YEAR(fpdate),MONTH(fpdate)+O592-1,DAY(fpdate))))))</f>
        <v>#NAME?</v>
      </c>
      <c r="Q592" s="80" t="str">
        <f>IF(O592="","",IF(D592&lt;&gt;"",D592,IF(O592=1,start_rate,IF(variable,IF(OR(O592=1,O592&lt;$J$23*periods_per_year),Q591,MIN($J$24,IF(MOD(O592-1,$J$26)=0,MAX($J$25,Q591+$J$27),Q591))),Q591))))</f>
        <v>#NAME?</v>
      </c>
      <c r="R592" s="78" t="str">
        <f t="shared" si="10"/>
        <v>#NAME?</v>
      </c>
      <c r="S592" s="78" t="str">
        <f t="shared" si="11"/>
        <v>#NAME?</v>
      </c>
      <c r="T592" s="78" t="str">
        <f t="shared" si="12"/>
        <v>#NAME?</v>
      </c>
      <c r="U592" s="78" t="str">
        <f t="shared" si="13"/>
        <v>#NAME?</v>
      </c>
    </row>
    <row r="593" ht="12.75" customHeight="1">
      <c r="A593" s="74" t="str">
        <f t="shared" si="1"/>
        <v>#NAME?</v>
      </c>
      <c r="B593" s="75" t="str">
        <f>IF(A593="","",IF(OR(periods_per_year=26,periods_per_year=52),IF(periods_per_year=26,IF(A593=1,fpdate,B592+14),IF(periods_per_year=52,IF(A593=1,fpdate,B592+7),"n/a")),IF(periods_per_year=24,DATE(YEAR(fpdate),MONTH(fpdate)+(A593-1)/2+IF(AND(DAY(fpdate)&gt;=15,MOD(A593,2)=0),1,0),IF(MOD(A593,2)=0,IF(DAY(fpdate)&gt;=15,DAY(fpdate)-14,DAY(fpdate)+14),DAY(fpdate))),IF(DAY(DATE(YEAR(fpdate),MONTH(fpdate)+A593-1,DAY(fpdate)))&lt;&gt;DAY(fpdate),DATE(YEAR(fpdate),MONTH(fpdate)+A593,0),DATE(YEAR(fpdate),MONTH(fpdate)+A593-1,DAY(fpdate))))))</f>
        <v>#NAME?</v>
      </c>
      <c r="C593" s="76" t="str">
        <f t="shared" si="2"/>
        <v>#NAME?</v>
      </c>
      <c r="D593" s="77" t="str">
        <f>IF(A593="","",IF(A593=1,start_rate,IF(variable,IF(OR(A593=1,A593&lt;$J$23*periods_per_year),D592,MIN($J$24,IF(MOD(A593-1,$J$26)=0,MAX($J$25,D592+$J$27),D592))),D592)))</f>
        <v>#NAME?</v>
      </c>
      <c r="E593" s="78" t="str">
        <f t="shared" si="3"/>
        <v>#NAME?</v>
      </c>
      <c r="F593" s="78" t="str">
        <f t="shared" si="4"/>
        <v>#NAME?</v>
      </c>
      <c r="G593" s="78" t="str">
        <f>IF(OR(A593="",A593&lt;$E$23),"",IF(J592&lt;=F593,0,IF(IF(AND(A593&gt;=$E$23,MOD(A593-$E$23,int)=0),$E$24,0)+F593&gt;=J592+E593,J592+E593-F593,IF(AND(A593&gt;=$E$23,MOD(A593-$E$23,int)=0),$E$24,0)+IF(IF(AND(A593&gt;=$E$23,MOD(A593-$E$23,int)=0),$E$24,0)+IF(MOD(A593-$E$27,periods_per_year)=0,$E$26,0)+F593&lt;J592+E593,IF(MOD(A593-$E$27,periods_per_year)=0,$E$26,0),J592+E593-IF(AND(A593&gt;=$E$23,MOD(A593-$E$23,int)=0),$E$24,0)-F593))))</f>
        <v>#NAME?</v>
      </c>
      <c r="H593" s="79"/>
      <c r="I593" s="78" t="str">
        <f t="shared" si="5"/>
        <v>#NAME?</v>
      </c>
      <c r="J593" s="78" t="str">
        <f t="shared" si="6"/>
        <v>#NAME?</v>
      </c>
      <c r="K593" s="78" t="str">
        <f t="shared" si="7"/>
        <v>#NAME?</v>
      </c>
      <c r="L593" s="78" t="str">
        <f t="shared" si="8"/>
        <v>#NAME?</v>
      </c>
      <c r="M593" s="4"/>
      <c r="N593" s="4"/>
      <c r="O593" s="74" t="str">
        <f t="shared" si="9"/>
        <v>#NAME?</v>
      </c>
      <c r="P593" s="75" t="str">
        <f>IF(O593="","",IF(OR(periods_per_year=26,periods_per_year=52),IF(periods_per_year=26,IF(O593=1,fpdate,P592+14),IF(periods_per_year=52,IF(O593=1,fpdate,P592+7),"n/a")),IF(periods_per_year=24,DATE(YEAR(fpdate),MONTH(fpdate)+(O593-1)/2+IF(AND(DAY(fpdate)&gt;=15,MOD(O593,2)=0),1,0),IF(MOD(O593,2)=0,IF(DAY(fpdate)&gt;=15,DAY(fpdate)-14,DAY(fpdate)+14),DAY(fpdate))),IF(DAY(DATE(YEAR(fpdate),MONTH(fpdate)+O593-1,DAY(fpdate)))&lt;&gt;DAY(fpdate),DATE(YEAR(fpdate),MONTH(fpdate)+O593,0),DATE(YEAR(fpdate),MONTH(fpdate)+O593-1,DAY(fpdate))))))</f>
        <v>#NAME?</v>
      </c>
      <c r="Q593" s="80" t="str">
        <f>IF(O593="","",IF(D593&lt;&gt;"",D593,IF(O593=1,start_rate,IF(variable,IF(OR(O593=1,O593&lt;$J$23*periods_per_year),Q592,MIN($J$24,IF(MOD(O593-1,$J$26)=0,MAX($J$25,Q592+$J$27),Q592))),Q592))))</f>
        <v>#NAME?</v>
      </c>
      <c r="R593" s="78" t="str">
        <f t="shared" si="10"/>
        <v>#NAME?</v>
      </c>
      <c r="S593" s="78" t="str">
        <f t="shared" si="11"/>
        <v>#NAME?</v>
      </c>
      <c r="T593" s="78" t="str">
        <f t="shared" si="12"/>
        <v>#NAME?</v>
      </c>
      <c r="U593" s="78" t="str">
        <f t="shared" si="13"/>
        <v>#NAME?</v>
      </c>
    </row>
    <row r="594" ht="12.75" customHeight="1">
      <c r="A594" s="74" t="str">
        <f t="shared" si="1"/>
        <v>#NAME?</v>
      </c>
      <c r="B594" s="75" t="str">
        <f>IF(A594="","",IF(OR(periods_per_year=26,periods_per_year=52),IF(periods_per_year=26,IF(A594=1,fpdate,B593+14),IF(periods_per_year=52,IF(A594=1,fpdate,B593+7),"n/a")),IF(periods_per_year=24,DATE(YEAR(fpdate),MONTH(fpdate)+(A594-1)/2+IF(AND(DAY(fpdate)&gt;=15,MOD(A594,2)=0),1,0),IF(MOD(A594,2)=0,IF(DAY(fpdate)&gt;=15,DAY(fpdate)-14,DAY(fpdate)+14),DAY(fpdate))),IF(DAY(DATE(YEAR(fpdate),MONTH(fpdate)+A594-1,DAY(fpdate)))&lt;&gt;DAY(fpdate),DATE(YEAR(fpdate),MONTH(fpdate)+A594,0),DATE(YEAR(fpdate),MONTH(fpdate)+A594-1,DAY(fpdate))))))</f>
        <v>#NAME?</v>
      </c>
      <c r="C594" s="76" t="str">
        <f t="shared" si="2"/>
        <v>#NAME?</v>
      </c>
      <c r="D594" s="77" t="str">
        <f>IF(A594="","",IF(A594=1,start_rate,IF(variable,IF(OR(A594=1,A594&lt;$J$23*periods_per_year),D593,MIN($J$24,IF(MOD(A594-1,$J$26)=0,MAX($J$25,D593+$J$27),D593))),D593)))</f>
        <v>#NAME?</v>
      </c>
      <c r="E594" s="78" t="str">
        <f t="shared" si="3"/>
        <v>#NAME?</v>
      </c>
      <c r="F594" s="78" t="str">
        <f t="shared" si="4"/>
        <v>#NAME?</v>
      </c>
      <c r="G594" s="78" t="str">
        <f>IF(OR(A594="",A594&lt;$E$23),"",IF(J593&lt;=F594,0,IF(IF(AND(A594&gt;=$E$23,MOD(A594-$E$23,int)=0),$E$24,0)+F594&gt;=J593+E594,J593+E594-F594,IF(AND(A594&gt;=$E$23,MOD(A594-$E$23,int)=0),$E$24,0)+IF(IF(AND(A594&gt;=$E$23,MOD(A594-$E$23,int)=0),$E$24,0)+IF(MOD(A594-$E$27,periods_per_year)=0,$E$26,0)+F594&lt;J593+E594,IF(MOD(A594-$E$27,periods_per_year)=0,$E$26,0),J593+E594-IF(AND(A594&gt;=$E$23,MOD(A594-$E$23,int)=0),$E$24,0)-F594))))</f>
        <v>#NAME?</v>
      </c>
      <c r="H594" s="79"/>
      <c r="I594" s="78" t="str">
        <f t="shared" si="5"/>
        <v>#NAME?</v>
      </c>
      <c r="J594" s="78" t="str">
        <f t="shared" si="6"/>
        <v>#NAME?</v>
      </c>
      <c r="K594" s="78" t="str">
        <f t="shared" si="7"/>
        <v>#NAME?</v>
      </c>
      <c r="L594" s="78" t="str">
        <f t="shared" si="8"/>
        <v>#NAME?</v>
      </c>
      <c r="M594" s="4"/>
      <c r="N594" s="4"/>
      <c r="O594" s="74" t="str">
        <f t="shared" si="9"/>
        <v>#NAME?</v>
      </c>
      <c r="P594" s="75" t="str">
        <f>IF(O594="","",IF(OR(periods_per_year=26,periods_per_year=52),IF(periods_per_year=26,IF(O594=1,fpdate,P593+14),IF(periods_per_year=52,IF(O594=1,fpdate,P593+7),"n/a")),IF(periods_per_year=24,DATE(YEAR(fpdate),MONTH(fpdate)+(O594-1)/2+IF(AND(DAY(fpdate)&gt;=15,MOD(O594,2)=0),1,0),IF(MOD(O594,2)=0,IF(DAY(fpdate)&gt;=15,DAY(fpdate)-14,DAY(fpdate)+14),DAY(fpdate))),IF(DAY(DATE(YEAR(fpdate),MONTH(fpdate)+O594-1,DAY(fpdate)))&lt;&gt;DAY(fpdate),DATE(YEAR(fpdate),MONTH(fpdate)+O594,0),DATE(YEAR(fpdate),MONTH(fpdate)+O594-1,DAY(fpdate))))))</f>
        <v>#NAME?</v>
      </c>
      <c r="Q594" s="80" t="str">
        <f>IF(O594="","",IF(D594&lt;&gt;"",D594,IF(O594=1,start_rate,IF(variable,IF(OR(O594=1,O594&lt;$J$23*periods_per_year),Q593,MIN($J$24,IF(MOD(O594-1,$J$26)=0,MAX($J$25,Q593+$J$27),Q593))),Q593))))</f>
        <v>#NAME?</v>
      </c>
      <c r="R594" s="78" t="str">
        <f t="shared" si="10"/>
        <v>#NAME?</v>
      </c>
      <c r="S594" s="78" t="str">
        <f t="shared" si="11"/>
        <v>#NAME?</v>
      </c>
      <c r="T594" s="78" t="str">
        <f t="shared" si="12"/>
        <v>#NAME?</v>
      </c>
      <c r="U594" s="78" t="str">
        <f t="shared" si="13"/>
        <v>#NAME?</v>
      </c>
    </row>
    <row r="595" ht="12.75" customHeight="1">
      <c r="A595" s="74" t="str">
        <f t="shared" si="1"/>
        <v>#NAME?</v>
      </c>
      <c r="B595" s="75" t="str">
        <f>IF(A595="","",IF(OR(periods_per_year=26,periods_per_year=52),IF(periods_per_year=26,IF(A595=1,fpdate,B594+14),IF(periods_per_year=52,IF(A595=1,fpdate,B594+7),"n/a")),IF(periods_per_year=24,DATE(YEAR(fpdate),MONTH(fpdate)+(A595-1)/2+IF(AND(DAY(fpdate)&gt;=15,MOD(A595,2)=0),1,0),IF(MOD(A595,2)=0,IF(DAY(fpdate)&gt;=15,DAY(fpdate)-14,DAY(fpdate)+14),DAY(fpdate))),IF(DAY(DATE(YEAR(fpdate),MONTH(fpdate)+A595-1,DAY(fpdate)))&lt;&gt;DAY(fpdate),DATE(YEAR(fpdate),MONTH(fpdate)+A595,0),DATE(YEAR(fpdate),MONTH(fpdate)+A595-1,DAY(fpdate))))))</f>
        <v>#NAME?</v>
      </c>
      <c r="C595" s="76" t="str">
        <f t="shared" si="2"/>
        <v>#NAME?</v>
      </c>
      <c r="D595" s="77" t="str">
        <f>IF(A595="","",IF(A595=1,start_rate,IF(variable,IF(OR(A595=1,A595&lt;$J$23*periods_per_year),D594,MIN($J$24,IF(MOD(A595-1,$J$26)=0,MAX($J$25,D594+$J$27),D594))),D594)))</f>
        <v>#NAME?</v>
      </c>
      <c r="E595" s="78" t="str">
        <f t="shared" si="3"/>
        <v>#NAME?</v>
      </c>
      <c r="F595" s="78" t="str">
        <f t="shared" si="4"/>
        <v>#NAME?</v>
      </c>
      <c r="G595" s="78" t="str">
        <f>IF(OR(A595="",A595&lt;$E$23),"",IF(J594&lt;=F595,0,IF(IF(AND(A595&gt;=$E$23,MOD(A595-$E$23,int)=0),$E$24,0)+F595&gt;=J594+E595,J594+E595-F595,IF(AND(A595&gt;=$E$23,MOD(A595-$E$23,int)=0),$E$24,0)+IF(IF(AND(A595&gt;=$E$23,MOD(A595-$E$23,int)=0),$E$24,0)+IF(MOD(A595-$E$27,periods_per_year)=0,$E$26,0)+F595&lt;J594+E595,IF(MOD(A595-$E$27,periods_per_year)=0,$E$26,0),J594+E595-IF(AND(A595&gt;=$E$23,MOD(A595-$E$23,int)=0),$E$24,0)-F595))))</f>
        <v>#NAME?</v>
      </c>
      <c r="H595" s="79"/>
      <c r="I595" s="78" t="str">
        <f t="shared" si="5"/>
        <v>#NAME?</v>
      </c>
      <c r="J595" s="78" t="str">
        <f t="shared" si="6"/>
        <v>#NAME?</v>
      </c>
      <c r="K595" s="78" t="str">
        <f t="shared" si="7"/>
        <v>#NAME?</v>
      </c>
      <c r="L595" s="78" t="str">
        <f t="shared" si="8"/>
        <v>#NAME?</v>
      </c>
      <c r="M595" s="4"/>
      <c r="N595" s="4"/>
      <c r="O595" s="74" t="str">
        <f t="shared" si="9"/>
        <v>#NAME?</v>
      </c>
      <c r="P595" s="75" t="str">
        <f>IF(O595="","",IF(OR(periods_per_year=26,periods_per_year=52),IF(periods_per_year=26,IF(O595=1,fpdate,P594+14),IF(periods_per_year=52,IF(O595=1,fpdate,P594+7),"n/a")),IF(periods_per_year=24,DATE(YEAR(fpdate),MONTH(fpdate)+(O595-1)/2+IF(AND(DAY(fpdate)&gt;=15,MOD(O595,2)=0),1,0),IF(MOD(O595,2)=0,IF(DAY(fpdate)&gt;=15,DAY(fpdate)-14,DAY(fpdate)+14),DAY(fpdate))),IF(DAY(DATE(YEAR(fpdate),MONTH(fpdate)+O595-1,DAY(fpdate)))&lt;&gt;DAY(fpdate),DATE(YEAR(fpdate),MONTH(fpdate)+O595,0),DATE(YEAR(fpdate),MONTH(fpdate)+O595-1,DAY(fpdate))))))</f>
        <v>#NAME?</v>
      </c>
      <c r="Q595" s="80" t="str">
        <f>IF(O595="","",IF(D595&lt;&gt;"",D595,IF(O595=1,start_rate,IF(variable,IF(OR(O595=1,O595&lt;$J$23*periods_per_year),Q594,MIN($J$24,IF(MOD(O595-1,$J$26)=0,MAX($J$25,Q594+$J$27),Q594))),Q594))))</f>
        <v>#NAME?</v>
      </c>
      <c r="R595" s="78" t="str">
        <f t="shared" si="10"/>
        <v>#NAME?</v>
      </c>
      <c r="S595" s="78" t="str">
        <f t="shared" si="11"/>
        <v>#NAME?</v>
      </c>
      <c r="T595" s="78" t="str">
        <f t="shared" si="12"/>
        <v>#NAME?</v>
      </c>
      <c r="U595" s="78" t="str">
        <f t="shared" si="13"/>
        <v>#NAME?</v>
      </c>
    </row>
    <row r="596" ht="12.75" customHeight="1">
      <c r="A596" s="74" t="str">
        <f t="shared" si="1"/>
        <v>#NAME?</v>
      </c>
      <c r="B596" s="75" t="str">
        <f>IF(A596="","",IF(OR(periods_per_year=26,periods_per_year=52),IF(periods_per_year=26,IF(A596=1,fpdate,B595+14),IF(periods_per_year=52,IF(A596=1,fpdate,B595+7),"n/a")),IF(periods_per_year=24,DATE(YEAR(fpdate),MONTH(fpdate)+(A596-1)/2+IF(AND(DAY(fpdate)&gt;=15,MOD(A596,2)=0),1,0),IF(MOD(A596,2)=0,IF(DAY(fpdate)&gt;=15,DAY(fpdate)-14,DAY(fpdate)+14),DAY(fpdate))),IF(DAY(DATE(YEAR(fpdate),MONTH(fpdate)+A596-1,DAY(fpdate)))&lt;&gt;DAY(fpdate),DATE(YEAR(fpdate),MONTH(fpdate)+A596,0),DATE(YEAR(fpdate),MONTH(fpdate)+A596-1,DAY(fpdate))))))</f>
        <v>#NAME?</v>
      </c>
      <c r="C596" s="76" t="str">
        <f t="shared" si="2"/>
        <v>#NAME?</v>
      </c>
      <c r="D596" s="77" t="str">
        <f>IF(A596="","",IF(A596=1,start_rate,IF(variable,IF(OR(A596=1,A596&lt;$J$23*periods_per_year),D595,MIN($J$24,IF(MOD(A596-1,$J$26)=0,MAX($J$25,D595+$J$27),D595))),D595)))</f>
        <v>#NAME?</v>
      </c>
      <c r="E596" s="78" t="str">
        <f t="shared" si="3"/>
        <v>#NAME?</v>
      </c>
      <c r="F596" s="78" t="str">
        <f t="shared" si="4"/>
        <v>#NAME?</v>
      </c>
      <c r="G596" s="78" t="str">
        <f>IF(OR(A596="",A596&lt;$E$23),"",IF(J595&lt;=F596,0,IF(IF(AND(A596&gt;=$E$23,MOD(A596-$E$23,int)=0),$E$24,0)+F596&gt;=J595+E596,J595+E596-F596,IF(AND(A596&gt;=$E$23,MOD(A596-$E$23,int)=0),$E$24,0)+IF(IF(AND(A596&gt;=$E$23,MOD(A596-$E$23,int)=0),$E$24,0)+IF(MOD(A596-$E$27,periods_per_year)=0,$E$26,0)+F596&lt;J595+E596,IF(MOD(A596-$E$27,periods_per_year)=0,$E$26,0),J595+E596-IF(AND(A596&gt;=$E$23,MOD(A596-$E$23,int)=0),$E$24,0)-F596))))</f>
        <v>#NAME?</v>
      </c>
      <c r="H596" s="79"/>
      <c r="I596" s="78" t="str">
        <f t="shared" si="5"/>
        <v>#NAME?</v>
      </c>
      <c r="J596" s="78" t="str">
        <f t="shared" si="6"/>
        <v>#NAME?</v>
      </c>
      <c r="K596" s="78" t="str">
        <f t="shared" si="7"/>
        <v>#NAME?</v>
      </c>
      <c r="L596" s="78" t="str">
        <f t="shared" si="8"/>
        <v>#NAME?</v>
      </c>
      <c r="M596" s="4"/>
      <c r="N596" s="4"/>
      <c r="O596" s="74" t="str">
        <f t="shared" si="9"/>
        <v>#NAME?</v>
      </c>
      <c r="P596" s="75" t="str">
        <f>IF(O596="","",IF(OR(periods_per_year=26,periods_per_year=52),IF(periods_per_year=26,IF(O596=1,fpdate,P595+14),IF(periods_per_year=52,IF(O596=1,fpdate,P595+7),"n/a")),IF(periods_per_year=24,DATE(YEAR(fpdate),MONTH(fpdate)+(O596-1)/2+IF(AND(DAY(fpdate)&gt;=15,MOD(O596,2)=0),1,0),IF(MOD(O596,2)=0,IF(DAY(fpdate)&gt;=15,DAY(fpdate)-14,DAY(fpdate)+14),DAY(fpdate))),IF(DAY(DATE(YEAR(fpdate),MONTH(fpdate)+O596-1,DAY(fpdate)))&lt;&gt;DAY(fpdate),DATE(YEAR(fpdate),MONTH(fpdate)+O596,0),DATE(YEAR(fpdate),MONTH(fpdate)+O596-1,DAY(fpdate))))))</f>
        <v>#NAME?</v>
      </c>
      <c r="Q596" s="80" t="str">
        <f>IF(O596="","",IF(D596&lt;&gt;"",D596,IF(O596=1,start_rate,IF(variable,IF(OR(O596=1,O596&lt;$J$23*periods_per_year),Q595,MIN($J$24,IF(MOD(O596-1,$J$26)=0,MAX($J$25,Q595+$J$27),Q595))),Q595))))</f>
        <v>#NAME?</v>
      </c>
      <c r="R596" s="78" t="str">
        <f t="shared" si="10"/>
        <v>#NAME?</v>
      </c>
      <c r="S596" s="78" t="str">
        <f t="shared" si="11"/>
        <v>#NAME?</v>
      </c>
      <c r="T596" s="78" t="str">
        <f t="shared" si="12"/>
        <v>#NAME?</v>
      </c>
      <c r="U596" s="78" t="str">
        <f t="shared" si="13"/>
        <v>#NAME?</v>
      </c>
    </row>
    <row r="597" ht="12.75" customHeight="1">
      <c r="A597" s="74" t="str">
        <f t="shared" si="1"/>
        <v>#NAME?</v>
      </c>
      <c r="B597" s="75" t="str">
        <f>IF(A597="","",IF(OR(periods_per_year=26,periods_per_year=52),IF(periods_per_year=26,IF(A597=1,fpdate,B596+14),IF(periods_per_year=52,IF(A597=1,fpdate,B596+7),"n/a")),IF(periods_per_year=24,DATE(YEAR(fpdate),MONTH(fpdate)+(A597-1)/2+IF(AND(DAY(fpdate)&gt;=15,MOD(A597,2)=0),1,0),IF(MOD(A597,2)=0,IF(DAY(fpdate)&gt;=15,DAY(fpdate)-14,DAY(fpdate)+14),DAY(fpdate))),IF(DAY(DATE(YEAR(fpdate),MONTH(fpdate)+A597-1,DAY(fpdate)))&lt;&gt;DAY(fpdate),DATE(YEAR(fpdate),MONTH(fpdate)+A597,0),DATE(YEAR(fpdate),MONTH(fpdate)+A597-1,DAY(fpdate))))))</f>
        <v>#NAME?</v>
      </c>
      <c r="C597" s="76" t="str">
        <f t="shared" si="2"/>
        <v>#NAME?</v>
      </c>
      <c r="D597" s="77" t="str">
        <f>IF(A597="","",IF(A597=1,start_rate,IF(variable,IF(OR(A597=1,A597&lt;$J$23*periods_per_year),D596,MIN($J$24,IF(MOD(A597-1,$J$26)=0,MAX($J$25,D596+$J$27),D596))),D596)))</f>
        <v>#NAME?</v>
      </c>
      <c r="E597" s="78" t="str">
        <f t="shared" si="3"/>
        <v>#NAME?</v>
      </c>
      <c r="F597" s="78" t="str">
        <f t="shared" si="4"/>
        <v>#NAME?</v>
      </c>
      <c r="G597" s="78" t="str">
        <f>IF(OR(A597="",A597&lt;$E$23),"",IF(J596&lt;=F597,0,IF(IF(AND(A597&gt;=$E$23,MOD(A597-$E$23,int)=0),$E$24,0)+F597&gt;=J596+E597,J596+E597-F597,IF(AND(A597&gt;=$E$23,MOD(A597-$E$23,int)=0),$E$24,0)+IF(IF(AND(A597&gt;=$E$23,MOD(A597-$E$23,int)=0),$E$24,0)+IF(MOD(A597-$E$27,periods_per_year)=0,$E$26,0)+F597&lt;J596+E597,IF(MOD(A597-$E$27,periods_per_year)=0,$E$26,0),J596+E597-IF(AND(A597&gt;=$E$23,MOD(A597-$E$23,int)=0),$E$24,0)-F597))))</f>
        <v>#NAME?</v>
      </c>
      <c r="H597" s="79"/>
      <c r="I597" s="78" t="str">
        <f t="shared" si="5"/>
        <v>#NAME?</v>
      </c>
      <c r="J597" s="78" t="str">
        <f t="shared" si="6"/>
        <v>#NAME?</v>
      </c>
      <c r="K597" s="78" t="str">
        <f t="shared" si="7"/>
        <v>#NAME?</v>
      </c>
      <c r="L597" s="78" t="str">
        <f t="shared" si="8"/>
        <v>#NAME?</v>
      </c>
      <c r="M597" s="4"/>
      <c r="N597" s="4"/>
      <c r="O597" s="74" t="str">
        <f t="shared" si="9"/>
        <v>#NAME?</v>
      </c>
      <c r="P597" s="75" t="str">
        <f>IF(O597="","",IF(OR(periods_per_year=26,periods_per_year=52),IF(periods_per_year=26,IF(O597=1,fpdate,P596+14),IF(periods_per_year=52,IF(O597=1,fpdate,P596+7),"n/a")),IF(periods_per_year=24,DATE(YEAR(fpdate),MONTH(fpdate)+(O597-1)/2+IF(AND(DAY(fpdate)&gt;=15,MOD(O597,2)=0),1,0),IF(MOD(O597,2)=0,IF(DAY(fpdate)&gt;=15,DAY(fpdate)-14,DAY(fpdate)+14),DAY(fpdate))),IF(DAY(DATE(YEAR(fpdate),MONTH(fpdate)+O597-1,DAY(fpdate)))&lt;&gt;DAY(fpdate),DATE(YEAR(fpdate),MONTH(fpdate)+O597,0),DATE(YEAR(fpdate),MONTH(fpdate)+O597-1,DAY(fpdate))))))</f>
        <v>#NAME?</v>
      </c>
      <c r="Q597" s="80" t="str">
        <f>IF(O597="","",IF(D597&lt;&gt;"",D597,IF(O597=1,start_rate,IF(variable,IF(OR(O597=1,O597&lt;$J$23*periods_per_year),Q596,MIN($J$24,IF(MOD(O597-1,$J$26)=0,MAX($J$25,Q596+$J$27),Q596))),Q596))))</f>
        <v>#NAME?</v>
      </c>
      <c r="R597" s="78" t="str">
        <f t="shared" si="10"/>
        <v>#NAME?</v>
      </c>
      <c r="S597" s="78" t="str">
        <f t="shared" si="11"/>
        <v>#NAME?</v>
      </c>
      <c r="T597" s="78" t="str">
        <f t="shared" si="12"/>
        <v>#NAME?</v>
      </c>
      <c r="U597" s="78" t="str">
        <f t="shared" si="13"/>
        <v>#NAME?</v>
      </c>
    </row>
    <row r="598" ht="12.75" customHeight="1">
      <c r="A598" s="74" t="str">
        <f t="shared" si="1"/>
        <v>#NAME?</v>
      </c>
      <c r="B598" s="75" t="str">
        <f>IF(A598="","",IF(OR(periods_per_year=26,periods_per_year=52),IF(periods_per_year=26,IF(A598=1,fpdate,B597+14),IF(periods_per_year=52,IF(A598=1,fpdate,B597+7),"n/a")),IF(periods_per_year=24,DATE(YEAR(fpdate),MONTH(fpdate)+(A598-1)/2+IF(AND(DAY(fpdate)&gt;=15,MOD(A598,2)=0),1,0),IF(MOD(A598,2)=0,IF(DAY(fpdate)&gt;=15,DAY(fpdate)-14,DAY(fpdate)+14),DAY(fpdate))),IF(DAY(DATE(YEAR(fpdate),MONTH(fpdate)+A598-1,DAY(fpdate)))&lt;&gt;DAY(fpdate),DATE(YEAR(fpdate),MONTH(fpdate)+A598,0),DATE(YEAR(fpdate),MONTH(fpdate)+A598-1,DAY(fpdate))))))</f>
        <v>#NAME?</v>
      </c>
      <c r="C598" s="76" t="str">
        <f t="shared" si="2"/>
        <v>#NAME?</v>
      </c>
      <c r="D598" s="77" t="str">
        <f>IF(A598="","",IF(A598=1,start_rate,IF(variable,IF(OR(A598=1,A598&lt;$J$23*periods_per_year),D597,MIN($J$24,IF(MOD(A598-1,$J$26)=0,MAX($J$25,D597+$J$27),D597))),D597)))</f>
        <v>#NAME?</v>
      </c>
      <c r="E598" s="78" t="str">
        <f t="shared" si="3"/>
        <v>#NAME?</v>
      </c>
      <c r="F598" s="78" t="str">
        <f t="shared" si="4"/>
        <v>#NAME?</v>
      </c>
      <c r="G598" s="78" t="str">
        <f>IF(OR(A598="",A598&lt;$E$23),"",IF(J597&lt;=F598,0,IF(IF(AND(A598&gt;=$E$23,MOD(A598-$E$23,int)=0),$E$24,0)+F598&gt;=J597+E598,J597+E598-F598,IF(AND(A598&gt;=$E$23,MOD(A598-$E$23,int)=0),$E$24,0)+IF(IF(AND(A598&gt;=$E$23,MOD(A598-$E$23,int)=0),$E$24,0)+IF(MOD(A598-$E$27,periods_per_year)=0,$E$26,0)+F598&lt;J597+E598,IF(MOD(A598-$E$27,periods_per_year)=0,$E$26,0),J597+E598-IF(AND(A598&gt;=$E$23,MOD(A598-$E$23,int)=0),$E$24,0)-F598))))</f>
        <v>#NAME?</v>
      </c>
      <c r="H598" s="79"/>
      <c r="I598" s="78" t="str">
        <f t="shared" si="5"/>
        <v>#NAME?</v>
      </c>
      <c r="J598" s="78" t="str">
        <f t="shared" si="6"/>
        <v>#NAME?</v>
      </c>
      <c r="K598" s="78" t="str">
        <f t="shared" si="7"/>
        <v>#NAME?</v>
      </c>
      <c r="L598" s="78" t="str">
        <f t="shared" si="8"/>
        <v>#NAME?</v>
      </c>
      <c r="M598" s="4"/>
      <c r="N598" s="4"/>
      <c r="O598" s="74" t="str">
        <f t="shared" si="9"/>
        <v>#NAME?</v>
      </c>
      <c r="P598" s="75" t="str">
        <f>IF(O598="","",IF(OR(periods_per_year=26,periods_per_year=52),IF(periods_per_year=26,IF(O598=1,fpdate,P597+14),IF(periods_per_year=52,IF(O598=1,fpdate,P597+7),"n/a")),IF(periods_per_year=24,DATE(YEAR(fpdate),MONTH(fpdate)+(O598-1)/2+IF(AND(DAY(fpdate)&gt;=15,MOD(O598,2)=0),1,0),IF(MOD(O598,2)=0,IF(DAY(fpdate)&gt;=15,DAY(fpdate)-14,DAY(fpdate)+14),DAY(fpdate))),IF(DAY(DATE(YEAR(fpdate),MONTH(fpdate)+O598-1,DAY(fpdate)))&lt;&gt;DAY(fpdate),DATE(YEAR(fpdate),MONTH(fpdate)+O598,0),DATE(YEAR(fpdate),MONTH(fpdate)+O598-1,DAY(fpdate))))))</f>
        <v>#NAME?</v>
      </c>
      <c r="Q598" s="80" t="str">
        <f>IF(O598="","",IF(D598&lt;&gt;"",D598,IF(O598=1,start_rate,IF(variable,IF(OR(O598=1,O598&lt;$J$23*periods_per_year),Q597,MIN($J$24,IF(MOD(O598-1,$J$26)=0,MAX($J$25,Q597+$J$27),Q597))),Q597))))</f>
        <v>#NAME?</v>
      </c>
      <c r="R598" s="78" t="str">
        <f t="shared" si="10"/>
        <v>#NAME?</v>
      </c>
      <c r="S598" s="78" t="str">
        <f t="shared" si="11"/>
        <v>#NAME?</v>
      </c>
      <c r="T598" s="78" t="str">
        <f t="shared" si="12"/>
        <v>#NAME?</v>
      </c>
      <c r="U598" s="78" t="str">
        <f t="shared" si="13"/>
        <v>#NAME?</v>
      </c>
    </row>
    <row r="599" ht="12.75" customHeight="1">
      <c r="A599" s="74" t="str">
        <f t="shared" si="1"/>
        <v>#NAME?</v>
      </c>
      <c r="B599" s="75" t="str">
        <f>IF(A599="","",IF(OR(periods_per_year=26,periods_per_year=52),IF(periods_per_year=26,IF(A599=1,fpdate,B598+14),IF(periods_per_year=52,IF(A599=1,fpdate,B598+7),"n/a")),IF(periods_per_year=24,DATE(YEAR(fpdate),MONTH(fpdate)+(A599-1)/2+IF(AND(DAY(fpdate)&gt;=15,MOD(A599,2)=0),1,0),IF(MOD(A599,2)=0,IF(DAY(fpdate)&gt;=15,DAY(fpdate)-14,DAY(fpdate)+14),DAY(fpdate))),IF(DAY(DATE(YEAR(fpdate),MONTH(fpdate)+A599-1,DAY(fpdate)))&lt;&gt;DAY(fpdate),DATE(YEAR(fpdate),MONTH(fpdate)+A599,0),DATE(YEAR(fpdate),MONTH(fpdate)+A599-1,DAY(fpdate))))))</f>
        <v>#NAME?</v>
      </c>
      <c r="C599" s="76" t="str">
        <f t="shared" si="2"/>
        <v>#NAME?</v>
      </c>
      <c r="D599" s="77" t="str">
        <f>IF(A599="","",IF(A599=1,start_rate,IF(variable,IF(OR(A599=1,A599&lt;$J$23*periods_per_year),D598,MIN($J$24,IF(MOD(A599-1,$J$26)=0,MAX($J$25,D598+$J$27),D598))),D598)))</f>
        <v>#NAME?</v>
      </c>
      <c r="E599" s="78" t="str">
        <f t="shared" si="3"/>
        <v>#NAME?</v>
      </c>
      <c r="F599" s="78" t="str">
        <f t="shared" si="4"/>
        <v>#NAME?</v>
      </c>
      <c r="G599" s="78" t="str">
        <f>IF(OR(A599="",A599&lt;$E$23),"",IF(J598&lt;=F599,0,IF(IF(AND(A599&gt;=$E$23,MOD(A599-$E$23,int)=0),$E$24,0)+F599&gt;=J598+E599,J598+E599-F599,IF(AND(A599&gt;=$E$23,MOD(A599-$E$23,int)=0),$E$24,0)+IF(IF(AND(A599&gt;=$E$23,MOD(A599-$E$23,int)=0),$E$24,0)+IF(MOD(A599-$E$27,periods_per_year)=0,$E$26,0)+F599&lt;J598+E599,IF(MOD(A599-$E$27,periods_per_year)=0,$E$26,0),J598+E599-IF(AND(A599&gt;=$E$23,MOD(A599-$E$23,int)=0),$E$24,0)-F599))))</f>
        <v>#NAME?</v>
      </c>
      <c r="H599" s="79"/>
      <c r="I599" s="78" t="str">
        <f t="shared" si="5"/>
        <v>#NAME?</v>
      </c>
      <c r="J599" s="78" t="str">
        <f t="shared" si="6"/>
        <v>#NAME?</v>
      </c>
      <c r="K599" s="78" t="str">
        <f t="shared" si="7"/>
        <v>#NAME?</v>
      </c>
      <c r="L599" s="78" t="str">
        <f t="shared" si="8"/>
        <v>#NAME?</v>
      </c>
      <c r="M599" s="4"/>
      <c r="N599" s="4"/>
      <c r="O599" s="74" t="str">
        <f t="shared" si="9"/>
        <v>#NAME?</v>
      </c>
      <c r="P599" s="75" t="str">
        <f>IF(O599="","",IF(OR(periods_per_year=26,periods_per_year=52),IF(periods_per_year=26,IF(O599=1,fpdate,P598+14),IF(periods_per_year=52,IF(O599=1,fpdate,P598+7),"n/a")),IF(periods_per_year=24,DATE(YEAR(fpdate),MONTH(fpdate)+(O599-1)/2+IF(AND(DAY(fpdate)&gt;=15,MOD(O599,2)=0),1,0),IF(MOD(O599,2)=0,IF(DAY(fpdate)&gt;=15,DAY(fpdate)-14,DAY(fpdate)+14),DAY(fpdate))),IF(DAY(DATE(YEAR(fpdate),MONTH(fpdate)+O599-1,DAY(fpdate)))&lt;&gt;DAY(fpdate),DATE(YEAR(fpdate),MONTH(fpdate)+O599,0),DATE(YEAR(fpdate),MONTH(fpdate)+O599-1,DAY(fpdate))))))</f>
        <v>#NAME?</v>
      </c>
      <c r="Q599" s="80" t="str">
        <f>IF(O599="","",IF(D599&lt;&gt;"",D599,IF(O599=1,start_rate,IF(variable,IF(OR(O599=1,O599&lt;$J$23*periods_per_year),Q598,MIN($J$24,IF(MOD(O599-1,$J$26)=0,MAX($J$25,Q598+$J$27),Q598))),Q598))))</f>
        <v>#NAME?</v>
      </c>
      <c r="R599" s="78" t="str">
        <f t="shared" si="10"/>
        <v>#NAME?</v>
      </c>
      <c r="S599" s="78" t="str">
        <f t="shared" si="11"/>
        <v>#NAME?</v>
      </c>
      <c r="T599" s="78" t="str">
        <f t="shared" si="12"/>
        <v>#NAME?</v>
      </c>
      <c r="U599" s="78" t="str">
        <f t="shared" si="13"/>
        <v>#NAME?</v>
      </c>
    </row>
    <row r="600" ht="12.75" customHeight="1">
      <c r="A600" s="74" t="str">
        <f t="shared" si="1"/>
        <v>#NAME?</v>
      </c>
      <c r="B600" s="75" t="str">
        <f>IF(A600="","",IF(OR(periods_per_year=26,periods_per_year=52),IF(periods_per_year=26,IF(A600=1,fpdate,B599+14),IF(periods_per_year=52,IF(A600=1,fpdate,B599+7),"n/a")),IF(periods_per_year=24,DATE(YEAR(fpdate),MONTH(fpdate)+(A600-1)/2+IF(AND(DAY(fpdate)&gt;=15,MOD(A600,2)=0),1,0),IF(MOD(A600,2)=0,IF(DAY(fpdate)&gt;=15,DAY(fpdate)-14,DAY(fpdate)+14),DAY(fpdate))),IF(DAY(DATE(YEAR(fpdate),MONTH(fpdate)+A600-1,DAY(fpdate)))&lt;&gt;DAY(fpdate),DATE(YEAR(fpdate),MONTH(fpdate)+A600,0),DATE(YEAR(fpdate),MONTH(fpdate)+A600-1,DAY(fpdate))))))</f>
        <v>#NAME?</v>
      </c>
      <c r="C600" s="76" t="str">
        <f t="shared" si="2"/>
        <v>#NAME?</v>
      </c>
      <c r="D600" s="77" t="str">
        <f>IF(A600="","",IF(A600=1,start_rate,IF(variable,IF(OR(A600=1,A600&lt;$J$23*periods_per_year),D599,MIN($J$24,IF(MOD(A600-1,$J$26)=0,MAX($J$25,D599+$J$27),D599))),D599)))</f>
        <v>#NAME?</v>
      </c>
      <c r="E600" s="78" t="str">
        <f t="shared" si="3"/>
        <v>#NAME?</v>
      </c>
      <c r="F600" s="78" t="str">
        <f t="shared" si="4"/>
        <v>#NAME?</v>
      </c>
      <c r="G600" s="78" t="str">
        <f>IF(OR(A600="",A600&lt;$E$23),"",IF(J599&lt;=F600,0,IF(IF(AND(A600&gt;=$E$23,MOD(A600-$E$23,int)=0),$E$24,0)+F600&gt;=J599+E600,J599+E600-F600,IF(AND(A600&gt;=$E$23,MOD(A600-$E$23,int)=0),$E$24,0)+IF(IF(AND(A600&gt;=$E$23,MOD(A600-$E$23,int)=0),$E$24,0)+IF(MOD(A600-$E$27,periods_per_year)=0,$E$26,0)+F600&lt;J599+E600,IF(MOD(A600-$E$27,periods_per_year)=0,$E$26,0),J599+E600-IF(AND(A600&gt;=$E$23,MOD(A600-$E$23,int)=0),$E$24,0)-F600))))</f>
        <v>#NAME?</v>
      </c>
      <c r="H600" s="79"/>
      <c r="I600" s="78" t="str">
        <f t="shared" si="5"/>
        <v>#NAME?</v>
      </c>
      <c r="J600" s="78" t="str">
        <f t="shared" si="6"/>
        <v>#NAME?</v>
      </c>
      <c r="K600" s="78" t="str">
        <f t="shared" si="7"/>
        <v>#NAME?</v>
      </c>
      <c r="L600" s="78" t="str">
        <f t="shared" si="8"/>
        <v>#NAME?</v>
      </c>
      <c r="M600" s="4"/>
      <c r="N600" s="4"/>
      <c r="O600" s="74" t="str">
        <f t="shared" si="9"/>
        <v>#NAME?</v>
      </c>
      <c r="P600" s="75" t="str">
        <f>IF(O600="","",IF(OR(periods_per_year=26,periods_per_year=52),IF(periods_per_year=26,IF(O600=1,fpdate,P599+14),IF(periods_per_year=52,IF(O600=1,fpdate,P599+7),"n/a")),IF(periods_per_year=24,DATE(YEAR(fpdate),MONTH(fpdate)+(O600-1)/2+IF(AND(DAY(fpdate)&gt;=15,MOD(O600,2)=0),1,0),IF(MOD(O600,2)=0,IF(DAY(fpdate)&gt;=15,DAY(fpdate)-14,DAY(fpdate)+14),DAY(fpdate))),IF(DAY(DATE(YEAR(fpdate),MONTH(fpdate)+O600-1,DAY(fpdate)))&lt;&gt;DAY(fpdate),DATE(YEAR(fpdate),MONTH(fpdate)+O600,0),DATE(YEAR(fpdate),MONTH(fpdate)+O600-1,DAY(fpdate))))))</f>
        <v>#NAME?</v>
      </c>
      <c r="Q600" s="80" t="str">
        <f>IF(O600="","",IF(D600&lt;&gt;"",D600,IF(O600=1,start_rate,IF(variable,IF(OR(O600=1,O600&lt;$J$23*periods_per_year),Q599,MIN($J$24,IF(MOD(O600-1,$J$26)=0,MAX($J$25,Q599+$J$27),Q599))),Q599))))</f>
        <v>#NAME?</v>
      </c>
      <c r="R600" s="78" t="str">
        <f t="shared" si="10"/>
        <v>#NAME?</v>
      </c>
      <c r="S600" s="78" t="str">
        <f t="shared" si="11"/>
        <v>#NAME?</v>
      </c>
      <c r="T600" s="78" t="str">
        <f t="shared" si="12"/>
        <v>#NAME?</v>
      </c>
      <c r="U600" s="78" t="str">
        <f t="shared" si="13"/>
        <v>#NAME?</v>
      </c>
    </row>
    <row r="601" ht="12.75" customHeight="1">
      <c r="A601" s="74" t="str">
        <f t="shared" si="1"/>
        <v>#NAME?</v>
      </c>
      <c r="B601" s="75" t="str">
        <f>IF(A601="","",IF(OR(periods_per_year=26,periods_per_year=52),IF(periods_per_year=26,IF(A601=1,fpdate,B600+14),IF(periods_per_year=52,IF(A601=1,fpdate,B600+7),"n/a")),IF(periods_per_year=24,DATE(YEAR(fpdate),MONTH(fpdate)+(A601-1)/2+IF(AND(DAY(fpdate)&gt;=15,MOD(A601,2)=0),1,0),IF(MOD(A601,2)=0,IF(DAY(fpdate)&gt;=15,DAY(fpdate)-14,DAY(fpdate)+14),DAY(fpdate))),IF(DAY(DATE(YEAR(fpdate),MONTH(fpdate)+A601-1,DAY(fpdate)))&lt;&gt;DAY(fpdate),DATE(YEAR(fpdate),MONTH(fpdate)+A601,0),DATE(YEAR(fpdate),MONTH(fpdate)+A601-1,DAY(fpdate))))))</f>
        <v>#NAME?</v>
      </c>
      <c r="C601" s="76" t="str">
        <f t="shared" si="2"/>
        <v>#NAME?</v>
      </c>
      <c r="D601" s="77" t="str">
        <f>IF(A601="","",IF(A601=1,start_rate,IF(variable,IF(OR(A601=1,A601&lt;$J$23*periods_per_year),D600,MIN($J$24,IF(MOD(A601-1,$J$26)=0,MAX($J$25,D600+$J$27),D600))),D600)))</f>
        <v>#NAME?</v>
      </c>
      <c r="E601" s="78" t="str">
        <f t="shared" si="3"/>
        <v>#NAME?</v>
      </c>
      <c r="F601" s="78" t="str">
        <f t="shared" si="4"/>
        <v>#NAME?</v>
      </c>
      <c r="G601" s="78" t="str">
        <f>IF(OR(A601="",A601&lt;$E$23),"",IF(J600&lt;=F601,0,IF(IF(AND(A601&gt;=$E$23,MOD(A601-$E$23,int)=0),$E$24,0)+F601&gt;=J600+E601,J600+E601-F601,IF(AND(A601&gt;=$E$23,MOD(A601-$E$23,int)=0),$E$24,0)+IF(IF(AND(A601&gt;=$E$23,MOD(A601-$E$23,int)=0),$E$24,0)+IF(MOD(A601-$E$27,periods_per_year)=0,$E$26,0)+F601&lt;J600+E601,IF(MOD(A601-$E$27,periods_per_year)=0,$E$26,0),J600+E601-IF(AND(A601&gt;=$E$23,MOD(A601-$E$23,int)=0),$E$24,0)-F601))))</f>
        <v>#NAME?</v>
      </c>
      <c r="H601" s="79"/>
      <c r="I601" s="78" t="str">
        <f t="shared" si="5"/>
        <v>#NAME?</v>
      </c>
      <c r="J601" s="78" t="str">
        <f t="shared" si="6"/>
        <v>#NAME?</v>
      </c>
      <c r="K601" s="78" t="str">
        <f t="shared" si="7"/>
        <v>#NAME?</v>
      </c>
      <c r="L601" s="78" t="str">
        <f t="shared" si="8"/>
        <v>#NAME?</v>
      </c>
      <c r="M601" s="4"/>
      <c r="N601" s="4"/>
      <c r="O601" s="74" t="str">
        <f t="shared" si="9"/>
        <v>#NAME?</v>
      </c>
      <c r="P601" s="75" t="str">
        <f>IF(O601="","",IF(OR(periods_per_year=26,periods_per_year=52),IF(periods_per_year=26,IF(O601=1,fpdate,P600+14),IF(periods_per_year=52,IF(O601=1,fpdate,P600+7),"n/a")),IF(periods_per_year=24,DATE(YEAR(fpdate),MONTH(fpdate)+(O601-1)/2+IF(AND(DAY(fpdate)&gt;=15,MOD(O601,2)=0),1,0),IF(MOD(O601,2)=0,IF(DAY(fpdate)&gt;=15,DAY(fpdate)-14,DAY(fpdate)+14),DAY(fpdate))),IF(DAY(DATE(YEAR(fpdate),MONTH(fpdate)+O601-1,DAY(fpdate)))&lt;&gt;DAY(fpdate),DATE(YEAR(fpdate),MONTH(fpdate)+O601,0),DATE(YEAR(fpdate),MONTH(fpdate)+O601-1,DAY(fpdate))))))</f>
        <v>#NAME?</v>
      </c>
      <c r="Q601" s="80" t="str">
        <f>IF(O601="","",IF(D601&lt;&gt;"",D601,IF(O601=1,start_rate,IF(variable,IF(OR(O601=1,O601&lt;$J$23*periods_per_year),Q600,MIN($J$24,IF(MOD(O601-1,$J$26)=0,MAX($J$25,Q600+$J$27),Q600))),Q600))))</f>
        <v>#NAME?</v>
      </c>
      <c r="R601" s="78" t="str">
        <f t="shared" si="10"/>
        <v>#NAME?</v>
      </c>
      <c r="S601" s="78" t="str">
        <f t="shared" si="11"/>
        <v>#NAME?</v>
      </c>
      <c r="T601" s="78" t="str">
        <f t="shared" si="12"/>
        <v>#NAME?</v>
      </c>
      <c r="U601" s="78" t="str">
        <f t="shared" si="13"/>
        <v>#NAME?</v>
      </c>
    </row>
    <row r="602" ht="12.75" customHeight="1">
      <c r="A602" s="74" t="str">
        <f t="shared" si="1"/>
        <v>#NAME?</v>
      </c>
      <c r="B602" s="75" t="str">
        <f>IF(A602="","",IF(OR(periods_per_year=26,periods_per_year=52),IF(periods_per_year=26,IF(A602=1,fpdate,B601+14),IF(periods_per_year=52,IF(A602=1,fpdate,B601+7),"n/a")),IF(periods_per_year=24,DATE(YEAR(fpdate),MONTH(fpdate)+(A602-1)/2+IF(AND(DAY(fpdate)&gt;=15,MOD(A602,2)=0),1,0),IF(MOD(A602,2)=0,IF(DAY(fpdate)&gt;=15,DAY(fpdate)-14,DAY(fpdate)+14),DAY(fpdate))),IF(DAY(DATE(YEAR(fpdate),MONTH(fpdate)+A602-1,DAY(fpdate)))&lt;&gt;DAY(fpdate),DATE(YEAR(fpdate),MONTH(fpdate)+A602,0),DATE(YEAR(fpdate),MONTH(fpdate)+A602-1,DAY(fpdate))))))</f>
        <v>#NAME?</v>
      </c>
      <c r="C602" s="76" t="str">
        <f t="shared" si="2"/>
        <v>#NAME?</v>
      </c>
      <c r="D602" s="77" t="str">
        <f>IF(A602="","",IF(A602=1,start_rate,IF(variable,IF(OR(A602=1,A602&lt;$J$23*periods_per_year),D601,MIN($J$24,IF(MOD(A602-1,$J$26)=0,MAX($J$25,D601+$J$27),D601))),D601)))</f>
        <v>#NAME?</v>
      </c>
      <c r="E602" s="78" t="str">
        <f t="shared" si="3"/>
        <v>#NAME?</v>
      </c>
      <c r="F602" s="78" t="str">
        <f t="shared" si="4"/>
        <v>#NAME?</v>
      </c>
      <c r="G602" s="78" t="str">
        <f>IF(OR(A602="",A602&lt;$E$23),"",IF(J601&lt;=F602,0,IF(IF(AND(A602&gt;=$E$23,MOD(A602-$E$23,int)=0),$E$24,0)+F602&gt;=J601+E602,J601+E602-F602,IF(AND(A602&gt;=$E$23,MOD(A602-$E$23,int)=0),$E$24,0)+IF(IF(AND(A602&gt;=$E$23,MOD(A602-$E$23,int)=0),$E$24,0)+IF(MOD(A602-$E$27,periods_per_year)=0,$E$26,0)+F602&lt;J601+E602,IF(MOD(A602-$E$27,periods_per_year)=0,$E$26,0),J601+E602-IF(AND(A602&gt;=$E$23,MOD(A602-$E$23,int)=0),$E$24,0)-F602))))</f>
        <v>#NAME?</v>
      </c>
      <c r="H602" s="79"/>
      <c r="I602" s="78" t="str">
        <f t="shared" si="5"/>
        <v>#NAME?</v>
      </c>
      <c r="J602" s="78" t="str">
        <f t="shared" si="6"/>
        <v>#NAME?</v>
      </c>
      <c r="K602" s="78" t="str">
        <f t="shared" si="7"/>
        <v>#NAME?</v>
      </c>
      <c r="L602" s="78" t="str">
        <f t="shared" si="8"/>
        <v>#NAME?</v>
      </c>
      <c r="M602" s="4"/>
      <c r="N602" s="4"/>
      <c r="O602" s="74" t="str">
        <f t="shared" si="9"/>
        <v>#NAME?</v>
      </c>
      <c r="P602" s="75" t="str">
        <f>IF(O602="","",IF(OR(periods_per_year=26,periods_per_year=52),IF(periods_per_year=26,IF(O602=1,fpdate,P601+14),IF(periods_per_year=52,IF(O602=1,fpdate,P601+7),"n/a")),IF(periods_per_year=24,DATE(YEAR(fpdate),MONTH(fpdate)+(O602-1)/2+IF(AND(DAY(fpdate)&gt;=15,MOD(O602,2)=0),1,0),IF(MOD(O602,2)=0,IF(DAY(fpdate)&gt;=15,DAY(fpdate)-14,DAY(fpdate)+14),DAY(fpdate))),IF(DAY(DATE(YEAR(fpdate),MONTH(fpdate)+O602-1,DAY(fpdate)))&lt;&gt;DAY(fpdate),DATE(YEAR(fpdate),MONTH(fpdate)+O602,0),DATE(YEAR(fpdate),MONTH(fpdate)+O602-1,DAY(fpdate))))))</f>
        <v>#NAME?</v>
      </c>
      <c r="Q602" s="80" t="str">
        <f>IF(O602="","",IF(D602&lt;&gt;"",D602,IF(O602=1,start_rate,IF(variable,IF(OR(O602=1,O602&lt;$J$23*periods_per_year),Q601,MIN($J$24,IF(MOD(O602-1,$J$26)=0,MAX($J$25,Q601+$J$27),Q601))),Q601))))</f>
        <v>#NAME?</v>
      </c>
      <c r="R602" s="78" t="str">
        <f t="shared" si="10"/>
        <v>#NAME?</v>
      </c>
      <c r="S602" s="78" t="str">
        <f t="shared" si="11"/>
        <v>#NAME?</v>
      </c>
      <c r="T602" s="78" t="str">
        <f t="shared" si="12"/>
        <v>#NAME?</v>
      </c>
      <c r="U602" s="78" t="str">
        <f t="shared" si="13"/>
        <v>#NAME?</v>
      </c>
    </row>
    <row r="603" ht="12.75" customHeight="1">
      <c r="A603" s="74" t="str">
        <f t="shared" si="1"/>
        <v>#NAME?</v>
      </c>
      <c r="B603" s="75" t="str">
        <f>IF(A603="","",IF(OR(periods_per_year=26,periods_per_year=52),IF(periods_per_year=26,IF(A603=1,fpdate,B602+14),IF(periods_per_year=52,IF(A603=1,fpdate,B602+7),"n/a")),IF(periods_per_year=24,DATE(YEAR(fpdate),MONTH(fpdate)+(A603-1)/2+IF(AND(DAY(fpdate)&gt;=15,MOD(A603,2)=0),1,0),IF(MOD(A603,2)=0,IF(DAY(fpdate)&gt;=15,DAY(fpdate)-14,DAY(fpdate)+14),DAY(fpdate))),IF(DAY(DATE(YEAR(fpdate),MONTH(fpdate)+A603-1,DAY(fpdate)))&lt;&gt;DAY(fpdate),DATE(YEAR(fpdate),MONTH(fpdate)+A603,0),DATE(YEAR(fpdate),MONTH(fpdate)+A603-1,DAY(fpdate))))))</f>
        <v>#NAME?</v>
      </c>
      <c r="C603" s="76" t="str">
        <f t="shared" si="2"/>
        <v>#NAME?</v>
      </c>
      <c r="D603" s="77" t="str">
        <f>IF(A603="","",IF(A603=1,start_rate,IF(variable,IF(OR(A603=1,A603&lt;$J$23*periods_per_year),D602,MIN($J$24,IF(MOD(A603-1,$J$26)=0,MAX($J$25,D602+$J$27),D602))),D602)))</f>
        <v>#NAME?</v>
      </c>
      <c r="E603" s="78" t="str">
        <f t="shared" si="3"/>
        <v>#NAME?</v>
      </c>
      <c r="F603" s="78" t="str">
        <f t="shared" si="4"/>
        <v>#NAME?</v>
      </c>
      <c r="G603" s="78" t="str">
        <f>IF(OR(A603="",A603&lt;$E$23),"",IF(J602&lt;=F603,0,IF(IF(AND(A603&gt;=$E$23,MOD(A603-$E$23,int)=0),$E$24,0)+F603&gt;=J602+E603,J602+E603-F603,IF(AND(A603&gt;=$E$23,MOD(A603-$E$23,int)=0),$E$24,0)+IF(IF(AND(A603&gt;=$E$23,MOD(A603-$E$23,int)=0),$E$24,0)+IF(MOD(A603-$E$27,periods_per_year)=0,$E$26,0)+F603&lt;J602+E603,IF(MOD(A603-$E$27,periods_per_year)=0,$E$26,0),J602+E603-IF(AND(A603&gt;=$E$23,MOD(A603-$E$23,int)=0),$E$24,0)-F603))))</f>
        <v>#NAME?</v>
      </c>
      <c r="H603" s="79"/>
      <c r="I603" s="78" t="str">
        <f t="shared" si="5"/>
        <v>#NAME?</v>
      </c>
      <c r="J603" s="78" t="str">
        <f t="shared" si="6"/>
        <v>#NAME?</v>
      </c>
      <c r="K603" s="78" t="str">
        <f t="shared" si="7"/>
        <v>#NAME?</v>
      </c>
      <c r="L603" s="78" t="str">
        <f t="shared" si="8"/>
        <v>#NAME?</v>
      </c>
      <c r="M603" s="4"/>
      <c r="N603" s="4"/>
      <c r="O603" s="74" t="str">
        <f t="shared" si="9"/>
        <v>#NAME?</v>
      </c>
      <c r="P603" s="75" t="str">
        <f>IF(O603="","",IF(OR(periods_per_year=26,periods_per_year=52),IF(periods_per_year=26,IF(O603=1,fpdate,P602+14),IF(periods_per_year=52,IF(O603=1,fpdate,P602+7),"n/a")),IF(periods_per_year=24,DATE(YEAR(fpdate),MONTH(fpdate)+(O603-1)/2+IF(AND(DAY(fpdate)&gt;=15,MOD(O603,2)=0),1,0),IF(MOD(O603,2)=0,IF(DAY(fpdate)&gt;=15,DAY(fpdate)-14,DAY(fpdate)+14),DAY(fpdate))),IF(DAY(DATE(YEAR(fpdate),MONTH(fpdate)+O603-1,DAY(fpdate)))&lt;&gt;DAY(fpdate),DATE(YEAR(fpdate),MONTH(fpdate)+O603,0),DATE(YEAR(fpdate),MONTH(fpdate)+O603-1,DAY(fpdate))))))</f>
        <v>#NAME?</v>
      </c>
      <c r="Q603" s="80" t="str">
        <f>IF(O603="","",IF(D603&lt;&gt;"",D603,IF(O603=1,start_rate,IF(variable,IF(OR(O603=1,O603&lt;$J$23*periods_per_year),Q602,MIN($J$24,IF(MOD(O603-1,$J$26)=0,MAX($J$25,Q602+$J$27),Q602))),Q602))))</f>
        <v>#NAME?</v>
      </c>
      <c r="R603" s="78" t="str">
        <f t="shared" si="10"/>
        <v>#NAME?</v>
      </c>
      <c r="S603" s="78" t="str">
        <f t="shared" si="11"/>
        <v>#NAME?</v>
      </c>
      <c r="T603" s="78" t="str">
        <f t="shared" si="12"/>
        <v>#NAME?</v>
      </c>
      <c r="U603" s="78" t="str">
        <f t="shared" si="13"/>
        <v>#NAME?</v>
      </c>
    </row>
    <row r="604" ht="12.75" customHeight="1">
      <c r="A604" s="74" t="str">
        <f t="shared" si="1"/>
        <v>#NAME?</v>
      </c>
      <c r="B604" s="75" t="str">
        <f>IF(A604="","",IF(OR(periods_per_year=26,periods_per_year=52),IF(periods_per_year=26,IF(A604=1,fpdate,B603+14),IF(periods_per_year=52,IF(A604=1,fpdate,B603+7),"n/a")),IF(periods_per_year=24,DATE(YEAR(fpdate),MONTH(fpdate)+(A604-1)/2+IF(AND(DAY(fpdate)&gt;=15,MOD(A604,2)=0),1,0),IF(MOD(A604,2)=0,IF(DAY(fpdate)&gt;=15,DAY(fpdate)-14,DAY(fpdate)+14),DAY(fpdate))),IF(DAY(DATE(YEAR(fpdate),MONTH(fpdate)+A604-1,DAY(fpdate)))&lt;&gt;DAY(fpdate),DATE(YEAR(fpdate),MONTH(fpdate)+A604,0),DATE(YEAR(fpdate),MONTH(fpdate)+A604-1,DAY(fpdate))))))</f>
        <v>#NAME?</v>
      </c>
      <c r="C604" s="76" t="str">
        <f t="shared" si="2"/>
        <v>#NAME?</v>
      </c>
      <c r="D604" s="77" t="str">
        <f>IF(A604="","",IF(A604=1,start_rate,IF(variable,IF(OR(A604=1,A604&lt;$J$23*periods_per_year),D603,MIN($J$24,IF(MOD(A604-1,$J$26)=0,MAX($J$25,D603+$J$27),D603))),D603)))</f>
        <v>#NAME?</v>
      </c>
      <c r="E604" s="78" t="str">
        <f t="shared" si="3"/>
        <v>#NAME?</v>
      </c>
      <c r="F604" s="78" t="str">
        <f t="shared" si="4"/>
        <v>#NAME?</v>
      </c>
      <c r="G604" s="78" t="str">
        <f>IF(OR(A604="",A604&lt;$E$23),"",IF(J603&lt;=F604,0,IF(IF(AND(A604&gt;=$E$23,MOD(A604-$E$23,int)=0),$E$24,0)+F604&gt;=J603+E604,J603+E604-F604,IF(AND(A604&gt;=$E$23,MOD(A604-$E$23,int)=0),$E$24,0)+IF(IF(AND(A604&gt;=$E$23,MOD(A604-$E$23,int)=0),$E$24,0)+IF(MOD(A604-$E$27,periods_per_year)=0,$E$26,0)+F604&lt;J603+E604,IF(MOD(A604-$E$27,periods_per_year)=0,$E$26,0),J603+E604-IF(AND(A604&gt;=$E$23,MOD(A604-$E$23,int)=0),$E$24,0)-F604))))</f>
        <v>#NAME?</v>
      </c>
      <c r="H604" s="79"/>
      <c r="I604" s="78" t="str">
        <f t="shared" si="5"/>
        <v>#NAME?</v>
      </c>
      <c r="J604" s="78" t="str">
        <f t="shared" si="6"/>
        <v>#NAME?</v>
      </c>
      <c r="K604" s="78" t="str">
        <f t="shared" si="7"/>
        <v>#NAME?</v>
      </c>
      <c r="L604" s="78" t="str">
        <f t="shared" si="8"/>
        <v>#NAME?</v>
      </c>
      <c r="M604" s="4"/>
      <c r="N604" s="4"/>
      <c r="O604" s="74" t="str">
        <f t="shared" si="9"/>
        <v>#NAME?</v>
      </c>
      <c r="P604" s="75" t="str">
        <f>IF(O604="","",IF(OR(periods_per_year=26,periods_per_year=52),IF(periods_per_year=26,IF(O604=1,fpdate,P603+14),IF(periods_per_year=52,IF(O604=1,fpdate,P603+7),"n/a")),IF(periods_per_year=24,DATE(YEAR(fpdate),MONTH(fpdate)+(O604-1)/2+IF(AND(DAY(fpdate)&gt;=15,MOD(O604,2)=0),1,0),IF(MOD(O604,2)=0,IF(DAY(fpdate)&gt;=15,DAY(fpdate)-14,DAY(fpdate)+14),DAY(fpdate))),IF(DAY(DATE(YEAR(fpdate),MONTH(fpdate)+O604-1,DAY(fpdate)))&lt;&gt;DAY(fpdate),DATE(YEAR(fpdate),MONTH(fpdate)+O604,0),DATE(YEAR(fpdate),MONTH(fpdate)+O604-1,DAY(fpdate))))))</f>
        <v>#NAME?</v>
      </c>
      <c r="Q604" s="80" t="str">
        <f>IF(O604="","",IF(D604&lt;&gt;"",D604,IF(O604=1,start_rate,IF(variable,IF(OR(O604=1,O604&lt;$J$23*periods_per_year),Q603,MIN($J$24,IF(MOD(O604-1,$J$26)=0,MAX($J$25,Q603+$J$27),Q603))),Q603))))</f>
        <v>#NAME?</v>
      </c>
      <c r="R604" s="78" t="str">
        <f t="shared" si="10"/>
        <v>#NAME?</v>
      </c>
      <c r="S604" s="78" t="str">
        <f t="shared" si="11"/>
        <v>#NAME?</v>
      </c>
      <c r="T604" s="78" t="str">
        <f t="shared" si="12"/>
        <v>#NAME?</v>
      </c>
      <c r="U604" s="78" t="str">
        <f t="shared" si="13"/>
        <v>#NAME?</v>
      </c>
    </row>
    <row r="605" ht="12.75" customHeight="1">
      <c r="A605" s="74" t="str">
        <f t="shared" si="1"/>
        <v>#NAME?</v>
      </c>
      <c r="B605" s="75" t="str">
        <f>IF(A605="","",IF(OR(periods_per_year=26,periods_per_year=52),IF(periods_per_year=26,IF(A605=1,fpdate,B604+14),IF(periods_per_year=52,IF(A605=1,fpdate,B604+7),"n/a")),IF(periods_per_year=24,DATE(YEAR(fpdate),MONTH(fpdate)+(A605-1)/2+IF(AND(DAY(fpdate)&gt;=15,MOD(A605,2)=0),1,0),IF(MOD(A605,2)=0,IF(DAY(fpdate)&gt;=15,DAY(fpdate)-14,DAY(fpdate)+14),DAY(fpdate))),IF(DAY(DATE(YEAR(fpdate),MONTH(fpdate)+A605-1,DAY(fpdate)))&lt;&gt;DAY(fpdate),DATE(YEAR(fpdate),MONTH(fpdate)+A605,0),DATE(YEAR(fpdate),MONTH(fpdate)+A605-1,DAY(fpdate))))))</f>
        <v>#NAME?</v>
      </c>
      <c r="C605" s="76" t="str">
        <f t="shared" si="2"/>
        <v>#NAME?</v>
      </c>
      <c r="D605" s="77" t="str">
        <f>IF(A605="","",IF(A605=1,start_rate,IF(variable,IF(OR(A605=1,A605&lt;$J$23*periods_per_year),D604,MIN($J$24,IF(MOD(A605-1,$J$26)=0,MAX($J$25,D604+$J$27),D604))),D604)))</f>
        <v>#NAME?</v>
      </c>
      <c r="E605" s="78" t="str">
        <f t="shared" si="3"/>
        <v>#NAME?</v>
      </c>
      <c r="F605" s="78" t="str">
        <f t="shared" si="4"/>
        <v>#NAME?</v>
      </c>
      <c r="G605" s="78" t="str">
        <f>IF(OR(A605="",A605&lt;$E$23),"",IF(J604&lt;=F605,0,IF(IF(AND(A605&gt;=$E$23,MOD(A605-$E$23,int)=0),$E$24,0)+F605&gt;=J604+E605,J604+E605-F605,IF(AND(A605&gt;=$E$23,MOD(A605-$E$23,int)=0),$E$24,0)+IF(IF(AND(A605&gt;=$E$23,MOD(A605-$E$23,int)=0),$E$24,0)+IF(MOD(A605-$E$27,periods_per_year)=0,$E$26,0)+F605&lt;J604+E605,IF(MOD(A605-$E$27,periods_per_year)=0,$E$26,0),J604+E605-IF(AND(A605&gt;=$E$23,MOD(A605-$E$23,int)=0),$E$24,0)-F605))))</f>
        <v>#NAME?</v>
      </c>
      <c r="H605" s="79"/>
      <c r="I605" s="78" t="str">
        <f t="shared" si="5"/>
        <v>#NAME?</v>
      </c>
      <c r="J605" s="78" t="str">
        <f t="shared" si="6"/>
        <v>#NAME?</v>
      </c>
      <c r="K605" s="78" t="str">
        <f t="shared" si="7"/>
        <v>#NAME?</v>
      </c>
      <c r="L605" s="78" t="str">
        <f t="shared" si="8"/>
        <v>#NAME?</v>
      </c>
      <c r="M605" s="4"/>
      <c r="N605" s="4"/>
      <c r="O605" s="74" t="str">
        <f t="shared" si="9"/>
        <v>#NAME?</v>
      </c>
      <c r="P605" s="75" t="str">
        <f>IF(O605="","",IF(OR(periods_per_year=26,periods_per_year=52),IF(periods_per_year=26,IF(O605=1,fpdate,P604+14),IF(periods_per_year=52,IF(O605=1,fpdate,P604+7),"n/a")),IF(periods_per_year=24,DATE(YEAR(fpdate),MONTH(fpdate)+(O605-1)/2+IF(AND(DAY(fpdate)&gt;=15,MOD(O605,2)=0),1,0),IF(MOD(O605,2)=0,IF(DAY(fpdate)&gt;=15,DAY(fpdate)-14,DAY(fpdate)+14),DAY(fpdate))),IF(DAY(DATE(YEAR(fpdate),MONTH(fpdate)+O605-1,DAY(fpdate)))&lt;&gt;DAY(fpdate),DATE(YEAR(fpdate),MONTH(fpdate)+O605,0),DATE(YEAR(fpdate),MONTH(fpdate)+O605-1,DAY(fpdate))))))</f>
        <v>#NAME?</v>
      </c>
      <c r="Q605" s="80" t="str">
        <f>IF(O605="","",IF(D605&lt;&gt;"",D605,IF(O605=1,start_rate,IF(variable,IF(OR(O605=1,O605&lt;$J$23*periods_per_year),Q604,MIN($J$24,IF(MOD(O605-1,$J$26)=0,MAX($J$25,Q604+$J$27),Q604))),Q604))))</f>
        <v>#NAME?</v>
      </c>
      <c r="R605" s="78" t="str">
        <f t="shared" si="10"/>
        <v>#NAME?</v>
      </c>
      <c r="S605" s="78" t="str">
        <f t="shared" si="11"/>
        <v>#NAME?</v>
      </c>
      <c r="T605" s="78" t="str">
        <f t="shared" si="12"/>
        <v>#NAME?</v>
      </c>
      <c r="U605" s="78" t="str">
        <f t="shared" si="13"/>
        <v>#NAME?</v>
      </c>
    </row>
    <row r="606" ht="12.75" customHeight="1">
      <c r="A606" s="74" t="str">
        <f t="shared" si="1"/>
        <v>#NAME?</v>
      </c>
      <c r="B606" s="75" t="str">
        <f>IF(A606="","",IF(OR(periods_per_year=26,periods_per_year=52),IF(periods_per_year=26,IF(A606=1,fpdate,B605+14),IF(periods_per_year=52,IF(A606=1,fpdate,B605+7),"n/a")),IF(periods_per_year=24,DATE(YEAR(fpdate),MONTH(fpdate)+(A606-1)/2+IF(AND(DAY(fpdate)&gt;=15,MOD(A606,2)=0),1,0),IF(MOD(A606,2)=0,IF(DAY(fpdate)&gt;=15,DAY(fpdate)-14,DAY(fpdate)+14),DAY(fpdate))),IF(DAY(DATE(YEAR(fpdate),MONTH(fpdate)+A606-1,DAY(fpdate)))&lt;&gt;DAY(fpdate),DATE(YEAR(fpdate),MONTH(fpdate)+A606,0),DATE(YEAR(fpdate),MONTH(fpdate)+A606-1,DAY(fpdate))))))</f>
        <v>#NAME?</v>
      </c>
      <c r="C606" s="76" t="str">
        <f t="shared" si="2"/>
        <v>#NAME?</v>
      </c>
      <c r="D606" s="77" t="str">
        <f>IF(A606="","",IF(A606=1,start_rate,IF(variable,IF(OR(A606=1,A606&lt;$J$23*periods_per_year),D605,MIN($J$24,IF(MOD(A606-1,$J$26)=0,MAX($J$25,D605+$J$27),D605))),D605)))</f>
        <v>#NAME?</v>
      </c>
      <c r="E606" s="78" t="str">
        <f t="shared" si="3"/>
        <v>#NAME?</v>
      </c>
      <c r="F606" s="78" t="str">
        <f t="shared" si="4"/>
        <v>#NAME?</v>
      </c>
      <c r="G606" s="78" t="str">
        <f>IF(OR(A606="",A606&lt;$E$23),"",IF(J605&lt;=F606,0,IF(IF(AND(A606&gt;=$E$23,MOD(A606-$E$23,int)=0),$E$24,0)+F606&gt;=J605+E606,J605+E606-F606,IF(AND(A606&gt;=$E$23,MOD(A606-$E$23,int)=0),$E$24,0)+IF(IF(AND(A606&gt;=$E$23,MOD(A606-$E$23,int)=0),$E$24,0)+IF(MOD(A606-$E$27,periods_per_year)=0,$E$26,0)+F606&lt;J605+E606,IF(MOD(A606-$E$27,periods_per_year)=0,$E$26,0),J605+E606-IF(AND(A606&gt;=$E$23,MOD(A606-$E$23,int)=0),$E$24,0)-F606))))</f>
        <v>#NAME?</v>
      </c>
      <c r="H606" s="79"/>
      <c r="I606" s="78" t="str">
        <f t="shared" si="5"/>
        <v>#NAME?</v>
      </c>
      <c r="J606" s="78" t="str">
        <f t="shared" si="6"/>
        <v>#NAME?</v>
      </c>
      <c r="K606" s="78" t="str">
        <f t="shared" si="7"/>
        <v>#NAME?</v>
      </c>
      <c r="L606" s="78" t="str">
        <f t="shared" si="8"/>
        <v>#NAME?</v>
      </c>
      <c r="M606" s="4"/>
      <c r="N606" s="4"/>
      <c r="O606" s="74" t="str">
        <f t="shared" si="9"/>
        <v>#NAME?</v>
      </c>
      <c r="P606" s="75" t="str">
        <f>IF(O606="","",IF(OR(periods_per_year=26,periods_per_year=52),IF(periods_per_year=26,IF(O606=1,fpdate,P605+14),IF(periods_per_year=52,IF(O606=1,fpdate,P605+7),"n/a")),IF(periods_per_year=24,DATE(YEAR(fpdate),MONTH(fpdate)+(O606-1)/2+IF(AND(DAY(fpdate)&gt;=15,MOD(O606,2)=0),1,0),IF(MOD(O606,2)=0,IF(DAY(fpdate)&gt;=15,DAY(fpdate)-14,DAY(fpdate)+14),DAY(fpdate))),IF(DAY(DATE(YEAR(fpdate),MONTH(fpdate)+O606-1,DAY(fpdate)))&lt;&gt;DAY(fpdate),DATE(YEAR(fpdate),MONTH(fpdate)+O606,0),DATE(YEAR(fpdate),MONTH(fpdate)+O606-1,DAY(fpdate))))))</f>
        <v>#NAME?</v>
      </c>
      <c r="Q606" s="80" t="str">
        <f>IF(O606="","",IF(D606&lt;&gt;"",D606,IF(O606=1,start_rate,IF(variable,IF(OR(O606=1,O606&lt;$J$23*periods_per_year),Q605,MIN($J$24,IF(MOD(O606-1,$J$26)=0,MAX($J$25,Q605+$J$27),Q605))),Q605))))</f>
        <v>#NAME?</v>
      </c>
      <c r="R606" s="78" t="str">
        <f t="shared" si="10"/>
        <v>#NAME?</v>
      </c>
      <c r="S606" s="78" t="str">
        <f t="shared" si="11"/>
        <v>#NAME?</v>
      </c>
      <c r="T606" s="78" t="str">
        <f t="shared" si="12"/>
        <v>#NAME?</v>
      </c>
      <c r="U606" s="78" t="str">
        <f t="shared" si="13"/>
        <v>#NAME?</v>
      </c>
    </row>
    <row r="607" ht="12.75" customHeight="1">
      <c r="A607" s="74" t="str">
        <f t="shared" si="1"/>
        <v>#NAME?</v>
      </c>
      <c r="B607" s="75" t="str">
        <f>IF(A607="","",IF(OR(periods_per_year=26,periods_per_year=52),IF(periods_per_year=26,IF(A607=1,fpdate,B606+14),IF(periods_per_year=52,IF(A607=1,fpdate,B606+7),"n/a")),IF(periods_per_year=24,DATE(YEAR(fpdate),MONTH(fpdate)+(A607-1)/2+IF(AND(DAY(fpdate)&gt;=15,MOD(A607,2)=0),1,0),IF(MOD(A607,2)=0,IF(DAY(fpdate)&gt;=15,DAY(fpdate)-14,DAY(fpdate)+14),DAY(fpdate))),IF(DAY(DATE(YEAR(fpdate),MONTH(fpdate)+A607-1,DAY(fpdate)))&lt;&gt;DAY(fpdate),DATE(YEAR(fpdate),MONTH(fpdate)+A607,0),DATE(YEAR(fpdate),MONTH(fpdate)+A607-1,DAY(fpdate))))))</f>
        <v>#NAME?</v>
      </c>
      <c r="C607" s="76" t="str">
        <f t="shared" si="2"/>
        <v>#NAME?</v>
      </c>
      <c r="D607" s="77" t="str">
        <f>IF(A607="","",IF(A607=1,start_rate,IF(variable,IF(OR(A607=1,A607&lt;$J$23*periods_per_year),D606,MIN($J$24,IF(MOD(A607-1,$J$26)=0,MAX($J$25,D606+$J$27),D606))),D606)))</f>
        <v>#NAME?</v>
      </c>
      <c r="E607" s="78" t="str">
        <f t="shared" si="3"/>
        <v>#NAME?</v>
      </c>
      <c r="F607" s="78" t="str">
        <f t="shared" si="4"/>
        <v>#NAME?</v>
      </c>
      <c r="G607" s="78" t="str">
        <f>IF(OR(A607="",A607&lt;$E$23),"",IF(J606&lt;=F607,0,IF(IF(AND(A607&gt;=$E$23,MOD(A607-$E$23,int)=0),$E$24,0)+F607&gt;=J606+E607,J606+E607-F607,IF(AND(A607&gt;=$E$23,MOD(A607-$E$23,int)=0),$E$24,0)+IF(IF(AND(A607&gt;=$E$23,MOD(A607-$E$23,int)=0),$E$24,0)+IF(MOD(A607-$E$27,periods_per_year)=0,$E$26,0)+F607&lt;J606+E607,IF(MOD(A607-$E$27,periods_per_year)=0,$E$26,0),J606+E607-IF(AND(A607&gt;=$E$23,MOD(A607-$E$23,int)=0),$E$24,0)-F607))))</f>
        <v>#NAME?</v>
      </c>
      <c r="H607" s="79"/>
      <c r="I607" s="78" t="str">
        <f t="shared" si="5"/>
        <v>#NAME?</v>
      </c>
      <c r="J607" s="78" t="str">
        <f t="shared" si="6"/>
        <v>#NAME?</v>
      </c>
      <c r="K607" s="78" t="str">
        <f t="shared" si="7"/>
        <v>#NAME?</v>
      </c>
      <c r="L607" s="78" t="str">
        <f t="shared" si="8"/>
        <v>#NAME?</v>
      </c>
      <c r="M607" s="4"/>
      <c r="N607" s="4"/>
      <c r="O607" s="74" t="str">
        <f t="shared" si="9"/>
        <v>#NAME?</v>
      </c>
      <c r="P607" s="75" t="str">
        <f>IF(O607="","",IF(OR(periods_per_year=26,periods_per_year=52),IF(periods_per_year=26,IF(O607=1,fpdate,P606+14),IF(periods_per_year=52,IF(O607=1,fpdate,P606+7),"n/a")),IF(periods_per_year=24,DATE(YEAR(fpdate),MONTH(fpdate)+(O607-1)/2+IF(AND(DAY(fpdate)&gt;=15,MOD(O607,2)=0),1,0),IF(MOD(O607,2)=0,IF(DAY(fpdate)&gt;=15,DAY(fpdate)-14,DAY(fpdate)+14),DAY(fpdate))),IF(DAY(DATE(YEAR(fpdate),MONTH(fpdate)+O607-1,DAY(fpdate)))&lt;&gt;DAY(fpdate),DATE(YEAR(fpdate),MONTH(fpdate)+O607,0),DATE(YEAR(fpdate),MONTH(fpdate)+O607-1,DAY(fpdate))))))</f>
        <v>#NAME?</v>
      </c>
      <c r="Q607" s="80" t="str">
        <f>IF(O607="","",IF(D607&lt;&gt;"",D607,IF(O607=1,start_rate,IF(variable,IF(OR(O607=1,O607&lt;$J$23*periods_per_year),Q606,MIN($J$24,IF(MOD(O607-1,$J$26)=0,MAX($J$25,Q606+$J$27),Q606))),Q606))))</f>
        <v>#NAME?</v>
      </c>
      <c r="R607" s="78" t="str">
        <f t="shared" si="10"/>
        <v>#NAME?</v>
      </c>
      <c r="S607" s="78" t="str">
        <f t="shared" si="11"/>
        <v>#NAME?</v>
      </c>
      <c r="T607" s="78" t="str">
        <f t="shared" si="12"/>
        <v>#NAME?</v>
      </c>
      <c r="U607" s="78" t="str">
        <f t="shared" si="13"/>
        <v>#NAME?</v>
      </c>
    </row>
    <row r="608" ht="12.75" customHeight="1">
      <c r="A608" s="74" t="str">
        <f t="shared" si="1"/>
        <v>#NAME?</v>
      </c>
      <c r="B608" s="75" t="str">
        <f>IF(A608="","",IF(OR(periods_per_year=26,periods_per_year=52),IF(periods_per_year=26,IF(A608=1,fpdate,B607+14),IF(periods_per_year=52,IF(A608=1,fpdate,B607+7),"n/a")),IF(periods_per_year=24,DATE(YEAR(fpdate),MONTH(fpdate)+(A608-1)/2+IF(AND(DAY(fpdate)&gt;=15,MOD(A608,2)=0),1,0),IF(MOD(A608,2)=0,IF(DAY(fpdate)&gt;=15,DAY(fpdate)-14,DAY(fpdate)+14),DAY(fpdate))),IF(DAY(DATE(YEAR(fpdate),MONTH(fpdate)+A608-1,DAY(fpdate)))&lt;&gt;DAY(fpdate),DATE(YEAR(fpdate),MONTH(fpdate)+A608,0),DATE(YEAR(fpdate),MONTH(fpdate)+A608-1,DAY(fpdate))))))</f>
        <v>#NAME?</v>
      </c>
      <c r="C608" s="76" t="str">
        <f t="shared" si="2"/>
        <v>#NAME?</v>
      </c>
      <c r="D608" s="77" t="str">
        <f>IF(A608="","",IF(A608=1,start_rate,IF(variable,IF(OR(A608=1,A608&lt;$J$23*periods_per_year),D607,MIN($J$24,IF(MOD(A608-1,$J$26)=0,MAX($J$25,D607+$J$27),D607))),D607)))</f>
        <v>#NAME?</v>
      </c>
      <c r="E608" s="78" t="str">
        <f t="shared" si="3"/>
        <v>#NAME?</v>
      </c>
      <c r="F608" s="78" t="str">
        <f t="shared" si="4"/>
        <v>#NAME?</v>
      </c>
      <c r="G608" s="78" t="str">
        <f>IF(OR(A608="",A608&lt;$E$23),"",IF(J607&lt;=F608,0,IF(IF(AND(A608&gt;=$E$23,MOD(A608-$E$23,int)=0),$E$24,0)+F608&gt;=J607+E608,J607+E608-F608,IF(AND(A608&gt;=$E$23,MOD(A608-$E$23,int)=0),$E$24,0)+IF(IF(AND(A608&gt;=$E$23,MOD(A608-$E$23,int)=0),$E$24,0)+IF(MOD(A608-$E$27,periods_per_year)=0,$E$26,0)+F608&lt;J607+E608,IF(MOD(A608-$E$27,periods_per_year)=0,$E$26,0),J607+E608-IF(AND(A608&gt;=$E$23,MOD(A608-$E$23,int)=0),$E$24,0)-F608))))</f>
        <v>#NAME?</v>
      </c>
      <c r="H608" s="79"/>
      <c r="I608" s="78" t="str">
        <f t="shared" si="5"/>
        <v>#NAME?</v>
      </c>
      <c r="J608" s="78" t="str">
        <f t="shared" si="6"/>
        <v>#NAME?</v>
      </c>
      <c r="K608" s="78" t="str">
        <f t="shared" si="7"/>
        <v>#NAME?</v>
      </c>
      <c r="L608" s="78" t="str">
        <f t="shared" si="8"/>
        <v>#NAME?</v>
      </c>
      <c r="M608" s="4"/>
      <c r="N608" s="4"/>
      <c r="O608" s="74" t="str">
        <f t="shared" si="9"/>
        <v>#NAME?</v>
      </c>
      <c r="P608" s="75" t="str">
        <f>IF(O608="","",IF(OR(periods_per_year=26,periods_per_year=52),IF(periods_per_year=26,IF(O608=1,fpdate,P607+14),IF(periods_per_year=52,IF(O608=1,fpdate,P607+7),"n/a")),IF(periods_per_year=24,DATE(YEAR(fpdate),MONTH(fpdate)+(O608-1)/2+IF(AND(DAY(fpdate)&gt;=15,MOD(O608,2)=0),1,0),IF(MOD(O608,2)=0,IF(DAY(fpdate)&gt;=15,DAY(fpdate)-14,DAY(fpdate)+14),DAY(fpdate))),IF(DAY(DATE(YEAR(fpdate),MONTH(fpdate)+O608-1,DAY(fpdate)))&lt;&gt;DAY(fpdate),DATE(YEAR(fpdate),MONTH(fpdate)+O608,0),DATE(YEAR(fpdate),MONTH(fpdate)+O608-1,DAY(fpdate))))))</f>
        <v>#NAME?</v>
      </c>
      <c r="Q608" s="80" t="str">
        <f>IF(O608="","",IF(D608&lt;&gt;"",D608,IF(O608=1,start_rate,IF(variable,IF(OR(O608=1,O608&lt;$J$23*periods_per_year),Q607,MIN($J$24,IF(MOD(O608-1,$J$26)=0,MAX($J$25,Q607+$J$27),Q607))),Q607))))</f>
        <v>#NAME?</v>
      </c>
      <c r="R608" s="78" t="str">
        <f t="shared" si="10"/>
        <v>#NAME?</v>
      </c>
      <c r="S608" s="78" t="str">
        <f t="shared" si="11"/>
        <v>#NAME?</v>
      </c>
      <c r="T608" s="78" t="str">
        <f t="shared" si="12"/>
        <v>#NAME?</v>
      </c>
      <c r="U608" s="78" t="str">
        <f t="shared" si="13"/>
        <v>#NAME?</v>
      </c>
    </row>
    <row r="609" ht="12.75" customHeight="1">
      <c r="A609" s="74" t="str">
        <f t="shared" si="1"/>
        <v>#NAME?</v>
      </c>
      <c r="B609" s="75" t="str">
        <f>IF(A609="","",IF(OR(periods_per_year=26,periods_per_year=52),IF(periods_per_year=26,IF(A609=1,fpdate,B608+14),IF(periods_per_year=52,IF(A609=1,fpdate,B608+7),"n/a")),IF(periods_per_year=24,DATE(YEAR(fpdate),MONTH(fpdate)+(A609-1)/2+IF(AND(DAY(fpdate)&gt;=15,MOD(A609,2)=0),1,0),IF(MOD(A609,2)=0,IF(DAY(fpdate)&gt;=15,DAY(fpdate)-14,DAY(fpdate)+14),DAY(fpdate))),IF(DAY(DATE(YEAR(fpdate),MONTH(fpdate)+A609-1,DAY(fpdate)))&lt;&gt;DAY(fpdate),DATE(YEAR(fpdate),MONTH(fpdate)+A609,0),DATE(YEAR(fpdate),MONTH(fpdate)+A609-1,DAY(fpdate))))))</f>
        <v>#NAME?</v>
      </c>
      <c r="C609" s="76" t="str">
        <f t="shared" si="2"/>
        <v>#NAME?</v>
      </c>
      <c r="D609" s="77" t="str">
        <f>IF(A609="","",IF(A609=1,start_rate,IF(variable,IF(OR(A609=1,A609&lt;$J$23*periods_per_year),D608,MIN($J$24,IF(MOD(A609-1,$J$26)=0,MAX($J$25,D608+$J$27),D608))),D608)))</f>
        <v>#NAME?</v>
      </c>
      <c r="E609" s="78" t="str">
        <f t="shared" si="3"/>
        <v>#NAME?</v>
      </c>
      <c r="F609" s="78" t="str">
        <f t="shared" si="4"/>
        <v>#NAME?</v>
      </c>
      <c r="G609" s="78" t="str">
        <f>IF(OR(A609="",A609&lt;$E$23),"",IF(J608&lt;=F609,0,IF(IF(AND(A609&gt;=$E$23,MOD(A609-$E$23,int)=0),$E$24,0)+F609&gt;=J608+E609,J608+E609-F609,IF(AND(A609&gt;=$E$23,MOD(A609-$E$23,int)=0),$E$24,0)+IF(IF(AND(A609&gt;=$E$23,MOD(A609-$E$23,int)=0),$E$24,0)+IF(MOD(A609-$E$27,periods_per_year)=0,$E$26,0)+F609&lt;J608+E609,IF(MOD(A609-$E$27,periods_per_year)=0,$E$26,0),J608+E609-IF(AND(A609&gt;=$E$23,MOD(A609-$E$23,int)=0),$E$24,0)-F609))))</f>
        <v>#NAME?</v>
      </c>
      <c r="H609" s="79"/>
      <c r="I609" s="78" t="str">
        <f t="shared" si="5"/>
        <v>#NAME?</v>
      </c>
      <c r="J609" s="78" t="str">
        <f t="shared" si="6"/>
        <v>#NAME?</v>
      </c>
      <c r="K609" s="78" t="str">
        <f t="shared" si="7"/>
        <v>#NAME?</v>
      </c>
      <c r="L609" s="78" t="str">
        <f t="shared" si="8"/>
        <v>#NAME?</v>
      </c>
      <c r="M609" s="4"/>
      <c r="N609" s="4"/>
      <c r="O609" s="74" t="str">
        <f t="shared" si="9"/>
        <v>#NAME?</v>
      </c>
      <c r="P609" s="75" t="str">
        <f>IF(O609="","",IF(OR(periods_per_year=26,periods_per_year=52),IF(periods_per_year=26,IF(O609=1,fpdate,P608+14),IF(periods_per_year=52,IF(O609=1,fpdate,P608+7),"n/a")),IF(periods_per_year=24,DATE(YEAR(fpdate),MONTH(fpdate)+(O609-1)/2+IF(AND(DAY(fpdate)&gt;=15,MOD(O609,2)=0),1,0),IF(MOD(O609,2)=0,IF(DAY(fpdate)&gt;=15,DAY(fpdate)-14,DAY(fpdate)+14),DAY(fpdate))),IF(DAY(DATE(YEAR(fpdate),MONTH(fpdate)+O609-1,DAY(fpdate)))&lt;&gt;DAY(fpdate),DATE(YEAR(fpdate),MONTH(fpdate)+O609,0),DATE(YEAR(fpdate),MONTH(fpdate)+O609-1,DAY(fpdate))))))</f>
        <v>#NAME?</v>
      </c>
      <c r="Q609" s="80" t="str">
        <f>IF(O609="","",IF(D609&lt;&gt;"",D609,IF(O609=1,start_rate,IF(variable,IF(OR(O609=1,O609&lt;$J$23*periods_per_year),Q608,MIN($J$24,IF(MOD(O609-1,$J$26)=0,MAX($J$25,Q608+$J$27),Q608))),Q608))))</f>
        <v>#NAME?</v>
      </c>
      <c r="R609" s="78" t="str">
        <f t="shared" si="10"/>
        <v>#NAME?</v>
      </c>
      <c r="S609" s="78" t="str">
        <f t="shared" si="11"/>
        <v>#NAME?</v>
      </c>
      <c r="T609" s="78" t="str">
        <f t="shared" si="12"/>
        <v>#NAME?</v>
      </c>
      <c r="U609" s="78" t="str">
        <f t="shared" si="13"/>
        <v>#NAME?</v>
      </c>
    </row>
    <row r="610" ht="12.75" customHeight="1">
      <c r="A610" s="74" t="str">
        <f t="shared" si="1"/>
        <v>#NAME?</v>
      </c>
      <c r="B610" s="75" t="str">
        <f>IF(A610="","",IF(OR(periods_per_year=26,periods_per_year=52),IF(periods_per_year=26,IF(A610=1,fpdate,B609+14),IF(periods_per_year=52,IF(A610=1,fpdate,B609+7),"n/a")),IF(periods_per_year=24,DATE(YEAR(fpdate),MONTH(fpdate)+(A610-1)/2+IF(AND(DAY(fpdate)&gt;=15,MOD(A610,2)=0),1,0),IF(MOD(A610,2)=0,IF(DAY(fpdate)&gt;=15,DAY(fpdate)-14,DAY(fpdate)+14),DAY(fpdate))),IF(DAY(DATE(YEAR(fpdate),MONTH(fpdate)+A610-1,DAY(fpdate)))&lt;&gt;DAY(fpdate),DATE(YEAR(fpdate),MONTH(fpdate)+A610,0),DATE(YEAR(fpdate),MONTH(fpdate)+A610-1,DAY(fpdate))))))</f>
        <v>#NAME?</v>
      </c>
      <c r="C610" s="76" t="str">
        <f t="shared" si="2"/>
        <v>#NAME?</v>
      </c>
      <c r="D610" s="77" t="str">
        <f>IF(A610="","",IF(A610=1,start_rate,IF(variable,IF(OR(A610=1,A610&lt;$J$23*periods_per_year),D609,MIN($J$24,IF(MOD(A610-1,$J$26)=0,MAX($J$25,D609+$J$27),D609))),D609)))</f>
        <v>#NAME?</v>
      </c>
      <c r="E610" s="78" t="str">
        <f t="shared" si="3"/>
        <v>#NAME?</v>
      </c>
      <c r="F610" s="78" t="str">
        <f t="shared" si="4"/>
        <v>#NAME?</v>
      </c>
      <c r="G610" s="78" t="str">
        <f>IF(OR(A610="",A610&lt;$E$23),"",IF(J609&lt;=F610,0,IF(IF(AND(A610&gt;=$E$23,MOD(A610-$E$23,int)=0),$E$24,0)+F610&gt;=J609+E610,J609+E610-F610,IF(AND(A610&gt;=$E$23,MOD(A610-$E$23,int)=0),$E$24,0)+IF(IF(AND(A610&gt;=$E$23,MOD(A610-$E$23,int)=0),$E$24,0)+IF(MOD(A610-$E$27,periods_per_year)=0,$E$26,0)+F610&lt;J609+E610,IF(MOD(A610-$E$27,periods_per_year)=0,$E$26,0),J609+E610-IF(AND(A610&gt;=$E$23,MOD(A610-$E$23,int)=0),$E$24,0)-F610))))</f>
        <v>#NAME?</v>
      </c>
      <c r="H610" s="79"/>
      <c r="I610" s="78" t="str">
        <f t="shared" si="5"/>
        <v>#NAME?</v>
      </c>
      <c r="J610" s="78" t="str">
        <f t="shared" si="6"/>
        <v>#NAME?</v>
      </c>
      <c r="K610" s="78" t="str">
        <f t="shared" si="7"/>
        <v>#NAME?</v>
      </c>
      <c r="L610" s="78" t="str">
        <f t="shared" si="8"/>
        <v>#NAME?</v>
      </c>
      <c r="M610" s="4"/>
      <c r="N610" s="4"/>
      <c r="O610" s="74" t="str">
        <f t="shared" si="9"/>
        <v>#NAME?</v>
      </c>
      <c r="P610" s="75" t="str">
        <f>IF(O610="","",IF(OR(periods_per_year=26,periods_per_year=52),IF(periods_per_year=26,IF(O610=1,fpdate,P609+14),IF(periods_per_year=52,IF(O610=1,fpdate,P609+7),"n/a")),IF(periods_per_year=24,DATE(YEAR(fpdate),MONTH(fpdate)+(O610-1)/2+IF(AND(DAY(fpdate)&gt;=15,MOD(O610,2)=0),1,0),IF(MOD(O610,2)=0,IF(DAY(fpdate)&gt;=15,DAY(fpdate)-14,DAY(fpdate)+14),DAY(fpdate))),IF(DAY(DATE(YEAR(fpdate),MONTH(fpdate)+O610-1,DAY(fpdate)))&lt;&gt;DAY(fpdate),DATE(YEAR(fpdate),MONTH(fpdate)+O610,0),DATE(YEAR(fpdate),MONTH(fpdate)+O610-1,DAY(fpdate))))))</f>
        <v>#NAME?</v>
      </c>
      <c r="Q610" s="80" t="str">
        <f>IF(O610="","",IF(D610&lt;&gt;"",D610,IF(O610=1,start_rate,IF(variable,IF(OR(O610=1,O610&lt;$J$23*periods_per_year),Q609,MIN($J$24,IF(MOD(O610-1,$J$26)=0,MAX($J$25,Q609+$J$27),Q609))),Q609))))</f>
        <v>#NAME?</v>
      </c>
      <c r="R610" s="78" t="str">
        <f t="shared" si="10"/>
        <v>#NAME?</v>
      </c>
      <c r="S610" s="78" t="str">
        <f t="shared" si="11"/>
        <v>#NAME?</v>
      </c>
      <c r="T610" s="78" t="str">
        <f t="shared" si="12"/>
        <v>#NAME?</v>
      </c>
      <c r="U610" s="78" t="str">
        <f t="shared" si="13"/>
        <v>#NAME?</v>
      </c>
    </row>
    <row r="611" ht="12.75" customHeight="1">
      <c r="A611" s="74" t="str">
        <f t="shared" si="1"/>
        <v>#NAME?</v>
      </c>
      <c r="B611" s="75" t="str">
        <f>IF(A611="","",IF(OR(periods_per_year=26,periods_per_year=52),IF(periods_per_year=26,IF(A611=1,fpdate,B610+14),IF(periods_per_year=52,IF(A611=1,fpdate,B610+7),"n/a")),IF(periods_per_year=24,DATE(YEAR(fpdate),MONTH(fpdate)+(A611-1)/2+IF(AND(DAY(fpdate)&gt;=15,MOD(A611,2)=0),1,0),IF(MOD(A611,2)=0,IF(DAY(fpdate)&gt;=15,DAY(fpdate)-14,DAY(fpdate)+14),DAY(fpdate))),IF(DAY(DATE(YEAR(fpdate),MONTH(fpdate)+A611-1,DAY(fpdate)))&lt;&gt;DAY(fpdate),DATE(YEAR(fpdate),MONTH(fpdate)+A611,0),DATE(YEAR(fpdate),MONTH(fpdate)+A611-1,DAY(fpdate))))))</f>
        <v>#NAME?</v>
      </c>
      <c r="C611" s="76" t="str">
        <f t="shared" si="2"/>
        <v>#NAME?</v>
      </c>
      <c r="D611" s="77" t="str">
        <f>IF(A611="","",IF(A611=1,start_rate,IF(variable,IF(OR(A611=1,A611&lt;$J$23*periods_per_year),D610,MIN($J$24,IF(MOD(A611-1,$J$26)=0,MAX($J$25,D610+$J$27),D610))),D610)))</f>
        <v>#NAME?</v>
      </c>
      <c r="E611" s="78" t="str">
        <f t="shared" si="3"/>
        <v>#NAME?</v>
      </c>
      <c r="F611" s="78" t="str">
        <f t="shared" si="4"/>
        <v>#NAME?</v>
      </c>
      <c r="G611" s="78" t="str">
        <f>IF(OR(A611="",A611&lt;$E$23),"",IF(J610&lt;=F611,0,IF(IF(AND(A611&gt;=$E$23,MOD(A611-$E$23,int)=0),$E$24,0)+F611&gt;=J610+E611,J610+E611-F611,IF(AND(A611&gt;=$E$23,MOD(A611-$E$23,int)=0),$E$24,0)+IF(IF(AND(A611&gt;=$E$23,MOD(A611-$E$23,int)=0),$E$24,0)+IF(MOD(A611-$E$27,periods_per_year)=0,$E$26,0)+F611&lt;J610+E611,IF(MOD(A611-$E$27,periods_per_year)=0,$E$26,0),J610+E611-IF(AND(A611&gt;=$E$23,MOD(A611-$E$23,int)=0),$E$24,0)-F611))))</f>
        <v>#NAME?</v>
      </c>
      <c r="H611" s="79"/>
      <c r="I611" s="78" t="str">
        <f t="shared" si="5"/>
        <v>#NAME?</v>
      </c>
      <c r="J611" s="78" t="str">
        <f t="shared" si="6"/>
        <v>#NAME?</v>
      </c>
      <c r="K611" s="78" t="str">
        <f t="shared" si="7"/>
        <v>#NAME?</v>
      </c>
      <c r="L611" s="78" t="str">
        <f t="shared" si="8"/>
        <v>#NAME?</v>
      </c>
      <c r="M611" s="4"/>
      <c r="N611" s="4"/>
      <c r="O611" s="74" t="str">
        <f t="shared" si="9"/>
        <v>#NAME?</v>
      </c>
      <c r="P611" s="75" t="str">
        <f>IF(O611="","",IF(OR(periods_per_year=26,periods_per_year=52),IF(periods_per_year=26,IF(O611=1,fpdate,P610+14),IF(periods_per_year=52,IF(O611=1,fpdate,P610+7),"n/a")),IF(periods_per_year=24,DATE(YEAR(fpdate),MONTH(fpdate)+(O611-1)/2+IF(AND(DAY(fpdate)&gt;=15,MOD(O611,2)=0),1,0),IF(MOD(O611,2)=0,IF(DAY(fpdate)&gt;=15,DAY(fpdate)-14,DAY(fpdate)+14),DAY(fpdate))),IF(DAY(DATE(YEAR(fpdate),MONTH(fpdate)+O611-1,DAY(fpdate)))&lt;&gt;DAY(fpdate),DATE(YEAR(fpdate),MONTH(fpdate)+O611,0),DATE(YEAR(fpdate),MONTH(fpdate)+O611-1,DAY(fpdate))))))</f>
        <v>#NAME?</v>
      </c>
      <c r="Q611" s="80" t="str">
        <f>IF(O611="","",IF(D611&lt;&gt;"",D611,IF(O611=1,start_rate,IF(variable,IF(OR(O611=1,O611&lt;$J$23*periods_per_year),Q610,MIN($J$24,IF(MOD(O611-1,$J$26)=0,MAX($J$25,Q610+$J$27),Q610))),Q610))))</f>
        <v>#NAME?</v>
      </c>
      <c r="R611" s="78" t="str">
        <f t="shared" si="10"/>
        <v>#NAME?</v>
      </c>
      <c r="S611" s="78" t="str">
        <f t="shared" si="11"/>
        <v>#NAME?</v>
      </c>
      <c r="T611" s="78" t="str">
        <f t="shared" si="12"/>
        <v>#NAME?</v>
      </c>
      <c r="U611" s="78" t="str">
        <f t="shared" si="13"/>
        <v>#NAME?</v>
      </c>
    </row>
    <row r="612" ht="12.75" customHeight="1">
      <c r="A612" s="74" t="str">
        <f t="shared" si="1"/>
        <v>#NAME?</v>
      </c>
      <c r="B612" s="75" t="str">
        <f>IF(A612="","",IF(OR(periods_per_year=26,periods_per_year=52),IF(periods_per_year=26,IF(A612=1,fpdate,B611+14),IF(periods_per_year=52,IF(A612=1,fpdate,B611+7),"n/a")),IF(periods_per_year=24,DATE(YEAR(fpdate),MONTH(fpdate)+(A612-1)/2+IF(AND(DAY(fpdate)&gt;=15,MOD(A612,2)=0),1,0),IF(MOD(A612,2)=0,IF(DAY(fpdate)&gt;=15,DAY(fpdate)-14,DAY(fpdate)+14),DAY(fpdate))),IF(DAY(DATE(YEAR(fpdate),MONTH(fpdate)+A612-1,DAY(fpdate)))&lt;&gt;DAY(fpdate),DATE(YEAR(fpdate),MONTH(fpdate)+A612,0),DATE(YEAR(fpdate),MONTH(fpdate)+A612-1,DAY(fpdate))))))</f>
        <v>#NAME?</v>
      </c>
      <c r="C612" s="76" t="str">
        <f t="shared" si="2"/>
        <v>#NAME?</v>
      </c>
      <c r="D612" s="77" t="str">
        <f>IF(A612="","",IF(A612=1,start_rate,IF(variable,IF(OR(A612=1,A612&lt;$J$23*periods_per_year),D611,MIN($J$24,IF(MOD(A612-1,$J$26)=0,MAX($J$25,D611+$J$27),D611))),D611)))</f>
        <v>#NAME?</v>
      </c>
      <c r="E612" s="78" t="str">
        <f t="shared" si="3"/>
        <v>#NAME?</v>
      </c>
      <c r="F612" s="78" t="str">
        <f t="shared" si="4"/>
        <v>#NAME?</v>
      </c>
      <c r="G612" s="78" t="str">
        <f>IF(OR(A612="",A612&lt;$E$23),"",IF(J611&lt;=F612,0,IF(IF(AND(A612&gt;=$E$23,MOD(A612-$E$23,int)=0),$E$24,0)+F612&gt;=J611+E612,J611+E612-F612,IF(AND(A612&gt;=$E$23,MOD(A612-$E$23,int)=0),$E$24,0)+IF(IF(AND(A612&gt;=$E$23,MOD(A612-$E$23,int)=0),$E$24,0)+IF(MOD(A612-$E$27,periods_per_year)=0,$E$26,0)+F612&lt;J611+E612,IF(MOD(A612-$E$27,periods_per_year)=0,$E$26,0),J611+E612-IF(AND(A612&gt;=$E$23,MOD(A612-$E$23,int)=0),$E$24,0)-F612))))</f>
        <v>#NAME?</v>
      </c>
      <c r="H612" s="79"/>
      <c r="I612" s="78" t="str">
        <f t="shared" si="5"/>
        <v>#NAME?</v>
      </c>
      <c r="J612" s="78" t="str">
        <f t="shared" si="6"/>
        <v>#NAME?</v>
      </c>
      <c r="K612" s="78" t="str">
        <f t="shared" si="7"/>
        <v>#NAME?</v>
      </c>
      <c r="L612" s="78" t="str">
        <f t="shared" si="8"/>
        <v>#NAME?</v>
      </c>
      <c r="M612" s="4"/>
      <c r="N612" s="4"/>
      <c r="O612" s="74" t="str">
        <f t="shared" si="9"/>
        <v>#NAME?</v>
      </c>
      <c r="P612" s="75" t="str">
        <f>IF(O612="","",IF(OR(periods_per_year=26,periods_per_year=52),IF(periods_per_year=26,IF(O612=1,fpdate,P611+14),IF(periods_per_year=52,IF(O612=1,fpdate,P611+7),"n/a")),IF(periods_per_year=24,DATE(YEAR(fpdate),MONTH(fpdate)+(O612-1)/2+IF(AND(DAY(fpdate)&gt;=15,MOD(O612,2)=0),1,0),IF(MOD(O612,2)=0,IF(DAY(fpdate)&gt;=15,DAY(fpdate)-14,DAY(fpdate)+14),DAY(fpdate))),IF(DAY(DATE(YEAR(fpdate),MONTH(fpdate)+O612-1,DAY(fpdate)))&lt;&gt;DAY(fpdate),DATE(YEAR(fpdate),MONTH(fpdate)+O612,0),DATE(YEAR(fpdate),MONTH(fpdate)+O612-1,DAY(fpdate))))))</f>
        <v>#NAME?</v>
      </c>
      <c r="Q612" s="80" t="str">
        <f>IF(O612="","",IF(D612&lt;&gt;"",D612,IF(O612=1,start_rate,IF(variable,IF(OR(O612=1,O612&lt;$J$23*periods_per_year),Q611,MIN($J$24,IF(MOD(O612-1,$J$26)=0,MAX($J$25,Q611+$J$27),Q611))),Q611))))</f>
        <v>#NAME?</v>
      </c>
      <c r="R612" s="78" t="str">
        <f t="shared" si="10"/>
        <v>#NAME?</v>
      </c>
      <c r="S612" s="78" t="str">
        <f t="shared" si="11"/>
        <v>#NAME?</v>
      </c>
      <c r="T612" s="78" t="str">
        <f t="shared" si="12"/>
        <v>#NAME?</v>
      </c>
      <c r="U612" s="78" t="str">
        <f t="shared" si="13"/>
        <v>#NAME?</v>
      </c>
    </row>
    <row r="613" ht="12.75" customHeight="1">
      <c r="A613" s="74" t="str">
        <f t="shared" si="1"/>
        <v>#NAME?</v>
      </c>
      <c r="B613" s="75" t="str">
        <f>IF(A613="","",IF(OR(periods_per_year=26,periods_per_year=52),IF(periods_per_year=26,IF(A613=1,fpdate,B612+14),IF(periods_per_year=52,IF(A613=1,fpdate,B612+7),"n/a")),IF(periods_per_year=24,DATE(YEAR(fpdate),MONTH(fpdate)+(A613-1)/2+IF(AND(DAY(fpdate)&gt;=15,MOD(A613,2)=0),1,0),IF(MOD(A613,2)=0,IF(DAY(fpdate)&gt;=15,DAY(fpdate)-14,DAY(fpdate)+14),DAY(fpdate))),IF(DAY(DATE(YEAR(fpdate),MONTH(fpdate)+A613-1,DAY(fpdate)))&lt;&gt;DAY(fpdate),DATE(YEAR(fpdate),MONTH(fpdate)+A613,0),DATE(YEAR(fpdate),MONTH(fpdate)+A613-1,DAY(fpdate))))))</f>
        <v>#NAME?</v>
      </c>
      <c r="C613" s="76" t="str">
        <f t="shared" si="2"/>
        <v>#NAME?</v>
      </c>
      <c r="D613" s="77" t="str">
        <f>IF(A613="","",IF(A613=1,start_rate,IF(variable,IF(OR(A613=1,A613&lt;$J$23*periods_per_year),D612,MIN($J$24,IF(MOD(A613-1,$J$26)=0,MAX($J$25,D612+$J$27),D612))),D612)))</f>
        <v>#NAME?</v>
      </c>
      <c r="E613" s="78" t="str">
        <f t="shared" si="3"/>
        <v>#NAME?</v>
      </c>
      <c r="F613" s="78" t="str">
        <f t="shared" si="4"/>
        <v>#NAME?</v>
      </c>
      <c r="G613" s="78" t="str">
        <f>IF(OR(A613="",A613&lt;$E$23),"",IF(J612&lt;=F613,0,IF(IF(AND(A613&gt;=$E$23,MOD(A613-$E$23,int)=0),$E$24,0)+F613&gt;=J612+E613,J612+E613-F613,IF(AND(A613&gt;=$E$23,MOD(A613-$E$23,int)=0),$E$24,0)+IF(IF(AND(A613&gt;=$E$23,MOD(A613-$E$23,int)=0),$E$24,0)+IF(MOD(A613-$E$27,periods_per_year)=0,$E$26,0)+F613&lt;J612+E613,IF(MOD(A613-$E$27,periods_per_year)=0,$E$26,0),J612+E613-IF(AND(A613&gt;=$E$23,MOD(A613-$E$23,int)=0),$E$24,0)-F613))))</f>
        <v>#NAME?</v>
      </c>
      <c r="H613" s="79"/>
      <c r="I613" s="78" t="str">
        <f t="shared" si="5"/>
        <v>#NAME?</v>
      </c>
      <c r="J613" s="78" t="str">
        <f t="shared" si="6"/>
        <v>#NAME?</v>
      </c>
      <c r="K613" s="78" t="str">
        <f t="shared" si="7"/>
        <v>#NAME?</v>
      </c>
      <c r="L613" s="78" t="str">
        <f t="shared" si="8"/>
        <v>#NAME?</v>
      </c>
      <c r="M613" s="4"/>
      <c r="N613" s="4"/>
      <c r="O613" s="74" t="str">
        <f t="shared" si="9"/>
        <v>#NAME?</v>
      </c>
      <c r="P613" s="75" t="str">
        <f>IF(O613="","",IF(OR(periods_per_year=26,periods_per_year=52),IF(periods_per_year=26,IF(O613=1,fpdate,P612+14),IF(periods_per_year=52,IF(O613=1,fpdate,P612+7),"n/a")),IF(periods_per_year=24,DATE(YEAR(fpdate),MONTH(fpdate)+(O613-1)/2+IF(AND(DAY(fpdate)&gt;=15,MOD(O613,2)=0),1,0),IF(MOD(O613,2)=0,IF(DAY(fpdate)&gt;=15,DAY(fpdate)-14,DAY(fpdate)+14),DAY(fpdate))),IF(DAY(DATE(YEAR(fpdate),MONTH(fpdate)+O613-1,DAY(fpdate)))&lt;&gt;DAY(fpdate),DATE(YEAR(fpdate),MONTH(fpdate)+O613,0),DATE(YEAR(fpdate),MONTH(fpdate)+O613-1,DAY(fpdate))))))</f>
        <v>#NAME?</v>
      </c>
      <c r="Q613" s="80" t="str">
        <f>IF(O613="","",IF(D613&lt;&gt;"",D613,IF(O613=1,start_rate,IF(variable,IF(OR(O613=1,O613&lt;$J$23*periods_per_year),Q612,MIN($J$24,IF(MOD(O613-1,$J$26)=0,MAX($J$25,Q612+$J$27),Q612))),Q612))))</f>
        <v>#NAME?</v>
      </c>
      <c r="R613" s="78" t="str">
        <f t="shared" si="10"/>
        <v>#NAME?</v>
      </c>
      <c r="S613" s="78" t="str">
        <f t="shared" si="11"/>
        <v>#NAME?</v>
      </c>
      <c r="T613" s="78" t="str">
        <f t="shared" si="12"/>
        <v>#NAME?</v>
      </c>
      <c r="U613" s="78" t="str">
        <f t="shared" si="13"/>
        <v>#NAME?</v>
      </c>
    </row>
    <row r="614" ht="12.75" customHeight="1">
      <c r="A614" s="74" t="str">
        <f t="shared" si="1"/>
        <v>#NAME?</v>
      </c>
      <c r="B614" s="75" t="str">
        <f>IF(A614="","",IF(OR(periods_per_year=26,periods_per_year=52),IF(periods_per_year=26,IF(A614=1,fpdate,B613+14),IF(periods_per_year=52,IF(A614=1,fpdate,B613+7),"n/a")),IF(periods_per_year=24,DATE(YEAR(fpdate),MONTH(fpdate)+(A614-1)/2+IF(AND(DAY(fpdate)&gt;=15,MOD(A614,2)=0),1,0),IF(MOD(A614,2)=0,IF(DAY(fpdate)&gt;=15,DAY(fpdate)-14,DAY(fpdate)+14),DAY(fpdate))),IF(DAY(DATE(YEAR(fpdate),MONTH(fpdate)+A614-1,DAY(fpdate)))&lt;&gt;DAY(fpdate),DATE(YEAR(fpdate),MONTH(fpdate)+A614,0),DATE(YEAR(fpdate),MONTH(fpdate)+A614-1,DAY(fpdate))))))</f>
        <v>#NAME?</v>
      </c>
      <c r="C614" s="76" t="str">
        <f t="shared" si="2"/>
        <v>#NAME?</v>
      </c>
      <c r="D614" s="77" t="str">
        <f>IF(A614="","",IF(A614=1,start_rate,IF(variable,IF(OR(A614=1,A614&lt;$J$23*periods_per_year),D613,MIN($J$24,IF(MOD(A614-1,$J$26)=0,MAX($J$25,D613+$J$27),D613))),D613)))</f>
        <v>#NAME?</v>
      </c>
      <c r="E614" s="78" t="str">
        <f t="shared" si="3"/>
        <v>#NAME?</v>
      </c>
      <c r="F614" s="78" t="str">
        <f t="shared" si="4"/>
        <v>#NAME?</v>
      </c>
      <c r="G614" s="78" t="str">
        <f>IF(OR(A614="",A614&lt;$E$23),"",IF(J613&lt;=F614,0,IF(IF(AND(A614&gt;=$E$23,MOD(A614-$E$23,int)=0),$E$24,0)+F614&gt;=J613+E614,J613+E614-F614,IF(AND(A614&gt;=$E$23,MOD(A614-$E$23,int)=0),$E$24,0)+IF(IF(AND(A614&gt;=$E$23,MOD(A614-$E$23,int)=0),$E$24,0)+IF(MOD(A614-$E$27,periods_per_year)=0,$E$26,0)+F614&lt;J613+E614,IF(MOD(A614-$E$27,periods_per_year)=0,$E$26,0),J613+E614-IF(AND(A614&gt;=$E$23,MOD(A614-$E$23,int)=0),$E$24,0)-F614))))</f>
        <v>#NAME?</v>
      </c>
      <c r="H614" s="79"/>
      <c r="I614" s="78" t="str">
        <f t="shared" si="5"/>
        <v>#NAME?</v>
      </c>
      <c r="J614" s="78" t="str">
        <f t="shared" si="6"/>
        <v>#NAME?</v>
      </c>
      <c r="K614" s="78" t="str">
        <f t="shared" si="7"/>
        <v>#NAME?</v>
      </c>
      <c r="L614" s="78" t="str">
        <f t="shared" si="8"/>
        <v>#NAME?</v>
      </c>
      <c r="M614" s="4"/>
      <c r="N614" s="4"/>
      <c r="O614" s="74" t="str">
        <f t="shared" si="9"/>
        <v>#NAME?</v>
      </c>
      <c r="P614" s="75" t="str">
        <f>IF(O614="","",IF(OR(periods_per_year=26,periods_per_year=52),IF(periods_per_year=26,IF(O614=1,fpdate,P613+14),IF(periods_per_year=52,IF(O614=1,fpdate,P613+7),"n/a")),IF(periods_per_year=24,DATE(YEAR(fpdate),MONTH(fpdate)+(O614-1)/2+IF(AND(DAY(fpdate)&gt;=15,MOD(O614,2)=0),1,0),IF(MOD(O614,2)=0,IF(DAY(fpdate)&gt;=15,DAY(fpdate)-14,DAY(fpdate)+14),DAY(fpdate))),IF(DAY(DATE(YEAR(fpdate),MONTH(fpdate)+O614-1,DAY(fpdate)))&lt;&gt;DAY(fpdate),DATE(YEAR(fpdate),MONTH(fpdate)+O614,0),DATE(YEAR(fpdate),MONTH(fpdate)+O614-1,DAY(fpdate))))))</f>
        <v>#NAME?</v>
      </c>
      <c r="Q614" s="80" t="str">
        <f>IF(O614="","",IF(D614&lt;&gt;"",D614,IF(O614=1,start_rate,IF(variable,IF(OR(O614=1,O614&lt;$J$23*periods_per_year),Q613,MIN($J$24,IF(MOD(O614-1,$J$26)=0,MAX($J$25,Q613+$J$27),Q613))),Q613))))</f>
        <v>#NAME?</v>
      </c>
      <c r="R614" s="78" t="str">
        <f t="shared" si="10"/>
        <v>#NAME?</v>
      </c>
      <c r="S614" s="78" t="str">
        <f t="shared" si="11"/>
        <v>#NAME?</v>
      </c>
      <c r="T614" s="78" t="str">
        <f t="shared" si="12"/>
        <v>#NAME?</v>
      </c>
      <c r="U614" s="78" t="str">
        <f t="shared" si="13"/>
        <v>#NAME?</v>
      </c>
    </row>
    <row r="615" ht="12.75" customHeight="1">
      <c r="A615" s="74" t="str">
        <f t="shared" si="1"/>
        <v>#NAME?</v>
      </c>
      <c r="B615" s="75" t="str">
        <f>IF(A615="","",IF(OR(periods_per_year=26,periods_per_year=52),IF(periods_per_year=26,IF(A615=1,fpdate,B614+14),IF(periods_per_year=52,IF(A615=1,fpdate,B614+7),"n/a")),IF(periods_per_year=24,DATE(YEAR(fpdate),MONTH(fpdate)+(A615-1)/2+IF(AND(DAY(fpdate)&gt;=15,MOD(A615,2)=0),1,0),IF(MOD(A615,2)=0,IF(DAY(fpdate)&gt;=15,DAY(fpdate)-14,DAY(fpdate)+14),DAY(fpdate))),IF(DAY(DATE(YEAR(fpdate),MONTH(fpdate)+A615-1,DAY(fpdate)))&lt;&gt;DAY(fpdate),DATE(YEAR(fpdate),MONTH(fpdate)+A615,0),DATE(YEAR(fpdate),MONTH(fpdate)+A615-1,DAY(fpdate))))))</f>
        <v>#NAME?</v>
      </c>
      <c r="C615" s="76" t="str">
        <f t="shared" si="2"/>
        <v>#NAME?</v>
      </c>
      <c r="D615" s="77" t="str">
        <f>IF(A615="","",IF(A615=1,start_rate,IF(variable,IF(OR(A615=1,A615&lt;$J$23*periods_per_year),D614,MIN($J$24,IF(MOD(A615-1,$J$26)=0,MAX($J$25,D614+$J$27),D614))),D614)))</f>
        <v>#NAME?</v>
      </c>
      <c r="E615" s="78" t="str">
        <f t="shared" si="3"/>
        <v>#NAME?</v>
      </c>
      <c r="F615" s="78" t="str">
        <f t="shared" si="4"/>
        <v>#NAME?</v>
      </c>
      <c r="G615" s="78" t="str">
        <f>IF(OR(A615="",A615&lt;$E$23),"",IF(J614&lt;=F615,0,IF(IF(AND(A615&gt;=$E$23,MOD(A615-$E$23,int)=0),$E$24,0)+F615&gt;=J614+E615,J614+E615-F615,IF(AND(A615&gt;=$E$23,MOD(A615-$E$23,int)=0),$E$24,0)+IF(IF(AND(A615&gt;=$E$23,MOD(A615-$E$23,int)=0),$E$24,0)+IF(MOD(A615-$E$27,periods_per_year)=0,$E$26,0)+F615&lt;J614+E615,IF(MOD(A615-$E$27,periods_per_year)=0,$E$26,0),J614+E615-IF(AND(A615&gt;=$E$23,MOD(A615-$E$23,int)=0),$E$24,0)-F615))))</f>
        <v>#NAME?</v>
      </c>
      <c r="H615" s="79"/>
      <c r="I615" s="78" t="str">
        <f t="shared" si="5"/>
        <v>#NAME?</v>
      </c>
      <c r="J615" s="78" t="str">
        <f t="shared" si="6"/>
        <v>#NAME?</v>
      </c>
      <c r="K615" s="78" t="str">
        <f t="shared" si="7"/>
        <v>#NAME?</v>
      </c>
      <c r="L615" s="78" t="str">
        <f t="shared" si="8"/>
        <v>#NAME?</v>
      </c>
      <c r="M615" s="4"/>
      <c r="N615" s="4"/>
      <c r="O615" s="74" t="str">
        <f t="shared" si="9"/>
        <v>#NAME?</v>
      </c>
      <c r="P615" s="75" t="str">
        <f>IF(O615="","",IF(OR(periods_per_year=26,periods_per_year=52),IF(periods_per_year=26,IF(O615=1,fpdate,P614+14),IF(periods_per_year=52,IF(O615=1,fpdate,P614+7),"n/a")),IF(periods_per_year=24,DATE(YEAR(fpdate),MONTH(fpdate)+(O615-1)/2+IF(AND(DAY(fpdate)&gt;=15,MOD(O615,2)=0),1,0),IF(MOD(O615,2)=0,IF(DAY(fpdate)&gt;=15,DAY(fpdate)-14,DAY(fpdate)+14),DAY(fpdate))),IF(DAY(DATE(YEAR(fpdate),MONTH(fpdate)+O615-1,DAY(fpdate)))&lt;&gt;DAY(fpdate),DATE(YEAR(fpdate),MONTH(fpdate)+O615,0),DATE(YEAR(fpdate),MONTH(fpdate)+O615-1,DAY(fpdate))))))</f>
        <v>#NAME?</v>
      </c>
      <c r="Q615" s="80" t="str">
        <f>IF(O615="","",IF(D615&lt;&gt;"",D615,IF(O615=1,start_rate,IF(variable,IF(OR(O615=1,O615&lt;$J$23*periods_per_year),Q614,MIN($J$24,IF(MOD(O615-1,$J$26)=0,MAX($J$25,Q614+$J$27),Q614))),Q614))))</f>
        <v>#NAME?</v>
      </c>
      <c r="R615" s="78" t="str">
        <f t="shared" si="10"/>
        <v>#NAME?</v>
      </c>
      <c r="S615" s="78" t="str">
        <f t="shared" si="11"/>
        <v>#NAME?</v>
      </c>
      <c r="T615" s="78" t="str">
        <f t="shared" si="12"/>
        <v>#NAME?</v>
      </c>
      <c r="U615" s="78" t="str">
        <f t="shared" si="13"/>
        <v>#NAME?</v>
      </c>
    </row>
    <row r="616" ht="12.75" customHeight="1">
      <c r="A616" s="74" t="str">
        <f t="shared" si="1"/>
        <v>#NAME?</v>
      </c>
      <c r="B616" s="75" t="str">
        <f>IF(A616="","",IF(OR(periods_per_year=26,periods_per_year=52),IF(periods_per_year=26,IF(A616=1,fpdate,B615+14),IF(periods_per_year=52,IF(A616=1,fpdate,B615+7),"n/a")),IF(periods_per_year=24,DATE(YEAR(fpdate),MONTH(fpdate)+(A616-1)/2+IF(AND(DAY(fpdate)&gt;=15,MOD(A616,2)=0),1,0),IF(MOD(A616,2)=0,IF(DAY(fpdate)&gt;=15,DAY(fpdate)-14,DAY(fpdate)+14),DAY(fpdate))),IF(DAY(DATE(YEAR(fpdate),MONTH(fpdate)+A616-1,DAY(fpdate)))&lt;&gt;DAY(fpdate),DATE(YEAR(fpdate),MONTH(fpdate)+A616,0),DATE(YEAR(fpdate),MONTH(fpdate)+A616-1,DAY(fpdate))))))</f>
        <v>#NAME?</v>
      </c>
      <c r="C616" s="76" t="str">
        <f t="shared" si="2"/>
        <v>#NAME?</v>
      </c>
      <c r="D616" s="77" t="str">
        <f>IF(A616="","",IF(A616=1,start_rate,IF(variable,IF(OR(A616=1,A616&lt;$J$23*periods_per_year),D615,MIN($J$24,IF(MOD(A616-1,$J$26)=0,MAX($J$25,D615+$J$27),D615))),D615)))</f>
        <v>#NAME?</v>
      </c>
      <c r="E616" s="78" t="str">
        <f t="shared" si="3"/>
        <v>#NAME?</v>
      </c>
      <c r="F616" s="78" t="str">
        <f t="shared" si="4"/>
        <v>#NAME?</v>
      </c>
      <c r="G616" s="78" t="str">
        <f>IF(OR(A616="",A616&lt;$E$23),"",IF(J615&lt;=F616,0,IF(IF(AND(A616&gt;=$E$23,MOD(A616-$E$23,int)=0),$E$24,0)+F616&gt;=J615+E616,J615+E616-F616,IF(AND(A616&gt;=$E$23,MOD(A616-$E$23,int)=0),$E$24,0)+IF(IF(AND(A616&gt;=$E$23,MOD(A616-$E$23,int)=0),$E$24,0)+IF(MOD(A616-$E$27,periods_per_year)=0,$E$26,0)+F616&lt;J615+E616,IF(MOD(A616-$E$27,periods_per_year)=0,$E$26,0),J615+E616-IF(AND(A616&gt;=$E$23,MOD(A616-$E$23,int)=0),$E$24,0)-F616))))</f>
        <v>#NAME?</v>
      </c>
      <c r="H616" s="79"/>
      <c r="I616" s="78" t="str">
        <f t="shared" si="5"/>
        <v>#NAME?</v>
      </c>
      <c r="J616" s="78" t="str">
        <f t="shared" si="6"/>
        <v>#NAME?</v>
      </c>
      <c r="K616" s="78" t="str">
        <f t="shared" si="7"/>
        <v>#NAME?</v>
      </c>
      <c r="L616" s="78" t="str">
        <f t="shared" si="8"/>
        <v>#NAME?</v>
      </c>
      <c r="M616" s="4"/>
      <c r="N616" s="4"/>
      <c r="O616" s="74" t="str">
        <f t="shared" si="9"/>
        <v>#NAME?</v>
      </c>
      <c r="P616" s="75" t="str">
        <f>IF(O616="","",IF(OR(periods_per_year=26,periods_per_year=52),IF(periods_per_year=26,IF(O616=1,fpdate,P615+14),IF(periods_per_year=52,IF(O616=1,fpdate,P615+7),"n/a")),IF(periods_per_year=24,DATE(YEAR(fpdate),MONTH(fpdate)+(O616-1)/2+IF(AND(DAY(fpdate)&gt;=15,MOD(O616,2)=0),1,0),IF(MOD(O616,2)=0,IF(DAY(fpdate)&gt;=15,DAY(fpdate)-14,DAY(fpdate)+14),DAY(fpdate))),IF(DAY(DATE(YEAR(fpdate),MONTH(fpdate)+O616-1,DAY(fpdate)))&lt;&gt;DAY(fpdate),DATE(YEAR(fpdate),MONTH(fpdate)+O616,0),DATE(YEAR(fpdate),MONTH(fpdate)+O616-1,DAY(fpdate))))))</f>
        <v>#NAME?</v>
      </c>
      <c r="Q616" s="80" t="str">
        <f>IF(O616="","",IF(D616&lt;&gt;"",D616,IF(O616=1,start_rate,IF(variable,IF(OR(O616=1,O616&lt;$J$23*periods_per_year),Q615,MIN($J$24,IF(MOD(O616-1,$J$26)=0,MAX($J$25,Q615+$J$27),Q615))),Q615))))</f>
        <v>#NAME?</v>
      </c>
      <c r="R616" s="78" t="str">
        <f t="shared" si="10"/>
        <v>#NAME?</v>
      </c>
      <c r="S616" s="78" t="str">
        <f t="shared" si="11"/>
        <v>#NAME?</v>
      </c>
      <c r="T616" s="78" t="str">
        <f t="shared" si="12"/>
        <v>#NAME?</v>
      </c>
      <c r="U616" s="78" t="str">
        <f t="shared" si="13"/>
        <v>#NAME?</v>
      </c>
    </row>
    <row r="617" ht="12.75" customHeight="1">
      <c r="A617" s="74" t="str">
        <f t="shared" si="1"/>
        <v>#NAME?</v>
      </c>
      <c r="B617" s="75" t="str">
        <f>IF(A617="","",IF(OR(periods_per_year=26,periods_per_year=52),IF(periods_per_year=26,IF(A617=1,fpdate,B616+14),IF(periods_per_year=52,IF(A617=1,fpdate,B616+7),"n/a")),IF(periods_per_year=24,DATE(YEAR(fpdate),MONTH(fpdate)+(A617-1)/2+IF(AND(DAY(fpdate)&gt;=15,MOD(A617,2)=0),1,0),IF(MOD(A617,2)=0,IF(DAY(fpdate)&gt;=15,DAY(fpdate)-14,DAY(fpdate)+14),DAY(fpdate))),IF(DAY(DATE(YEAR(fpdate),MONTH(fpdate)+A617-1,DAY(fpdate)))&lt;&gt;DAY(fpdate),DATE(YEAR(fpdate),MONTH(fpdate)+A617,0),DATE(YEAR(fpdate),MONTH(fpdate)+A617-1,DAY(fpdate))))))</f>
        <v>#NAME?</v>
      </c>
      <c r="C617" s="76" t="str">
        <f t="shared" si="2"/>
        <v>#NAME?</v>
      </c>
      <c r="D617" s="77" t="str">
        <f>IF(A617="","",IF(A617=1,start_rate,IF(variable,IF(OR(A617=1,A617&lt;$J$23*periods_per_year),D616,MIN($J$24,IF(MOD(A617-1,$J$26)=0,MAX($J$25,D616+$J$27),D616))),D616)))</f>
        <v>#NAME?</v>
      </c>
      <c r="E617" s="78" t="str">
        <f t="shared" si="3"/>
        <v>#NAME?</v>
      </c>
      <c r="F617" s="78" t="str">
        <f t="shared" si="4"/>
        <v>#NAME?</v>
      </c>
      <c r="G617" s="78" t="str">
        <f>IF(OR(A617="",A617&lt;$E$23),"",IF(J616&lt;=F617,0,IF(IF(AND(A617&gt;=$E$23,MOD(A617-$E$23,int)=0),$E$24,0)+F617&gt;=J616+E617,J616+E617-F617,IF(AND(A617&gt;=$E$23,MOD(A617-$E$23,int)=0),$E$24,0)+IF(IF(AND(A617&gt;=$E$23,MOD(A617-$E$23,int)=0),$E$24,0)+IF(MOD(A617-$E$27,periods_per_year)=0,$E$26,0)+F617&lt;J616+E617,IF(MOD(A617-$E$27,periods_per_year)=0,$E$26,0),J616+E617-IF(AND(A617&gt;=$E$23,MOD(A617-$E$23,int)=0),$E$24,0)-F617))))</f>
        <v>#NAME?</v>
      </c>
      <c r="H617" s="79"/>
      <c r="I617" s="78" t="str">
        <f t="shared" si="5"/>
        <v>#NAME?</v>
      </c>
      <c r="J617" s="78" t="str">
        <f t="shared" si="6"/>
        <v>#NAME?</v>
      </c>
      <c r="K617" s="78" t="str">
        <f t="shared" si="7"/>
        <v>#NAME?</v>
      </c>
      <c r="L617" s="78" t="str">
        <f t="shared" si="8"/>
        <v>#NAME?</v>
      </c>
      <c r="M617" s="4"/>
      <c r="N617" s="4"/>
      <c r="O617" s="74" t="str">
        <f t="shared" si="9"/>
        <v>#NAME?</v>
      </c>
      <c r="P617" s="75" t="str">
        <f>IF(O617="","",IF(OR(periods_per_year=26,periods_per_year=52),IF(periods_per_year=26,IF(O617=1,fpdate,P616+14),IF(periods_per_year=52,IF(O617=1,fpdate,P616+7),"n/a")),IF(periods_per_year=24,DATE(YEAR(fpdate),MONTH(fpdate)+(O617-1)/2+IF(AND(DAY(fpdate)&gt;=15,MOD(O617,2)=0),1,0),IF(MOD(O617,2)=0,IF(DAY(fpdate)&gt;=15,DAY(fpdate)-14,DAY(fpdate)+14),DAY(fpdate))),IF(DAY(DATE(YEAR(fpdate),MONTH(fpdate)+O617-1,DAY(fpdate)))&lt;&gt;DAY(fpdate),DATE(YEAR(fpdate),MONTH(fpdate)+O617,0),DATE(YEAR(fpdate),MONTH(fpdate)+O617-1,DAY(fpdate))))))</f>
        <v>#NAME?</v>
      </c>
      <c r="Q617" s="80" t="str">
        <f>IF(O617="","",IF(D617&lt;&gt;"",D617,IF(O617=1,start_rate,IF(variable,IF(OR(O617=1,O617&lt;$J$23*periods_per_year),Q616,MIN($J$24,IF(MOD(O617-1,$J$26)=0,MAX($J$25,Q616+$J$27),Q616))),Q616))))</f>
        <v>#NAME?</v>
      </c>
      <c r="R617" s="78" t="str">
        <f t="shared" si="10"/>
        <v>#NAME?</v>
      </c>
      <c r="S617" s="78" t="str">
        <f t="shared" si="11"/>
        <v>#NAME?</v>
      </c>
      <c r="T617" s="78" t="str">
        <f t="shared" si="12"/>
        <v>#NAME?</v>
      </c>
      <c r="U617" s="78" t="str">
        <f t="shared" si="13"/>
        <v>#NAME?</v>
      </c>
    </row>
    <row r="618" ht="12.75" customHeight="1">
      <c r="A618" s="74" t="str">
        <f t="shared" si="1"/>
        <v>#NAME?</v>
      </c>
      <c r="B618" s="75" t="str">
        <f>IF(A618="","",IF(OR(periods_per_year=26,periods_per_year=52),IF(periods_per_year=26,IF(A618=1,fpdate,B617+14),IF(periods_per_year=52,IF(A618=1,fpdate,B617+7),"n/a")),IF(periods_per_year=24,DATE(YEAR(fpdate),MONTH(fpdate)+(A618-1)/2+IF(AND(DAY(fpdate)&gt;=15,MOD(A618,2)=0),1,0),IF(MOD(A618,2)=0,IF(DAY(fpdate)&gt;=15,DAY(fpdate)-14,DAY(fpdate)+14),DAY(fpdate))),IF(DAY(DATE(YEAR(fpdate),MONTH(fpdate)+A618-1,DAY(fpdate)))&lt;&gt;DAY(fpdate),DATE(YEAR(fpdate),MONTH(fpdate)+A618,0),DATE(YEAR(fpdate),MONTH(fpdate)+A618-1,DAY(fpdate))))))</f>
        <v>#NAME?</v>
      </c>
      <c r="C618" s="76" t="str">
        <f t="shared" si="2"/>
        <v>#NAME?</v>
      </c>
      <c r="D618" s="77" t="str">
        <f>IF(A618="","",IF(A618=1,start_rate,IF(variable,IF(OR(A618=1,A618&lt;$J$23*periods_per_year),D617,MIN($J$24,IF(MOD(A618-1,$J$26)=0,MAX($J$25,D617+$J$27),D617))),D617)))</f>
        <v>#NAME?</v>
      </c>
      <c r="E618" s="78" t="str">
        <f t="shared" si="3"/>
        <v>#NAME?</v>
      </c>
      <c r="F618" s="78" t="str">
        <f t="shared" si="4"/>
        <v>#NAME?</v>
      </c>
      <c r="G618" s="78" t="str">
        <f>IF(OR(A618="",A618&lt;$E$23),"",IF(J617&lt;=F618,0,IF(IF(AND(A618&gt;=$E$23,MOD(A618-$E$23,int)=0),$E$24,0)+F618&gt;=J617+E618,J617+E618-F618,IF(AND(A618&gt;=$E$23,MOD(A618-$E$23,int)=0),$E$24,0)+IF(IF(AND(A618&gt;=$E$23,MOD(A618-$E$23,int)=0),$E$24,0)+IF(MOD(A618-$E$27,periods_per_year)=0,$E$26,0)+F618&lt;J617+E618,IF(MOD(A618-$E$27,periods_per_year)=0,$E$26,0),J617+E618-IF(AND(A618&gt;=$E$23,MOD(A618-$E$23,int)=0),$E$24,0)-F618))))</f>
        <v>#NAME?</v>
      </c>
      <c r="H618" s="79"/>
      <c r="I618" s="78" t="str">
        <f t="shared" si="5"/>
        <v>#NAME?</v>
      </c>
      <c r="J618" s="78" t="str">
        <f t="shared" si="6"/>
        <v>#NAME?</v>
      </c>
      <c r="K618" s="78" t="str">
        <f t="shared" si="7"/>
        <v>#NAME?</v>
      </c>
      <c r="L618" s="78" t="str">
        <f t="shared" si="8"/>
        <v>#NAME?</v>
      </c>
      <c r="M618" s="4"/>
      <c r="N618" s="4"/>
      <c r="O618" s="74" t="str">
        <f t="shared" si="9"/>
        <v>#NAME?</v>
      </c>
      <c r="P618" s="75" t="str">
        <f>IF(O618="","",IF(OR(periods_per_year=26,periods_per_year=52),IF(periods_per_year=26,IF(O618=1,fpdate,P617+14),IF(periods_per_year=52,IF(O618=1,fpdate,P617+7),"n/a")),IF(periods_per_year=24,DATE(YEAR(fpdate),MONTH(fpdate)+(O618-1)/2+IF(AND(DAY(fpdate)&gt;=15,MOD(O618,2)=0),1,0),IF(MOD(O618,2)=0,IF(DAY(fpdate)&gt;=15,DAY(fpdate)-14,DAY(fpdate)+14),DAY(fpdate))),IF(DAY(DATE(YEAR(fpdate),MONTH(fpdate)+O618-1,DAY(fpdate)))&lt;&gt;DAY(fpdate),DATE(YEAR(fpdate),MONTH(fpdate)+O618,0),DATE(YEAR(fpdate),MONTH(fpdate)+O618-1,DAY(fpdate))))))</f>
        <v>#NAME?</v>
      </c>
      <c r="Q618" s="80" t="str">
        <f>IF(O618="","",IF(D618&lt;&gt;"",D618,IF(O618=1,start_rate,IF(variable,IF(OR(O618=1,O618&lt;$J$23*periods_per_year),Q617,MIN($J$24,IF(MOD(O618-1,$J$26)=0,MAX($J$25,Q617+$J$27),Q617))),Q617))))</f>
        <v>#NAME?</v>
      </c>
      <c r="R618" s="78" t="str">
        <f t="shared" si="10"/>
        <v>#NAME?</v>
      </c>
      <c r="S618" s="78" t="str">
        <f t="shared" si="11"/>
        <v>#NAME?</v>
      </c>
      <c r="T618" s="78" t="str">
        <f t="shared" si="12"/>
        <v>#NAME?</v>
      </c>
      <c r="U618" s="78" t="str">
        <f t="shared" si="13"/>
        <v>#NAME?</v>
      </c>
    </row>
    <row r="619" ht="12.75" customHeight="1">
      <c r="A619" s="74" t="str">
        <f t="shared" si="1"/>
        <v>#NAME?</v>
      </c>
      <c r="B619" s="75" t="str">
        <f>IF(A619="","",IF(OR(periods_per_year=26,periods_per_year=52),IF(periods_per_year=26,IF(A619=1,fpdate,B618+14),IF(periods_per_year=52,IF(A619=1,fpdate,B618+7),"n/a")),IF(periods_per_year=24,DATE(YEAR(fpdate),MONTH(fpdate)+(A619-1)/2+IF(AND(DAY(fpdate)&gt;=15,MOD(A619,2)=0),1,0),IF(MOD(A619,2)=0,IF(DAY(fpdate)&gt;=15,DAY(fpdate)-14,DAY(fpdate)+14),DAY(fpdate))),IF(DAY(DATE(YEAR(fpdate),MONTH(fpdate)+A619-1,DAY(fpdate)))&lt;&gt;DAY(fpdate),DATE(YEAR(fpdate),MONTH(fpdate)+A619,0),DATE(YEAR(fpdate),MONTH(fpdate)+A619-1,DAY(fpdate))))))</f>
        <v>#NAME?</v>
      </c>
      <c r="C619" s="76" t="str">
        <f t="shared" si="2"/>
        <v>#NAME?</v>
      </c>
      <c r="D619" s="77" t="str">
        <f>IF(A619="","",IF(A619=1,start_rate,IF(variable,IF(OR(A619=1,A619&lt;$J$23*periods_per_year),D618,MIN($J$24,IF(MOD(A619-1,$J$26)=0,MAX($J$25,D618+$J$27),D618))),D618)))</f>
        <v>#NAME?</v>
      </c>
      <c r="E619" s="78" t="str">
        <f t="shared" si="3"/>
        <v>#NAME?</v>
      </c>
      <c r="F619" s="78" t="str">
        <f t="shared" si="4"/>
        <v>#NAME?</v>
      </c>
      <c r="G619" s="78" t="str">
        <f>IF(OR(A619="",A619&lt;$E$23),"",IF(J618&lt;=F619,0,IF(IF(AND(A619&gt;=$E$23,MOD(A619-$E$23,int)=0),$E$24,0)+F619&gt;=J618+E619,J618+E619-F619,IF(AND(A619&gt;=$E$23,MOD(A619-$E$23,int)=0),$E$24,0)+IF(IF(AND(A619&gt;=$E$23,MOD(A619-$E$23,int)=0),$E$24,0)+IF(MOD(A619-$E$27,periods_per_year)=0,$E$26,0)+F619&lt;J618+E619,IF(MOD(A619-$E$27,periods_per_year)=0,$E$26,0),J618+E619-IF(AND(A619&gt;=$E$23,MOD(A619-$E$23,int)=0),$E$24,0)-F619))))</f>
        <v>#NAME?</v>
      </c>
      <c r="H619" s="79"/>
      <c r="I619" s="78" t="str">
        <f t="shared" si="5"/>
        <v>#NAME?</v>
      </c>
      <c r="J619" s="78" t="str">
        <f t="shared" si="6"/>
        <v>#NAME?</v>
      </c>
      <c r="K619" s="78" t="str">
        <f t="shared" si="7"/>
        <v>#NAME?</v>
      </c>
      <c r="L619" s="78" t="str">
        <f t="shared" si="8"/>
        <v>#NAME?</v>
      </c>
      <c r="M619" s="4"/>
      <c r="N619" s="4"/>
      <c r="O619" s="74" t="str">
        <f t="shared" si="9"/>
        <v>#NAME?</v>
      </c>
      <c r="P619" s="75" t="str">
        <f>IF(O619="","",IF(OR(periods_per_year=26,periods_per_year=52),IF(periods_per_year=26,IF(O619=1,fpdate,P618+14),IF(periods_per_year=52,IF(O619=1,fpdate,P618+7),"n/a")),IF(periods_per_year=24,DATE(YEAR(fpdate),MONTH(fpdate)+(O619-1)/2+IF(AND(DAY(fpdate)&gt;=15,MOD(O619,2)=0),1,0),IF(MOD(O619,2)=0,IF(DAY(fpdate)&gt;=15,DAY(fpdate)-14,DAY(fpdate)+14),DAY(fpdate))),IF(DAY(DATE(YEAR(fpdate),MONTH(fpdate)+O619-1,DAY(fpdate)))&lt;&gt;DAY(fpdate),DATE(YEAR(fpdate),MONTH(fpdate)+O619,0),DATE(YEAR(fpdate),MONTH(fpdate)+O619-1,DAY(fpdate))))))</f>
        <v>#NAME?</v>
      </c>
      <c r="Q619" s="80" t="str">
        <f>IF(O619="","",IF(D619&lt;&gt;"",D619,IF(O619=1,start_rate,IF(variable,IF(OR(O619=1,O619&lt;$J$23*periods_per_year),Q618,MIN($J$24,IF(MOD(O619-1,$J$26)=0,MAX($J$25,Q618+$J$27),Q618))),Q618))))</f>
        <v>#NAME?</v>
      </c>
      <c r="R619" s="78" t="str">
        <f t="shared" si="10"/>
        <v>#NAME?</v>
      </c>
      <c r="S619" s="78" t="str">
        <f t="shared" si="11"/>
        <v>#NAME?</v>
      </c>
      <c r="T619" s="78" t="str">
        <f t="shared" si="12"/>
        <v>#NAME?</v>
      </c>
      <c r="U619" s="78" t="str">
        <f t="shared" si="13"/>
        <v>#NAME?</v>
      </c>
    </row>
    <row r="620" ht="12.75" customHeight="1">
      <c r="A620" s="74" t="str">
        <f t="shared" si="1"/>
        <v>#NAME?</v>
      </c>
      <c r="B620" s="75" t="str">
        <f>IF(A620="","",IF(OR(periods_per_year=26,periods_per_year=52),IF(periods_per_year=26,IF(A620=1,fpdate,B619+14),IF(periods_per_year=52,IF(A620=1,fpdate,B619+7),"n/a")),IF(periods_per_year=24,DATE(YEAR(fpdate),MONTH(fpdate)+(A620-1)/2+IF(AND(DAY(fpdate)&gt;=15,MOD(A620,2)=0),1,0),IF(MOD(A620,2)=0,IF(DAY(fpdate)&gt;=15,DAY(fpdate)-14,DAY(fpdate)+14),DAY(fpdate))),IF(DAY(DATE(YEAR(fpdate),MONTH(fpdate)+A620-1,DAY(fpdate)))&lt;&gt;DAY(fpdate),DATE(YEAR(fpdate),MONTH(fpdate)+A620,0),DATE(YEAR(fpdate),MONTH(fpdate)+A620-1,DAY(fpdate))))))</f>
        <v>#NAME?</v>
      </c>
      <c r="C620" s="76" t="str">
        <f t="shared" si="2"/>
        <v>#NAME?</v>
      </c>
      <c r="D620" s="77" t="str">
        <f>IF(A620="","",IF(A620=1,start_rate,IF(variable,IF(OR(A620=1,A620&lt;$J$23*periods_per_year),D619,MIN($J$24,IF(MOD(A620-1,$J$26)=0,MAX($J$25,D619+$J$27),D619))),D619)))</f>
        <v>#NAME?</v>
      </c>
      <c r="E620" s="78" t="str">
        <f t="shared" si="3"/>
        <v>#NAME?</v>
      </c>
      <c r="F620" s="78" t="str">
        <f t="shared" si="4"/>
        <v>#NAME?</v>
      </c>
      <c r="G620" s="78" t="str">
        <f>IF(OR(A620="",A620&lt;$E$23),"",IF(J619&lt;=F620,0,IF(IF(AND(A620&gt;=$E$23,MOD(A620-$E$23,int)=0),$E$24,0)+F620&gt;=J619+E620,J619+E620-F620,IF(AND(A620&gt;=$E$23,MOD(A620-$E$23,int)=0),$E$24,0)+IF(IF(AND(A620&gt;=$E$23,MOD(A620-$E$23,int)=0),$E$24,0)+IF(MOD(A620-$E$27,periods_per_year)=0,$E$26,0)+F620&lt;J619+E620,IF(MOD(A620-$E$27,periods_per_year)=0,$E$26,0),J619+E620-IF(AND(A620&gt;=$E$23,MOD(A620-$E$23,int)=0),$E$24,0)-F620))))</f>
        <v>#NAME?</v>
      </c>
      <c r="H620" s="79"/>
      <c r="I620" s="78" t="str">
        <f t="shared" si="5"/>
        <v>#NAME?</v>
      </c>
      <c r="J620" s="78" t="str">
        <f t="shared" si="6"/>
        <v>#NAME?</v>
      </c>
      <c r="K620" s="78" t="str">
        <f t="shared" si="7"/>
        <v>#NAME?</v>
      </c>
      <c r="L620" s="78" t="str">
        <f t="shared" si="8"/>
        <v>#NAME?</v>
      </c>
      <c r="M620" s="4"/>
      <c r="N620" s="4"/>
      <c r="O620" s="74" t="str">
        <f t="shared" si="9"/>
        <v>#NAME?</v>
      </c>
      <c r="P620" s="75" t="str">
        <f>IF(O620="","",IF(OR(periods_per_year=26,periods_per_year=52),IF(periods_per_year=26,IF(O620=1,fpdate,P619+14),IF(periods_per_year=52,IF(O620=1,fpdate,P619+7),"n/a")),IF(periods_per_year=24,DATE(YEAR(fpdate),MONTH(fpdate)+(O620-1)/2+IF(AND(DAY(fpdate)&gt;=15,MOD(O620,2)=0),1,0),IF(MOD(O620,2)=0,IF(DAY(fpdate)&gt;=15,DAY(fpdate)-14,DAY(fpdate)+14),DAY(fpdate))),IF(DAY(DATE(YEAR(fpdate),MONTH(fpdate)+O620-1,DAY(fpdate)))&lt;&gt;DAY(fpdate),DATE(YEAR(fpdate),MONTH(fpdate)+O620,0),DATE(YEAR(fpdate),MONTH(fpdate)+O620-1,DAY(fpdate))))))</f>
        <v>#NAME?</v>
      </c>
      <c r="Q620" s="80" t="str">
        <f>IF(O620="","",IF(D620&lt;&gt;"",D620,IF(O620=1,start_rate,IF(variable,IF(OR(O620=1,O620&lt;$J$23*periods_per_year),Q619,MIN($J$24,IF(MOD(O620-1,$J$26)=0,MAX($J$25,Q619+$J$27),Q619))),Q619))))</f>
        <v>#NAME?</v>
      </c>
      <c r="R620" s="78" t="str">
        <f t="shared" si="10"/>
        <v>#NAME?</v>
      </c>
      <c r="S620" s="78" t="str">
        <f t="shared" si="11"/>
        <v>#NAME?</v>
      </c>
      <c r="T620" s="78" t="str">
        <f t="shared" si="12"/>
        <v>#NAME?</v>
      </c>
      <c r="U620" s="78" t="str">
        <f t="shared" si="13"/>
        <v>#NAME?</v>
      </c>
    </row>
    <row r="621" ht="12.75" customHeight="1">
      <c r="A621" s="74" t="str">
        <f t="shared" si="1"/>
        <v>#NAME?</v>
      </c>
      <c r="B621" s="75" t="str">
        <f>IF(A621="","",IF(OR(periods_per_year=26,periods_per_year=52),IF(periods_per_year=26,IF(A621=1,fpdate,B620+14),IF(periods_per_year=52,IF(A621=1,fpdate,B620+7),"n/a")),IF(periods_per_year=24,DATE(YEAR(fpdate),MONTH(fpdate)+(A621-1)/2+IF(AND(DAY(fpdate)&gt;=15,MOD(A621,2)=0),1,0),IF(MOD(A621,2)=0,IF(DAY(fpdate)&gt;=15,DAY(fpdate)-14,DAY(fpdate)+14),DAY(fpdate))),IF(DAY(DATE(YEAR(fpdate),MONTH(fpdate)+A621-1,DAY(fpdate)))&lt;&gt;DAY(fpdate),DATE(YEAR(fpdate),MONTH(fpdate)+A621,0),DATE(YEAR(fpdate),MONTH(fpdate)+A621-1,DAY(fpdate))))))</f>
        <v>#NAME?</v>
      </c>
      <c r="C621" s="76" t="str">
        <f t="shared" si="2"/>
        <v>#NAME?</v>
      </c>
      <c r="D621" s="77" t="str">
        <f>IF(A621="","",IF(A621=1,start_rate,IF(variable,IF(OR(A621=1,A621&lt;$J$23*periods_per_year),D620,MIN($J$24,IF(MOD(A621-1,$J$26)=0,MAX($J$25,D620+$J$27),D620))),D620)))</f>
        <v>#NAME?</v>
      </c>
      <c r="E621" s="78" t="str">
        <f t="shared" si="3"/>
        <v>#NAME?</v>
      </c>
      <c r="F621" s="78" t="str">
        <f t="shared" si="4"/>
        <v>#NAME?</v>
      </c>
      <c r="G621" s="78" t="str">
        <f>IF(OR(A621="",A621&lt;$E$23),"",IF(J620&lt;=F621,0,IF(IF(AND(A621&gt;=$E$23,MOD(A621-$E$23,int)=0),$E$24,0)+F621&gt;=J620+E621,J620+E621-F621,IF(AND(A621&gt;=$E$23,MOD(A621-$E$23,int)=0),$E$24,0)+IF(IF(AND(A621&gt;=$E$23,MOD(A621-$E$23,int)=0),$E$24,0)+IF(MOD(A621-$E$27,periods_per_year)=0,$E$26,0)+F621&lt;J620+E621,IF(MOD(A621-$E$27,periods_per_year)=0,$E$26,0),J620+E621-IF(AND(A621&gt;=$E$23,MOD(A621-$E$23,int)=0),$E$24,0)-F621))))</f>
        <v>#NAME?</v>
      </c>
      <c r="H621" s="79"/>
      <c r="I621" s="78" t="str">
        <f t="shared" si="5"/>
        <v>#NAME?</v>
      </c>
      <c r="J621" s="78" t="str">
        <f t="shared" si="6"/>
        <v>#NAME?</v>
      </c>
      <c r="K621" s="78" t="str">
        <f t="shared" si="7"/>
        <v>#NAME?</v>
      </c>
      <c r="L621" s="78" t="str">
        <f t="shared" si="8"/>
        <v>#NAME?</v>
      </c>
      <c r="M621" s="4"/>
      <c r="N621" s="4"/>
      <c r="O621" s="74" t="str">
        <f t="shared" si="9"/>
        <v>#NAME?</v>
      </c>
      <c r="P621" s="75" t="str">
        <f>IF(O621="","",IF(OR(periods_per_year=26,periods_per_year=52),IF(periods_per_year=26,IF(O621=1,fpdate,P620+14),IF(periods_per_year=52,IF(O621=1,fpdate,P620+7),"n/a")),IF(periods_per_year=24,DATE(YEAR(fpdate),MONTH(fpdate)+(O621-1)/2+IF(AND(DAY(fpdate)&gt;=15,MOD(O621,2)=0),1,0),IF(MOD(O621,2)=0,IF(DAY(fpdate)&gt;=15,DAY(fpdate)-14,DAY(fpdate)+14),DAY(fpdate))),IF(DAY(DATE(YEAR(fpdate),MONTH(fpdate)+O621-1,DAY(fpdate)))&lt;&gt;DAY(fpdate),DATE(YEAR(fpdate),MONTH(fpdate)+O621,0),DATE(YEAR(fpdate),MONTH(fpdate)+O621-1,DAY(fpdate))))))</f>
        <v>#NAME?</v>
      </c>
      <c r="Q621" s="80" t="str">
        <f>IF(O621="","",IF(D621&lt;&gt;"",D621,IF(O621=1,start_rate,IF(variable,IF(OR(O621=1,O621&lt;$J$23*periods_per_year),Q620,MIN($J$24,IF(MOD(O621-1,$J$26)=0,MAX($J$25,Q620+$J$27),Q620))),Q620))))</f>
        <v>#NAME?</v>
      </c>
      <c r="R621" s="78" t="str">
        <f t="shared" si="10"/>
        <v>#NAME?</v>
      </c>
      <c r="S621" s="78" t="str">
        <f t="shared" si="11"/>
        <v>#NAME?</v>
      </c>
      <c r="T621" s="78" t="str">
        <f t="shared" si="12"/>
        <v>#NAME?</v>
      </c>
      <c r="U621" s="78" t="str">
        <f t="shared" si="13"/>
        <v>#NAME?</v>
      </c>
    </row>
    <row r="622" ht="12.75" customHeight="1">
      <c r="A622" s="74" t="str">
        <f t="shared" si="1"/>
        <v>#NAME?</v>
      </c>
      <c r="B622" s="75" t="str">
        <f>IF(A622="","",IF(OR(periods_per_year=26,periods_per_year=52),IF(periods_per_year=26,IF(A622=1,fpdate,B621+14),IF(periods_per_year=52,IF(A622=1,fpdate,B621+7),"n/a")),IF(periods_per_year=24,DATE(YEAR(fpdate),MONTH(fpdate)+(A622-1)/2+IF(AND(DAY(fpdate)&gt;=15,MOD(A622,2)=0),1,0),IF(MOD(A622,2)=0,IF(DAY(fpdate)&gt;=15,DAY(fpdate)-14,DAY(fpdate)+14),DAY(fpdate))),IF(DAY(DATE(YEAR(fpdate),MONTH(fpdate)+A622-1,DAY(fpdate)))&lt;&gt;DAY(fpdate),DATE(YEAR(fpdate),MONTH(fpdate)+A622,0),DATE(YEAR(fpdate),MONTH(fpdate)+A622-1,DAY(fpdate))))))</f>
        <v>#NAME?</v>
      </c>
      <c r="C622" s="76" t="str">
        <f t="shared" si="2"/>
        <v>#NAME?</v>
      </c>
      <c r="D622" s="77" t="str">
        <f>IF(A622="","",IF(A622=1,start_rate,IF(variable,IF(OR(A622=1,A622&lt;$J$23*periods_per_year),D621,MIN($J$24,IF(MOD(A622-1,$J$26)=0,MAX($J$25,D621+$J$27),D621))),D621)))</f>
        <v>#NAME?</v>
      </c>
      <c r="E622" s="78" t="str">
        <f t="shared" si="3"/>
        <v>#NAME?</v>
      </c>
      <c r="F622" s="78" t="str">
        <f t="shared" si="4"/>
        <v>#NAME?</v>
      </c>
      <c r="G622" s="78" t="str">
        <f>IF(OR(A622="",A622&lt;$E$23),"",IF(J621&lt;=F622,0,IF(IF(AND(A622&gt;=$E$23,MOD(A622-$E$23,int)=0),$E$24,0)+F622&gt;=J621+E622,J621+E622-F622,IF(AND(A622&gt;=$E$23,MOD(A622-$E$23,int)=0),$E$24,0)+IF(IF(AND(A622&gt;=$E$23,MOD(A622-$E$23,int)=0),$E$24,0)+IF(MOD(A622-$E$27,periods_per_year)=0,$E$26,0)+F622&lt;J621+E622,IF(MOD(A622-$E$27,periods_per_year)=0,$E$26,0),J621+E622-IF(AND(A622&gt;=$E$23,MOD(A622-$E$23,int)=0),$E$24,0)-F622))))</f>
        <v>#NAME?</v>
      </c>
      <c r="H622" s="79"/>
      <c r="I622" s="78" t="str">
        <f t="shared" si="5"/>
        <v>#NAME?</v>
      </c>
      <c r="J622" s="78" t="str">
        <f t="shared" si="6"/>
        <v>#NAME?</v>
      </c>
      <c r="K622" s="78" t="str">
        <f t="shared" si="7"/>
        <v>#NAME?</v>
      </c>
      <c r="L622" s="78" t="str">
        <f t="shared" si="8"/>
        <v>#NAME?</v>
      </c>
      <c r="M622" s="4"/>
      <c r="N622" s="4"/>
      <c r="O622" s="74" t="str">
        <f t="shared" si="9"/>
        <v>#NAME?</v>
      </c>
      <c r="P622" s="75" t="str">
        <f>IF(O622="","",IF(OR(periods_per_year=26,periods_per_year=52),IF(periods_per_year=26,IF(O622=1,fpdate,P621+14),IF(periods_per_year=52,IF(O622=1,fpdate,P621+7),"n/a")),IF(periods_per_year=24,DATE(YEAR(fpdate),MONTH(fpdate)+(O622-1)/2+IF(AND(DAY(fpdate)&gt;=15,MOD(O622,2)=0),1,0),IF(MOD(O622,2)=0,IF(DAY(fpdate)&gt;=15,DAY(fpdate)-14,DAY(fpdate)+14),DAY(fpdate))),IF(DAY(DATE(YEAR(fpdate),MONTH(fpdate)+O622-1,DAY(fpdate)))&lt;&gt;DAY(fpdate),DATE(YEAR(fpdate),MONTH(fpdate)+O622,0),DATE(YEAR(fpdate),MONTH(fpdate)+O622-1,DAY(fpdate))))))</f>
        <v>#NAME?</v>
      </c>
      <c r="Q622" s="80" t="str">
        <f>IF(O622="","",IF(D622&lt;&gt;"",D622,IF(O622=1,start_rate,IF(variable,IF(OR(O622=1,O622&lt;$J$23*periods_per_year),Q621,MIN($J$24,IF(MOD(O622-1,$J$26)=0,MAX($J$25,Q621+$J$27),Q621))),Q621))))</f>
        <v>#NAME?</v>
      </c>
      <c r="R622" s="78" t="str">
        <f t="shared" si="10"/>
        <v>#NAME?</v>
      </c>
      <c r="S622" s="78" t="str">
        <f t="shared" si="11"/>
        <v>#NAME?</v>
      </c>
      <c r="T622" s="78" t="str">
        <f t="shared" si="12"/>
        <v>#NAME?</v>
      </c>
      <c r="U622" s="78" t="str">
        <f t="shared" si="13"/>
        <v>#NAME?</v>
      </c>
    </row>
    <row r="623" ht="12.75" customHeight="1">
      <c r="A623" s="74" t="str">
        <f t="shared" si="1"/>
        <v>#NAME?</v>
      </c>
      <c r="B623" s="75" t="str">
        <f>IF(A623="","",IF(OR(periods_per_year=26,periods_per_year=52),IF(periods_per_year=26,IF(A623=1,fpdate,B622+14),IF(periods_per_year=52,IF(A623=1,fpdate,B622+7),"n/a")),IF(periods_per_year=24,DATE(YEAR(fpdate),MONTH(fpdate)+(A623-1)/2+IF(AND(DAY(fpdate)&gt;=15,MOD(A623,2)=0),1,0),IF(MOD(A623,2)=0,IF(DAY(fpdate)&gt;=15,DAY(fpdate)-14,DAY(fpdate)+14),DAY(fpdate))),IF(DAY(DATE(YEAR(fpdate),MONTH(fpdate)+A623-1,DAY(fpdate)))&lt;&gt;DAY(fpdate),DATE(YEAR(fpdate),MONTH(fpdate)+A623,0),DATE(YEAR(fpdate),MONTH(fpdate)+A623-1,DAY(fpdate))))))</f>
        <v>#NAME?</v>
      </c>
      <c r="C623" s="76" t="str">
        <f t="shared" si="2"/>
        <v>#NAME?</v>
      </c>
      <c r="D623" s="77" t="str">
        <f>IF(A623="","",IF(A623=1,start_rate,IF(variable,IF(OR(A623=1,A623&lt;$J$23*periods_per_year),D622,MIN($J$24,IF(MOD(A623-1,$J$26)=0,MAX($J$25,D622+$J$27),D622))),D622)))</f>
        <v>#NAME?</v>
      </c>
      <c r="E623" s="78" t="str">
        <f t="shared" si="3"/>
        <v>#NAME?</v>
      </c>
      <c r="F623" s="78" t="str">
        <f t="shared" si="4"/>
        <v>#NAME?</v>
      </c>
      <c r="G623" s="78" t="str">
        <f>IF(OR(A623="",A623&lt;$E$23),"",IF(J622&lt;=F623,0,IF(IF(AND(A623&gt;=$E$23,MOD(A623-$E$23,int)=0),$E$24,0)+F623&gt;=J622+E623,J622+E623-F623,IF(AND(A623&gt;=$E$23,MOD(A623-$E$23,int)=0),$E$24,0)+IF(IF(AND(A623&gt;=$E$23,MOD(A623-$E$23,int)=0),$E$24,0)+IF(MOD(A623-$E$27,periods_per_year)=0,$E$26,0)+F623&lt;J622+E623,IF(MOD(A623-$E$27,periods_per_year)=0,$E$26,0),J622+E623-IF(AND(A623&gt;=$E$23,MOD(A623-$E$23,int)=0),$E$24,0)-F623))))</f>
        <v>#NAME?</v>
      </c>
      <c r="H623" s="79"/>
      <c r="I623" s="78" t="str">
        <f t="shared" si="5"/>
        <v>#NAME?</v>
      </c>
      <c r="J623" s="78" t="str">
        <f t="shared" si="6"/>
        <v>#NAME?</v>
      </c>
      <c r="K623" s="78" t="str">
        <f t="shared" si="7"/>
        <v>#NAME?</v>
      </c>
      <c r="L623" s="78" t="str">
        <f t="shared" si="8"/>
        <v>#NAME?</v>
      </c>
      <c r="M623" s="4"/>
      <c r="N623" s="4"/>
      <c r="O623" s="74" t="str">
        <f t="shared" si="9"/>
        <v>#NAME?</v>
      </c>
      <c r="P623" s="75" t="str">
        <f>IF(O623="","",IF(OR(periods_per_year=26,periods_per_year=52),IF(periods_per_year=26,IF(O623=1,fpdate,P622+14),IF(periods_per_year=52,IF(O623=1,fpdate,P622+7),"n/a")),IF(periods_per_year=24,DATE(YEAR(fpdate),MONTH(fpdate)+(O623-1)/2+IF(AND(DAY(fpdate)&gt;=15,MOD(O623,2)=0),1,0),IF(MOD(O623,2)=0,IF(DAY(fpdate)&gt;=15,DAY(fpdate)-14,DAY(fpdate)+14),DAY(fpdate))),IF(DAY(DATE(YEAR(fpdate),MONTH(fpdate)+O623-1,DAY(fpdate)))&lt;&gt;DAY(fpdate),DATE(YEAR(fpdate),MONTH(fpdate)+O623,0),DATE(YEAR(fpdate),MONTH(fpdate)+O623-1,DAY(fpdate))))))</f>
        <v>#NAME?</v>
      </c>
      <c r="Q623" s="80" t="str">
        <f>IF(O623="","",IF(D623&lt;&gt;"",D623,IF(O623=1,start_rate,IF(variable,IF(OR(O623=1,O623&lt;$J$23*periods_per_year),Q622,MIN($J$24,IF(MOD(O623-1,$J$26)=0,MAX($J$25,Q622+$J$27),Q622))),Q622))))</f>
        <v>#NAME?</v>
      </c>
      <c r="R623" s="78" t="str">
        <f t="shared" si="10"/>
        <v>#NAME?</v>
      </c>
      <c r="S623" s="78" t="str">
        <f t="shared" si="11"/>
        <v>#NAME?</v>
      </c>
      <c r="T623" s="78" t="str">
        <f t="shared" si="12"/>
        <v>#NAME?</v>
      </c>
      <c r="U623" s="78" t="str">
        <f t="shared" si="13"/>
        <v>#NAME?</v>
      </c>
    </row>
    <row r="624" ht="12.75" customHeight="1">
      <c r="A624" s="74" t="str">
        <f t="shared" si="1"/>
        <v>#NAME?</v>
      </c>
      <c r="B624" s="75" t="str">
        <f>IF(A624="","",IF(OR(periods_per_year=26,periods_per_year=52),IF(periods_per_year=26,IF(A624=1,fpdate,B623+14),IF(periods_per_year=52,IF(A624=1,fpdate,B623+7),"n/a")),IF(periods_per_year=24,DATE(YEAR(fpdate),MONTH(fpdate)+(A624-1)/2+IF(AND(DAY(fpdate)&gt;=15,MOD(A624,2)=0),1,0),IF(MOD(A624,2)=0,IF(DAY(fpdate)&gt;=15,DAY(fpdate)-14,DAY(fpdate)+14),DAY(fpdate))),IF(DAY(DATE(YEAR(fpdate),MONTH(fpdate)+A624-1,DAY(fpdate)))&lt;&gt;DAY(fpdate),DATE(YEAR(fpdate),MONTH(fpdate)+A624,0),DATE(YEAR(fpdate),MONTH(fpdate)+A624-1,DAY(fpdate))))))</f>
        <v>#NAME?</v>
      </c>
      <c r="C624" s="76" t="str">
        <f t="shared" si="2"/>
        <v>#NAME?</v>
      </c>
      <c r="D624" s="77" t="str">
        <f>IF(A624="","",IF(A624=1,start_rate,IF(variable,IF(OR(A624=1,A624&lt;$J$23*periods_per_year),D623,MIN($J$24,IF(MOD(A624-1,$J$26)=0,MAX($J$25,D623+$J$27),D623))),D623)))</f>
        <v>#NAME?</v>
      </c>
      <c r="E624" s="78" t="str">
        <f t="shared" si="3"/>
        <v>#NAME?</v>
      </c>
      <c r="F624" s="78" t="str">
        <f t="shared" si="4"/>
        <v>#NAME?</v>
      </c>
      <c r="G624" s="78" t="str">
        <f>IF(OR(A624="",A624&lt;$E$23),"",IF(J623&lt;=F624,0,IF(IF(AND(A624&gt;=$E$23,MOD(A624-$E$23,int)=0),$E$24,0)+F624&gt;=J623+E624,J623+E624-F624,IF(AND(A624&gt;=$E$23,MOD(A624-$E$23,int)=0),$E$24,0)+IF(IF(AND(A624&gt;=$E$23,MOD(A624-$E$23,int)=0),$E$24,0)+IF(MOD(A624-$E$27,periods_per_year)=0,$E$26,0)+F624&lt;J623+E624,IF(MOD(A624-$E$27,periods_per_year)=0,$E$26,0),J623+E624-IF(AND(A624&gt;=$E$23,MOD(A624-$E$23,int)=0),$E$24,0)-F624))))</f>
        <v>#NAME?</v>
      </c>
      <c r="H624" s="79"/>
      <c r="I624" s="78" t="str">
        <f t="shared" si="5"/>
        <v>#NAME?</v>
      </c>
      <c r="J624" s="78" t="str">
        <f t="shared" si="6"/>
        <v>#NAME?</v>
      </c>
      <c r="K624" s="78" t="str">
        <f t="shared" si="7"/>
        <v>#NAME?</v>
      </c>
      <c r="L624" s="78" t="str">
        <f t="shared" si="8"/>
        <v>#NAME?</v>
      </c>
      <c r="M624" s="4"/>
      <c r="N624" s="4"/>
      <c r="O624" s="74" t="str">
        <f t="shared" si="9"/>
        <v>#NAME?</v>
      </c>
      <c r="P624" s="75" t="str">
        <f>IF(O624="","",IF(OR(periods_per_year=26,periods_per_year=52),IF(periods_per_year=26,IF(O624=1,fpdate,P623+14),IF(periods_per_year=52,IF(O624=1,fpdate,P623+7),"n/a")),IF(periods_per_year=24,DATE(YEAR(fpdate),MONTH(fpdate)+(O624-1)/2+IF(AND(DAY(fpdate)&gt;=15,MOD(O624,2)=0),1,0),IF(MOD(O624,2)=0,IF(DAY(fpdate)&gt;=15,DAY(fpdate)-14,DAY(fpdate)+14),DAY(fpdate))),IF(DAY(DATE(YEAR(fpdate),MONTH(fpdate)+O624-1,DAY(fpdate)))&lt;&gt;DAY(fpdate),DATE(YEAR(fpdate),MONTH(fpdate)+O624,0),DATE(YEAR(fpdate),MONTH(fpdate)+O624-1,DAY(fpdate))))))</f>
        <v>#NAME?</v>
      </c>
      <c r="Q624" s="80" t="str">
        <f>IF(O624="","",IF(D624&lt;&gt;"",D624,IF(O624=1,start_rate,IF(variable,IF(OR(O624=1,O624&lt;$J$23*periods_per_year),Q623,MIN($J$24,IF(MOD(O624-1,$J$26)=0,MAX($J$25,Q623+$J$27),Q623))),Q623))))</f>
        <v>#NAME?</v>
      </c>
      <c r="R624" s="78" t="str">
        <f t="shared" si="10"/>
        <v>#NAME?</v>
      </c>
      <c r="S624" s="78" t="str">
        <f t="shared" si="11"/>
        <v>#NAME?</v>
      </c>
      <c r="T624" s="78" t="str">
        <f t="shared" si="12"/>
        <v>#NAME?</v>
      </c>
      <c r="U624" s="78" t="str">
        <f t="shared" si="13"/>
        <v>#NAME?</v>
      </c>
    </row>
    <row r="625" ht="12.75" customHeight="1">
      <c r="A625" s="74" t="str">
        <f t="shared" si="1"/>
        <v>#NAME?</v>
      </c>
      <c r="B625" s="75" t="str">
        <f>IF(A625="","",IF(OR(periods_per_year=26,periods_per_year=52),IF(periods_per_year=26,IF(A625=1,fpdate,B624+14),IF(periods_per_year=52,IF(A625=1,fpdate,B624+7),"n/a")),IF(periods_per_year=24,DATE(YEAR(fpdate),MONTH(fpdate)+(A625-1)/2+IF(AND(DAY(fpdate)&gt;=15,MOD(A625,2)=0),1,0),IF(MOD(A625,2)=0,IF(DAY(fpdate)&gt;=15,DAY(fpdate)-14,DAY(fpdate)+14),DAY(fpdate))),IF(DAY(DATE(YEAR(fpdate),MONTH(fpdate)+A625-1,DAY(fpdate)))&lt;&gt;DAY(fpdate),DATE(YEAR(fpdate),MONTH(fpdate)+A625,0),DATE(YEAR(fpdate),MONTH(fpdate)+A625-1,DAY(fpdate))))))</f>
        <v>#NAME?</v>
      </c>
      <c r="C625" s="76" t="str">
        <f t="shared" si="2"/>
        <v>#NAME?</v>
      </c>
      <c r="D625" s="77" t="str">
        <f>IF(A625="","",IF(A625=1,start_rate,IF(variable,IF(OR(A625=1,A625&lt;$J$23*periods_per_year),D624,MIN($J$24,IF(MOD(A625-1,$J$26)=0,MAX($J$25,D624+$J$27),D624))),D624)))</f>
        <v>#NAME?</v>
      </c>
      <c r="E625" s="78" t="str">
        <f t="shared" si="3"/>
        <v>#NAME?</v>
      </c>
      <c r="F625" s="78" t="str">
        <f t="shared" si="4"/>
        <v>#NAME?</v>
      </c>
      <c r="G625" s="78" t="str">
        <f>IF(OR(A625="",A625&lt;$E$23),"",IF(J624&lt;=F625,0,IF(IF(AND(A625&gt;=$E$23,MOD(A625-$E$23,int)=0),$E$24,0)+F625&gt;=J624+E625,J624+E625-F625,IF(AND(A625&gt;=$E$23,MOD(A625-$E$23,int)=0),$E$24,0)+IF(IF(AND(A625&gt;=$E$23,MOD(A625-$E$23,int)=0),$E$24,0)+IF(MOD(A625-$E$27,periods_per_year)=0,$E$26,0)+F625&lt;J624+E625,IF(MOD(A625-$E$27,periods_per_year)=0,$E$26,0),J624+E625-IF(AND(A625&gt;=$E$23,MOD(A625-$E$23,int)=0),$E$24,0)-F625))))</f>
        <v>#NAME?</v>
      </c>
      <c r="H625" s="79"/>
      <c r="I625" s="78" t="str">
        <f t="shared" si="5"/>
        <v>#NAME?</v>
      </c>
      <c r="J625" s="78" t="str">
        <f t="shared" si="6"/>
        <v>#NAME?</v>
      </c>
      <c r="K625" s="78" t="str">
        <f t="shared" si="7"/>
        <v>#NAME?</v>
      </c>
      <c r="L625" s="78" t="str">
        <f t="shared" si="8"/>
        <v>#NAME?</v>
      </c>
      <c r="M625" s="4"/>
      <c r="N625" s="4"/>
      <c r="O625" s="74" t="str">
        <f t="shared" si="9"/>
        <v>#NAME?</v>
      </c>
      <c r="P625" s="75" t="str">
        <f>IF(O625="","",IF(OR(periods_per_year=26,periods_per_year=52),IF(periods_per_year=26,IF(O625=1,fpdate,P624+14),IF(periods_per_year=52,IF(O625=1,fpdate,P624+7),"n/a")),IF(periods_per_year=24,DATE(YEAR(fpdate),MONTH(fpdate)+(O625-1)/2+IF(AND(DAY(fpdate)&gt;=15,MOD(O625,2)=0),1,0),IF(MOD(O625,2)=0,IF(DAY(fpdate)&gt;=15,DAY(fpdate)-14,DAY(fpdate)+14),DAY(fpdate))),IF(DAY(DATE(YEAR(fpdate),MONTH(fpdate)+O625-1,DAY(fpdate)))&lt;&gt;DAY(fpdate),DATE(YEAR(fpdate),MONTH(fpdate)+O625,0),DATE(YEAR(fpdate),MONTH(fpdate)+O625-1,DAY(fpdate))))))</f>
        <v>#NAME?</v>
      </c>
      <c r="Q625" s="80" t="str">
        <f>IF(O625="","",IF(D625&lt;&gt;"",D625,IF(O625=1,start_rate,IF(variable,IF(OR(O625=1,O625&lt;$J$23*periods_per_year),Q624,MIN($J$24,IF(MOD(O625-1,$J$26)=0,MAX($J$25,Q624+$J$27),Q624))),Q624))))</f>
        <v>#NAME?</v>
      </c>
      <c r="R625" s="78" t="str">
        <f t="shared" si="10"/>
        <v>#NAME?</v>
      </c>
      <c r="S625" s="78" t="str">
        <f t="shared" si="11"/>
        <v>#NAME?</v>
      </c>
      <c r="T625" s="78" t="str">
        <f t="shared" si="12"/>
        <v>#NAME?</v>
      </c>
      <c r="U625" s="78" t="str">
        <f t="shared" si="13"/>
        <v>#NAME?</v>
      </c>
    </row>
    <row r="626" ht="12.75" customHeight="1">
      <c r="A626" s="74" t="str">
        <f t="shared" si="1"/>
        <v>#NAME?</v>
      </c>
      <c r="B626" s="75" t="str">
        <f>IF(A626="","",IF(OR(periods_per_year=26,periods_per_year=52),IF(periods_per_year=26,IF(A626=1,fpdate,B625+14),IF(periods_per_year=52,IF(A626=1,fpdate,B625+7),"n/a")),IF(periods_per_year=24,DATE(YEAR(fpdate),MONTH(fpdate)+(A626-1)/2+IF(AND(DAY(fpdate)&gt;=15,MOD(A626,2)=0),1,0),IF(MOD(A626,2)=0,IF(DAY(fpdate)&gt;=15,DAY(fpdate)-14,DAY(fpdate)+14),DAY(fpdate))),IF(DAY(DATE(YEAR(fpdate),MONTH(fpdate)+A626-1,DAY(fpdate)))&lt;&gt;DAY(fpdate),DATE(YEAR(fpdate),MONTH(fpdate)+A626,0),DATE(YEAR(fpdate),MONTH(fpdate)+A626-1,DAY(fpdate))))))</f>
        <v>#NAME?</v>
      </c>
      <c r="C626" s="76" t="str">
        <f t="shared" si="2"/>
        <v>#NAME?</v>
      </c>
      <c r="D626" s="77" t="str">
        <f>IF(A626="","",IF(A626=1,start_rate,IF(variable,IF(OR(A626=1,A626&lt;$J$23*periods_per_year),D625,MIN($J$24,IF(MOD(A626-1,$J$26)=0,MAX($J$25,D625+$J$27),D625))),D625)))</f>
        <v>#NAME?</v>
      </c>
      <c r="E626" s="78" t="str">
        <f t="shared" si="3"/>
        <v>#NAME?</v>
      </c>
      <c r="F626" s="78" t="str">
        <f t="shared" si="4"/>
        <v>#NAME?</v>
      </c>
      <c r="G626" s="78" t="str">
        <f>IF(OR(A626="",A626&lt;$E$23),"",IF(J625&lt;=F626,0,IF(IF(AND(A626&gt;=$E$23,MOD(A626-$E$23,int)=0),$E$24,0)+F626&gt;=J625+E626,J625+E626-F626,IF(AND(A626&gt;=$E$23,MOD(A626-$E$23,int)=0),$E$24,0)+IF(IF(AND(A626&gt;=$E$23,MOD(A626-$E$23,int)=0),$E$24,0)+IF(MOD(A626-$E$27,periods_per_year)=0,$E$26,0)+F626&lt;J625+E626,IF(MOD(A626-$E$27,periods_per_year)=0,$E$26,0),J625+E626-IF(AND(A626&gt;=$E$23,MOD(A626-$E$23,int)=0),$E$24,0)-F626))))</f>
        <v>#NAME?</v>
      </c>
      <c r="H626" s="79"/>
      <c r="I626" s="78" t="str">
        <f t="shared" si="5"/>
        <v>#NAME?</v>
      </c>
      <c r="J626" s="78" t="str">
        <f t="shared" si="6"/>
        <v>#NAME?</v>
      </c>
      <c r="K626" s="78" t="str">
        <f t="shared" si="7"/>
        <v>#NAME?</v>
      </c>
      <c r="L626" s="78" t="str">
        <f t="shared" si="8"/>
        <v>#NAME?</v>
      </c>
      <c r="M626" s="4"/>
      <c r="N626" s="4"/>
      <c r="O626" s="74" t="str">
        <f t="shared" si="9"/>
        <v>#NAME?</v>
      </c>
      <c r="P626" s="75" t="str">
        <f>IF(O626="","",IF(OR(periods_per_year=26,periods_per_year=52),IF(periods_per_year=26,IF(O626=1,fpdate,P625+14),IF(periods_per_year=52,IF(O626=1,fpdate,P625+7),"n/a")),IF(periods_per_year=24,DATE(YEAR(fpdate),MONTH(fpdate)+(O626-1)/2+IF(AND(DAY(fpdate)&gt;=15,MOD(O626,2)=0),1,0),IF(MOD(O626,2)=0,IF(DAY(fpdate)&gt;=15,DAY(fpdate)-14,DAY(fpdate)+14),DAY(fpdate))),IF(DAY(DATE(YEAR(fpdate),MONTH(fpdate)+O626-1,DAY(fpdate)))&lt;&gt;DAY(fpdate),DATE(YEAR(fpdate),MONTH(fpdate)+O626,0),DATE(YEAR(fpdate),MONTH(fpdate)+O626-1,DAY(fpdate))))))</f>
        <v>#NAME?</v>
      </c>
      <c r="Q626" s="80" t="str">
        <f>IF(O626="","",IF(D626&lt;&gt;"",D626,IF(O626=1,start_rate,IF(variable,IF(OR(O626=1,O626&lt;$J$23*periods_per_year),Q625,MIN($J$24,IF(MOD(O626-1,$J$26)=0,MAX($J$25,Q625+$J$27),Q625))),Q625))))</f>
        <v>#NAME?</v>
      </c>
      <c r="R626" s="78" t="str">
        <f t="shared" si="10"/>
        <v>#NAME?</v>
      </c>
      <c r="S626" s="78" t="str">
        <f t="shared" si="11"/>
        <v>#NAME?</v>
      </c>
      <c r="T626" s="78" t="str">
        <f t="shared" si="12"/>
        <v>#NAME?</v>
      </c>
      <c r="U626" s="78" t="str">
        <f t="shared" si="13"/>
        <v>#NAME?</v>
      </c>
    </row>
    <row r="627" ht="12.75" customHeight="1">
      <c r="A627" s="74" t="str">
        <f t="shared" si="1"/>
        <v>#NAME?</v>
      </c>
      <c r="B627" s="75" t="str">
        <f>IF(A627="","",IF(OR(periods_per_year=26,periods_per_year=52),IF(periods_per_year=26,IF(A627=1,fpdate,B626+14),IF(periods_per_year=52,IF(A627=1,fpdate,B626+7),"n/a")),IF(periods_per_year=24,DATE(YEAR(fpdate),MONTH(fpdate)+(A627-1)/2+IF(AND(DAY(fpdate)&gt;=15,MOD(A627,2)=0),1,0),IF(MOD(A627,2)=0,IF(DAY(fpdate)&gt;=15,DAY(fpdate)-14,DAY(fpdate)+14),DAY(fpdate))),IF(DAY(DATE(YEAR(fpdate),MONTH(fpdate)+A627-1,DAY(fpdate)))&lt;&gt;DAY(fpdate),DATE(YEAR(fpdate),MONTH(fpdate)+A627,0),DATE(YEAR(fpdate),MONTH(fpdate)+A627-1,DAY(fpdate))))))</f>
        <v>#NAME?</v>
      </c>
      <c r="C627" s="76" t="str">
        <f t="shared" si="2"/>
        <v>#NAME?</v>
      </c>
      <c r="D627" s="77" t="str">
        <f>IF(A627="","",IF(A627=1,start_rate,IF(variable,IF(OR(A627=1,A627&lt;$J$23*periods_per_year),D626,MIN($J$24,IF(MOD(A627-1,$J$26)=0,MAX($J$25,D626+$J$27),D626))),D626)))</f>
        <v>#NAME?</v>
      </c>
      <c r="E627" s="78" t="str">
        <f t="shared" si="3"/>
        <v>#NAME?</v>
      </c>
      <c r="F627" s="78" t="str">
        <f t="shared" si="4"/>
        <v>#NAME?</v>
      </c>
      <c r="G627" s="78" t="str">
        <f>IF(OR(A627="",A627&lt;$E$23),"",IF(J626&lt;=F627,0,IF(IF(AND(A627&gt;=$E$23,MOD(A627-$E$23,int)=0),$E$24,0)+F627&gt;=J626+E627,J626+E627-F627,IF(AND(A627&gt;=$E$23,MOD(A627-$E$23,int)=0),$E$24,0)+IF(IF(AND(A627&gt;=$E$23,MOD(A627-$E$23,int)=0),$E$24,0)+IF(MOD(A627-$E$27,periods_per_year)=0,$E$26,0)+F627&lt;J626+E627,IF(MOD(A627-$E$27,periods_per_year)=0,$E$26,0),J626+E627-IF(AND(A627&gt;=$E$23,MOD(A627-$E$23,int)=0),$E$24,0)-F627))))</f>
        <v>#NAME?</v>
      </c>
      <c r="H627" s="79"/>
      <c r="I627" s="78" t="str">
        <f t="shared" si="5"/>
        <v>#NAME?</v>
      </c>
      <c r="J627" s="78" t="str">
        <f t="shared" si="6"/>
        <v>#NAME?</v>
      </c>
      <c r="K627" s="78" t="str">
        <f t="shared" si="7"/>
        <v>#NAME?</v>
      </c>
      <c r="L627" s="78" t="str">
        <f t="shared" si="8"/>
        <v>#NAME?</v>
      </c>
      <c r="M627" s="4"/>
      <c r="N627" s="4"/>
      <c r="O627" s="74" t="str">
        <f t="shared" si="9"/>
        <v>#NAME?</v>
      </c>
      <c r="P627" s="75" t="str">
        <f>IF(O627="","",IF(OR(periods_per_year=26,periods_per_year=52),IF(periods_per_year=26,IF(O627=1,fpdate,P626+14),IF(periods_per_year=52,IF(O627=1,fpdate,P626+7),"n/a")),IF(periods_per_year=24,DATE(YEAR(fpdate),MONTH(fpdate)+(O627-1)/2+IF(AND(DAY(fpdate)&gt;=15,MOD(O627,2)=0),1,0),IF(MOD(O627,2)=0,IF(DAY(fpdate)&gt;=15,DAY(fpdate)-14,DAY(fpdate)+14),DAY(fpdate))),IF(DAY(DATE(YEAR(fpdate),MONTH(fpdate)+O627-1,DAY(fpdate)))&lt;&gt;DAY(fpdate),DATE(YEAR(fpdate),MONTH(fpdate)+O627,0),DATE(YEAR(fpdate),MONTH(fpdate)+O627-1,DAY(fpdate))))))</f>
        <v>#NAME?</v>
      </c>
      <c r="Q627" s="80" t="str">
        <f>IF(O627="","",IF(D627&lt;&gt;"",D627,IF(O627=1,start_rate,IF(variable,IF(OR(O627=1,O627&lt;$J$23*periods_per_year),Q626,MIN($J$24,IF(MOD(O627-1,$J$26)=0,MAX($J$25,Q626+$J$27),Q626))),Q626))))</f>
        <v>#NAME?</v>
      </c>
      <c r="R627" s="78" t="str">
        <f t="shared" si="10"/>
        <v>#NAME?</v>
      </c>
      <c r="S627" s="78" t="str">
        <f t="shared" si="11"/>
        <v>#NAME?</v>
      </c>
      <c r="T627" s="78" t="str">
        <f t="shared" si="12"/>
        <v>#NAME?</v>
      </c>
      <c r="U627" s="78" t="str">
        <f t="shared" si="13"/>
        <v>#NAME?</v>
      </c>
    </row>
    <row r="628" ht="12.75" customHeight="1">
      <c r="A628" s="74" t="str">
        <f t="shared" si="1"/>
        <v>#NAME?</v>
      </c>
      <c r="B628" s="75" t="str">
        <f>IF(A628="","",IF(OR(periods_per_year=26,periods_per_year=52),IF(periods_per_year=26,IF(A628=1,fpdate,B627+14),IF(periods_per_year=52,IF(A628=1,fpdate,B627+7),"n/a")),IF(periods_per_year=24,DATE(YEAR(fpdate),MONTH(fpdate)+(A628-1)/2+IF(AND(DAY(fpdate)&gt;=15,MOD(A628,2)=0),1,0),IF(MOD(A628,2)=0,IF(DAY(fpdate)&gt;=15,DAY(fpdate)-14,DAY(fpdate)+14),DAY(fpdate))),IF(DAY(DATE(YEAR(fpdate),MONTH(fpdate)+A628-1,DAY(fpdate)))&lt;&gt;DAY(fpdate),DATE(YEAR(fpdate),MONTH(fpdate)+A628,0),DATE(YEAR(fpdate),MONTH(fpdate)+A628-1,DAY(fpdate))))))</f>
        <v>#NAME?</v>
      </c>
      <c r="C628" s="76" t="str">
        <f t="shared" si="2"/>
        <v>#NAME?</v>
      </c>
      <c r="D628" s="77" t="str">
        <f>IF(A628="","",IF(A628=1,start_rate,IF(variable,IF(OR(A628=1,A628&lt;$J$23*periods_per_year),D627,MIN($J$24,IF(MOD(A628-1,$J$26)=0,MAX($J$25,D627+$J$27),D627))),D627)))</f>
        <v>#NAME?</v>
      </c>
      <c r="E628" s="78" t="str">
        <f t="shared" si="3"/>
        <v>#NAME?</v>
      </c>
      <c r="F628" s="78" t="str">
        <f t="shared" si="4"/>
        <v>#NAME?</v>
      </c>
      <c r="G628" s="78" t="str">
        <f>IF(OR(A628="",A628&lt;$E$23),"",IF(J627&lt;=F628,0,IF(IF(AND(A628&gt;=$E$23,MOD(A628-$E$23,int)=0),$E$24,0)+F628&gt;=J627+E628,J627+E628-F628,IF(AND(A628&gt;=$E$23,MOD(A628-$E$23,int)=0),$E$24,0)+IF(IF(AND(A628&gt;=$E$23,MOD(A628-$E$23,int)=0),$E$24,0)+IF(MOD(A628-$E$27,periods_per_year)=0,$E$26,0)+F628&lt;J627+E628,IF(MOD(A628-$E$27,periods_per_year)=0,$E$26,0),J627+E628-IF(AND(A628&gt;=$E$23,MOD(A628-$E$23,int)=0),$E$24,0)-F628))))</f>
        <v>#NAME?</v>
      </c>
      <c r="H628" s="79"/>
      <c r="I628" s="78" t="str">
        <f t="shared" si="5"/>
        <v>#NAME?</v>
      </c>
      <c r="J628" s="78" t="str">
        <f t="shared" si="6"/>
        <v>#NAME?</v>
      </c>
      <c r="K628" s="78" t="str">
        <f t="shared" si="7"/>
        <v>#NAME?</v>
      </c>
      <c r="L628" s="78" t="str">
        <f t="shared" si="8"/>
        <v>#NAME?</v>
      </c>
      <c r="M628" s="4"/>
      <c r="N628" s="4"/>
      <c r="O628" s="74" t="str">
        <f t="shared" si="9"/>
        <v>#NAME?</v>
      </c>
      <c r="P628" s="75" t="str">
        <f>IF(O628="","",IF(OR(periods_per_year=26,periods_per_year=52),IF(periods_per_year=26,IF(O628=1,fpdate,P627+14),IF(periods_per_year=52,IF(O628=1,fpdate,P627+7),"n/a")),IF(periods_per_year=24,DATE(YEAR(fpdate),MONTH(fpdate)+(O628-1)/2+IF(AND(DAY(fpdate)&gt;=15,MOD(O628,2)=0),1,0),IF(MOD(O628,2)=0,IF(DAY(fpdate)&gt;=15,DAY(fpdate)-14,DAY(fpdate)+14),DAY(fpdate))),IF(DAY(DATE(YEAR(fpdate),MONTH(fpdate)+O628-1,DAY(fpdate)))&lt;&gt;DAY(fpdate),DATE(YEAR(fpdate),MONTH(fpdate)+O628,0),DATE(YEAR(fpdate),MONTH(fpdate)+O628-1,DAY(fpdate))))))</f>
        <v>#NAME?</v>
      </c>
      <c r="Q628" s="80" t="str">
        <f>IF(O628="","",IF(D628&lt;&gt;"",D628,IF(O628=1,start_rate,IF(variable,IF(OR(O628=1,O628&lt;$J$23*periods_per_year),Q627,MIN($J$24,IF(MOD(O628-1,$J$26)=0,MAX($J$25,Q627+$J$27),Q627))),Q627))))</f>
        <v>#NAME?</v>
      </c>
      <c r="R628" s="78" t="str">
        <f t="shared" si="10"/>
        <v>#NAME?</v>
      </c>
      <c r="S628" s="78" t="str">
        <f t="shared" si="11"/>
        <v>#NAME?</v>
      </c>
      <c r="T628" s="78" t="str">
        <f t="shared" si="12"/>
        <v>#NAME?</v>
      </c>
      <c r="U628" s="78" t="str">
        <f t="shared" si="13"/>
        <v>#NAME?</v>
      </c>
    </row>
    <row r="629" ht="12.75" customHeight="1">
      <c r="A629" s="74" t="str">
        <f t="shared" si="1"/>
        <v>#NAME?</v>
      </c>
      <c r="B629" s="75" t="str">
        <f>IF(A629="","",IF(OR(periods_per_year=26,periods_per_year=52),IF(periods_per_year=26,IF(A629=1,fpdate,B628+14),IF(periods_per_year=52,IF(A629=1,fpdate,B628+7),"n/a")),IF(periods_per_year=24,DATE(YEAR(fpdate),MONTH(fpdate)+(A629-1)/2+IF(AND(DAY(fpdate)&gt;=15,MOD(A629,2)=0),1,0),IF(MOD(A629,2)=0,IF(DAY(fpdate)&gt;=15,DAY(fpdate)-14,DAY(fpdate)+14),DAY(fpdate))),IF(DAY(DATE(YEAR(fpdate),MONTH(fpdate)+A629-1,DAY(fpdate)))&lt;&gt;DAY(fpdate),DATE(YEAR(fpdate),MONTH(fpdate)+A629,0),DATE(YEAR(fpdate),MONTH(fpdate)+A629-1,DAY(fpdate))))))</f>
        <v>#NAME?</v>
      </c>
      <c r="C629" s="76" t="str">
        <f t="shared" si="2"/>
        <v>#NAME?</v>
      </c>
      <c r="D629" s="77" t="str">
        <f>IF(A629="","",IF(A629=1,start_rate,IF(variable,IF(OR(A629=1,A629&lt;$J$23*periods_per_year),D628,MIN($J$24,IF(MOD(A629-1,$J$26)=0,MAX($J$25,D628+$J$27),D628))),D628)))</f>
        <v>#NAME?</v>
      </c>
      <c r="E629" s="78" t="str">
        <f t="shared" si="3"/>
        <v>#NAME?</v>
      </c>
      <c r="F629" s="78" t="str">
        <f t="shared" si="4"/>
        <v>#NAME?</v>
      </c>
      <c r="G629" s="78" t="str">
        <f>IF(OR(A629="",A629&lt;$E$23),"",IF(J628&lt;=F629,0,IF(IF(AND(A629&gt;=$E$23,MOD(A629-$E$23,int)=0),$E$24,0)+F629&gt;=J628+E629,J628+E629-F629,IF(AND(A629&gt;=$E$23,MOD(A629-$E$23,int)=0),$E$24,0)+IF(IF(AND(A629&gt;=$E$23,MOD(A629-$E$23,int)=0),$E$24,0)+IF(MOD(A629-$E$27,periods_per_year)=0,$E$26,0)+F629&lt;J628+E629,IF(MOD(A629-$E$27,periods_per_year)=0,$E$26,0),J628+E629-IF(AND(A629&gt;=$E$23,MOD(A629-$E$23,int)=0),$E$24,0)-F629))))</f>
        <v>#NAME?</v>
      </c>
      <c r="H629" s="79"/>
      <c r="I629" s="78" t="str">
        <f t="shared" si="5"/>
        <v>#NAME?</v>
      </c>
      <c r="J629" s="78" t="str">
        <f t="shared" si="6"/>
        <v>#NAME?</v>
      </c>
      <c r="K629" s="78" t="str">
        <f t="shared" si="7"/>
        <v>#NAME?</v>
      </c>
      <c r="L629" s="78" t="str">
        <f t="shared" si="8"/>
        <v>#NAME?</v>
      </c>
      <c r="M629" s="4"/>
      <c r="N629" s="4"/>
      <c r="O629" s="74" t="str">
        <f t="shared" si="9"/>
        <v>#NAME?</v>
      </c>
      <c r="P629" s="75" t="str">
        <f>IF(O629="","",IF(OR(periods_per_year=26,periods_per_year=52),IF(periods_per_year=26,IF(O629=1,fpdate,P628+14),IF(periods_per_year=52,IF(O629=1,fpdate,P628+7),"n/a")),IF(periods_per_year=24,DATE(YEAR(fpdate),MONTH(fpdate)+(O629-1)/2+IF(AND(DAY(fpdate)&gt;=15,MOD(O629,2)=0),1,0),IF(MOD(O629,2)=0,IF(DAY(fpdate)&gt;=15,DAY(fpdate)-14,DAY(fpdate)+14),DAY(fpdate))),IF(DAY(DATE(YEAR(fpdate),MONTH(fpdate)+O629-1,DAY(fpdate)))&lt;&gt;DAY(fpdate),DATE(YEAR(fpdate),MONTH(fpdate)+O629,0),DATE(YEAR(fpdate),MONTH(fpdate)+O629-1,DAY(fpdate))))))</f>
        <v>#NAME?</v>
      </c>
      <c r="Q629" s="80" t="str">
        <f>IF(O629="","",IF(D629&lt;&gt;"",D629,IF(O629=1,start_rate,IF(variable,IF(OR(O629=1,O629&lt;$J$23*periods_per_year),Q628,MIN($J$24,IF(MOD(O629-1,$J$26)=0,MAX($J$25,Q628+$J$27),Q628))),Q628))))</f>
        <v>#NAME?</v>
      </c>
      <c r="R629" s="78" t="str">
        <f t="shared" si="10"/>
        <v>#NAME?</v>
      </c>
      <c r="S629" s="78" t="str">
        <f t="shared" si="11"/>
        <v>#NAME?</v>
      </c>
      <c r="T629" s="78" t="str">
        <f t="shared" si="12"/>
        <v>#NAME?</v>
      </c>
      <c r="U629" s="78" t="str">
        <f t="shared" si="13"/>
        <v>#NAME?</v>
      </c>
    </row>
    <row r="630" ht="12.75" customHeight="1">
      <c r="A630" s="74" t="str">
        <f t="shared" si="1"/>
        <v>#NAME?</v>
      </c>
      <c r="B630" s="75" t="str">
        <f>IF(A630="","",IF(OR(periods_per_year=26,periods_per_year=52),IF(periods_per_year=26,IF(A630=1,fpdate,B629+14),IF(periods_per_year=52,IF(A630=1,fpdate,B629+7),"n/a")),IF(periods_per_year=24,DATE(YEAR(fpdate),MONTH(fpdate)+(A630-1)/2+IF(AND(DAY(fpdate)&gt;=15,MOD(A630,2)=0),1,0),IF(MOD(A630,2)=0,IF(DAY(fpdate)&gt;=15,DAY(fpdate)-14,DAY(fpdate)+14),DAY(fpdate))),IF(DAY(DATE(YEAR(fpdate),MONTH(fpdate)+A630-1,DAY(fpdate)))&lt;&gt;DAY(fpdate),DATE(YEAR(fpdate),MONTH(fpdate)+A630,0),DATE(YEAR(fpdate),MONTH(fpdate)+A630-1,DAY(fpdate))))))</f>
        <v>#NAME?</v>
      </c>
      <c r="C630" s="76" t="str">
        <f t="shared" si="2"/>
        <v>#NAME?</v>
      </c>
      <c r="D630" s="77" t="str">
        <f>IF(A630="","",IF(A630=1,start_rate,IF(variable,IF(OR(A630=1,A630&lt;$J$23*periods_per_year),D629,MIN($J$24,IF(MOD(A630-1,$J$26)=0,MAX($J$25,D629+$J$27),D629))),D629)))</f>
        <v>#NAME?</v>
      </c>
      <c r="E630" s="78" t="str">
        <f t="shared" si="3"/>
        <v>#NAME?</v>
      </c>
      <c r="F630" s="78" t="str">
        <f t="shared" si="4"/>
        <v>#NAME?</v>
      </c>
      <c r="G630" s="78" t="str">
        <f>IF(OR(A630="",A630&lt;$E$23),"",IF(J629&lt;=F630,0,IF(IF(AND(A630&gt;=$E$23,MOD(A630-$E$23,int)=0),$E$24,0)+F630&gt;=J629+E630,J629+E630-F630,IF(AND(A630&gt;=$E$23,MOD(A630-$E$23,int)=0),$E$24,0)+IF(IF(AND(A630&gt;=$E$23,MOD(A630-$E$23,int)=0),$E$24,0)+IF(MOD(A630-$E$27,periods_per_year)=0,$E$26,0)+F630&lt;J629+E630,IF(MOD(A630-$E$27,periods_per_year)=0,$E$26,0),J629+E630-IF(AND(A630&gt;=$E$23,MOD(A630-$E$23,int)=0),$E$24,0)-F630))))</f>
        <v>#NAME?</v>
      </c>
      <c r="H630" s="79"/>
      <c r="I630" s="78" t="str">
        <f t="shared" si="5"/>
        <v>#NAME?</v>
      </c>
      <c r="J630" s="78" t="str">
        <f t="shared" si="6"/>
        <v>#NAME?</v>
      </c>
      <c r="K630" s="78" t="str">
        <f t="shared" si="7"/>
        <v>#NAME?</v>
      </c>
      <c r="L630" s="78" t="str">
        <f t="shared" si="8"/>
        <v>#NAME?</v>
      </c>
      <c r="M630" s="4"/>
      <c r="N630" s="4"/>
      <c r="O630" s="74" t="str">
        <f t="shared" si="9"/>
        <v>#NAME?</v>
      </c>
      <c r="P630" s="75" t="str">
        <f>IF(O630="","",IF(OR(periods_per_year=26,periods_per_year=52),IF(periods_per_year=26,IF(O630=1,fpdate,P629+14),IF(periods_per_year=52,IF(O630=1,fpdate,P629+7),"n/a")),IF(periods_per_year=24,DATE(YEAR(fpdate),MONTH(fpdate)+(O630-1)/2+IF(AND(DAY(fpdate)&gt;=15,MOD(O630,2)=0),1,0),IF(MOD(O630,2)=0,IF(DAY(fpdate)&gt;=15,DAY(fpdate)-14,DAY(fpdate)+14),DAY(fpdate))),IF(DAY(DATE(YEAR(fpdate),MONTH(fpdate)+O630-1,DAY(fpdate)))&lt;&gt;DAY(fpdate),DATE(YEAR(fpdate),MONTH(fpdate)+O630,0),DATE(YEAR(fpdate),MONTH(fpdate)+O630-1,DAY(fpdate))))))</f>
        <v>#NAME?</v>
      </c>
      <c r="Q630" s="80" t="str">
        <f>IF(O630="","",IF(D630&lt;&gt;"",D630,IF(O630=1,start_rate,IF(variable,IF(OR(O630=1,O630&lt;$J$23*periods_per_year),Q629,MIN($J$24,IF(MOD(O630-1,$J$26)=0,MAX($J$25,Q629+$J$27),Q629))),Q629))))</f>
        <v>#NAME?</v>
      </c>
      <c r="R630" s="78" t="str">
        <f t="shared" si="10"/>
        <v>#NAME?</v>
      </c>
      <c r="S630" s="78" t="str">
        <f t="shared" si="11"/>
        <v>#NAME?</v>
      </c>
      <c r="T630" s="78" t="str">
        <f t="shared" si="12"/>
        <v>#NAME?</v>
      </c>
      <c r="U630" s="78" t="str">
        <f t="shared" si="13"/>
        <v>#NAME?</v>
      </c>
    </row>
    <row r="631" ht="12.75" customHeight="1">
      <c r="A631" s="74" t="str">
        <f t="shared" si="1"/>
        <v>#NAME?</v>
      </c>
      <c r="B631" s="75" t="str">
        <f>IF(A631="","",IF(OR(periods_per_year=26,periods_per_year=52),IF(periods_per_year=26,IF(A631=1,fpdate,B630+14),IF(periods_per_year=52,IF(A631=1,fpdate,B630+7),"n/a")),IF(periods_per_year=24,DATE(YEAR(fpdate),MONTH(fpdate)+(A631-1)/2+IF(AND(DAY(fpdate)&gt;=15,MOD(A631,2)=0),1,0),IF(MOD(A631,2)=0,IF(DAY(fpdate)&gt;=15,DAY(fpdate)-14,DAY(fpdate)+14),DAY(fpdate))),IF(DAY(DATE(YEAR(fpdate),MONTH(fpdate)+A631-1,DAY(fpdate)))&lt;&gt;DAY(fpdate),DATE(YEAR(fpdate),MONTH(fpdate)+A631,0),DATE(YEAR(fpdate),MONTH(fpdate)+A631-1,DAY(fpdate))))))</f>
        <v>#NAME?</v>
      </c>
      <c r="C631" s="76" t="str">
        <f t="shared" si="2"/>
        <v>#NAME?</v>
      </c>
      <c r="D631" s="77" t="str">
        <f>IF(A631="","",IF(A631=1,start_rate,IF(variable,IF(OR(A631=1,A631&lt;$J$23*periods_per_year),D630,MIN($J$24,IF(MOD(A631-1,$J$26)=0,MAX($J$25,D630+$J$27),D630))),D630)))</f>
        <v>#NAME?</v>
      </c>
      <c r="E631" s="78" t="str">
        <f t="shared" si="3"/>
        <v>#NAME?</v>
      </c>
      <c r="F631" s="78" t="str">
        <f t="shared" si="4"/>
        <v>#NAME?</v>
      </c>
      <c r="G631" s="78" t="str">
        <f>IF(OR(A631="",A631&lt;$E$23),"",IF(J630&lt;=F631,0,IF(IF(AND(A631&gt;=$E$23,MOD(A631-$E$23,int)=0),$E$24,0)+F631&gt;=J630+E631,J630+E631-F631,IF(AND(A631&gt;=$E$23,MOD(A631-$E$23,int)=0),$E$24,0)+IF(IF(AND(A631&gt;=$E$23,MOD(A631-$E$23,int)=0),$E$24,0)+IF(MOD(A631-$E$27,periods_per_year)=0,$E$26,0)+F631&lt;J630+E631,IF(MOD(A631-$E$27,periods_per_year)=0,$E$26,0),J630+E631-IF(AND(A631&gt;=$E$23,MOD(A631-$E$23,int)=0),$E$24,0)-F631))))</f>
        <v>#NAME?</v>
      </c>
      <c r="H631" s="79"/>
      <c r="I631" s="78" t="str">
        <f t="shared" si="5"/>
        <v>#NAME?</v>
      </c>
      <c r="J631" s="78" t="str">
        <f t="shared" si="6"/>
        <v>#NAME?</v>
      </c>
      <c r="K631" s="78" t="str">
        <f t="shared" si="7"/>
        <v>#NAME?</v>
      </c>
      <c r="L631" s="78" t="str">
        <f t="shared" si="8"/>
        <v>#NAME?</v>
      </c>
      <c r="M631" s="4"/>
      <c r="N631" s="4"/>
      <c r="O631" s="74" t="str">
        <f t="shared" si="9"/>
        <v>#NAME?</v>
      </c>
      <c r="P631" s="75" t="str">
        <f>IF(O631="","",IF(OR(periods_per_year=26,periods_per_year=52),IF(periods_per_year=26,IF(O631=1,fpdate,P630+14),IF(periods_per_year=52,IF(O631=1,fpdate,P630+7),"n/a")),IF(periods_per_year=24,DATE(YEAR(fpdate),MONTH(fpdate)+(O631-1)/2+IF(AND(DAY(fpdate)&gt;=15,MOD(O631,2)=0),1,0),IF(MOD(O631,2)=0,IF(DAY(fpdate)&gt;=15,DAY(fpdate)-14,DAY(fpdate)+14),DAY(fpdate))),IF(DAY(DATE(YEAR(fpdate),MONTH(fpdate)+O631-1,DAY(fpdate)))&lt;&gt;DAY(fpdate),DATE(YEAR(fpdate),MONTH(fpdate)+O631,0),DATE(YEAR(fpdate),MONTH(fpdate)+O631-1,DAY(fpdate))))))</f>
        <v>#NAME?</v>
      </c>
      <c r="Q631" s="80" t="str">
        <f>IF(O631="","",IF(D631&lt;&gt;"",D631,IF(O631=1,start_rate,IF(variable,IF(OR(O631=1,O631&lt;$J$23*periods_per_year),Q630,MIN($J$24,IF(MOD(O631-1,$J$26)=0,MAX($J$25,Q630+$J$27),Q630))),Q630))))</f>
        <v>#NAME?</v>
      </c>
      <c r="R631" s="78" t="str">
        <f t="shared" si="10"/>
        <v>#NAME?</v>
      </c>
      <c r="S631" s="78" t="str">
        <f t="shared" si="11"/>
        <v>#NAME?</v>
      </c>
      <c r="T631" s="78" t="str">
        <f t="shared" si="12"/>
        <v>#NAME?</v>
      </c>
      <c r="U631" s="78" t="str">
        <f t="shared" si="13"/>
        <v>#NAME?</v>
      </c>
    </row>
    <row r="632" ht="12.75" customHeight="1">
      <c r="A632" s="74" t="str">
        <f t="shared" si="1"/>
        <v>#NAME?</v>
      </c>
      <c r="B632" s="75" t="str">
        <f>IF(A632="","",IF(OR(periods_per_year=26,periods_per_year=52),IF(periods_per_year=26,IF(A632=1,fpdate,B631+14),IF(periods_per_year=52,IF(A632=1,fpdate,B631+7),"n/a")),IF(periods_per_year=24,DATE(YEAR(fpdate),MONTH(fpdate)+(A632-1)/2+IF(AND(DAY(fpdate)&gt;=15,MOD(A632,2)=0),1,0),IF(MOD(A632,2)=0,IF(DAY(fpdate)&gt;=15,DAY(fpdate)-14,DAY(fpdate)+14),DAY(fpdate))),IF(DAY(DATE(YEAR(fpdate),MONTH(fpdate)+A632-1,DAY(fpdate)))&lt;&gt;DAY(fpdate),DATE(YEAR(fpdate),MONTH(fpdate)+A632,0),DATE(YEAR(fpdate),MONTH(fpdate)+A632-1,DAY(fpdate))))))</f>
        <v>#NAME?</v>
      </c>
      <c r="C632" s="76" t="str">
        <f t="shared" si="2"/>
        <v>#NAME?</v>
      </c>
      <c r="D632" s="77" t="str">
        <f>IF(A632="","",IF(A632=1,start_rate,IF(variable,IF(OR(A632=1,A632&lt;$J$23*periods_per_year),D631,MIN($J$24,IF(MOD(A632-1,$J$26)=0,MAX($J$25,D631+$J$27),D631))),D631)))</f>
        <v>#NAME?</v>
      </c>
      <c r="E632" s="78" t="str">
        <f t="shared" si="3"/>
        <v>#NAME?</v>
      </c>
      <c r="F632" s="78" t="str">
        <f t="shared" si="4"/>
        <v>#NAME?</v>
      </c>
      <c r="G632" s="78" t="str">
        <f>IF(OR(A632="",A632&lt;$E$23),"",IF(J631&lt;=F632,0,IF(IF(AND(A632&gt;=$E$23,MOD(A632-$E$23,int)=0),$E$24,0)+F632&gt;=J631+E632,J631+E632-F632,IF(AND(A632&gt;=$E$23,MOD(A632-$E$23,int)=0),$E$24,0)+IF(IF(AND(A632&gt;=$E$23,MOD(A632-$E$23,int)=0),$E$24,0)+IF(MOD(A632-$E$27,periods_per_year)=0,$E$26,0)+F632&lt;J631+E632,IF(MOD(A632-$E$27,periods_per_year)=0,$E$26,0),J631+E632-IF(AND(A632&gt;=$E$23,MOD(A632-$E$23,int)=0),$E$24,0)-F632))))</f>
        <v>#NAME?</v>
      </c>
      <c r="H632" s="79"/>
      <c r="I632" s="78" t="str">
        <f t="shared" si="5"/>
        <v>#NAME?</v>
      </c>
      <c r="J632" s="78" t="str">
        <f t="shared" si="6"/>
        <v>#NAME?</v>
      </c>
      <c r="K632" s="78" t="str">
        <f t="shared" si="7"/>
        <v>#NAME?</v>
      </c>
      <c r="L632" s="78" t="str">
        <f t="shared" si="8"/>
        <v>#NAME?</v>
      </c>
      <c r="M632" s="4"/>
      <c r="N632" s="4"/>
      <c r="O632" s="74" t="str">
        <f t="shared" si="9"/>
        <v>#NAME?</v>
      </c>
      <c r="P632" s="75" t="str">
        <f>IF(O632="","",IF(OR(periods_per_year=26,periods_per_year=52),IF(periods_per_year=26,IF(O632=1,fpdate,P631+14),IF(periods_per_year=52,IF(O632=1,fpdate,P631+7),"n/a")),IF(periods_per_year=24,DATE(YEAR(fpdate),MONTH(fpdate)+(O632-1)/2+IF(AND(DAY(fpdate)&gt;=15,MOD(O632,2)=0),1,0),IF(MOD(O632,2)=0,IF(DAY(fpdate)&gt;=15,DAY(fpdate)-14,DAY(fpdate)+14),DAY(fpdate))),IF(DAY(DATE(YEAR(fpdate),MONTH(fpdate)+O632-1,DAY(fpdate)))&lt;&gt;DAY(fpdate),DATE(YEAR(fpdate),MONTH(fpdate)+O632,0),DATE(YEAR(fpdate),MONTH(fpdate)+O632-1,DAY(fpdate))))))</f>
        <v>#NAME?</v>
      </c>
      <c r="Q632" s="80" t="str">
        <f>IF(O632="","",IF(D632&lt;&gt;"",D632,IF(O632=1,start_rate,IF(variable,IF(OR(O632=1,O632&lt;$J$23*periods_per_year),Q631,MIN($J$24,IF(MOD(O632-1,$J$26)=0,MAX($J$25,Q631+$J$27),Q631))),Q631))))</f>
        <v>#NAME?</v>
      </c>
      <c r="R632" s="78" t="str">
        <f t="shared" si="10"/>
        <v>#NAME?</v>
      </c>
      <c r="S632" s="78" t="str">
        <f t="shared" si="11"/>
        <v>#NAME?</v>
      </c>
      <c r="T632" s="78" t="str">
        <f t="shared" si="12"/>
        <v>#NAME?</v>
      </c>
      <c r="U632" s="78" t="str">
        <f t="shared" si="13"/>
        <v>#NAME?</v>
      </c>
    </row>
    <row r="633" ht="12.75" customHeight="1">
      <c r="A633" s="74" t="str">
        <f t="shared" si="1"/>
        <v>#NAME?</v>
      </c>
      <c r="B633" s="75" t="str">
        <f>IF(A633="","",IF(OR(periods_per_year=26,periods_per_year=52),IF(periods_per_year=26,IF(A633=1,fpdate,B632+14),IF(periods_per_year=52,IF(A633=1,fpdate,B632+7),"n/a")),IF(periods_per_year=24,DATE(YEAR(fpdate),MONTH(fpdate)+(A633-1)/2+IF(AND(DAY(fpdate)&gt;=15,MOD(A633,2)=0),1,0),IF(MOD(A633,2)=0,IF(DAY(fpdate)&gt;=15,DAY(fpdate)-14,DAY(fpdate)+14),DAY(fpdate))),IF(DAY(DATE(YEAR(fpdate),MONTH(fpdate)+A633-1,DAY(fpdate)))&lt;&gt;DAY(fpdate),DATE(YEAR(fpdate),MONTH(fpdate)+A633,0),DATE(YEAR(fpdate),MONTH(fpdate)+A633-1,DAY(fpdate))))))</f>
        <v>#NAME?</v>
      </c>
      <c r="C633" s="76" t="str">
        <f t="shared" si="2"/>
        <v>#NAME?</v>
      </c>
      <c r="D633" s="77" t="str">
        <f>IF(A633="","",IF(A633=1,start_rate,IF(variable,IF(OR(A633=1,A633&lt;$J$23*periods_per_year),D632,MIN($J$24,IF(MOD(A633-1,$J$26)=0,MAX($J$25,D632+$J$27),D632))),D632)))</f>
        <v>#NAME?</v>
      </c>
      <c r="E633" s="78" t="str">
        <f t="shared" si="3"/>
        <v>#NAME?</v>
      </c>
      <c r="F633" s="78" t="str">
        <f t="shared" si="4"/>
        <v>#NAME?</v>
      </c>
      <c r="G633" s="78" t="str">
        <f>IF(OR(A633="",A633&lt;$E$23),"",IF(J632&lt;=F633,0,IF(IF(AND(A633&gt;=$E$23,MOD(A633-$E$23,int)=0),$E$24,0)+F633&gt;=J632+E633,J632+E633-F633,IF(AND(A633&gt;=$E$23,MOD(A633-$E$23,int)=0),$E$24,0)+IF(IF(AND(A633&gt;=$E$23,MOD(A633-$E$23,int)=0),$E$24,0)+IF(MOD(A633-$E$27,periods_per_year)=0,$E$26,0)+F633&lt;J632+E633,IF(MOD(A633-$E$27,periods_per_year)=0,$E$26,0),J632+E633-IF(AND(A633&gt;=$E$23,MOD(A633-$E$23,int)=0),$E$24,0)-F633))))</f>
        <v>#NAME?</v>
      </c>
      <c r="H633" s="79"/>
      <c r="I633" s="78" t="str">
        <f t="shared" si="5"/>
        <v>#NAME?</v>
      </c>
      <c r="J633" s="78" t="str">
        <f t="shared" si="6"/>
        <v>#NAME?</v>
      </c>
      <c r="K633" s="78" t="str">
        <f t="shared" si="7"/>
        <v>#NAME?</v>
      </c>
      <c r="L633" s="78" t="str">
        <f t="shared" si="8"/>
        <v>#NAME?</v>
      </c>
      <c r="M633" s="4"/>
      <c r="N633" s="4"/>
      <c r="O633" s="74" t="str">
        <f t="shared" si="9"/>
        <v>#NAME?</v>
      </c>
      <c r="P633" s="75" t="str">
        <f>IF(O633="","",IF(OR(periods_per_year=26,periods_per_year=52),IF(periods_per_year=26,IF(O633=1,fpdate,P632+14),IF(periods_per_year=52,IF(O633=1,fpdate,P632+7),"n/a")),IF(periods_per_year=24,DATE(YEAR(fpdate),MONTH(fpdate)+(O633-1)/2+IF(AND(DAY(fpdate)&gt;=15,MOD(O633,2)=0),1,0),IF(MOD(O633,2)=0,IF(DAY(fpdate)&gt;=15,DAY(fpdate)-14,DAY(fpdate)+14),DAY(fpdate))),IF(DAY(DATE(YEAR(fpdate),MONTH(fpdate)+O633-1,DAY(fpdate)))&lt;&gt;DAY(fpdate),DATE(YEAR(fpdate),MONTH(fpdate)+O633,0),DATE(YEAR(fpdate),MONTH(fpdate)+O633-1,DAY(fpdate))))))</f>
        <v>#NAME?</v>
      </c>
      <c r="Q633" s="80" t="str">
        <f>IF(O633="","",IF(D633&lt;&gt;"",D633,IF(O633=1,start_rate,IF(variable,IF(OR(O633=1,O633&lt;$J$23*periods_per_year),Q632,MIN($J$24,IF(MOD(O633-1,$J$26)=0,MAX($J$25,Q632+$J$27),Q632))),Q632))))</f>
        <v>#NAME?</v>
      </c>
      <c r="R633" s="78" t="str">
        <f t="shared" si="10"/>
        <v>#NAME?</v>
      </c>
      <c r="S633" s="78" t="str">
        <f t="shared" si="11"/>
        <v>#NAME?</v>
      </c>
      <c r="T633" s="78" t="str">
        <f t="shared" si="12"/>
        <v>#NAME?</v>
      </c>
      <c r="U633" s="78" t="str">
        <f t="shared" si="13"/>
        <v>#NAME?</v>
      </c>
    </row>
    <row r="634" ht="12.75" customHeight="1">
      <c r="A634" s="74" t="str">
        <f t="shared" si="1"/>
        <v>#NAME?</v>
      </c>
      <c r="B634" s="75" t="str">
        <f>IF(A634="","",IF(OR(periods_per_year=26,periods_per_year=52),IF(periods_per_year=26,IF(A634=1,fpdate,B633+14),IF(periods_per_year=52,IF(A634=1,fpdate,B633+7),"n/a")),IF(periods_per_year=24,DATE(YEAR(fpdate),MONTH(fpdate)+(A634-1)/2+IF(AND(DAY(fpdate)&gt;=15,MOD(A634,2)=0),1,0),IF(MOD(A634,2)=0,IF(DAY(fpdate)&gt;=15,DAY(fpdate)-14,DAY(fpdate)+14),DAY(fpdate))),IF(DAY(DATE(YEAR(fpdate),MONTH(fpdate)+A634-1,DAY(fpdate)))&lt;&gt;DAY(fpdate),DATE(YEAR(fpdate),MONTH(fpdate)+A634,0),DATE(YEAR(fpdate),MONTH(fpdate)+A634-1,DAY(fpdate))))))</f>
        <v>#NAME?</v>
      </c>
      <c r="C634" s="76" t="str">
        <f t="shared" si="2"/>
        <v>#NAME?</v>
      </c>
      <c r="D634" s="77" t="str">
        <f>IF(A634="","",IF(A634=1,start_rate,IF(variable,IF(OR(A634=1,A634&lt;$J$23*periods_per_year),D633,MIN($J$24,IF(MOD(A634-1,$J$26)=0,MAX($J$25,D633+$J$27),D633))),D633)))</f>
        <v>#NAME?</v>
      </c>
      <c r="E634" s="78" t="str">
        <f t="shared" si="3"/>
        <v>#NAME?</v>
      </c>
      <c r="F634" s="78" t="str">
        <f t="shared" si="4"/>
        <v>#NAME?</v>
      </c>
      <c r="G634" s="78" t="str">
        <f>IF(OR(A634="",A634&lt;$E$23),"",IF(J633&lt;=F634,0,IF(IF(AND(A634&gt;=$E$23,MOD(A634-$E$23,int)=0),$E$24,0)+F634&gt;=J633+E634,J633+E634-F634,IF(AND(A634&gt;=$E$23,MOD(A634-$E$23,int)=0),$E$24,0)+IF(IF(AND(A634&gt;=$E$23,MOD(A634-$E$23,int)=0),$E$24,0)+IF(MOD(A634-$E$27,periods_per_year)=0,$E$26,0)+F634&lt;J633+E634,IF(MOD(A634-$E$27,periods_per_year)=0,$E$26,0),J633+E634-IF(AND(A634&gt;=$E$23,MOD(A634-$E$23,int)=0),$E$24,0)-F634))))</f>
        <v>#NAME?</v>
      </c>
      <c r="H634" s="79"/>
      <c r="I634" s="78" t="str">
        <f t="shared" si="5"/>
        <v>#NAME?</v>
      </c>
      <c r="J634" s="78" t="str">
        <f t="shared" si="6"/>
        <v>#NAME?</v>
      </c>
      <c r="K634" s="78" t="str">
        <f t="shared" si="7"/>
        <v>#NAME?</v>
      </c>
      <c r="L634" s="78" t="str">
        <f t="shared" si="8"/>
        <v>#NAME?</v>
      </c>
      <c r="M634" s="4"/>
      <c r="N634" s="4"/>
      <c r="O634" s="74" t="str">
        <f t="shared" si="9"/>
        <v>#NAME?</v>
      </c>
      <c r="P634" s="75" t="str">
        <f>IF(O634="","",IF(OR(periods_per_year=26,periods_per_year=52),IF(periods_per_year=26,IF(O634=1,fpdate,P633+14),IF(periods_per_year=52,IF(O634=1,fpdate,P633+7),"n/a")),IF(periods_per_year=24,DATE(YEAR(fpdate),MONTH(fpdate)+(O634-1)/2+IF(AND(DAY(fpdate)&gt;=15,MOD(O634,2)=0),1,0),IF(MOD(O634,2)=0,IF(DAY(fpdate)&gt;=15,DAY(fpdate)-14,DAY(fpdate)+14),DAY(fpdate))),IF(DAY(DATE(YEAR(fpdate),MONTH(fpdate)+O634-1,DAY(fpdate)))&lt;&gt;DAY(fpdate),DATE(YEAR(fpdate),MONTH(fpdate)+O634,0),DATE(YEAR(fpdate),MONTH(fpdate)+O634-1,DAY(fpdate))))))</f>
        <v>#NAME?</v>
      </c>
      <c r="Q634" s="80" t="str">
        <f>IF(O634="","",IF(D634&lt;&gt;"",D634,IF(O634=1,start_rate,IF(variable,IF(OR(O634=1,O634&lt;$J$23*periods_per_year),Q633,MIN($J$24,IF(MOD(O634-1,$J$26)=0,MAX($J$25,Q633+$J$27),Q633))),Q633))))</f>
        <v>#NAME?</v>
      </c>
      <c r="R634" s="78" t="str">
        <f t="shared" si="10"/>
        <v>#NAME?</v>
      </c>
      <c r="S634" s="78" t="str">
        <f t="shared" si="11"/>
        <v>#NAME?</v>
      </c>
      <c r="T634" s="78" t="str">
        <f t="shared" si="12"/>
        <v>#NAME?</v>
      </c>
      <c r="U634" s="78" t="str">
        <f t="shared" si="13"/>
        <v>#NAME?</v>
      </c>
    </row>
    <row r="635" ht="12.75" customHeight="1">
      <c r="A635" s="74" t="str">
        <f t="shared" si="1"/>
        <v>#NAME?</v>
      </c>
      <c r="B635" s="75" t="str">
        <f>IF(A635="","",IF(OR(periods_per_year=26,periods_per_year=52),IF(periods_per_year=26,IF(A635=1,fpdate,B634+14),IF(periods_per_year=52,IF(A635=1,fpdate,B634+7),"n/a")),IF(periods_per_year=24,DATE(YEAR(fpdate),MONTH(fpdate)+(A635-1)/2+IF(AND(DAY(fpdate)&gt;=15,MOD(A635,2)=0),1,0),IF(MOD(A635,2)=0,IF(DAY(fpdate)&gt;=15,DAY(fpdate)-14,DAY(fpdate)+14),DAY(fpdate))),IF(DAY(DATE(YEAR(fpdate),MONTH(fpdate)+A635-1,DAY(fpdate)))&lt;&gt;DAY(fpdate),DATE(YEAR(fpdate),MONTH(fpdate)+A635,0),DATE(YEAR(fpdate),MONTH(fpdate)+A635-1,DAY(fpdate))))))</f>
        <v>#NAME?</v>
      </c>
      <c r="C635" s="76" t="str">
        <f t="shared" si="2"/>
        <v>#NAME?</v>
      </c>
      <c r="D635" s="77" t="str">
        <f>IF(A635="","",IF(A635=1,start_rate,IF(variable,IF(OR(A635=1,A635&lt;$J$23*periods_per_year),D634,MIN($J$24,IF(MOD(A635-1,$J$26)=0,MAX($J$25,D634+$J$27),D634))),D634)))</f>
        <v>#NAME?</v>
      </c>
      <c r="E635" s="78" t="str">
        <f t="shared" si="3"/>
        <v>#NAME?</v>
      </c>
      <c r="F635" s="78" t="str">
        <f t="shared" si="4"/>
        <v>#NAME?</v>
      </c>
      <c r="G635" s="78" t="str">
        <f>IF(OR(A635="",A635&lt;$E$23),"",IF(J634&lt;=F635,0,IF(IF(AND(A635&gt;=$E$23,MOD(A635-$E$23,int)=0),$E$24,0)+F635&gt;=J634+E635,J634+E635-F635,IF(AND(A635&gt;=$E$23,MOD(A635-$E$23,int)=0),$E$24,0)+IF(IF(AND(A635&gt;=$E$23,MOD(A635-$E$23,int)=0),$E$24,0)+IF(MOD(A635-$E$27,periods_per_year)=0,$E$26,0)+F635&lt;J634+E635,IF(MOD(A635-$E$27,periods_per_year)=0,$E$26,0),J634+E635-IF(AND(A635&gt;=$E$23,MOD(A635-$E$23,int)=0),$E$24,0)-F635))))</f>
        <v>#NAME?</v>
      </c>
      <c r="H635" s="79"/>
      <c r="I635" s="78" t="str">
        <f t="shared" si="5"/>
        <v>#NAME?</v>
      </c>
      <c r="J635" s="78" t="str">
        <f t="shared" si="6"/>
        <v>#NAME?</v>
      </c>
      <c r="K635" s="78" t="str">
        <f t="shared" si="7"/>
        <v>#NAME?</v>
      </c>
      <c r="L635" s="78" t="str">
        <f t="shared" si="8"/>
        <v>#NAME?</v>
      </c>
      <c r="M635" s="4"/>
      <c r="N635" s="4"/>
      <c r="O635" s="74" t="str">
        <f t="shared" si="9"/>
        <v>#NAME?</v>
      </c>
      <c r="P635" s="75" t="str">
        <f>IF(O635="","",IF(OR(periods_per_year=26,periods_per_year=52),IF(periods_per_year=26,IF(O635=1,fpdate,P634+14),IF(periods_per_year=52,IF(O635=1,fpdate,P634+7),"n/a")),IF(periods_per_year=24,DATE(YEAR(fpdate),MONTH(fpdate)+(O635-1)/2+IF(AND(DAY(fpdate)&gt;=15,MOD(O635,2)=0),1,0),IF(MOD(O635,2)=0,IF(DAY(fpdate)&gt;=15,DAY(fpdate)-14,DAY(fpdate)+14),DAY(fpdate))),IF(DAY(DATE(YEAR(fpdate),MONTH(fpdate)+O635-1,DAY(fpdate)))&lt;&gt;DAY(fpdate),DATE(YEAR(fpdate),MONTH(fpdate)+O635,0),DATE(YEAR(fpdate),MONTH(fpdate)+O635-1,DAY(fpdate))))))</f>
        <v>#NAME?</v>
      </c>
      <c r="Q635" s="80" t="str">
        <f>IF(O635="","",IF(D635&lt;&gt;"",D635,IF(O635=1,start_rate,IF(variable,IF(OR(O635=1,O635&lt;$J$23*periods_per_year),Q634,MIN($J$24,IF(MOD(O635-1,$J$26)=0,MAX($J$25,Q634+$J$27),Q634))),Q634))))</f>
        <v>#NAME?</v>
      </c>
      <c r="R635" s="78" t="str">
        <f t="shared" si="10"/>
        <v>#NAME?</v>
      </c>
      <c r="S635" s="78" t="str">
        <f t="shared" si="11"/>
        <v>#NAME?</v>
      </c>
      <c r="T635" s="78" t="str">
        <f t="shared" si="12"/>
        <v>#NAME?</v>
      </c>
      <c r="U635" s="78" t="str">
        <f t="shared" si="13"/>
        <v>#NAME?</v>
      </c>
    </row>
    <row r="636" ht="12.75" customHeight="1">
      <c r="A636" s="74" t="str">
        <f t="shared" si="1"/>
        <v>#NAME?</v>
      </c>
      <c r="B636" s="75" t="str">
        <f>IF(A636="","",IF(OR(periods_per_year=26,periods_per_year=52),IF(periods_per_year=26,IF(A636=1,fpdate,B635+14),IF(periods_per_year=52,IF(A636=1,fpdate,B635+7),"n/a")),IF(periods_per_year=24,DATE(YEAR(fpdate),MONTH(fpdate)+(A636-1)/2+IF(AND(DAY(fpdate)&gt;=15,MOD(A636,2)=0),1,0),IF(MOD(A636,2)=0,IF(DAY(fpdate)&gt;=15,DAY(fpdate)-14,DAY(fpdate)+14),DAY(fpdate))),IF(DAY(DATE(YEAR(fpdate),MONTH(fpdate)+A636-1,DAY(fpdate)))&lt;&gt;DAY(fpdate),DATE(YEAR(fpdate),MONTH(fpdate)+A636,0),DATE(YEAR(fpdate),MONTH(fpdate)+A636-1,DAY(fpdate))))))</f>
        <v>#NAME?</v>
      </c>
      <c r="C636" s="76" t="str">
        <f t="shared" si="2"/>
        <v>#NAME?</v>
      </c>
      <c r="D636" s="77" t="str">
        <f>IF(A636="","",IF(A636=1,start_rate,IF(variable,IF(OR(A636=1,A636&lt;$J$23*periods_per_year),D635,MIN($J$24,IF(MOD(A636-1,$J$26)=0,MAX($J$25,D635+$J$27),D635))),D635)))</f>
        <v>#NAME?</v>
      </c>
      <c r="E636" s="78" t="str">
        <f t="shared" si="3"/>
        <v>#NAME?</v>
      </c>
      <c r="F636" s="78" t="str">
        <f t="shared" si="4"/>
        <v>#NAME?</v>
      </c>
      <c r="G636" s="78" t="str">
        <f>IF(OR(A636="",A636&lt;$E$23),"",IF(J635&lt;=F636,0,IF(IF(AND(A636&gt;=$E$23,MOD(A636-$E$23,int)=0),$E$24,0)+F636&gt;=J635+E636,J635+E636-F636,IF(AND(A636&gt;=$E$23,MOD(A636-$E$23,int)=0),$E$24,0)+IF(IF(AND(A636&gt;=$E$23,MOD(A636-$E$23,int)=0),$E$24,0)+IF(MOD(A636-$E$27,periods_per_year)=0,$E$26,0)+F636&lt;J635+E636,IF(MOD(A636-$E$27,periods_per_year)=0,$E$26,0),J635+E636-IF(AND(A636&gt;=$E$23,MOD(A636-$E$23,int)=0),$E$24,0)-F636))))</f>
        <v>#NAME?</v>
      </c>
      <c r="H636" s="79"/>
      <c r="I636" s="78" t="str">
        <f t="shared" si="5"/>
        <v>#NAME?</v>
      </c>
      <c r="J636" s="78" t="str">
        <f t="shared" si="6"/>
        <v>#NAME?</v>
      </c>
      <c r="K636" s="78" t="str">
        <f t="shared" si="7"/>
        <v>#NAME?</v>
      </c>
      <c r="L636" s="78" t="str">
        <f t="shared" si="8"/>
        <v>#NAME?</v>
      </c>
      <c r="M636" s="4"/>
      <c r="N636" s="4"/>
      <c r="O636" s="74" t="str">
        <f t="shared" si="9"/>
        <v>#NAME?</v>
      </c>
      <c r="P636" s="75" t="str">
        <f>IF(O636="","",IF(OR(periods_per_year=26,periods_per_year=52),IF(periods_per_year=26,IF(O636=1,fpdate,P635+14),IF(periods_per_year=52,IF(O636=1,fpdate,P635+7),"n/a")),IF(periods_per_year=24,DATE(YEAR(fpdate),MONTH(fpdate)+(O636-1)/2+IF(AND(DAY(fpdate)&gt;=15,MOD(O636,2)=0),1,0),IF(MOD(O636,2)=0,IF(DAY(fpdate)&gt;=15,DAY(fpdate)-14,DAY(fpdate)+14),DAY(fpdate))),IF(DAY(DATE(YEAR(fpdate),MONTH(fpdate)+O636-1,DAY(fpdate)))&lt;&gt;DAY(fpdate),DATE(YEAR(fpdate),MONTH(fpdate)+O636,0),DATE(YEAR(fpdate),MONTH(fpdate)+O636-1,DAY(fpdate))))))</f>
        <v>#NAME?</v>
      </c>
      <c r="Q636" s="80" t="str">
        <f>IF(O636="","",IF(D636&lt;&gt;"",D636,IF(O636=1,start_rate,IF(variable,IF(OR(O636=1,O636&lt;$J$23*periods_per_year),Q635,MIN($J$24,IF(MOD(O636-1,$J$26)=0,MAX($J$25,Q635+$J$27),Q635))),Q635))))</f>
        <v>#NAME?</v>
      </c>
      <c r="R636" s="78" t="str">
        <f t="shared" si="10"/>
        <v>#NAME?</v>
      </c>
      <c r="S636" s="78" t="str">
        <f t="shared" si="11"/>
        <v>#NAME?</v>
      </c>
      <c r="T636" s="78" t="str">
        <f t="shared" si="12"/>
        <v>#NAME?</v>
      </c>
      <c r="U636" s="78" t="str">
        <f t="shared" si="13"/>
        <v>#NAME?</v>
      </c>
    </row>
    <row r="637" ht="12.75" customHeight="1">
      <c r="A637" s="74" t="str">
        <f t="shared" si="1"/>
        <v>#NAME?</v>
      </c>
      <c r="B637" s="75" t="str">
        <f>IF(A637="","",IF(OR(periods_per_year=26,periods_per_year=52),IF(periods_per_year=26,IF(A637=1,fpdate,B636+14),IF(periods_per_year=52,IF(A637=1,fpdate,B636+7),"n/a")),IF(periods_per_year=24,DATE(YEAR(fpdate),MONTH(fpdate)+(A637-1)/2+IF(AND(DAY(fpdate)&gt;=15,MOD(A637,2)=0),1,0),IF(MOD(A637,2)=0,IF(DAY(fpdate)&gt;=15,DAY(fpdate)-14,DAY(fpdate)+14),DAY(fpdate))),IF(DAY(DATE(YEAR(fpdate),MONTH(fpdate)+A637-1,DAY(fpdate)))&lt;&gt;DAY(fpdate),DATE(YEAR(fpdate),MONTH(fpdate)+A637,0),DATE(YEAR(fpdate),MONTH(fpdate)+A637-1,DAY(fpdate))))))</f>
        <v>#NAME?</v>
      </c>
      <c r="C637" s="76" t="str">
        <f t="shared" si="2"/>
        <v>#NAME?</v>
      </c>
      <c r="D637" s="77" t="str">
        <f>IF(A637="","",IF(A637=1,start_rate,IF(variable,IF(OR(A637=1,A637&lt;$J$23*periods_per_year),D636,MIN($J$24,IF(MOD(A637-1,$J$26)=0,MAX($J$25,D636+$J$27),D636))),D636)))</f>
        <v>#NAME?</v>
      </c>
      <c r="E637" s="78" t="str">
        <f t="shared" si="3"/>
        <v>#NAME?</v>
      </c>
      <c r="F637" s="78" t="str">
        <f t="shared" si="4"/>
        <v>#NAME?</v>
      </c>
      <c r="G637" s="78" t="str">
        <f>IF(OR(A637="",A637&lt;$E$23),"",IF(J636&lt;=F637,0,IF(IF(AND(A637&gt;=$E$23,MOD(A637-$E$23,int)=0),$E$24,0)+F637&gt;=J636+E637,J636+E637-F637,IF(AND(A637&gt;=$E$23,MOD(A637-$E$23,int)=0),$E$24,0)+IF(IF(AND(A637&gt;=$E$23,MOD(A637-$E$23,int)=0),$E$24,0)+IF(MOD(A637-$E$27,periods_per_year)=0,$E$26,0)+F637&lt;J636+E637,IF(MOD(A637-$E$27,periods_per_year)=0,$E$26,0),J636+E637-IF(AND(A637&gt;=$E$23,MOD(A637-$E$23,int)=0),$E$24,0)-F637))))</f>
        <v>#NAME?</v>
      </c>
      <c r="H637" s="79"/>
      <c r="I637" s="78" t="str">
        <f t="shared" si="5"/>
        <v>#NAME?</v>
      </c>
      <c r="J637" s="78" t="str">
        <f t="shared" si="6"/>
        <v>#NAME?</v>
      </c>
      <c r="K637" s="78" t="str">
        <f t="shared" si="7"/>
        <v>#NAME?</v>
      </c>
      <c r="L637" s="78" t="str">
        <f t="shared" si="8"/>
        <v>#NAME?</v>
      </c>
      <c r="M637" s="4"/>
      <c r="N637" s="4"/>
      <c r="O637" s="74" t="str">
        <f t="shared" si="9"/>
        <v>#NAME?</v>
      </c>
      <c r="P637" s="75" t="str">
        <f>IF(O637="","",IF(OR(periods_per_year=26,periods_per_year=52),IF(periods_per_year=26,IF(O637=1,fpdate,P636+14),IF(periods_per_year=52,IF(O637=1,fpdate,P636+7),"n/a")),IF(periods_per_year=24,DATE(YEAR(fpdate),MONTH(fpdate)+(O637-1)/2+IF(AND(DAY(fpdate)&gt;=15,MOD(O637,2)=0),1,0),IF(MOD(O637,2)=0,IF(DAY(fpdate)&gt;=15,DAY(fpdate)-14,DAY(fpdate)+14),DAY(fpdate))),IF(DAY(DATE(YEAR(fpdate),MONTH(fpdate)+O637-1,DAY(fpdate)))&lt;&gt;DAY(fpdate),DATE(YEAR(fpdate),MONTH(fpdate)+O637,0),DATE(YEAR(fpdate),MONTH(fpdate)+O637-1,DAY(fpdate))))))</f>
        <v>#NAME?</v>
      </c>
      <c r="Q637" s="80" t="str">
        <f>IF(O637="","",IF(D637&lt;&gt;"",D637,IF(O637=1,start_rate,IF(variable,IF(OR(O637=1,O637&lt;$J$23*periods_per_year),Q636,MIN($J$24,IF(MOD(O637-1,$J$26)=0,MAX($J$25,Q636+$J$27),Q636))),Q636))))</f>
        <v>#NAME?</v>
      </c>
      <c r="R637" s="78" t="str">
        <f t="shared" si="10"/>
        <v>#NAME?</v>
      </c>
      <c r="S637" s="78" t="str">
        <f t="shared" si="11"/>
        <v>#NAME?</v>
      </c>
      <c r="T637" s="78" t="str">
        <f t="shared" si="12"/>
        <v>#NAME?</v>
      </c>
      <c r="U637" s="78" t="str">
        <f t="shared" si="13"/>
        <v>#NAME?</v>
      </c>
    </row>
    <row r="638" ht="12.75" customHeight="1">
      <c r="A638" s="74" t="str">
        <f t="shared" si="1"/>
        <v>#NAME?</v>
      </c>
      <c r="B638" s="75" t="str">
        <f>IF(A638="","",IF(OR(periods_per_year=26,periods_per_year=52),IF(periods_per_year=26,IF(A638=1,fpdate,B637+14),IF(periods_per_year=52,IF(A638=1,fpdate,B637+7),"n/a")),IF(periods_per_year=24,DATE(YEAR(fpdate),MONTH(fpdate)+(A638-1)/2+IF(AND(DAY(fpdate)&gt;=15,MOD(A638,2)=0),1,0),IF(MOD(A638,2)=0,IF(DAY(fpdate)&gt;=15,DAY(fpdate)-14,DAY(fpdate)+14),DAY(fpdate))),IF(DAY(DATE(YEAR(fpdate),MONTH(fpdate)+A638-1,DAY(fpdate)))&lt;&gt;DAY(fpdate),DATE(YEAR(fpdate),MONTH(fpdate)+A638,0),DATE(YEAR(fpdate),MONTH(fpdate)+A638-1,DAY(fpdate))))))</f>
        <v>#NAME?</v>
      </c>
      <c r="C638" s="76" t="str">
        <f t="shared" si="2"/>
        <v>#NAME?</v>
      </c>
      <c r="D638" s="77" t="str">
        <f>IF(A638="","",IF(A638=1,start_rate,IF(variable,IF(OR(A638=1,A638&lt;$J$23*periods_per_year),D637,MIN($J$24,IF(MOD(A638-1,$J$26)=0,MAX($J$25,D637+$J$27),D637))),D637)))</f>
        <v>#NAME?</v>
      </c>
      <c r="E638" s="78" t="str">
        <f t="shared" si="3"/>
        <v>#NAME?</v>
      </c>
      <c r="F638" s="78" t="str">
        <f t="shared" si="4"/>
        <v>#NAME?</v>
      </c>
      <c r="G638" s="78" t="str">
        <f>IF(OR(A638="",A638&lt;$E$23),"",IF(J637&lt;=F638,0,IF(IF(AND(A638&gt;=$E$23,MOD(A638-$E$23,int)=0),$E$24,0)+F638&gt;=J637+E638,J637+E638-F638,IF(AND(A638&gt;=$E$23,MOD(A638-$E$23,int)=0),$E$24,0)+IF(IF(AND(A638&gt;=$E$23,MOD(A638-$E$23,int)=0),$E$24,0)+IF(MOD(A638-$E$27,periods_per_year)=0,$E$26,0)+F638&lt;J637+E638,IF(MOD(A638-$E$27,periods_per_year)=0,$E$26,0),J637+E638-IF(AND(A638&gt;=$E$23,MOD(A638-$E$23,int)=0),$E$24,0)-F638))))</f>
        <v>#NAME?</v>
      </c>
      <c r="H638" s="79"/>
      <c r="I638" s="78" t="str">
        <f t="shared" si="5"/>
        <v>#NAME?</v>
      </c>
      <c r="J638" s="78" t="str">
        <f t="shared" si="6"/>
        <v>#NAME?</v>
      </c>
      <c r="K638" s="78" t="str">
        <f t="shared" si="7"/>
        <v>#NAME?</v>
      </c>
      <c r="L638" s="78" t="str">
        <f t="shared" si="8"/>
        <v>#NAME?</v>
      </c>
      <c r="M638" s="4"/>
      <c r="N638" s="4"/>
      <c r="O638" s="74" t="str">
        <f t="shared" si="9"/>
        <v>#NAME?</v>
      </c>
      <c r="P638" s="75" t="str">
        <f>IF(O638="","",IF(OR(periods_per_year=26,periods_per_year=52),IF(periods_per_year=26,IF(O638=1,fpdate,P637+14),IF(periods_per_year=52,IF(O638=1,fpdate,P637+7),"n/a")),IF(periods_per_year=24,DATE(YEAR(fpdate),MONTH(fpdate)+(O638-1)/2+IF(AND(DAY(fpdate)&gt;=15,MOD(O638,2)=0),1,0),IF(MOD(O638,2)=0,IF(DAY(fpdate)&gt;=15,DAY(fpdate)-14,DAY(fpdate)+14),DAY(fpdate))),IF(DAY(DATE(YEAR(fpdate),MONTH(fpdate)+O638-1,DAY(fpdate)))&lt;&gt;DAY(fpdate),DATE(YEAR(fpdate),MONTH(fpdate)+O638,0),DATE(YEAR(fpdate),MONTH(fpdate)+O638-1,DAY(fpdate))))))</f>
        <v>#NAME?</v>
      </c>
      <c r="Q638" s="80" t="str">
        <f>IF(O638="","",IF(D638&lt;&gt;"",D638,IF(O638=1,start_rate,IF(variable,IF(OR(O638=1,O638&lt;$J$23*periods_per_year),Q637,MIN($J$24,IF(MOD(O638-1,$J$26)=0,MAX($J$25,Q637+$J$27),Q637))),Q637))))</f>
        <v>#NAME?</v>
      </c>
      <c r="R638" s="78" t="str">
        <f t="shared" si="10"/>
        <v>#NAME?</v>
      </c>
      <c r="S638" s="78" t="str">
        <f t="shared" si="11"/>
        <v>#NAME?</v>
      </c>
      <c r="T638" s="78" t="str">
        <f t="shared" si="12"/>
        <v>#NAME?</v>
      </c>
      <c r="U638" s="78" t="str">
        <f t="shared" si="13"/>
        <v>#NAME?</v>
      </c>
    </row>
    <row r="639" ht="12.75" customHeight="1">
      <c r="A639" s="74" t="str">
        <f t="shared" si="1"/>
        <v>#NAME?</v>
      </c>
      <c r="B639" s="75" t="str">
        <f>IF(A639="","",IF(OR(periods_per_year=26,periods_per_year=52),IF(periods_per_year=26,IF(A639=1,fpdate,B638+14),IF(periods_per_year=52,IF(A639=1,fpdate,B638+7),"n/a")),IF(periods_per_year=24,DATE(YEAR(fpdate),MONTH(fpdate)+(A639-1)/2+IF(AND(DAY(fpdate)&gt;=15,MOD(A639,2)=0),1,0),IF(MOD(A639,2)=0,IF(DAY(fpdate)&gt;=15,DAY(fpdate)-14,DAY(fpdate)+14),DAY(fpdate))),IF(DAY(DATE(YEAR(fpdate),MONTH(fpdate)+A639-1,DAY(fpdate)))&lt;&gt;DAY(fpdate),DATE(YEAR(fpdate),MONTH(fpdate)+A639,0),DATE(YEAR(fpdate),MONTH(fpdate)+A639-1,DAY(fpdate))))))</f>
        <v>#NAME?</v>
      </c>
      <c r="C639" s="76" t="str">
        <f t="shared" si="2"/>
        <v>#NAME?</v>
      </c>
      <c r="D639" s="77" t="str">
        <f>IF(A639="","",IF(A639=1,start_rate,IF(variable,IF(OR(A639=1,A639&lt;$J$23*periods_per_year),D638,MIN($J$24,IF(MOD(A639-1,$J$26)=0,MAX($J$25,D638+$J$27),D638))),D638)))</f>
        <v>#NAME?</v>
      </c>
      <c r="E639" s="78" t="str">
        <f t="shared" si="3"/>
        <v>#NAME?</v>
      </c>
      <c r="F639" s="78" t="str">
        <f t="shared" si="4"/>
        <v>#NAME?</v>
      </c>
      <c r="G639" s="78" t="str">
        <f>IF(OR(A639="",A639&lt;$E$23),"",IF(J638&lt;=F639,0,IF(IF(AND(A639&gt;=$E$23,MOD(A639-$E$23,int)=0),$E$24,0)+F639&gt;=J638+E639,J638+E639-F639,IF(AND(A639&gt;=$E$23,MOD(A639-$E$23,int)=0),$E$24,0)+IF(IF(AND(A639&gt;=$E$23,MOD(A639-$E$23,int)=0),$E$24,0)+IF(MOD(A639-$E$27,periods_per_year)=0,$E$26,0)+F639&lt;J638+E639,IF(MOD(A639-$E$27,periods_per_year)=0,$E$26,0),J638+E639-IF(AND(A639&gt;=$E$23,MOD(A639-$E$23,int)=0),$E$24,0)-F639))))</f>
        <v>#NAME?</v>
      </c>
      <c r="H639" s="79"/>
      <c r="I639" s="78" t="str">
        <f t="shared" si="5"/>
        <v>#NAME?</v>
      </c>
      <c r="J639" s="78" t="str">
        <f t="shared" si="6"/>
        <v>#NAME?</v>
      </c>
      <c r="K639" s="78" t="str">
        <f t="shared" si="7"/>
        <v>#NAME?</v>
      </c>
      <c r="L639" s="78" t="str">
        <f t="shared" si="8"/>
        <v>#NAME?</v>
      </c>
      <c r="M639" s="4"/>
      <c r="N639" s="4"/>
      <c r="O639" s="74" t="str">
        <f t="shared" si="9"/>
        <v>#NAME?</v>
      </c>
      <c r="P639" s="75" t="str">
        <f>IF(O639="","",IF(OR(periods_per_year=26,periods_per_year=52),IF(periods_per_year=26,IF(O639=1,fpdate,P638+14),IF(periods_per_year=52,IF(O639=1,fpdate,P638+7),"n/a")),IF(periods_per_year=24,DATE(YEAR(fpdate),MONTH(fpdate)+(O639-1)/2+IF(AND(DAY(fpdate)&gt;=15,MOD(O639,2)=0),1,0),IF(MOD(O639,2)=0,IF(DAY(fpdate)&gt;=15,DAY(fpdate)-14,DAY(fpdate)+14),DAY(fpdate))),IF(DAY(DATE(YEAR(fpdate),MONTH(fpdate)+O639-1,DAY(fpdate)))&lt;&gt;DAY(fpdate),DATE(YEAR(fpdate),MONTH(fpdate)+O639,0),DATE(YEAR(fpdate),MONTH(fpdate)+O639-1,DAY(fpdate))))))</f>
        <v>#NAME?</v>
      </c>
      <c r="Q639" s="80" t="str">
        <f>IF(O639="","",IF(D639&lt;&gt;"",D639,IF(O639=1,start_rate,IF(variable,IF(OR(O639=1,O639&lt;$J$23*periods_per_year),Q638,MIN($J$24,IF(MOD(O639-1,$J$26)=0,MAX($J$25,Q638+$J$27),Q638))),Q638))))</f>
        <v>#NAME?</v>
      </c>
      <c r="R639" s="78" t="str">
        <f t="shared" si="10"/>
        <v>#NAME?</v>
      </c>
      <c r="S639" s="78" t="str">
        <f t="shared" si="11"/>
        <v>#NAME?</v>
      </c>
      <c r="T639" s="78" t="str">
        <f t="shared" si="12"/>
        <v>#NAME?</v>
      </c>
      <c r="U639" s="78" t="str">
        <f t="shared" si="13"/>
        <v>#NAME?</v>
      </c>
    </row>
    <row r="640" ht="12.75" customHeight="1">
      <c r="A640" s="74" t="str">
        <f t="shared" si="1"/>
        <v>#NAME?</v>
      </c>
      <c r="B640" s="75" t="str">
        <f>IF(A640="","",IF(OR(periods_per_year=26,periods_per_year=52),IF(periods_per_year=26,IF(A640=1,fpdate,B639+14),IF(periods_per_year=52,IF(A640=1,fpdate,B639+7),"n/a")),IF(periods_per_year=24,DATE(YEAR(fpdate),MONTH(fpdate)+(A640-1)/2+IF(AND(DAY(fpdate)&gt;=15,MOD(A640,2)=0),1,0),IF(MOD(A640,2)=0,IF(DAY(fpdate)&gt;=15,DAY(fpdate)-14,DAY(fpdate)+14),DAY(fpdate))),IF(DAY(DATE(YEAR(fpdate),MONTH(fpdate)+A640-1,DAY(fpdate)))&lt;&gt;DAY(fpdate),DATE(YEAR(fpdate),MONTH(fpdate)+A640,0),DATE(YEAR(fpdate),MONTH(fpdate)+A640-1,DAY(fpdate))))))</f>
        <v>#NAME?</v>
      </c>
      <c r="C640" s="76" t="str">
        <f t="shared" si="2"/>
        <v>#NAME?</v>
      </c>
      <c r="D640" s="77" t="str">
        <f>IF(A640="","",IF(A640=1,start_rate,IF(variable,IF(OR(A640=1,A640&lt;$J$23*periods_per_year),D639,MIN($J$24,IF(MOD(A640-1,$J$26)=0,MAX($J$25,D639+$J$27),D639))),D639)))</f>
        <v>#NAME?</v>
      </c>
      <c r="E640" s="78" t="str">
        <f t="shared" si="3"/>
        <v>#NAME?</v>
      </c>
      <c r="F640" s="78" t="str">
        <f t="shared" si="4"/>
        <v>#NAME?</v>
      </c>
      <c r="G640" s="78" t="str">
        <f>IF(OR(A640="",A640&lt;$E$23),"",IF(J639&lt;=F640,0,IF(IF(AND(A640&gt;=$E$23,MOD(A640-$E$23,int)=0),$E$24,0)+F640&gt;=J639+E640,J639+E640-F640,IF(AND(A640&gt;=$E$23,MOD(A640-$E$23,int)=0),$E$24,0)+IF(IF(AND(A640&gt;=$E$23,MOD(A640-$E$23,int)=0),$E$24,0)+IF(MOD(A640-$E$27,periods_per_year)=0,$E$26,0)+F640&lt;J639+E640,IF(MOD(A640-$E$27,periods_per_year)=0,$E$26,0),J639+E640-IF(AND(A640&gt;=$E$23,MOD(A640-$E$23,int)=0),$E$24,0)-F640))))</f>
        <v>#NAME?</v>
      </c>
      <c r="H640" s="79"/>
      <c r="I640" s="78" t="str">
        <f t="shared" si="5"/>
        <v>#NAME?</v>
      </c>
      <c r="J640" s="78" t="str">
        <f t="shared" si="6"/>
        <v>#NAME?</v>
      </c>
      <c r="K640" s="78" t="str">
        <f t="shared" si="7"/>
        <v>#NAME?</v>
      </c>
      <c r="L640" s="78" t="str">
        <f t="shared" si="8"/>
        <v>#NAME?</v>
      </c>
      <c r="M640" s="4"/>
      <c r="N640" s="4"/>
      <c r="O640" s="74" t="str">
        <f t="shared" si="9"/>
        <v>#NAME?</v>
      </c>
      <c r="P640" s="75" t="str">
        <f>IF(O640="","",IF(OR(periods_per_year=26,periods_per_year=52),IF(periods_per_year=26,IF(O640=1,fpdate,P639+14),IF(periods_per_year=52,IF(O640=1,fpdate,P639+7),"n/a")),IF(periods_per_year=24,DATE(YEAR(fpdate),MONTH(fpdate)+(O640-1)/2+IF(AND(DAY(fpdate)&gt;=15,MOD(O640,2)=0),1,0),IF(MOD(O640,2)=0,IF(DAY(fpdate)&gt;=15,DAY(fpdate)-14,DAY(fpdate)+14),DAY(fpdate))),IF(DAY(DATE(YEAR(fpdate),MONTH(fpdate)+O640-1,DAY(fpdate)))&lt;&gt;DAY(fpdate),DATE(YEAR(fpdate),MONTH(fpdate)+O640,0),DATE(YEAR(fpdate),MONTH(fpdate)+O640-1,DAY(fpdate))))))</f>
        <v>#NAME?</v>
      </c>
      <c r="Q640" s="80" t="str">
        <f>IF(O640="","",IF(D640&lt;&gt;"",D640,IF(O640=1,start_rate,IF(variable,IF(OR(O640=1,O640&lt;$J$23*periods_per_year),Q639,MIN($J$24,IF(MOD(O640-1,$J$26)=0,MAX($J$25,Q639+$J$27),Q639))),Q639))))</f>
        <v>#NAME?</v>
      </c>
      <c r="R640" s="78" t="str">
        <f t="shared" si="10"/>
        <v>#NAME?</v>
      </c>
      <c r="S640" s="78" t="str">
        <f t="shared" si="11"/>
        <v>#NAME?</v>
      </c>
      <c r="T640" s="78" t="str">
        <f t="shared" si="12"/>
        <v>#NAME?</v>
      </c>
      <c r="U640" s="78" t="str">
        <f t="shared" si="13"/>
        <v>#NAME?</v>
      </c>
    </row>
    <row r="641" ht="12.75" customHeight="1">
      <c r="A641" s="74" t="str">
        <f t="shared" si="1"/>
        <v>#NAME?</v>
      </c>
      <c r="B641" s="75" t="str">
        <f>IF(A641="","",IF(OR(periods_per_year=26,periods_per_year=52),IF(periods_per_year=26,IF(A641=1,fpdate,B640+14),IF(periods_per_year=52,IF(A641=1,fpdate,B640+7),"n/a")),IF(periods_per_year=24,DATE(YEAR(fpdate),MONTH(fpdate)+(A641-1)/2+IF(AND(DAY(fpdate)&gt;=15,MOD(A641,2)=0),1,0),IF(MOD(A641,2)=0,IF(DAY(fpdate)&gt;=15,DAY(fpdate)-14,DAY(fpdate)+14),DAY(fpdate))),IF(DAY(DATE(YEAR(fpdate),MONTH(fpdate)+A641-1,DAY(fpdate)))&lt;&gt;DAY(fpdate),DATE(YEAR(fpdate),MONTH(fpdate)+A641,0),DATE(YEAR(fpdate),MONTH(fpdate)+A641-1,DAY(fpdate))))))</f>
        <v>#NAME?</v>
      </c>
      <c r="C641" s="76" t="str">
        <f t="shared" si="2"/>
        <v>#NAME?</v>
      </c>
      <c r="D641" s="77" t="str">
        <f>IF(A641="","",IF(A641=1,start_rate,IF(variable,IF(OR(A641=1,A641&lt;$J$23*periods_per_year),D640,MIN($J$24,IF(MOD(A641-1,$J$26)=0,MAX($J$25,D640+$J$27),D640))),D640)))</f>
        <v>#NAME?</v>
      </c>
      <c r="E641" s="78" t="str">
        <f t="shared" si="3"/>
        <v>#NAME?</v>
      </c>
      <c r="F641" s="78" t="str">
        <f t="shared" si="4"/>
        <v>#NAME?</v>
      </c>
      <c r="G641" s="78" t="str">
        <f>IF(OR(A641="",A641&lt;$E$23),"",IF(J640&lt;=F641,0,IF(IF(AND(A641&gt;=$E$23,MOD(A641-$E$23,int)=0),$E$24,0)+F641&gt;=J640+E641,J640+E641-F641,IF(AND(A641&gt;=$E$23,MOD(A641-$E$23,int)=0),$E$24,0)+IF(IF(AND(A641&gt;=$E$23,MOD(A641-$E$23,int)=0),$E$24,0)+IF(MOD(A641-$E$27,periods_per_year)=0,$E$26,0)+F641&lt;J640+E641,IF(MOD(A641-$E$27,periods_per_year)=0,$E$26,0),J640+E641-IF(AND(A641&gt;=$E$23,MOD(A641-$E$23,int)=0),$E$24,0)-F641))))</f>
        <v>#NAME?</v>
      </c>
      <c r="H641" s="79"/>
      <c r="I641" s="78" t="str">
        <f t="shared" si="5"/>
        <v>#NAME?</v>
      </c>
      <c r="J641" s="78" t="str">
        <f t="shared" si="6"/>
        <v>#NAME?</v>
      </c>
      <c r="K641" s="78" t="str">
        <f t="shared" si="7"/>
        <v>#NAME?</v>
      </c>
      <c r="L641" s="78" t="str">
        <f t="shared" si="8"/>
        <v>#NAME?</v>
      </c>
      <c r="M641" s="4"/>
      <c r="N641" s="4"/>
      <c r="O641" s="74" t="str">
        <f t="shared" si="9"/>
        <v>#NAME?</v>
      </c>
      <c r="P641" s="75" t="str">
        <f>IF(O641="","",IF(OR(periods_per_year=26,periods_per_year=52),IF(periods_per_year=26,IF(O641=1,fpdate,P640+14),IF(periods_per_year=52,IF(O641=1,fpdate,P640+7),"n/a")),IF(periods_per_year=24,DATE(YEAR(fpdate),MONTH(fpdate)+(O641-1)/2+IF(AND(DAY(fpdate)&gt;=15,MOD(O641,2)=0),1,0),IF(MOD(O641,2)=0,IF(DAY(fpdate)&gt;=15,DAY(fpdate)-14,DAY(fpdate)+14),DAY(fpdate))),IF(DAY(DATE(YEAR(fpdate),MONTH(fpdate)+O641-1,DAY(fpdate)))&lt;&gt;DAY(fpdate),DATE(YEAR(fpdate),MONTH(fpdate)+O641,0),DATE(YEAR(fpdate),MONTH(fpdate)+O641-1,DAY(fpdate))))))</f>
        <v>#NAME?</v>
      </c>
      <c r="Q641" s="80" t="str">
        <f>IF(O641="","",IF(D641&lt;&gt;"",D641,IF(O641=1,start_rate,IF(variable,IF(OR(O641=1,O641&lt;$J$23*periods_per_year),Q640,MIN($J$24,IF(MOD(O641-1,$J$26)=0,MAX($J$25,Q640+$J$27),Q640))),Q640))))</f>
        <v>#NAME?</v>
      </c>
      <c r="R641" s="78" t="str">
        <f t="shared" si="10"/>
        <v>#NAME?</v>
      </c>
      <c r="S641" s="78" t="str">
        <f t="shared" si="11"/>
        <v>#NAME?</v>
      </c>
      <c r="T641" s="78" t="str">
        <f t="shared" si="12"/>
        <v>#NAME?</v>
      </c>
      <c r="U641" s="78" t="str">
        <f t="shared" si="13"/>
        <v>#NAME?</v>
      </c>
    </row>
    <row r="642" ht="12.75" customHeight="1">
      <c r="A642" s="74" t="str">
        <f t="shared" si="1"/>
        <v>#NAME?</v>
      </c>
      <c r="B642" s="75" t="str">
        <f>IF(A642="","",IF(OR(periods_per_year=26,periods_per_year=52),IF(periods_per_year=26,IF(A642=1,fpdate,B641+14),IF(periods_per_year=52,IF(A642=1,fpdate,B641+7),"n/a")),IF(periods_per_year=24,DATE(YEAR(fpdate),MONTH(fpdate)+(A642-1)/2+IF(AND(DAY(fpdate)&gt;=15,MOD(A642,2)=0),1,0),IF(MOD(A642,2)=0,IF(DAY(fpdate)&gt;=15,DAY(fpdate)-14,DAY(fpdate)+14),DAY(fpdate))),IF(DAY(DATE(YEAR(fpdate),MONTH(fpdate)+A642-1,DAY(fpdate)))&lt;&gt;DAY(fpdate),DATE(YEAR(fpdate),MONTH(fpdate)+A642,0),DATE(YEAR(fpdate),MONTH(fpdate)+A642-1,DAY(fpdate))))))</f>
        <v>#NAME?</v>
      </c>
      <c r="C642" s="76" t="str">
        <f t="shared" si="2"/>
        <v>#NAME?</v>
      </c>
      <c r="D642" s="77" t="str">
        <f>IF(A642="","",IF(A642=1,start_rate,IF(variable,IF(OR(A642=1,A642&lt;$J$23*periods_per_year),D641,MIN($J$24,IF(MOD(A642-1,$J$26)=0,MAX($J$25,D641+$J$27),D641))),D641)))</f>
        <v>#NAME?</v>
      </c>
      <c r="E642" s="78" t="str">
        <f t="shared" si="3"/>
        <v>#NAME?</v>
      </c>
      <c r="F642" s="78" t="str">
        <f t="shared" si="4"/>
        <v>#NAME?</v>
      </c>
      <c r="G642" s="78" t="str">
        <f>IF(OR(A642="",A642&lt;$E$23),"",IF(J641&lt;=F642,0,IF(IF(AND(A642&gt;=$E$23,MOD(A642-$E$23,int)=0),$E$24,0)+F642&gt;=J641+E642,J641+E642-F642,IF(AND(A642&gt;=$E$23,MOD(A642-$E$23,int)=0),$E$24,0)+IF(IF(AND(A642&gt;=$E$23,MOD(A642-$E$23,int)=0),$E$24,0)+IF(MOD(A642-$E$27,periods_per_year)=0,$E$26,0)+F642&lt;J641+E642,IF(MOD(A642-$E$27,periods_per_year)=0,$E$26,0),J641+E642-IF(AND(A642&gt;=$E$23,MOD(A642-$E$23,int)=0),$E$24,0)-F642))))</f>
        <v>#NAME?</v>
      </c>
      <c r="H642" s="79"/>
      <c r="I642" s="78" t="str">
        <f t="shared" si="5"/>
        <v>#NAME?</v>
      </c>
      <c r="J642" s="78" t="str">
        <f t="shared" si="6"/>
        <v>#NAME?</v>
      </c>
      <c r="K642" s="78" t="str">
        <f t="shared" si="7"/>
        <v>#NAME?</v>
      </c>
      <c r="L642" s="78" t="str">
        <f t="shared" si="8"/>
        <v>#NAME?</v>
      </c>
      <c r="M642" s="4"/>
      <c r="N642" s="4"/>
      <c r="O642" s="74" t="str">
        <f t="shared" si="9"/>
        <v>#NAME?</v>
      </c>
      <c r="P642" s="75" t="str">
        <f>IF(O642="","",IF(OR(periods_per_year=26,periods_per_year=52),IF(periods_per_year=26,IF(O642=1,fpdate,P641+14),IF(periods_per_year=52,IF(O642=1,fpdate,P641+7),"n/a")),IF(periods_per_year=24,DATE(YEAR(fpdate),MONTH(fpdate)+(O642-1)/2+IF(AND(DAY(fpdate)&gt;=15,MOD(O642,2)=0),1,0),IF(MOD(O642,2)=0,IF(DAY(fpdate)&gt;=15,DAY(fpdate)-14,DAY(fpdate)+14),DAY(fpdate))),IF(DAY(DATE(YEAR(fpdate),MONTH(fpdate)+O642-1,DAY(fpdate)))&lt;&gt;DAY(fpdate),DATE(YEAR(fpdate),MONTH(fpdate)+O642,0),DATE(YEAR(fpdate),MONTH(fpdate)+O642-1,DAY(fpdate))))))</f>
        <v>#NAME?</v>
      </c>
      <c r="Q642" s="80" t="str">
        <f>IF(O642="","",IF(D642&lt;&gt;"",D642,IF(O642=1,start_rate,IF(variable,IF(OR(O642=1,O642&lt;$J$23*periods_per_year),Q641,MIN($J$24,IF(MOD(O642-1,$J$26)=0,MAX($J$25,Q641+$J$27),Q641))),Q641))))</f>
        <v>#NAME?</v>
      </c>
      <c r="R642" s="78" t="str">
        <f t="shared" si="10"/>
        <v>#NAME?</v>
      </c>
      <c r="S642" s="78" t="str">
        <f t="shared" si="11"/>
        <v>#NAME?</v>
      </c>
      <c r="T642" s="78" t="str">
        <f t="shared" si="12"/>
        <v>#NAME?</v>
      </c>
      <c r="U642" s="78" t="str">
        <f t="shared" si="13"/>
        <v>#NAME?</v>
      </c>
    </row>
    <row r="643" ht="12.75" customHeight="1">
      <c r="A643" s="74" t="str">
        <f t="shared" si="1"/>
        <v>#NAME?</v>
      </c>
      <c r="B643" s="75" t="str">
        <f>IF(A643="","",IF(OR(periods_per_year=26,periods_per_year=52),IF(periods_per_year=26,IF(A643=1,fpdate,B642+14),IF(periods_per_year=52,IF(A643=1,fpdate,B642+7),"n/a")),IF(periods_per_year=24,DATE(YEAR(fpdate),MONTH(fpdate)+(A643-1)/2+IF(AND(DAY(fpdate)&gt;=15,MOD(A643,2)=0),1,0),IF(MOD(A643,2)=0,IF(DAY(fpdate)&gt;=15,DAY(fpdate)-14,DAY(fpdate)+14),DAY(fpdate))),IF(DAY(DATE(YEAR(fpdate),MONTH(fpdate)+A643-1,DAY(fpdate)))&lt;&gt;DAY(fpdate),DATE(YEAR(fpdate),MONTH(fpdate)+A643,0),DATE(YEAR(fpdate),MONTH(fpdate)+A643-1,DAY(fpdate))))))</f>
        <v>#NAME?</v>
      </c>
      <c r="C643" s="76" t="str">
        <f t="shared" si="2"/>
        <v>#NAME?</v>
      </c>
      <c r="D643" s="77" t="str">
        <f>IF(A643="","",IF(A643=1,start_rate,IF(variable,IF(OR(A643=1,A643&lt;$J$23*periods_per_year),D642,MIN($J$24,IF(MOD(A643-1,$J$26)=0,MAX($J$25,D642+$J$27),D642))),D642)))</f>
        <v>#NAME?</v>
      </c>
      <c r="E643" s="78" t="str">
        <f t="shared" si="3"/>
        <v>#NAME?</v>
      </c>
      <c r="F643" s="78" t="str">
        <f t="shared" si="4"/>
        <v>#NAME?</v>
      </c>
      <c r="G643" s="78" t="str">
        <f>IF(OR(A643="",A643&lt;$E$23),"",IF(J642&lt;=F643,0,IF(IF(AND(A643&gt;=$E$23,MOD(A643-$E$23,int)=0),$E$24,0)+F643&gt;=J642+E643,J642+E643-F643,IF(AND(A643&gt;=$E$23,MOD(A643-$E$23,int)=0),$E$24,0)+IF(IF(AND(A643&gt;=$E$23,MOD(A643-$E$23,int)=0),$E$24,0)+IF(MOD(A643-$E$27,periods_per_year)=0,$E$26,0)+F643&lt;J642+E643,IF(MOD(A643-$E$27,periods_per_year)=0,$E$26,0),J642+E643-IF(AND(A643&gt;=$E$23,MOD(A643-$E$23,int)=0),$E$24,0)-F643))))</f>
        <v>#NAME?</v>
      </c>
      <c r="H643" s="79"/>
      <c r="I643" s="78" t="str">
        <f t="shared" si="5"/>
        <v>#NAME?</v>
      </c>
      <c r="J643" s="78" t="str">
        <f t="shared" si="6"/>
        <v>#NAME?</v>
      </c>
      <c r="K643" s="78" t="str">
        <f t="shared" si="7"/>
        <v>#NAME?</v>
      </c>
      <c r="L643" s="78" t="str">
        <f t="shared" si="8"/>
        <v>#NAME?</v>
      </c>
      <c r="M643" s="4"/>
      <c r="N643" s="4"/>
      <c r="O643" s="74" t="str">
        <f t="shared" si="9"/>
        <v>#NAME?</v>
      </c>
      <c r="P643" s="75" t="str">
        <f>IF(O643="","",IF(OR(periods_per_year=26,periods_per_year=52),IF(periods_per_year=26,IF(O643=1,fpdate,P642+14),IF(periods_per_year=52,IF(O643=1,fpdate,P642+7),"n/a")),IF(periods_per_year=24,DATE(YEAR(fpdate),MONTH(fpdate)+(O643-1)/2+IF(AND(DAY(fpdate)&gt;=15,MOD(O643,2)=0),1,0),IF(MOD(O643,2)=0,IF(DAY(fpdate)&gt;=15,DAY(fpdate)-14,DAY(fpdate)+14),DAY(fpdate))),IF(DAY(DATE(YEAR(fpdate),MONTH(fpdate)+O643-1,DAY(fpdate)))&lt;&gt;DAY(fpdate),DATE(YEAR(fpdate),MONTH(fpdate)+O643,0),DATE(YEAR(fpdate),MONTH(fpdate)+O643-1,DAY(fpdate))))))</f>
        <v>#NAME?</v>
      </c>
      <c r="Q643" s="80" t="str">
        <f>IF(O643="","",IF(D643&lt;&gt;"",D643,IF(O643=1,start_rate,IF(variable,IF(OR(O643=1,O643&lt;$J$23*periods_per_year),Q642,MIN($J$24,IF(MOD(O643-1,$J$26)=0,MAX($J$25,Q642+$J$27),Q642))),Q642))))</f>
        <v>#NAME?</v>
      </c>
      <c r="R643" s="78" t="str">
        <f t="shared" si="10"/>
        <v>#NAME?</v>
      </c>
      <c r="S643" s="78" t="str">
        <f t="shared" si="11"/>
        <v>#NAME?</v>
      </c>
      <c r="T643" s="78" t="str">
        <f t="shared" si="12"/>
        <v>#NAME?</v>
      </c>
      <c r="U643" s="78" t="str">
        <f t="shared" si="13"/>
        <v>#NAME?</v>
      </c>
    </row>
    <row r="644" ht="12.75" customHeight="1">
      <c r="A644" s="74" t="str">
        <f t="shared" si="1"/>
        <v>#NAME?</v>
      </c>
      <c r="B644" s="75" t="str">
        <f>IF(A644="","",IF(OR(periods_per_year=26,periods_per_year=52),IF(periods_per_year=26,IF(A644=1,fpdate,B643+14),IF(periods_per_year=52,IF(A644=1,fpdate,B643+7),"n/a")),IF(periods_per_year=24,DATE(YEAR(fpdate),MONTH(fpdate)+(A644-1)/2+IF(AND(DAY(fpdate)&gt;=15,MOD(A644,2)=0),1,0),IF(MOD(A644,2)=0,IF(DAY(fpdate)&gt;=15,DAY(fpdate)-14,DAY(fpdate)+14),DAY(fpdate))),IF(DAY(DATE(YEAR(fpdate),MONTH(fpdate)+A644-1,DAY(fpdate)))&lt;&gt;DAY(fpdate),DATE(YEAR(fpdate),MONTH(fpdate)+A644,0),DATE(YEAR(fpdate),MONTH(fpdate)+A644-1,DAY(fpdate))))))</f>
        <v>#NAME?</v>
      </c>
      <c r="C644" s="76" t="str">
        <f t="shared" si="2"/>
        <v>#NAME?</v>
      </c>
      <c r="D644" s="77" t="str">
        <f>IF(A644="","",IF(A644=1,start_rate,IF(variable,IF(OR(A644=1,A644&lt;$J$23*periods_per_year),D643,MIN($J$24,IF(MOD(A644-1,$J$26)=0,MAX($J$25,D643+$J$27),D643))),D643)))</f>
        <v>#NAME?</v>
      </c>
      <c r="E644" s="78" t="str">
        <f t="shared" si="3"/>
        <v>#NAME?</v>
      </c>
      <c r="F644" s="78" t="str">
        <f t="shared" si="4"/>
        <v>#NAME?</v>
      </c>
      <c r="G644" s="78" t="str">
        <f>IF(OR(A644="",A644&lt;$E$23),"",IF(J643&lt;=F644,0,IF(IF(AND(A644&gt;=$E$23,MOD(A644-$E$23,int)=0),$E$24,0)+F644&gt;=J643+E644,J643+E644-F644,IF(AND(A644&gt;=$E$23,MOD(A644-$E$23,int)=0),$E$24,0)+IF(IF(AND(A644&gt;=$E$23,MOD(A644-$E$23,int)=0),$E$24,0)+IF(MOD(A644-$E$27,periods_per_year)=0,$E$26,0)+F644&lt;J643+E644,IF(MOD(A644-$E$27,periods_per_year)=0,$E$26,0),J643+E644-IF(AND(A644&gt;=$E$23,MOD(A644-$E$23,int)=0),$E$24,0)-F644))))</f>
        <v>#NAME?</v>
      </c>
      <c r="H644" s="79"/>
      <c r="I644" s="78" t="str">
        <f t="shared" si="5"/>
        <v>#NAME?</v>
      </c>
      <c r="J644" s="78" t="str">
        <f t="shared" si="6"/>
        <v>#NAME?</v>
      </c>
      <c r="K644" s="78" t="str">
        <f t="shared" si="7"/>
        <v>#NAME?</v>
      </c>
      <c r="L644" s="78" t="str">
        <f t="shared" si="8"/>
        <v>#NAME?</v>
      </c>
      <c r="M644" s="4"/>
      <c r="N644" s="4"/>
      <c r="O644" s="74" t="str">
        <f t="shared" si="9"/>
        <v>#NAME?</v>
      </c>
      <c r="P644" s="75" t="str">
        <f>IF(O644="","",IF(OR(periods_per_year=26,periods_per_year=52),IF(periods_per_year=26,IF(O644=1,fpdate,P643+14),IF(periods_per_year=52,IF(O644=1,fpdate,P643+7),"n/a")),IF(periods_per_year=24,DATE(YEAR(fpdate),MONTH(fpdate)+(O644-1)/2+IF(AND(DAY(fpdate)&gt;=15,MOD(O644,2)=0),1,0),IF(MOD(O644,2)=0,IF(DAY(fpdate)&gt;=15,DAY(fpdate)-14,DAY(fpdate)+14),DAY(fpdate))),IF(DAY(DATE(YEAR(fpdate),MONTH(fpdate)+O644-1,DAY(fpdate)))&lt;&gt;DAY(fpdate),DATE(YEAR(fpdate),MONTH(fpdate)+O644,0),DATE(YEAR(fpdate),MONTH(fpdate)+O644-1,DAY(fpdate))))))</f>
        <v>#NAME?</v>
      </c>
      <c r="Q644" s="80" t="str">
        <f>IF(O644="","",IF(D644&lt;&gt;"",D644,IF(O644=1,start_rate,IF(variable,IF(OR(O644=1,O644&lt;$J$23*periods_per_year),Q643,MIN($J$24,IF(MOD(O644-1,$J$26)=0,MAX($J$25,Q643+$J$27),Q643))),Q643))))</f>
        <v>#NAME?</v>
      </c>
      <c r="R644" s="78" t="str">
        <f t="shared" si="10"/>
        <v>#NAME?</v>
      </c>
      <c r="S644" s="78" t="str">
        <f t="shared" si="11"/>
        <v>#NAME?</v>
      </c>
      <c r="T644" s="78" t="str">
        <f t="shared" si="12"/>
        <v>#NAME?</v>
      </c>
      <c r="U644" s="78" t="str">
        <f t="shared" si="13"/>
        <v>#NAME?</v>
      </c>
    </row>
    <row r="645" ht="12.75" customHeight="1">
      <c r="A645" s="74" t="str">
        <f t="shared" si="1"/>
        <v>#NAME?</v>
      </c>
      <c r="B645" s="75" t="str">
        <f>IF(A645="","",IF(OR(periods_per_year=26,periods_per_year=52),IF(periods_per_year=26,IF(A645=1,fpdate,B644+14),IF(periods_per_year=52,IF(A645=1,fpdate,B644+7),"n/a")),IF(periods_per_year=24,DATE(YEAR(fpdate),MONTH(fpdate)+(A645-1)/2+IF(AND(DAY(fpdate)&gt;=15,MOD(A645,2)=0),1,0),IF(MOD(A645,2)=0,IF(DAY(fpdate)&gt;=15,DAY(fpdate)-14,DAY(fpdate)+14),DAY(fpdate))),IF(DAY(DATE(YEAR(fpdate),MONTH(fpdate)+A645-1,DAY(fpdate)))&lt;&gt;DAY(fpdate),DATE(YEAR(fpdate),MONTH(fpdate)+A645,0),DATE(YEAR(fpdate),MONTH(fpdate)+A645-1,DAY(fpdate))))))</f>
        <v>#NAME?</v>
      </c>
      <c r="C645" s="76" t="str">
        <f t="shared" si="2"/>
        <v>#NAME?</v>
      </c>
      <c r="D645" s="77" t="str">
        <f>IF(A645="","",IF(A645=1,start_rate,IF(variable,IF(OR(A645=1,A645&lt;$J$23*periods_per_year),D644,MIN($J$24,IF(MOD(A645-1,$J$26)=0,MAX($J$25,D644+$J$27),D644))),D644)))</f>
        <v>#NAME?</v>
      </c>
      <c r="E645" s="78" t="str">
        <f t="shared" si="3"/>
        <v>#NAME?</v>
      </c>
      <c r="F645" s="78" t="str">
        <f t="shared" si="4"/>
        <v>#NAME?</v>
      </c>
      <c r="G645" s="78" t="str">
        <f>IF(OR(A645="",A645&lt;$E$23),"",IF(J644&lt;=F645,0,IF(IF(AND(A645&gt;=$E$23,MOD(A645-$E$23,int)=0),$E$24,0)+F645&gt;=J644+E645,J644+E645-F645,IF(AND(A645&gt;=$E$23,MOD(A645-$E$23,int)=0),$E$24,0)+IF(IF(AND(A645&gt;=$E$23,MOD(A645-$E$23,int)=0),$E$24,0)+IF(MOD(A645-$E$27,periods_per_year)=0,$E$26,0)+F645&lt;J644+E645,IF(MOD(A645-$E$27,periods_per_year)=0,$E$26,0),J644+E645-IF(AND(A645&gt;=$E$23,MOD(A645-$E$23,int)=0),$E$24,0)-F645))))</f>
        <v>#NAME?</v>
      </c>
      <c r="H645" s="79"/>
      <c r="I645" s="78" t="str">
        <f t="shared" si="5"/>
        <v>#NAME?</v>
      </c>
      <c r="J645" s="78" t="str">
        <f t="shared" si="6"/>
        <v>#NAME?</v>
      </c>
      <c r="K645" s="78" t="str">
        <f t="shared" si="7"/>
        <v>#NAME?</v>
      </c>
      <c r="L645" s="78" t="str">
        <f t="shared" si="8"/>
        <v>#NAME?</v>
      </c>
      <c r="M645" s="4"/>
      <c r="N645" s="4"/>
      <c r="O645" s="74" t="str">
        <f t="shared" si="9"/>
        <v>#NAME?</v>
      </c>
      <c r="P645" s="75" t="str">
        <f>IF(O645="","",IF(OR(periods_per_year=26,periods_per_year=52),IF(periods_per_year=26,IF(O645=1,fpdate,P644+14),IF(periods_per_year=52,IF(O645=1,fpdate,P644+7),"n/a")),IF(periods_per_year=24,DATE(YEAR(fpdate),MONTH(fpdate)+(O645-1)/2+IF(AND(DAY(fpdate)&gt;=15,MOD(O645,2)=0),1,0),IF(MOD(O645,2)=0,IF(DAY(fpdate)&gt;=15,DAY(fpdate)-14,DAY(fpdate)+14),DAY(fpdate))),IF(DAY(DATE(YEAR(fpdate),MONTH(fpdate)+O645-1,DAY(fpdate)))&lt;&gt;DAY(fpdate),DATE(YEAR(fpdate),MONTH(fpdate)+O645,0),DATE(YEAR(fpdate),MONTH(fpdate)+O645-1,DAY(fpdate))))))</f>
        <v>#NAME?</v>
      </c>
      <c r="Q645" s="80" t="str">
        <f>IF(O645="","",IF(D645&lt;&gt;"",D645,IF(O645=1,start_rate,IF(variable,IF(OR(O645=1,O645&lt;$J$23*periods_per_year),Q644,MIN($J$24,IF(MOD(O645-1,$J$26)=0,MAX($J$25,Q644+$J$27),Q644))),Q644))))</f>
        <v>#NAME?</v>
      </c>
      <c r="R645" s="78" t="str">
        <f t="shared" si="10"/>
        <v>#NAME?</v>
      </c>
      <c r="S645" s="78" t="str">
        <f t="shared" si="11"/>
        <v>#NAME?</v>
      </c>
      <c r="T645" s="78" t="str">
        <f t="shared" si="12"/>
        <v>#NAME?</v>
      </c>
      <c r="U645" s="78" t="str">
        <f t="shared" si="13"/>
        <v>#NAME?</v>
      </c>
    </row>
    <row r="646" ht="12.75" customHeight="1">
      <c r="A646" s="74" t="str">
        <f t="shared" si="1"/>
        <v>#NAME?</v>
      </c>
      <c r="B646" s="75" t="str">
        <f>IF(A646="","",IF(OR(periods_per_year=26,periods_per_year=52),IF(periods_per_year=26,IF(A646=1,fpdate,B645+14),IF(periods_per_year=52,IF(A646=1,fpdate,B645+7),"n/a")),IF(periods_per_year=24,DATE(YEAR(fpdate),MONTH(fpdate)+(A646-1)/2+IF(AND(DAY(fpdate)&gt;=15,MOD(A646,2)=0),1,0),IF(MOD(A646,2)=0,IF(DAY(fpdate)&gt;=15,DAY(fpdate)-14,DAY(fpdate)+14),DAY(fpdate))),IF(DAY(DATE(YEAR(fpdate),MONTH(fpdate)+A646-1,DAY(fpdate)))&lt;&gt;DAY(fpdate),DATE(YEAR(fpdate),MONTH(fpdate)+A646,0),DATE(YEAR(fpdate),MONTH(fpdate)+A646-1,DAY(fpdate))))))</f>
        <v>#NAME?</v>
      </c>
      <c r="C646" s="76" t="str">
        <f t="shared" si="2"/>
        <v>#NAME?</v>
      </c>
      <c r="D646" s="77" t="str">
        <f>IF(A646="","",IF(A646=1,start_rate,IF(variable,IF(OR(A646=1,A646&lt;$J$23*periods_per_year),D645,MIN($J$24,IF(MOD(A646-1,$J$26)=0,MAX($J$25,D645+$J$27),D645))),D645)))</f>
        <v>#NAME?</v>
      </c>
      <c r="E646" s="78" t="str">
        <f t="shared" si="3"/>
        <v>#NAME?</v>
      </c>
      <c r="F646" s="78" t="str">
        <f t="shared" si="4"/>
        <v>#NAME?</v>
      </c>
      <c r="G646" s="78" t="str">
        <f>IF(OR(A646="",A646&lt;$E$23),"",IF(J645&lt;=F646,0,IF(IF(AND(A646&gt;=$E$23,MOD(A646-$E$23,int)=0),$E$24,0)+F646&gt;=J645+E646,J645+E646-F646,IF(AND(A646&gt;=$E$23,MOD(A646-$E$23,int)=0),$E$24,0)+IF(IF(AND(A646&gt;=$E$23,MOD(A646-$E$23,int)=0),$E$24,0)+IF(MOD(A646-$E$27,periods_per_year)=0,$E$26,0)+F646&lt;J645+E646,IF(MOD(A646-$E$27,periods_per_year)=0,$E$26,0),J645+E646-IF(AND(A646&gt;=$E$23,MOD(A646-$E$23,int)=0),$E$24,0)-F646))))</f>
        <v>#NAME?</v>
      </c>
      <c r="H646" s="79"/>
      <c r="I646" s="78" t="str">
        <f t="shared" si="5"/>
        <v>#NAME?</v>
      </c>
      <c r="J646" s="78" t="str">
        <f t="shared" si="6"/>
        <v>#NAME?</v>
      </c>
      <c r="K646" s="78" t="str">
        <f t="shared" si="7"/>
        <v>#NAME?</v>
      </c>
      <c r="L646" s="78" t="str">
        <f t="shared" si="8"/>
        <v>#NAME?</v>
      </c>
      <c r="M646" s="4"/>
      <c r="N646" s="4"/>
      <c r="O646" s="74" t="str">
        <f t="shared" si="9"/>
        <v>#NAME?</v>
      </c>
      <c r="P646" s="75" t="str">
        <f>IF(O646="","",IF(OR(periods_per_year=26,periods_per_year=52),IF(periods_per_year=26,IF(O646=1,fpdate,P645+14),IF(periods_per_year=52,IF(O646=1,fpdate,P645+7),"n/a")),IF(periods_per_year=24,DATE(YEAR(fpdate),MONTH(fpdate)+(O646-1)/2+IF(AND(DAY(fpdate)&gt;=15,MOD(O646,2)=0),1,0),IF(MOD(O646,2)=0,IF(DAY(fpdate)&gt;=15,DAY(fpdate)-14,DAY(fpdate)+14),DAY(fpdate))),IF(DAY(DATE(YEAR(fpdate),MONTH(fpdate)+O646-1,DAY(fpdate)))&lt;&gt;DAY(fpdate),DATE(YEAR(fpdate),MONTH(fpdate)+O646,0),DATE(YEAR(fpdate),MONTH(fpdate)+O646-1,DAY(fpdate))))))</f>
        <v>#NAME?</v>
      </c>
      <c r="Q646" s="80" t="str">
        <f>IF(O646="","",IF(D646&lt;&gt;"",D646,IF(O646=1,start_rate,IF(variable,IF(OR(O646=1,O646&lt;$J$23*periods_per_year),Q645,MIN($J$24,IF(MOD(O646-1,$J$26)=0,MAX($J$25,Q645+$J$27),Q645))),Q645))))</f>
        <v>#NAME?</v>
      </c>
      <c r="R646" s="78" t="str">
        <f t="shared" si="10"/>
        <v>#NAME?</v>
      </c>
      <c r="S646" s="78" t="str">
        <f t="shared" si="11"/>
        <v>#NAME?</v>
      </c>
      <c r="T646" s="78" t="str">
        <f t="shared" si="12"/>
        <v>#NAME?</v>
      </c>
      <c r="U646" s="78" t="str">
        <f t="shared" si="13"/>
        <v>#NAME?</v>
      </c>
    </row>
    <row r="647" ht="12.75" customHeight="1">
      <c r="A647" s="74" t="str">
        <f t="shared" si="1"/>
        <v>#NAME?</v>
      </c>
      <c r="B647" s="75" t="str">
        <f>IF(A647="","",IF(OR(periods_per_year=26,periods_per_year=52),IF(periods_per_year=26,IF(A647=1,fpdate,B646+14),IF(periods_per_year=52,IF(A647=1,fpdate,B646+7),"n/a")),IF(periods_per_year=24,DATE(YEAR(fpdate),MONTH(fpdate)+(A647-1)/2+IF(AND(DAY(fpdate)&gt;=15,MOD(A647,2)=0),1,0),IF(MOD(A647,2)=0,IF(DAY(fpdate)&gt;=15,DAY(fpdate)-14,DAY(fpdate)+14),DAY(fpdate))),IF(DAY(DATE(YEAR(fpdate),MONTH(fpdate)+A647-1,DAY(fpdate)))&lt;&gt;DAY(fpdate),DATE(YEAR(fpdate),MONTH(fpdate)+A647,0),DATE(YEAR(fpdate),MONTH(fpdate)+A647-1,DAY(fpdate))))))</f>
        <v>#NAME?</v>
      </c>
      <c r="C647" s="76" t="str">
        <f t="shared" si="2"/>
        <v>#NAME?</v>
      </c>
      <c r="D647" s="77" t="str">
        <f>IF(A647="","",IF(A647=1,start_rate,IF(variable,IF(OR(A647=1,A647&lt;$J$23*periods_per_year),D646,MIN($J$24,IF(MOD(A647-1,$J$26)=0,MAX($J$25,D646+$J$27),D646))),D646)))</f>
        <v>#NAME?</v>
      </c>
      <c r="E647" s="78" t="str">
        <f t="shared" si="3"/>
        <v>#NAME?</v>
      </c>
      <c r="F647" s="78" t="str">
        <f t="shared" si="4"/>
        <v>#NAME?</v>
      </c>
      <c r="G647" s="78" t="str">
        <f>IF(OR(A647="",A647&lt;$E$23),"",IF(J646&lt;=F647,0,IF(IF(AND(A647&gt;=$E$23,MOD(A647-$E$23,int)=0),$E$24,0)+F647&gt;=J646+E647,J646+E647-F647,IF(AND(A647&gt;=$E$23,MOD(A647-$E$23,int)=0),$E$24,0)+IF(IF(AND(A647&gt;=$E$23,MOD(A647-$E$23,int)=0),$E$24,0)+IF(MOD(A647-$E$27,periods_per_year)=0,$E$26,0)+F647&lt;J646+E647,IF(MOD(A647-$E$27,periods_per_year)=0,$E$26,0),J646+E647-IF(AND(A647&gt;=$E$23,MOD(A647-$E$23,int)=0),$E$24,0)-F647))))</f>
        <v>#NAME?</v>
      </c>
      <c r="H647" s="79"/>
      <c r="I647" s="78" t="str">
        <f t="shared" si="5"/>
        <v>#NAME?</v>
      </c>
      <c r="J647" s="78" t="str">
        <f t="shared" si="6"/>
        <v>#NAME?</v>
      </c>
      <c r="K647" s="78" t="str">
        <f t="shared" si="7"/>
        <v>#NAME?</v>
      </c>
      <c r="L647" s="78" t="str">
        <f t="shared" si="8"/>
        <v>#NAME?</v>
      </c>
      <c r="M647" s="4"/>
      <c r="N647" s="4"/>
      <c r="O647" s="74" t="str">
        <f t="shared" si="9"/>
        <v>#NAME?</v>
      </c>
      <c r="P647" s="75" t="str">
        <f>IF(O647="","",IF(OR(periods_per_year=26,periods_per_year=52),IF(periods_per_year=26,IF(O647=1,fpdate,P646+14),IF(periods_per_year=52,IF(O647=1,fpdate,P646+7),"n/a")),IF(periods_per_year=24,DATE(YEAR(fpdate),MONTH(fpdate)+(O647-1)/2+IF(AND(DAY(fpdate)&gt;=15,MOD(O647,2)=0),1,0),IF(MOD(O647,2)=0,IF(DAY(fpdate)&gt;=15,DAY(fpdate)-14,DAY(fpdate)+14),DAY(fpdate))),IF(DAY(DATE(YEAR(fpdate),MONTH(fpdate)+O647-1,DAY(fpdate)))&lt;&gt;DAY(fpdate),DATE(YEAR(fpdate),MONTH(fpdate)+O647,0),DATE(YEAR(fpdate),MONTH(fpdate)+O647-1,DAY(fpdate))))))</f>
        <v>#NAME?</v>
      </c>
      <c r="Q647" s="80" t="str">
        <f>IF(O647="","",IF(D647&lt;&gt;"",D647,IF(O647=1,start_rate,IF(variable,IF(OR(O647=1,O647&lt;$J$23*periods_per_year),Q646,MIN($J$24,IF(MOD(O647-1,$J$26)=0,MAX($J$25,Q646+$J$27),Q646))),Q646))))</f>
        <v>#NAME?</v>
      </c>
      <c r="R647" s="78" t="str">
        <f t="shared" si="10"/>
        <v>#NAME?</v>
      </c>
      <c r="S647" s="78" t="str">
        <f t="shared" si="11"/>
        <v>#NAME?</v>
      </c>
      <c r="T647" s="78" t="str">
        <f t="shared" si="12"/>
        <v>#NAME?</v>
      </c>
      <c r="U647" s="78" t="str">
        <f t="shared" si="13"/>
        <v>#NAME?</v>
      </c>
    </row>
    <row r="648" ht="12.75" customHeight="1">
      <c r="A648" s="74" t="str">
        <f t="shared" si="1"/>
        <v>#NAME?</v>
      </c>
      <c r="B648" s="75" t="str">
        <f>IF(A648="","",IF(OR(periods_per_year=26,periods_per_year=52),IF(periods_per_year=26,IF(A648=1,fpdate,B647+14),IF(periods_per_year=52,IF(A648=1,fpdate,B647+7),"n/a")),IF(periods_per_year=24,DATE(YEAR(fpdate),MONTH(fpdate)+(A648-1)/2+IF(AND(DAY(fpdate)&gt;=15,MOD(A648,2)=0),1,0),IF(MOD(A648,2)=0,IF(DAY(fpdate)&gt;=15,DAY(fpdate)-14,DAY(fpdate)+14),DAY(fpdate))),IF(DAY(DATE(YEAR(fpdate),MONTH(fpdate)+A648-1,DAY(fpdate)))&lt;&gt;DAY(fpdate),DATE(YEAR(fpdate),MONTH(fpdate)+A648,0),DATE(YEAR(fpdate),MONTH(fpdate)+A648-1,DAY(fpdate))))))</f>
        <v>#NAME?</v>
      </c>
      <c r="C648" s="76" t="str">
        <f t="shared" si="2"/>
        <v>#NAME?</v>
      </c>
      <c r="D648" s="77" t="str">
        <f>IF(A648="","",IF(A648=1,start_rate,IF(variable,IF(OR(A648=1,A648&lt;$J$23*periods_per_year),D647,MIN($J$24,IF(MOD(A648-1,$J$26)=0,MAX($J$25,D647+$J$27),D647))),D647)))</f>
        <v>#NAME?</v>
      </c>
      <c r="E648" s="78" t="str">
        <f t="shared" si="3"/>
        <v>#NAME?</v>
      </c>
      <c r="F648" s="78" t="str">
        <f t="shared" si="4"/>
        <v>#NAME?</v>
      </c>
      <c r="G648" s="78" t="str">
        <f>IF(OR(A648="",A648&lt;$E$23),"",IF(J647&lt;=F648,0,IF(IF(AND(A648&gt;=$E$23,MOD(A648-$E$23,int)=0),$E$24,0)+F648&gt;=J647+E648,J647+E648-F648,IF(AND(A648&gt;=$E$23,MOD(A648-$E$23,int)=0),$E$24,0)+IF(IF(AND(A648&gt;=$E$23,MOD(A648-$E$23,int)=0),$E$24,0)+IF(MOD(A648-$E$27,periods_per_year)=0,$E$26,0)+F648&lt;J647+E648,IF(MOD(A648-$E$27,periods_per_year)=0,$E$26,0),J647+E648-IF(AND(A648&gt;=$E$23,MOD(A648-$E$23,int)=0),$E$24,0)-F648))))</f>
        <v>#NAME?</v>
      </c>
      <c r="H648" s="79"/>
      <c r="I648" s="78" t="str">
        <f t="shared" si="5"/>
        <v>#NAME?</v>
      </c>
      <c r="J648" s="78" t="str">
        <f t="shared" si="6"/>
        <v>#NAME?</v>
      </c>
      <c r="K648" s="78" t="str">
        <f t="shared" si="7"/>
        <v>#NAME?</v>
      </c>
      <c r="L648" s="78" t="str">
        <f t="shared" si="8"/>
        <v>#NAME?</v>
      </c>
      <c r="M648" s="4"/>
      <c r="N648" s="4"/>
      <c r="O648" s="74" t="str">
        <f t="shared" si="9"/>
        <v>#NAME?</v>
      </c>
      <c r="P648" s="75" t="str">
        <f>IF(O648="","",IF(OR(periods_per_year=26,periods_per_year=52),IF(periods_per_year=26,IF(O648=1,fpdate,P647+14),IF(periods_per_year=52,IF(O648=1,fpdate,P647+7),"n/a")),IF(periods_per_year=24,DATE(YEAR(fpdate),MONTH(fpdate)+(O648-1)/2+IF(AND(DAY(fpdate)&gt;=15,MOD(O648,2)=0),1,0),IF(MOD(O648,2)=0,IF(DAY(fpdate)&gt;=15,DAY(fpdate)-14,DAY(fpdate)+14),DAY(fpdate))),IF(DAY(DATE(YEAR(fpdate),MONTH(fpdate)+O648-1,DAY(fpdate)))&lt;&gt;DAY(fpdate),DATE(YEAR(fpdate),MONTH(fpdate)+O648,0),DATE(YEAR(fpdate),MONTH(fpdate)+O648-1,DAY(fpdate))))))</f>
        <v>#NAME?</v>
      </c>
      <c r="Q648" s="80" t="str">
        <f>IF(O648="","",IF(D648&lt;&gt;"",D648,IF(O648=1,start_rate,IF(variable,IF(OR(O648=1,O648&lt;$J$23*periods_per_year),Q647,MIN($J$24,IF(MOD(O648-1,$J$26)=0,MAX($J$25,Q647+$J$27),Q647))),Q647))))</f>
        <v>#NAME?</v>
      </c>
      <c r="R648" s="78" t="str">
        <f t="shared" si="10"/>
        <v>#NAME?</v>
      </c>
      <c r="S648" s="78" t="str">
        <f t="shared" si="11"/>
        <v>#NAME?</v>
      </c>
      <c r="T648" s="78" t="str">
        <f t="shared" si="12"/>
        <v>#NAME?</v>
      </c>
      <c r="U648" s="78" t="str">
        <f t="shared" si="13"/>
        <v>#NAME?</v>
      </c>
    </row>
    <row r="649" ht="12.75" customHeight="1">
      <c r="A649" s="74" t="str">
        <f t="shared" si="1"/>
        <v>#NAME?</v>
      </c>
      <c r="B649" s="75" t="str">
        <f>IF(A649="","",IF(OR(periods_per_year=26,periods_per_year=52),IF(periods_per_year=26,IF(A649=1,fpdate,B648+14),IF(periods_per_year=52,IF(A649=1,fpdate,B648+7),"n/a")),IF(periods_per_year=24,DATE(YEAR(fpdate),MONTH(fpdate)+(A649-1)/2+IF(AND(DAY(fpdate)&gt;=15,MOD(A649,2)=0),1,0),IF(MOD(A649,2)=0,IF(DAY(fpdate)&gt;=15,DAY(fpdate)-14,DAY(fpdate)+14),DAY(fpdate))),IF(DAY(DATE(YEAR(fpdate),MONTH(fpdate)+A649-1,DAY(fpdate)))&lt;&gt;DAY(fpdate),DATE(YEAR(fpdate),MONTH(fpdate)+A649,0),DATE(YEAR(fpdate),MONTH(fpdate)+A649-1,DAY(fpdate))))))</f>
        <v>#NAME?</v>
      </c>
      <c r="C649" s="76" t="str">
        <f t="shared" si="2"/>
        <v>#NAME?</v>
      </c>
      <c r="D649" s="77" t="str">
        <f>IF(A649="","",IF(A649=1,start_rate,IF(variable,IF(OR(A649=1,A649&lt;$J$23*periods_per_year),D648,MIN($J$24,IF(MOD(A649-1,$J$26)=0,MAX($J$25,D648+$J$27),D648))),D648)))</f>
        <v>#NAME?</v>
      </c>
      <c r="E649" s="78" t="str">
        <f t="shared" si="3"/>
        <v>#NAME?</v>
      </c>
      <c r="F649" s="78" t="str">
        <f t="shared" si="4"/>
        <v>#NAME?</v>
      </c>
      <c r="G649" s="78" t="str">
        <f>IF(OR(A649="",A649&lt;$E$23),"",IF(J648&lt;=F649,0,IF(IF(AND(A649&gt;=$E$23,MOD(A649-$E$23,int)=0),$E$24,0)+F649&gt;=J648+E649,J648+E649-F649,IF(AND(A649&gt;=$E$23,MOD(A649-$E$23,int)=0),$E$24,0)+IF(IF(AND(A649&gt;=$E$23,MOD(A649-$E$23,int)=0),$E$24,0)+IF(MOD(A649-$E$27,periods_per_year)=0,$E$26,0)+F649&lt;J648+E649,IF(MOD(A649-$E$27,periods_per_year)=0,$E$26,0),J648+E649-IF(AND(A649&gt;=$E$23,MOD(A649-$E$23,int)=0),$E$24,0)-F649))))</f>
        <v>#NAME?</v>
      </c>
      <c r="H649" s="79"/>
      <c r="I649" s="78" t="str">
        <f t="shared" si="5"/>
        <v>#NAME?</v>
      </c>
      <c r="J649" s="78" t="str">
        <f t="shared" si="6"/>
        <v>#NAME?</v>
      </c>
      <c r="K649" s="78" t="str">
        <f t="shared" si="7"/>
        <v>#NAME?</v>
      </c>
      <c r="L649" s="78" t="str">
        <f t="shared" si="8"/>
        <v>#NAME?</v>
      </c>
      <c r="M649" s="4"/>
      <c r="N649" s="4"/>
      <c r="O649" s="74" t="str">
        <f t="shared" si="9"/>
        <v>#NAME?</v>
      </c>
      <c r="P649" s="75" t="str">
        <f>IF(O649="","",IF(OR(periods_per_year=26,periods_per_year=52),IF(periods_per_year=26,IF(O649=1,fpdate,P648+14),IF(periods_per_year=52,IF(O649=1,fpdate,P648+7),"n/a")),IF(periods_per_year=24,DATE(YEAR(fpdate),MONTH(fpdate)+(O649-1)/2+IF(AND(DAY(fpdate)&gt;=15,MOD(O649,2)=0),1,0),IF(MOD(O649,2)=0,IF(DAY(fpdate)&gt;=15,DAY(fpdate)-14,DAY(fpdate)+14),DAY(fpdate))),IF(DAY(DATE(YEAR(fpdate),MONTH(fpdate)+O649-1,DAY(fpdate)))&lt;&gt;DAY(fpdate),DATE(YEAR(fpdate),MONTH(fpdate)+O649,0),DATE(YEAR(fpdate),MONTH(fpdate)+O649-1,DAY(fpdate))))))</f>
        <v>#NAME?</v>
      </c>
      <c r="Q649" s="80" t="str">
        <f>IF(O649="","",IF(D649&lt;&gt;"",D649,IF(O649=1,start_rate,IF(variable,IF(OR(O649=1,O649&lt;$J$23*periods_per_year),Q648,MIN($J$24,IF(MOD(O649-1,$J$26)=0,MAX($J$25,Q648+$J$27),Q648))),Q648))))</f>
        <v>#NAME?</v>
      </c>
      <c r="R649" s="78" t="str">
        <f t="shared" si="10"/>
        <v>#NAME?</v>
      </c>
      <c r="S649" s="78" t="str">
        <f t="shared" si="11"/>
        <v>#NAME?</v>
      </c>
      <c r="T649" s="78" t="str">
        <f t="shared" si="12"/>
        <v>#NAME?</v>
      </c>
      <c r="U649" s="78" t="str">
        <f t="shared" si="13"/>
        <v>#NAME?</v>
      </c>
    </row>
    <row r="650" ht="12.75" customHeight="1">
      <c r="A650" s="74" t="str">
        <f t="shared" si="1"/>
        <v>#NAME?</v>
      </c>
      <c r="B650" s="75" t="str">
        <f>IF(A650="","",IF(OR(periods_per_year=26,periods_per_year=52),IF(periods_per_year=26,IF(A650=1,fpdate,B649+14),IF(periods_per_year=52,IF(A650=1,fpdate,B649+7),"n/a")),IF(periods_per_year=24,DATE(YEAR(fpdate),MONTH(fpdate)+(A650-1)/2+IF(AND(DAY(fpdate)&gt;=15,MOD(A650,2)=0),1,0),IF(MOD(A650,2)=0,IF(DAY(fpdate)&gt;=15,DAY(fpdate)-14,DAY(fpdate)+14),DAY(fpdate))),IF(DAY(DATE(YEAR(fpdate),MONTH(fpdate)+A650-1,DAY(fpdate)))&lt;&gt;DAY(fpdate),DATE(YEAR(fpdate),MONTH(fpdate)+A650,0),DATE(YEAR(fpdate),MONTH(fpdate)+A650-1,DAY(fpdate))))))</f>
        <v>#NAME?</v>
      </c>
      <c r="C650" s="76" t="str">
        <f t="shared" si="2"/>
        <v>#NAME?</v>
      </c>
      <c r="D650" s="77" t="str">
        <f>IF(A650="","",IF(A650=1,start_rate,IF(variable,IF(OR(A650=1,A650&lt;$J$23*periods_per_year),D649,MIN($J$24,IF(MOD(A650-1,$J$26)=0,MAX($J$25,D649+$J$27),D649))),D649)))</f>
        <v>#NAME?</v>
      </c>
      <c r="E650" s="78" t="str">
        <f t="shared" si="3"/>
        <v>#NAME?</v>
      </c>
      <c r="F650" s="78" t="str">
        <f t="shared" si="4"/>
        <v>#NAME?</v>
      </c>
      <c r="G650" s="78" t="str">
        <f>IF(OR(A650="",A650&lt;$E$23),"",IF(J649&lt;=F650,0,IF(IF(AND(A650&gt;=$E$23,MOD(A650-$E$23,int)=0),$E$24,0)+F650&gt;=J649+E650,J649+E650-F650,IF(AND(A650&gt;=$E$23,MOD(A650-$E$23,int)=0),$E$24,0)+IF(IF(AND(A650&gt;=$E$23,MOD(A650-$E$23,int)=0),$E$24,0)+IF(MOD(A650-$E$27,periods_per_year)=0,$E$26,0)+F650&lt;J649+E650,IF(MOD(A650-$E$27,periods_per_year)=0,$E$26,0),J649+E650-IF(AND(A650&gt;=$E$23,MOD(A650-$E$23,int)=0),$E$24,0)-F650))))</f>
        <v>#NAME?</v>
      </c>
      <c r="H650" s="79"/>
      <c r="I650" s="78" t="str">
        <f t="shared" si="5"/>
        <v>#NAME?</v>
      </c>
      <c r="J650" s="78" t="str">
        <f t="shared" si="6"/>
        <v>#NAME?</v>
      </c>
      <c r="K650" s="78" t="str">
        <f t="shared" si="7"/>
        <v>#NAME?</v>
      </c>
      <c r="L650" s="78" t="str">
        <f t="shared" si="8"/>
        <v>#NAME?</v>
      </c>
      <c r="M650" s="4"/>
      <c r="N650" s="4"/>
      <c r="O650" s="74" t="str">
        <f t="shared" si="9"/>
        <v>#NAME?</v>
      </c>
      <c r="P650" s="75" t="str">
        <f>IF(O650="","",IF(OR(periods_per_year=26,periods_per_year=52),IF(periods_per_year=26,IF(O650=1,fpdate,P649+14),IF(periods_per_year=52,IF(O650=1,fpdate,P649+7),"n/a")),IF(periods_per_year=24,DATE(YEAR(fpdate),MONTH(fpdate)+(O650-1)/2+IF(AND(DAY(fpdate)&gt;=15,MOD(O650,2)=0),1,0),IF(MOD(O650,2)=0,IF(DAY(fpdate)&gt;=15,DAY(fpdate)-14,DAY(fpdate)+14),DAY(fpdate))),IF(DAY(DATE(YEAR(fpdate),MONTH(fpdate)+O650-1,DAY(fpdate)))&lt;&gt;DAY(fpdate),DATE(YEAR(fpdate),MONTH(fpdate)+O650,0),DATE(YEAR(fpdate),MONTH(fpdate)+O650-1,DAY(fpdate))))))</f>
        <v>#NAME?</v>
      </c>
      <c r="Q650" s="80" t="str">
        <f>IF(O650="","",IF(D650&lt;&gt;"",D650,IF(O650=1,start_rate,IF(variable,IF(OR(O650=1,O650&lt;$J$23*periods_per_year),Q649,MIN($J$24,IF(MOD(O650-1,$J$26)=0,MAX($J$25,Q649+$J$27),Q649))),Q649))))</f>
        <v>#NAME?</v>
      </c>
      <c r="R650" s="78" t="str">
        <f t="shared" si="10"/>
        <v>#NAME?</v>
      </c>
      <c r="S650" s="78" t="str">
        <f t="shared" si="11"/>
        <v>#NAME?</v>
      </c>
      <c r="T650" s="78" t="str">
        <f t="shared" si="12"/>
        <v>#NAME?</v>
      </c>
      <c r="U650" s="78" t="str">
        <f t="shared" si="13"/>
        <v>#NAME?</v>
      </c>
    </row>
    <row r="651" ht="12.75" customHeight="1">
      <c r="A651" s="74" t="str">
        <f t="shared" si="1"/>
        <v>#NAME?</v>
      </c>
      <c r="B651" s="75" t="str">
        <f>IF(A651="","",IF(OR(periods_per_year=26,periods_per_year=52),IF(periods_per_year=26,IF(A651=1,fpdate,B650+14),IF(periods_per_year=52,IF(A651=1,fpdate,B650+7),"n/a")),IF(periods_per_year=24,DATE(YEAR(fpdate),MONTH(fpdate)+(A651-1)/2+IF(AND(DAY(fpdate)&gt;=15,MOD(A651,2)=0),1,0),IF(MOD(A651,2)=0,IF(DAY(fpdate)&gt;=15,DAY(fpdate)-14,DAY(fpdate)+14),DAY(fpdate))),IF(DAY(DATE(YEAR(fpdate),MONTH(fpdate)+A651-1,DAY(fpdate)))&lt;&gt;DAY(fpdate),DATE(YEAR(fpdate),MONTH(fpdate)+A651,0),DATE(YEAR(fpdate),MONTH(fpdate)+A651-1,DAY(fpdate))))))</f>
        <v>#NAME?</v>
      </c>
      <c r="C651" s="76" t="str">
        <f t="shared" si="2"/>
        <v>#NAME?</v>
      </c>
      <c r="D651" s="77" t="str">
        <f>IF(A651="","",IF(A651=1,start_rate,IF(variable,IF(OR(A651=1,A651&lt;$J$23*periods_per_year),D650,MIN($J$24,IF(MOD(A651-1,$J$26)=0,MAX($J$25,D650+$J$27),D650))),D650)))</f>
        <v>#NAME?</v>
      </c>
      <c r="E651" s="78" t="str">
        <f t="shared" si="3"/>
        <v>#NAME?</v>
      </c>
      <c r="F651" s="78" t="str">
        <f t="shared" si="4"/>
        <v>#NAME?</v>
      </c>
      <c r="G651" s="78" t="str">
        <f>IF(OR(A651="",A651&lt;$E$23),"",IF(J650&lt;=F651,0,IF(IF(AND(A651&gt;=$E$23,MOD(A651-$E$23,int)=0),$E$24,0)+F651&gt;=J650+E651,J650+E651-F651,IF(AND(A651&gt;=$E$23,MOD(A651-$E$23,int)=0),$E$24,0)+IF(IF(AND(A651&gt;=$E$23,MOD(A651-$E$23,int)=0),$E$24,0)+IF(MOD(A651-$E$27,periods_per_year)=0,$E$26,0)+F651&lt;J650+E651,IF(MOD(A651-$E$27,periods_per_year)=0,$E$26,0),J650+E651-IF(AND(A651&gt;=$E$23,MOD(A651-$E$23,int)=0),$E$24,0)-F651))))</f>
        <v>#NAME?</v>
      </c>
      <c r="H651" s="79"/>
      <c r="I651" s="78" t="str">
        <f t="shared" si="5"/>
        <v>#NAME?</v>
      </c>
      <c r="J651" s="78" t="str">
        <f t="shared" si="6"/>
        <v>#NAME?</v>
      </c>
      <c r="K651" s="78" t="str">
        <f t="shared" si="7"/>
        <v>#NAME?</v>
      </c>
      <c r="L651" s="78" t="str">
        <f t="shared" si="8"/>
        <v>#NAME?</v>
      </c>
      <c r="M651" s="4"/>
      <c r="N651" s="4"/>
      <c r="O651" s="74" t="str">
        <f t="shared" si="9"/>
        <v>#NAME?</v>
      </c>
      <c r="P651" s="75" t="str">
        <f>IF(O651="","",IF(OR(periods_per_year=26,periods_per_year=52),IF(periods_per_year=26,IF(O651=1,fpdate,P650+14),IF(periods_per_year=52,IF(O651=1,fpdate,P650+7),"n/a")),IF(periods_per_year=24,DATE(YEAR(fpdate),MONTH(fpdate)+(O651-1)/2+IF(AND(DAY(fpdate)&gt;=15,MOD(O651,2)=0),1,0),IF(MOD(O651,2)=0,IF(DAY(fpdate)&gt;=15,DAY(fpdate)-14,DAY(fpdate)+14),DAY(fpdate))),IF(DAY(DATE(YEAR(fpdate),MONTH(fpdate)+O651-1,DAY(fpdate)))&lt;&gt;DAY(fpdate),DATE(YEAR(fpdate),MONTH(fpdate)+O651,0),DATE(YEAR(fpdate),MONTH(fpdate)+O651-1,DAY(fpdate))))))</f>
        <v>#NAME?</v>
      </c>
      <c r="Q651" s="80" t="str">
        <f>IF(O651="","",IF(D651&lt;&gt;"",D651,IF(O651=1,start_rate,IF(variable,IF(OR(O651=1,O651&lt;$J$23*periods_per_year),Q650,MIN($J$24,IF(MOD(O651-1,$J$26)=0,MAX($J$25,Q650+$J$27),Q650))),Q650))))</f>
        <v>#NAME?</v>
      </c>
      <c r="R651" s="78" t="str">
        <f t="shared" si="10"/>
        <v>#NAME?</v>
      </c>
      <c r="S651" s="78" t="str">
        <f t="shared" si="11"/>
        <v>#NAME?</v>
      </c>
      <c r="T651" s="78" t="str">
        <f t="shared" si="12"/>
        <v>#NAME?</v>
      </c>
      <c r="U651" s="78" t="str">
        <f t="shared" si="13"/>
        <v>#NAME?</v>
      </c>
    </row>
    <row r="652" ht="12.75" customHeight="1">
      <c r="A652" s="74" t="str">
        <f t="shared" si="1"/>
        <v>#NAME?</v>
      </c>
      <c r="B652" s="75" t="str">
        <f>IF(A652="","",IF(OR(periods_per_year=26,periods_per_year=52),IF(periods_per_year=26,IF(A652=1,fpdate,B651+14),IF(periods_per_year=52,IF(A652=1,fpdate,B651+7),"n/a")),IF(periods_per_year=24,DATE(YEAR(fpdate),MONTH(fpdate)+(A652-1)/2+IF(AND(DAY(fpdate)&gt;=15,MOD(A652,2)=0),1,0),IF(MOD(A652,2)=0,IF(DAY(fpdate)&gt;=15,DAY(fpdate)-14,DAY(fpdate)+14),DAY(fpdate))),IF(DAY(DATE(YEAR(fpdate),MONTH(fpdate)+A652-1,DAY(fpdate)))&lt;&gt;DAY(fpdate),DATE(YEAR(fpdate),MONTH(fpdate)+A652,0),DATE(YEAR(fpdate),MONTH(fpdate)+A652-1,DAY(fpdate))))))</f>
        <v>#NAME?</v>
      </c>
      <c r="C652" s="76" t="str">
        <f t="shared" si="2"/>
        <v>#NAME?</v>
      </c>
      <c r="D652" s="77" t="str">
        <f>IF(A652="","",IF(A652=1,start_rate,IF(variable,IF(OR(A652=1,A652&lt;$J$23*periods_per_year),D651,MIN($J$24,IF(MOD(A652-1,$J$26)=0,MAX($J$25,D651+$J$27),D651))),D651)))</f>
        <v>#NAME?</v>
      </c>
      <c r="E652" s="78" t="str">
        <f t="shared" si="3"/>
        <v>#NAME?</v>
      </c>
      <c r="F652" s="78" t="str">
        <f t="shared" si="4"/>
        <v>#NAME?</v>
      </c>
      <c r="G652" s="78" t="str">
        <f>IF(OR(A652="",A652&lt;$E$23),"",IF(J651&lt;=F652,0,IF(IF(AND(A652&gt;=$E$23,MOD(A652-$E$23,int)=0),$E$24,0)+F652&gt;=J651+E652,J651+E652-F652,IF(AND(A652&gt;=$E$23,MOD(A652-$E$23,int)=0),$E$24,0)+IF(IF(AND(A652&gt;=$E$23,MOD(A652-$E$23,int)=0),$E$24,0)+IF(MOD(A652-$E$27,periods_per_year)=0,$E$26,0)+F652&lt;J651+E652,IF(MOD(A652-$E$27,periods_per_year)=0,$E$26,0),J651+E652-IF(AND(A652&gt;=$E$23,MOD(A652-$E$23,int)=0),$E$24,0)-F652))))</f>
        <v>#NAME?</v>
      </c>
      <c r="H652" s="79"/>
      <c r="I652" s="78" t="str">
        <f t="shared" si="5"/>
        <v>#NAME?</v>
      </c>
      <c r="J652" s="78" t="str">
        <f t="shared" si="6"/>
        <v>#NAME?</v>
      </c>
      <c r="K652" s="78" t="str">
        <f t="shared" si="7"/>
        <v>#NAME?</v>
      </c>
      <c r="L652" s="78" t="str">
        <f t="shared" si="8"/>
        <v>#NAME?</v>
      </c>
      <c r="M652" s="4"/>
      <c r="N652" s="4"/>
      <c r="O652" s="74" t="str">
        <f t="shared" si="9"/>
        <v>#NAME?</v>
      </c>
      <c r="P652" s="75" t="str">
        <f>IF(O652="","",IF(OR(periods_per_year=26,periods_per_year=52),IF(periods_per_year=26,IF(O652=1,fpdate,P651+14),IF(periods_per_year=52,IF(O652=1,fpdate,P651+7),"n/a")),IF(periods_per_year=24,DATE(YEAR(fpdate),MONTH(fpdate)+(O652-1)/2+IF(AND(DAY(fpdate)&gt;=15,MOD(O652,2)=0),1,0),IF(MOD(O652,2)=0,IF(DAY(fpdate)&gt;=15,DAY(fpdate)-14,DAY(fpdate)+14),DAY(fpdate))),IF(DAY(DATE(YEAR(fpdate),MONTH(fpdate)+O652-1,DAY(fpdate)))&lt;&gt;DAY(fpdate),DATE(YEAR(fpdate),MONTH(fpdate)+O652,0),DATE(YEAR(fpdate),MONTH(fpdate)+O652-1,DAY(fpdate))))))</f>
        <v>#NAME?</v>
      </c>
      <c r="Q652" s="80" t="str">
        <f>IF(O652="","",IF(D652&lt;&gt;"",D652,IF(O652=1,start_rate,IF(variable,IF(OR(O652=1,O652&lt;$J$23*periods_per_year),Q651,MIN($J$24,IF(MOD(O652-1,$J$26)=0,MAX($J$25,Q651+$J$27),Q651))),Q651))))</f>
        <v>#NAME?</v>
      </c>
      <c r="R652" s="78" t="str">
        <f t="shared" si="10"/>
        <v>#NAME?</v>
      </c>
      <c r="S652" s="78" t="str">
        <f t="shared" si="11"/>
        <v>#NAME?</v>
      </c>
      <c r="T652" s="78" t="str">
        <f t="shared" si="12"/>
        <v>#NAME?</v>
      </c>
      <c r="U652" s="78" t="str">
        <f t="shared" si="13"/>
        <v>#NAME?</v>
      </c>
    </row>
    <row r="653" ht="12.75" customHeight="1">
      <c r="A653" s="74" t="str">
        <f t="shared" si="1"/>
        <v>#NAME?</v>
      </c>
      <c r="B653" s="75" t="str">
        <f>IF(A653="","",IF(OR(periods_per_year=26,periods_per_year=52),IF(periods_per_year=26,IF(A653=1,fpdate,B652+14),IF(periods_per_year=52,IF(A653=1,fpdate,B652+7),"n/a")),IF(periods_per_year=24,DATE(YEAR(fpdate),MONTH(fpdate)+(A653-1)/2+IF(AND(DAY(fpdate)&gt;=15,MOD(A653,2)=0),1,0),IF(MOD(A653,2)=0,IF(DAY(fpdate)&gt;=15,DAY(fpdate)-14,DAY(fpdate)+14),DAY(fpdate))),IF(DAY(DATE(YEAR(fpdate),MONTH(fpdate)+A653-1,DAY(fpdate)))&lt;&gt;DAY(fpdate),DATE(YEAR(fpdate),MONTH(fpdate)+A653,0),DATE(YEAR(fpdate),MONTH(fpdate)+A653-1,DAY(fpdate))))))</f>
        <v>#NAME?</v>
      </c>
      <c r="C653" s="76" t="str">
        <f t="shared" si="2"/>
        <v>#NAME?</v>
      </c>
      <c r="D653" s="77" t="str">
        <f>IF(A653="","",IF(A653=1,start_rate,IF(variable,IF(OR(A653=1,A653&lt;$J$23*periods_per_year),D652,MIN($J$24,IF(MOD(A653-1,$J$26)=0,MAX($J$25,D652+$J$27),D652))),D652)))</f>
        <v>#NAME?</v>
      </c>
      <c r="E653" s="78" t="str">
        <f t="shared" si="3"/>
        <v>#NAME?</v>
      </c>
      <c r="F653" s="78" t="str">
        <f t="shared" si="4"/>
        <v>#NAME?</v>
      </c>
      <c r="G653" s="78" t="str">
        <f>IF(OR(A653="",A653&lt;$E$23),"",IF(J652&lt;=F653,0,IF(IF(AND(A653&gt;=$E$23,MOD(A653-$E$23,int)=0),$E$24,0)+F653&gt;=J652+E653,J652+E653-F653,IF(AND(A653&gt;=$E$23,MOD(A653-$E$23,int)=0),$E$24,0)+IF(IF(AND(A653&gt;=$E$23,MOD(A653-$E$23,int)=0),$E$24,0)+IF(MOD(A653-$E$27,periods_per_year)=0,$E$26,0)+F653&lt;J652+E653,IF(MOD(A653-$E$27,periods_per_year)=0,$E$26,0),J652+E653-IF(AND(A653&gt;=$E$23,MOD(A653-$E$23,int)=0),$E$24,0)-F653))))</f>
        <v>#NAME?</v>
      </c>
      <c r="H653" s="79"/>
      <c r="I653" s="78" t="str">
        <f t="shared" si="5"/>
        <v>#NAME?</v>
      </c>
      <c r="J653" s="78" t="str">
        <f t="shared" si="6"/>
        <v>#NAME?</v>
      </c>
      <c r="K653" s="78" t="str">
        <f t="shared" si="7"/>
        <v>#NAME?</v>
      </c>
      <c r="L653" s="78" t="str">
        <f t="shared" si="8"/>
        <v>#NAME?</v>
      </c>
      <c r="M653" s="4"/>
      <c r="N653" s="4"/>
      <c r="O653" s="74" t="str">
        <f t="shared" si="9"/>
        <v>#NAME?</v>
      </c>
      <c r="P653" s="75" t="str">
        <f>IF(O653="","",IF(OR(periods_per_year=26,periods_per_year=52),IF(periods_per_year=26,IF(O653=1,fpdate,P652+14),IF(periods_per_year=52,IF(O653=1,fpdate,P652+7),"n/a")),IF(periods_per_year=24,DATE(YEAR(fpdate),MONTH(fpdate)+(O653-1)/2+IF(AND(DAY(fpdate)&gt;=15,MOD(O653,2)=0),1,0),IF(MOD(O653,2)=0,IF(DAY(fpdate)&gt;=15,DAY(fpdate)-14,DAY(fpdate)+14),DAY(fpdate))),IF(DAY(DATE(YEAR(fpdate),MONTH(fpdate)+O653-1,DAY(fpdate)))&lt;&gt;DAY(fpdate),DATE(YEAR(fpdate),MONTH(fpdate)+O653,0),DATE(YEAR(fpdate),MONTH(fpdate)+O653-1,DAY(fpdate))))))</f>
        <v>#NAME?</v>
      </c>
      <c r="Q653" s="80" t="str">
        <f>IF(O653="","",IF(D653&lt;&gt;"",D653,IF(O653=1,start_rate,IF(variable,IF(OR(O653=1,O653&lt;$J$23*periods_per_year),Q652,MIN($J$24,IF(MOD(O653-1,$J$26)=0,MAX($J$25,Q652+$J$27),Q652))),Q652))))</f>
        <v>#NAME?</v>
      </c>
      <c r="R653" s="78" t="str">
        <f t="shared" si="10"/>
        <v>#NAME?</v>
      </c>
      <c r="S653" s="78" t="str">
        <f t="shared" si="11"/>
        <v>#NAME?</v>
      </c>
      <c r="T653" s="78" t="str">
        <f t="shared" si="12"/>
        <v>#NAME?</v>
      </c>
      <c r="U653" s="78" t="str">
        <f t="shared" si="13"/>
        <v>#NAME?</v>
      </c>
    </row>
    <row r="654" ht="12.75" customHeight="1">
      <c r="A654" s="74" t="str">
        <f t="shared" si="1"/>
        <v>#NAME?</v>
      </c>
      <c r="B654" s="75" t="str">
        <f>IF(A654="","",IF(OR(periods_per_year=26,periods_per_year=52),IF(periods_per_year=26,IF(A654=1,fpdate,B653+14),IF(periods_per_year=52,IF(A654=1,fpdate,B653+7),"n/a")),IF(periods_per_year=24,DATE(YEAR(fpdate),MONTH(fpdate)+(A654-1)/2+IF(AND(DAY(fpdate)&gt;=15,MOD(A654,2)=0),1,0),IF(MOD(A654,2)=0,IF(DAY(fpdate)&gt;=15,DAY(fpdate)-14,DAY(fpdate)+14),DAY(fpdate))),IF(DAY(DATE(YEAR(fpdate),MONTH(fpdate)+A654-1,DAY(fpdate)))&lt;&gt;DAY(fpdate),DATE(YEAR(fpdate),MONTH(fpdate)+A654,0),DATE(YEAR(fpdate),MONTH(fpdate)+A654-1,DAY(fpdate))))))</f>
        <v>#NAME?</v>
      </c>
      <c r="C654" s="76" t="str">
        <f t="shared" si="2"/>
        <v>#NAME?</v>
      </c>
      <c r="D654" s="77" t="str">
        <f>IF(A654="","",IF(A654=1,start_rate,IF(variable,IF(OR(A654=1,A654&lt;$J$23*periods_per_year),D653,MIN($J$24,IF(MOD(A654-1,$J$26)=0,MAX($J$25,D653+$J$27),D653))),D653)))</f>
        <v>#NAME?</v>
      </c>
      <c r="E654" s="78" t="str">
        <f t="shared" si="3"/>
        <v>#NAME?</v>
      </c>
      <c r="F654" s="78" t="str">
        <f t="shared" si="4"/>
        <v>#NAME?</v>
      </c>
      <c r="G654" s="78" t="str">
        <f>IF(OR(A654="",A654&lt;$E$23),"",IF(J653&lt;=F654,0,IF(IF(AND(A654&gt;=$E$23,MOD(A654-$E$23,int)=0),$E$24,0)+F654&gt;=J653+E654,J653+E654-F654,IF(AND(A654&gt;=$E$23,MOD(A654-$E$23,int)=0),$E$24,0)+IF(IF(AND(A654&gt;=$E$23,MOD(A654-$E$23,int)=0),$E$24,0)+IF(MOD(A654-$E$27,periods_per_year)=0,$E$26,0)+F654&lt;J653+E654,IF(MOD(A654-$E$27,periods_per_year)=0,$E$26,0),J653+E654-IF(AND(A654&gt;=$E$23,MOD(A654-$E$23,int)=0),$E$24,0)-F654))))</f>
        <v>#NAME?</v>
      </c>
      <c r="H654" s="79"/>
      <c r="I654" s="78" t="str">
        <f t="shared" si="5"/>
        <v>#NAME?</v>
      </c>
      <c r="J654" s="78" t="str">
        <f t="shared" si="6"/>
        <v>#NAME?</v>
      </c>
      <c r="K654" s="78" t="str">
        <f t="shared" si="7"/>
        <v>#NAME?</v>
      </c>
      <c r="L654" s="78" t="str">
        <f t="shared" si="8"/>
        <v>#NAME?</v>
      </c>
      <c r="M654" s="4"/>
      <c r="N654" s="4"/>
      <c r="O654" s="74" t="str">
        <f t="shared" si="9"/>
        <v>#NAME?</v>
      </c>
      <c r="P654" s="75" t="str">
        <f>IF(O654="","",IF(OR(periods_per_year=26,periods_per_year=52),IF(periods_per_year=26,IF(O654=1,fpdate,P653+14),IF(periods_per_year=52,IF(O654=1,fpdate,P653+7),"n/a")),IF(periods_per_year=24,DATE(YEAR(fpdate),MONTH(fpdate)+(O654-1)/2+IF(AND(DAY(fpdate)&gt;=15,MOD(O654,2)=0),1,0),IF(MOD(O654,2)=0,IF(DAY(fpdate)&gt;=15,DAY(fpdate)-14,DAY(fpdate)+14),DAY(fpdate))),IF(DAY(DATE(YEAR(fpdate),MONTH(fpdate)+O654-1,DAY(fpdate)))&lt;&gt;DAY(fpdate),DATE(YEAR(fpdate),MONTH(fpdate)+O654,0),DATE(YEAR(fpdate),MONTH(fpdate)+O654-1,DAY(fpdate))))))</f>
        <v>#NAME?</v>
      </c>
      <c r="Q654" s="80" t="str">
        <f>IF(O654="","",IF(D654&lt;&gt;"",D654,IF(O654=1,start_rate,IF(variable,IF(OR(O654=1,O654&lt;$J$23*periods_per_year),Q653,MIN($J$24,IF(MOD(O654-1,$J$26)=0,MAX($J$25,Q653+$J$27),Q653))),Q653))))</f>
        <v>#NAME?</v>
      </c>
      <c r="R654" s="78" t="str">
        <f t="shared" si="10"/>
        <v>#NAME?</v>
      </c>
      <c r="S654" s="78" t="str">
        <f t="shared" si="11"/>
        <v>#NAME?</v>
      </c>
      <c r="T654" s="78" t="str">
        <f t="shared" si="12"/>
        <v>#NAME?</v>
      </c>
      <c r="U654" s="78" t="str">
        <f t="shared" si="13"/>
        <v>#NAME?</v>
      </c>
    </row>
    <row r="655" ht="12.75" customHeight="1">
      <c r="A655" s="74" t="str">
        <f t="shared" si="1"/>
        <v>#NAME?</v>
      </c>
      <c r="B655" s="75" t="str">
        <f>IF(A655="","",IF(OR(periods_per_year=26,periods_per_year=52),IF(periods_per_year=26,IF(A655=1,fpdate,B654+14),IF(periods_per_year=52,IF(A655=1,fpdate,B654+7),"n/a")),IF(periods_per_year=24,DATE(YEAR(fpdate),MONTH(fpdate)+(A655-1)/2+IF(AND(DAY(fpdate)&gt;=15,MOD(A655,2)=0),1,0),IF(MOD(A655,2)=0,IF(DAY(fpdate)&gt;=15,DAY(fpdate)-14,DAY(fpdate)+14),DAY(fpdate))),IF(DAY(DATE(YEAR(fpdate),MONTH(fpdate)+A655-1,DAY(fpdate)))&lt;&gt;DAY(fpdate),DATE(YEAR(fpdate),MONTH(fpdate)+A655,0),DATE(YEAR(fpdate),MONTH(fpdate)+A655-1,DAY(fpdate))))))</f>
        <v>#NAME?</v>
      </c>
      <c r="C655" s="76" t="str">
        <f t="shared" si="2"/>
        <v>#NAME?</v>
      </c>
      <c r="D655" s="77" t="str">
        <f>IF(A655="","",IF(A655=1,start_rate,IF(variable,IF(OR(A655=1,A655&lt;$J$23*periods_per_year),D654,MIN($J$24,IF(MOD(A655-1,$J$26)=0,MAX($J$25,D654+$J$27),D654))),D654)))</f>
        <v>#NAME?</v>
      </c>
      <c r="E655" s="78" t="str">
        <f t="shared" si="3"/>
        <v>#NAME?</v>
      </c>
      <c r="F655" s="78" t="str">
        <f t="shared" si="4"/>
        <v>#NAME?</v>
      </c>
      <c r="G655" s="78" t="str">
        <f>IF(OR(A655="",A655&lt;$E$23),"",IF(J654&lt;=F655,0,IF(IF(AND(A655&gt;=$E$23,MOD(A655-$E$23,int)=0),$E$24,0)+F655&gt;=J654+E655,J654+E655-F655,IF(AND(A655&gt;=$E$23,MOD(A655-$E$23,int)=0),$E$24,0)+IF(IF(AND(A655&gt;=$E$23,MOD(A655-$E$23,int)=0),$E$24,0)+IF(MOD(A655-$E$27,periods_per_year)=0,$E$26,0)+F655&lt;J654+E655,IF(MOD(A655-$E$27,periods_per_year)=0,$E$26,0),J654+E655-IF(AND(A655&gt;=$E$23,MOD(A655-$E$23,int)=0),$E$24,0)-F655))))</f>
        <v>#NAME?</v>
      </c>
      <c r="H655" s="79"/>
      <c r="I655" s="78" t="str">
        <f t="shared" si="5"/>
        <v>#NAME?</v>
      </c>
      <c r="J655" s="78" t="str">
        <f t="shared" si="6"/>
        <v>#NAME?</v>
      </c>
      <c r="K655" s="78" t="str">
        <f t="shared" si="7"/>
        <v>#NAME?</v>
      </c>
      <c r="L655" s="78" t="str">
        <f t="shared" si="8"/>
        <v>#NAME?</v>
      </c>
      <c r="M655" s="4"/>
      <c r="N655" s="4"/>
      <c r="O655" s="74" t="str">
        <f t="shared" si="9"/>
        <v>#NAME?</v>
      </c>
      <c r="P655" s="75" t="str">
        <f>IF(O655="","",IF(OR(periods_per_year=26,periods_per_year=52),IF(periods_per_year=26,IF(O655=1,fpdate,P654+14),IF(periods_per_year=52,IF(O655=1,fpdate,P654+7),"n/a")),IF(periods_per_year=24,DATE(YEAR(fpdate),MONTH(fpdate)+(O655-1)/2+IF(AND(DAY(fpdate)&gt;=15,MOD(O655,2)=0),1,0),IF(MOD(O655,2)=0,IF(DAY(fpdate)&gt;=15,DAY(fpdate)-14,DAY(fpdate)+14),DAY(fpdate))),IF(DAY(DATE(YEAR(fpdate),MONTH(fpdate)+O655-1,DAY(fpdate)))&lt;&gt;DAY(fpdate),DATE(YEAR(fpdate),MONTH(fpdate)+O655,0),DATE(YEAR(fpdate),MONTH(fpdate)+O655-1,DAY(fpdate))))))</f>
        <v>#NAME?</v>
      </c>
      <c r="Q655" s="80" t="str">
        <f>IF(O655="","",IF(D655&lt;&gt;"",D655,IF(O655=1,start_rate,IF(variable,IF(OR(O655=1,O655&lt;$J$23*periods_per_year),Q654,MIN($J$24,IF(MOD(O655-1,$J$26)=0,MAX($J$25,Q654+$J$27),Q654))),Q654))))</f>
        <v>#NAME?</v>
      </c>
      <c r="R655" s="78" t="str">
        <f t="shared" si="10"/>
        <v>#NAME?</v>
      </c>
      <c r="S655" s="78" t="str">
        <f t="shared" si="11"/>
        <v>#NAME?</v>
      </c>
      <c r="T655" s="78" t="str">
        <f t="shared" si="12"/>
        <v>#NAME?</v>
      </c>
      <c r="U655" s="78" t="str">
        <f t="shared" si="13"/>
        <v>#NAME?</v>
      </c>
    </row>
    <row r="656" ht="12.75" customHeight="1">
      <c r="A656" s="74" t="str">
        <f t="shared" si="1"/>
        <v>#NAME?</v>
      </c>
      <c r="B656" s="75" t="str">
        <f>IF(A656="","",IF(OR(periods_per_year=26,periods_per_year=52),IF(periods_per_year=26,IF(A656=1,fpdate,B655+14),IF(periods_per_year=52,IF(A656=1,fpdate,B655+7),"n/a")),IF(periods_per_year=24,DATE(YEAR(fpdate),MONTH(fpdate)+(A656-1)/2+IF(AND(DAY(fpdate)&gt;=15,MOD(A656,2)=0),1,0),IF(MOD(A656,2)=0,IF(DAY(fpdate)&gt;=15,DAY(fpdate)-14,DAY(fpdate)+14),DAY(fpdate))),IF(DAY(DATE(YEAR(fpdate),MONTH(fpdate)+A656-1,DAY(fpdate)))&lt;&gt;DAY(fpdate),DATE(YEAR(fpdate),MONTH(fpdate)+A656,0),DATE(YEAR(fpdate),MONTH(fpdate)+A656-1,DAY(fpdate))))))</f>
        <v>#NAME?</v>
      </c>
      <c r="C656" s="76" t="str">
        <f t="shared" si="2"/>
        <v>#NAME?</v>
      </c>
      <c r="D656" s="77" t="str">
        <f>IF(A656="","",IF(A656=1,start_rate,IF(variable,IF(OR(A656=1,A656&lt;$J$23*periods_per_year),D655,MIN($J$24,IF(MOD(A656-1,$J$26)=0,MAX($J$25,D655+$J$27),D655))),D655)))</f>
        <v>#NAME?</v>
      </c>
      <c r="E656" s="78" t="str">
        <f t="shared" si="3"/>
        <v>#NAME?</v>
      </c>
      <c r="F656" s="78" t="str">
        <f t="shared" si="4"/>
        <v>#NAME?</v>
      </c>
      <c r="G656" s="78" t="str">
        <f>IF(OR(A656="",A656&lt;$E$23),"",IF(J655&lt;=F656,0,IF(IF(AND(A656&gt;=$E$23,MOD(A656-$E$23,int)=0),$E$24,0)+F656&gt;=J655+E656,J655+E656-F656,IF(AND(A656&gt;=$E$23,MOD(A656-$E$23,int)=0),$E$24,0)+IF(IF(AND(A656&gt;=$E$23,MOD(A656-$E$23,int)=0),$E$24,0)+IF(MOD(A656-$E$27,periods_per_year)=0,$E$26,0)+F656&lt;J655+E656,IF(MOD(A656-$E$27,periods_per_year)=0,$E$26,0),J655+E656-IF(AND(A656&gt;=$E$23,MOD(A656-$E$23,int)=0),$E$24,0)-F656))))</f>
        <v>#NAME?</v>
      </c>
      <c r="H656" s="79"/>
      <c r="I656" s="78" t="str">
        <f t="shared" si="5"/>
        <v>#NAME?</v>
      </c>
      <c r="J656" s="78" t="str">
        <f t="shared" si="6"/>
        <v>#NAME?</v>
      </c>
      <c r="K656" s="78" t="str">
        <f t="shared" si="7"/>
        <v>#NAME?</v>
      </c>
      <c r="L656" s="78" t="str">
        <f t="shared" si="8"/>
        <v>#NAME?</v>
      </c>
      <c r="M656" s="4"/>
      <c r="N656" s="4"/>
      <c r="O656" s="74" t="str">
        <f t="shared" si="9"/>
        <v>#NAME?</v>
      </c>
      <c r="P656" s="75" t="str">
        <f>IF(O656="","",IF(OR(periods_per_year=26,periods_per_year=52),IF(periods_per_year=26,IF(O656=1,fpdate,P655+14),IF(periods_per_year=52,IF(O656=1,fpdate,P655+7),"n/a")),IF(periods_per_year=24,DATE(YEAR(fpdate),MONTH(fpdate)+(O656-1)/2+IF(AND(DAY(fpdate)&gt;=15,MOD(O656,2)=0),1,0),IF(MOD(O656,2)=0,IF(DAY(fpdate)&gt;=15,DAY(fpdate)-14,DAY(fpdate)+14),DAY(fpdate))),IF(DAY(DATE(YEAR(fpdate),MONTH(fpdate)+O656-1,DAY(fpdate)))&lt;&gt;DAY(fpdate),DATE(YEAR(fpdate),MONTH(fpdate)+O656,0),DATE(YEAR(fpdate),MONTH(fpdate)+O656-1,DAY(fpdate))))))</f>
        <v>#NAME?</v>
      </c>
      <c r="Q656" s="80" t="str">
        <f>IF(O656="","",IF(D656&lt;&gt;"",D656,IF(O656=1,start_rate,IF(variable,IF(OR(O656=1,O656&lt;$J$23*periods_per_year),Q655,MIN($J$24,IF(MOD(O656-1,$J$26)=0,MAX($J$25,Q655+$J$27),Q655))),Q655))))</f>
        <v>#NAME?</v>
      </c>
      <c r="R656" s="78" t="str">
        <f t="shared" si="10"/>
        <v>#NAME?</v>
      </c>
      <c r="S656" s="78" t="str">
        <f t="shared" si="11"/>
        <v>#NAME?</v>
      </c>
      <c r="T656" s="78" t="str">
        <f t="shared" si="12"/>
        <v>#NAME?</v>
      </c>
      <c r="U656" s="78" t="str">
        <f t="shared" si="13"/>
        <v>#NAME?</v>
      </c>
    </row>
    <row r="657" ht="12.75" customHeight="1">
      <c r="A657" s="74" t="str">
        <f t="shared" si="1"/>
        <v>#NAME?</v>
      </c>
      <c r="B657" s="75" t="str">
        <f>IF(A657="","",IF(OR(periods_per_year=26,periods_per_year=52),IF(periods_per_year=26,IF(A657=1,fpdate,B656+14),IF(periods_per_year=52,IF(A657=1,fpdate,B656+7),"n/a")),IF(periods_per_year=24,DATE(YEAR(fpdate),MONTH(fpdate)+(A657-1)/2+IF(AND(DAY(fpdate)&gt;=15,MOD(A657,2)=0),1,0),IF(MOD(A657,2)=0,IF(DAY(fpdate)&gt;=15,DAY(fpdate)-14,DAY(fpdate)+14),DAY(fpdate))),IF(DAY(DATE(YEAR(fpdate),MONTH(fpdate)+A657-1,DAY(fpdate)))&lt;&gt;DAY(fpdate),DATE(YEAR(fpdate),MONTH(fpdate)+A657,0),DATE(YEAR(fpdate),MONTH(fpdate)+A657-1,DAY(fpdate))))))</f>
        <v>#NAME?</v>
      </c>
      <c r="C657" s="76" t="str">
        <f t="shared" si="2"/>
        <v>#NAME?</v>
      </c>
      <c r="D657" s="77" t="str">
        <f>IF(A657="","",IF(A657=1,start_rate,IF(variable,IF(OR(A657=1,A657&lt;$J$23*periods_per_year),D656,MIN($J$24,IF(MOD(A657-1,$J$26)=0,MAX($J$25,D656+$J$27),D656))),D656)))</f>
        <v>#NAME?</v>
      </c>
      <c r="E657" s="78" t="str">
        <f t="shared" si="3"/>
        <v>#NAME?</v>
      </c>
      <c r="F657" s="78" t="str">
        <f t="shared" si="4"/>
        <v>#NAME?</v>
      </c>
      <c r="G657" s="78" t="str">
        <f>IF(OR(A657="",A657&lt;$E$23),"",IF(J656&lt;=F657,0,IF(IF(AND(A657&gt;=$E$23,MOD(A657-$E$23,int)=0),$E$24,0)+F657&gt;=J656+E657,J656+E657-F657,IF(AND(A657&gt;=$E$23,MOD(A657-$E$23,int)=0),$E$24,0)+IF(IF(AND(A657&gt;=$E$23,MOD(A657-$E$23,int)=0),$E$24,0)+IF(MOD(A657-$E$27,periods_per_year)=0,$E$26,0)+F657&lt;J656+E657,IF(MOD(A657-$E$27,periods_per_year)=0,$E$26,0),J656+E657-IF(AND(A657&gt;=$E$23,MOD(A657-$E$23,int)=0),$E$24,0)-F657))))</f>
        <v>#NAME?</v>
      </c>
      <c r="H657" s="79"/>
      <c r="I657" s="78" t="str">
        <f t="shared" si="5"/>
        <v>#NAME?</v>
      </c>
      <c r="J657" s="78" t="str">
        <f t="shared" si="6"/>
        <v>#NAME?</v>
      </c>
      <c r="K657" s="78" t="str">
        <f t="shared" si="7"/>
        <v>#NAME?</v>
      </c>
      <c r="L657" s="78" t="str">
        <f t="shared" si="8"/>
        <v>#NAME?</v>
      </c>
      <c r="M657" s="4"/>
      <c r="N657" s="4"/>
      <c r="O657" s="74" t="str">
        <f t="shared" si="9"/>
        <v>#NAME?</v>
      </c>
      <c r="P657" s="75" t="str">
        <f>IF(O657="","",IF(OR(periods_per_year=26,periods_per_year=52),IF(periods_per_year=26,IF(O657=1,fpdate,P656+14),IF(periods_per_year=52,IF(O657=1,fpdate,P656+7),"n/a")),IF(periods_per_year=24,DATE(YEAR(fpdate),MONTH(fpdate)+(O657-1)/2+IF(AND(DAY(fpdate)&gt;=15,MOD(O657,2)=0),1,0),IF(MOD(O657,2)=0,IF(DAY(fpdate)&gt;=15,DAY(fpdate)-14,DAY(fpdate)+14),DAY(fpdate))),IF(DAY(DATE(YEAR(fpdate),MONTH(fpdate)+O657-1,DAY(fpdate)))&lt;&gt;DAY(fpdate),DATE(YEAR(fpdate),MONTH(fpdate)+O657,0),DATE(YEAR(fpdate),MONTH(fpdate)+O657-1,DAY(fpdate))))))</f>
        <v>#NAME?</v>
      </c>
      <c r="Q657" s="80" t="str">
        <f>IF(O657="","",IF(D657&lt;&gt;"",D657,IF(O657=1,start_rate,IF(variable,IF(OR(O657=1,O657&lt;$J$23*periods_per_year),Q656,MIN($J$24,IF(MOD(O657-1,$J$26)=0,MAX($J$25,Q656+$J$27),Q656))),Q656))))</f>
        <v>#NAME?</v>
      </c>
      <c r="R657" s="78" t="str">
        <f t="shared" si="10"/>
        <v>#NAME?</v>
      </c>
      <c r="S657" s="78" t="str">
        <f t="shared" si="11"/>
        <v>#NAME?</v>
      </c>
      <c r="T657" s="78" t="str">
        <f t="shared" si="12"/>
        <v>#NAME?</v>
      </c>
      <c r="U657" s="78" t="str">
        <f t="shared" si="13"/>
        <v>#NAME?</v>
      </c>
    </row>
    <row r="658" ht="12.75" customHeight="1">
      <c r="A658" s="74" t="str">
        <f t="shared" si="1"/>
        <v>#NAME?</v>
      </c>
      <c r="B658" s="75" t="str">
        <f>IF(A658="","",IF(OR(periods_per_year=26,periods_per_year=52),IF(periods_per_year=26,IF(A658=1,fpdate,B657+14),IF(periods_per_year=52,IF(A658=1,fpdate,B657+7),"n/a")),IF(periods_per_year=24,DATE(YEAR(fpdate),MONTH(fpdate)+(A658-1)/2+IF(AND(DAY(fpdate)&gt;=15,MOD(A658,2)=0),1,0),IF(MOD(A658,2)=0,IF(DAY(fpdate)&gt;=15,DAY(fpdate)-14,DAY(fpdate)+14),DAY(fpdate))),IF(DAY(DATE(YEAR(fpdate),MONTH(fpdate)+A658-1,DAY(fpdate)))&lt;&gt;DAY(fpdate),DATE(YEAR(fpdate),MONTH(fpdate)+A658,0),DATE(YEAR(fpdate),MONTH(fpdate)+A658-1,DAY(fpdate))))))</f>
        <v>#NAME?</v>
      </c>
      <c r="C658" s="76" t="str">
        <f t="shared" si="2"/>
        <v>#NAME?</v>
      </c>
      <c r="D658" s="77" t="str">
        <f>IF(A658="","",IF(A658=1,start_rate,IF(variable,IF(OR(A658=1,A658&lt;$J$23*periods_per_year),D657,MIN($J$24,IF(MOD(A658-1,$J$26)=0,MAX($J$25,D657+$J$27),D657))),D657)))</f>
        <v>#NAME?</v>
      </c>
      <c r="E658" s="78" t="str">
        <f t="shared" si="3"/>
        <v>#NAME?</v>
      </c>
      <c r="F658" s="78" t="str">
        <f t="shared" si="4"/>
        <v>#NAME?</v>
      </c>
      <c r="G658" s="78" t="str">
        <f>IF(OR(A658="",A658&lt;$E$23),"",IF(J657&lt;=F658,0,IF(IF(AND(A658&gt;=$E$23,MOD(A658-$E$23,int)=0),$E$24,0)+F658&gt;=J657+E658,J657+E658-F658,IF(AND(A658&gt;=$E$23,MOD(A658-$E$23,int)=0),$E$24,0)+IF(IF(AND(A658&gt;=$E$23,MOD(A658-$E$23,int)=0),$E$24,0)+IF(MOD(A658-$E$27,periods_per_year)=0,$E$26,0)+F658&lt;J657+E658,IF(MOD(A658-$E$27,periods_per_year)=0,$E$26,0),J657+E658-IF(AND(A658&gt;=$E$23,MOD(A658-$E$23,int)=0),$E$24,0)-F658))))</f>
        <v>#NAME?</v>
      </c>
      <c r="H658" s="79"/>
      <c r="I658" s="78" t="str">
        <f t="shared" si="5"/>
        <v>#NAME?</v>
      </c>
      <c r="J658" s="78" t="str">
        <f t="shared" si="6"/>
        <v>#NAME?</v>
      </c>
      <c r="K658" s="78" t="str">
        <f t="shared" si="7"/>
        <v>#NAME?</v>
      </c>
      <c r="L658" s="78" t="str">
        <f t="shared" si="8"/>
        <v>#NAME?</v>
      </c>
      <c r="M658" s="4"/>
      <c r="N658" s="4"/>
      <c r="O658" s="74" t="str">
        <f t="shared" si="9"/>
        <v>#NAME?</v>
      </c>
      <c r="P658" s="75" t="str">
        <f>IF(O658="","",IF(OR(periods_per_year=26,periods_per_year=52),IF(periods_per_year=26,IF(O658=1,fpdate,P657+14),IF(periods_per_year=52,IF(O658=1,fpdate,P657+7),"n/a")),IF(periods_per_year=24,DATE(YEAR(fpdate),MONTH(fpdate)+(O658-1)/2+IF(AND(DAY(fpdate)&gt;=15,MOD(O658,2)=0),1,0),IF(MOD(O658,2)=0,IF(DAY(fpdate)&gt;=15,DAY(fpdate)-14,DAY(fpdate)+14),DAY(fpdate))),IF(DAY(DATE(YEAR(fpdate),MONTH(fpdate)+O658-1,DAY(fpdate)))&lt;&gt;DAY(fpdate),DATE(YEAR(fpdate),MONTH(fpdate)+O658,0),DATE(YEAR(fpdate),MONTH(fpdate)+O658-1,DAY(fpdate))))))</f>
        <v>#NAME?</v>
      </c>
      <c r="Q658" s="80" t="str">
        <f>IF(O658="","",IF(D658&lt;&gt;"",D658,IF(O658=1,start_rate,IF(variable,IF(OR(O658=1,O658&lt;$J$23*periods_per_year),Q657,MIN($J$24,IF(MOD(O658-1,$J$26)=0,MAX($J$25,Q657+$J$27),Q657))),Q657))))</f>
        <v>#NAME?</v>
      </c>
      <c r="R658" s="78" t="str">
        <f t="shared" si="10"/>
        <v>#NAME?</v>
      </c>
      <c r="S658" s="78" t="str">
        <f t="shared" si="11"/>
        <v>#NAME?</v>
      </c>
      <c r="T658" s="78" t="str">
        <f t="shared" si="12"/>
        <v>#NAME?</v>
      </c>
      <c r="U658" s="78" t="str">
        <f t="shared" si="13"/>
        <v>#NAME?</v>
      </c>
    </row>
    <row r="659" ht="12.75" customHeight="1">
      <c r="A659" s="74" t="str">
        <f t="shared" si="1"/>
        <v>#NAME?</v>
      </c>
      <c r="B659" s="75" t="str">
        <f>IF(A659="","",IF(OR(periods_per_year=26,periods_per_year=52),IF(periods_per_year=26,IF(A659=1,fpdate,B658+14),IF(periods_per_year=52,IF(A659=1,fpdate,B658+7),"n/a")),IF(periods_per_year=24,DATE(YEAR(fpdate),MONTH(fpdate)+(A659-1)/2+IF(AND(DAY(fpdate)&gt;=15,MOD(A659,2)=0),1,0),IF(MOD(A659,2)=0,IF(DAY(fpdate)&gt;=15,DAY(fpdate)-14,DAY(fpdate)+14),DAY(fpdate))),IF(DAY(DATE(YEAR(fpdate),MONTH(fpdate)+A659-1,DAY(fpdate)))&lt;&gt;DAY(fpdate),DATE(YEAR(fpdate),MONTH(fpdate)+A659,0),DATE(YEAR(fpdate),MONTH(fpdate)+A659-1,DAY(fpdate))))))</f>
        <v>#NAME?</v>
      </c>
      <c r="C659" s="76" t="str">
        <f t="shared" si="2"/>
        <v>#NAME?</v>
      </c>
      <c r="D659" s="77" t="str">
        <f>IF(A659="","",IF(A659=1,start_rate,IF(variable,IF(OR(A659=1,A659&lt;$J$23*periods_per_year),D658,MIN($J$24,IF(MOD(A659-1,$J$26)=0,MAX($J$25,D658+$J$27),D658))),D658)))</f>
        <v>#NAME?</v>
      </c>
      <c r="E659" s="78" t="str">
        <f t="shared" si="3"/>
        <v>#NAME?</v>
      </c>
      <c r="F659" s="78" t="str">
        <f t="shared" si="4"/>
        <v>#NAME?</v>
      </c>
      <c r="G659" s="78" t="str">
        <f>IF(OR(A659="",A659&lt;$E$23),"",IF(J658&lt;=F659,0,IF(IF(AND(A659&gt;=$E$23,MOD(A659-$E$23,int)=0),$E$24,0)+F659&gt;=J658+E659,J658+E659-F659,IF(AND(A659&gt;=$E$23,MOD(A659-$E$23,int)=0),$E$24,0)+IF(IF(AND(A659&gt;=$E$23,MOD(A659-$E$23,int)=0),$E$24,0)+IF(MOD(A659-$E$27,periods_per_year)=0,$E$26,0)+F659&lt;J658+E659,IF(MOD(A659-$E$27,periods_per_year)=0,$E$26,0),J658+E659-IF(AND(A659&gt;=$E$23,MOD(A659-$E$23,int)=0),$E$24,0)-F659))))</f>
        <v>#NAME?</v>
      </c>
      <c r="H659" s="79"/>
      <c r="I659" s="78" t="str">
        <f t="shared" si="5"/>
        <v>#NAME?</v>
      </c>
      <c r="J659" s="78" t="str">
        <f t="shared" si="6"/>
        <v>#NAME?</v>
      </c>
      <c r="K659" s="78" t="str">
        <f t="shared" si="7"/>
        <v>#NAME?</v>
      </c>
      <c r="L659" s="78" t="str">
        <f t="shared" si="8"/>
        <v>#NAME?</v>
      </c>
      <c r="M659" s="4"/>
      <c r="N659" s="4"/>
      <c r="O659" s="74" t="str">
        <f t="shared" si="9"/>
        <v>#NAME?</v>
      </c>
      <c r="P659" s="75" t="str">
        <f>IF(O659="","",IF(OR(periods_per_year=26,periods_per_year=52),IF(periods_per_year=26,IF(O659=1,fpdate,P658+14),IF(periods_per_year=52,IF(O659=1,fpdate,P658+7),"n/a")),IF(periods_per_year=24,DATE(YEAR(fpdate),MONTH(fpdate)+(O659-1)/2+IF(AND(DAY(fpdate)&gt;=15,MOD(O659,2)=0),1,0),IF(MOD(O659,2)=0,IF(DAY(fpdate)&gt;=15,DAY(fpdate)-14,DAY(fpdate)+14),DAY(fpdate))),IF(DAY(DATE(YEAR(fpdate),MONTH(fpdate)+O659-1,DAY(fpdate)))&lt;&gt;DAY(fpdate),DATE(YEAR(fpdate),MONTH(fpdate)+O659,0),DATE(YEAR(fpdate),MONTH(fpdate)+O659-1,DAY(fpdate))))))</f>
        <v>#NAME?</v>
      </c>
      <c r="Q659" s="80" t="str">
        <f>IF(O659="","",IF(D659&lt;&gt;"",D659,IF(O659=1,start_rate,IF(variable,IF(OR(O659=1,O659&lt;$J$23*periods_per_year),Q658,MIN($J$24,IF(MOD(O659-1,$J$26)=0,MAX($J$25,Q658+$J$27),Q658))),Q658))))</f>
        <v>#NAME?</v>
      </c>
      <c r="R659" s="78" t="str">
        <f t="shared" si="10"/>
        <v>#NAME?</v>
      </c>
      <c r="S659" s="78" t="str">
        <f t="shared" si="11"/>
        <v>#NAME?</v>
      </c>
      <c r="T659" s="78" t="str">
        <f t="shared" si="12"/>
        <v>#NAME?</v>
      </c>
      <c r="U659" s="78" t="str">
        <f t="shared" si="13"/>
        <v>#NAME?</v>
      </c>
    </row>
    <row r="660" ht="12.75" customHeight="1">
      <c r="A660" s="74" t="str">
        <f t="shared" si="1"/>
        <v>#NAME?</v>
      </c>
      <c r="B660" s="75" t="str">
        <f>IF(A660="","",IF(OR(periods_per_year=26,periods_per_year=52),IF(periods_per_year=26,IF(A660=1,fpdate,B659+14),IF(periods_per_year=52,IF(A660=1,fpdate,B659+7),"n/a")),IF(periods_per_year=24,DATE(YEAR(fpdate),MONTH(fpdate)+(A660-1)/2+IF(AND(DAY(fpdate)&gt;=15,MOD(A660,2)=0),1,0),IF(MOD(A660,2)=0,IF(DAY(fpdate)&gt;=15,DAY(fpdate)-14,DAY(fpdate)+14),DAY(fpdate))),IF(DAY(DATE(YEAR(fpdate),MONTH(fpdate)+A660-1,DAY(fpdate)))&lt;&gt;DAY(fpdate),DATE(YEAR(fpdate),MONTH(fpdate)+A660,0),DATE(YEAR(fpdate),MONTH(fpdate)+A660-1,DAY(fpdate))))))</f>
        <v>#NAME?</v>
      </c>
      <c r="C660" s="76" t="str">
        <f t="shared" si="2"/>
        <v>#NAME?</v>
      </c>
      <c r="D660" s="77" t="str">
        <f>IF(A660="","",IF(A660=1,start_rate,IF(variable,IF(OR(A660=1,A660&lt;$J$23*periods_per_year),D659,MIN($J$24,IF(MOD(A660-1,$J$26)=0,MAX($J$25,D659+$J$27),D659))),D659)))</f>
        <v>#NAME?</v>
      </c>
      <c r="E660" s="78" t="str">
        <f t="shared" si="3"/>
        <v>#NAME?</v>
      </c>
      <c r="F660" s="78" t="str">
        <f t="shared" si="4"/>
        <v>#NAME?</v>
      </c>
      <c r="G660" s="78" t="str">
        <f>IF(OR(A660="",A660&lt;$E$23),"",IF(J659&lt;=F660,0,IF(IF(AND(A660&gt;=$E$23,MOD(A660-$E$23,int)=0),$E$24,0)+F660&gt;=J659+E660,J659+E660-F660,IF(AND(A660&gt;=$E$23,MOD(A660-$E$23,int)=0),$E$24,0)+IF(IF(AND(A660&gt;=$E$23,MOD(A660-$E$23,int)=0),$E$24,0)+IF(MOD(A660-$E$27,periods_per_year)=0,$E$26,0)+F660&lt;J659+E660,IF(MOD(A660-$E$27,periods_per_year)=0,$E$26,0),J659+E660-IF(AND(A660&gt;=$E$23,MOD(A660-$E$23,int)=0),$E$24,0)-F660))))</f>
        <v>#NAME?</v>
      </c>
      <c r="H660" s="79"/>
      <c r="I660" s="78" t="str">
        <f t="shared" si="5"/>
        <v>#NAME?</v>
      </c>
      <c r="J660" s="78" t="str">
        <f t="shared" si="6"/>
        <v>#NAME?</v>
      </c>
      <c r="K660" s="78" t="str">
        <f t="shared" si="7"/>
        <v>#NAME?</v>
      </c>
      <c r="L660" s="78" t="str">
        <f t="shared" si="8"/>
        <v>#NAME?</v>
      </c>
      <c r="M660" s="4"/>
      <c r="N660" s="4"/>
      <c r="O660" s="74" t="str">
        <f t="shared" si="9"/>
        <v>#NAME?</v>
      </c>
      <c r="P660" s="75" t="str">
        <f>IF(O660="","",IF(OR(periods_per_year=26,periods_per_year=52),IF(periods_per_year=26,IF(O660=1,fpdate,P659+14),IF(periods_per_year=52,IF(O660=1,fpdate,P659+7),"n/a")),IF(periods_per_year=24,DATE(YEAR(fpdate),MONTH(fpdate)+(O660-1)/2+IF(AND(DAY(fpdate)&gt;=15,MOD(O660,2)=0),1,0),IF(MOD(O660,2)=0,IF(DAY(fpdate)&gt;=15,DAY(fpdate)-14,DAY(fpdate)+14),DAY(fpdate))),IF(DAY(DATE(YEAR(fpdate),MONTH(fpdate)+O660-1,DAY(fpdate)))&lt;&gt;DAY(fpdate),DATE(YEAR(fpdate),MONTH(fpdate)+O660,0),DATE(YEAR(fpdate),MONTH(fpdate)+O660-1,DAY(fpdate))))))</f>
        <v>#NAME?</v>
      </c>
      <c r="Q660" s="80" t="str">
        <f>IF(O660="","",IF(D660&lt;&gt;"",D660,IF(O660=1,start_rate,IF(variable,IF(OR(O660=1,O660&lt;$J$23*periods_per_year),Q659,MIN($J$24,IF(MOD(O660-1,$J$26)=0,MAX($J$25,Q659+$J$27),Q659))),Q659))))</f>
        <v>#NAME?</v>
      </c>
      <c r="R660" s="78" t="str">
        <f t="shared" si="10"/>
        <v>#NAME?</v>
      </c>
      <c r="S660" s="78" t="str">
        <f t="shared" si="11"/>
        <v>#NAME?</v>
      </c>
      <c r="T660" s="78" t="str">
        <f t="shared" si="12"/>
        <v>#NAME?</v>
      </c>
      <c r="U660" s="78" t="str">
        <f t="shared" si="13"/>
        <v>#NAME?</v>
      </c>
    </row>
    <row r="661" ht="12.75" customHeight="1">
      <c r="A661" s="74" t="str">
        <f t="shared" si="1"/>
        <v>#NAME?</v>
      </c>
      <c r="B661" s="75" t="str">
        <f>IF(A661="","",IF(OR(periods_per_year=26,periods_per_year=52),IF(periods_per_year=26,IF(A661=1,fpdate,B660+14),IF(periods_per_year=52,IF(A661=1,fpdate,B660+7),"n/a")),IF(periods_per_year=24,DATE(YEAR(fpdate),MONTH(fpdate)+(A661-1)/2+IF(AND(DAY(fpdate)&gt;=15,MOD(A661,2)=0),1,0),IF(MOD(A661,2)=0,IF(DAY(fpdate)&gt;=15,DAY(fpdate)-14,DAY(fpdate)+14),DAY(fpdate))),IF(DAY(DATE(YEAR(fpdate),MONTH(fpdate)+A661-1,DAY(fpdate)))&lt;&gt;DAY(fpdate),DATE(YEAR(fpdate),MONTH(fpdate)+A661,0),DATE(YEAR(fpdate),MONTH(fpdate)+A661-1,DAY(fpdate))))))</f>
        <v>#NAME?</v>
      </c>
      <c r="C661" s="76" t="str">
        <f t="shared" si="2"/>
        <v>#NAME?</v>
      </c>
      <c r="D661" s="77" t="str">
        <f>IF(A661="","",IF(A661=1,start_rate,IF(variable,IF(OR(A661=1,A661&lt;$J$23*periods_per_year),D660,MIN($J$24,IF(MOD(A661-1,$J$26)=0,MAX($J$25,D660+$J$27),D660))),D660)))</f>
        <v>#NAME?</v>
      </c>
      <c r="E661" s="78" t="str">
        <f t="shared" si="3"/>
        <v>#NAME?</v>
      </c>
      <c r="F661" s="78" t="str">
        <f t="shared" si="4"/>
        <v>#NAME?</v>
      </c>
      <c r="G661" s="78" t="str">
        <f>IF(OR(A661="",A661&lt;$E$23),"",IF(J660&lt;=F661,0,IF(IF(AND(A661&gt;=$E$23,MOD(A661-$E$23,int)=0),$E$24,0)+F661&gt;=J660+E661,J660+E661-F661,IF(AND(A661&gt;=$E$23,MOD(A661-$E$23,int)=0),$E$24,0)+IF(IF(AND(A661&gt;=$E$23,MOD(A661-$E$23,int)=0),$E$24,0)+IF(MOD(A661-$E$27,periods_per_year)=0,$E$26,0)+F661&lt;J660+E661,IF(MOD(A661-$E$27,periods_per_year)=0,$E$26,0),J660+E661-IF(AND(A661&gt;=$E$23,MOD(A661-$E$23,int)=0),$E$24,0)-F661))))</f>
        <v>#NAME?</v>
      </c>
      <c r="H661" s="79"/>
      <c r="I661" s="78" t="str">
        <f t="shared" si="5"/>
        <v>#NAME?</v>
      </c>
      <c r="J661" s="78" t="str">
        <f t="shared" si="6"/>
        <v>#NAME?</v>
      </c>
      <c r="K661" s="78" t="str">
        <f t="shared" si="7"/>
        <v>#NAME?</v>
      </c>
      <c r="L661" s="78" t="str">
        <f t="shared" si="8"/>
        <v>#NAME?</v>
      </c>
      <c r="M661" s="4"/>
      <c r="N661" s="4"/>
      <c r="O661" s="74" t="str">
        <f t="shared" si="9"/>
        <v>#NAME?</v>
      </c>
      <c r="P661" s="75" t="str">
        <f>IF(O661="","",IF(OR(periods_per_year=26,periods_per_year=52),IF(periods_per_year=26,IF(O661=1,fpdate,P660+14),IF(periods_per_year=52,IF(O661=1,fpdate,P660+7),"n/a")),IF(periods_per_year=24,DATE(YEAR(fpdate),MONTH(fpdate)+(O661-1)/2+IF(AND(DAY(fpdate)&gt;=15,MOD(O661,2)=0),1,0),IF(MOD(O661,2)=0,IF(DAY(fpdate)&gt;=15,DAY(fpdate)-14,DAY(fpdate)+14),DAY(fpdate))),IF(DAY(DATE(YEAR(fpdate),MONTH(fpdate)+O661-1,DAY(fpdate)))&lt;&gt;DAY(fpdate),DATE(YEAR(fpdate),MONTH(fpdate)+O661,0),DATE(YEAR(fpdate),MONTH(fpdate)+O661-1,DAY(fpdate))))))</f>
        <v>#NAME?</v>
      </c>
      <c r="Q661" s="80" t="str">
        <f>IF(O661="","",IF(D661&lt;&gt;"",D661,IF(O661=1,start_rate,IF(variable,IF(OR(O661=1,O661&lt;$J$23*periods_per_year),Q660,MIN($J$24,IF(MOD(O661-1,$J$26)=0,MAX($J$25,Q660+$J$27),Q660))),Q660))))</f>
        <v>#NAME?</v>
      </c>
      <c r="R661" s="78" t="str">
        <f t="shared" si="10"/>
        <v>#NAME?</v>
      </c>
      <c r="S661" s="78" t="str">
        <f t="shared" si="11"/>
        <v>#NAME?</v>
      </c>
      <c r="T661" s="78" t="str">
        <f t="shared" si="12"/>
        <v>#NAME?</v>
      </c>
      <c r="U661" s="78" t="str">
        <f t="shared" si="13"/>
        <v>#NAME?</v>
      </c>
    </row>
    <row r="662" ht="12.75" customHeight="1">
      <c r="A662" s="74" t="str">
        <f t="shared" si="1"/>
        <v>#NAME?</v>
      </c>
      <c r="B662" s="75" t="str">
        <f>IF(A662="","",IF(OR(periods_per_year=26,periods_per_year=52),IF(periods_per_year=26,IF(A662=1,fpdate,B661+14),IF(periods_per_year=52,IF(A662=1,fpdate,B661+7),"n/a")),IF(periods_per_year=24,DATE(YEAR(fpdate),MONTH(fpdate)+(A662-1)/2+IF(AND(DAY(fpdate)&gt;=15,MOD(A662,2)=0),1,0),IF(MOD(A662,2)=0,IF(DAY(fpdate)&gt;=15,DAY(fpdate)-14,DAY(fpdate)+14),DAY(fpdate))),IF(DAY(DATE(YEAR(fpdate),MONTH(fpdate)+A662-1,DAY(fpdate)))&lt;&gt;DAY(fpdate),DATE(YEAR(fpdate),MONTH(fpdate)+A662,0),DATE(YEAR(fpdate),MONTH(fpdate)+A662-1,DAY(fpdate))))))</f>
        <v>#NAME?</v>
      </c>
      <c r="C662" s="76" t="str">
        <f t="shared" si="2"/>
        <v>#NAME?</v>
      </c>
      <c r="D662" s="77" t="str">
        <f>IF(A662="","",IF(A662=1,start_rate,IF(variable,IF(OR(A662=1,A662&lt;$J$23*periods_per_year),D661,MIN($J$24,IF(MOD(A662-1,$J$26)=0,MAX($J$25,D661+$J$27),D661))),D661)))</f>
        <v>#NAME?</v>
      </c>
      <c r="E662" s="78" t="str">
        <f t="shared" si="3"/>
        <v>#NAME?</v>
      </c>
      <c r="F662" s="78" t="str">
        <f t="shared" si="4"/>
        <v>#NAME?</v>
      </c>
      <c r="G662" s="78" t="str">
        <f>IF(OR(A662="",A662&lt;$E$23),"",IF(J661&lt;=F662,0,IF(IF(AND(A662&gt;=$E$23,MOD(A662-$E$23,int)=0),$E$24,0)+F662&gt;=J661+E662,J661+E662-F662,IF(AND(A662&gt;=$E$23,MOD(A662-$E$23,int)=0),$E$24,0)+IF(IF(AND(A662&gt;=$E$23,MOD(A662-$E$23,int)=0),$E$24,0)+IF(MOD(A662-$E$27,periods_per_year)=0,$E$26,0)+F662&lt;J661+E662,IF(MOD(A662-$E$27,periods_per_year)=0,$E$26,0),J661+E662-IF(AND(A662&gt;=$E$23,MOD(A662-$E$23,int)=0),$E$24,0)-F662))))</f>
        <v>#NAME?</v>
      </c>
      <c r="H662" s="79"/>
      <c r="I662" s="78" t="str">
        <f t="shared" si="5"/>
        <v>#NAME?</v>
      </c>
      <c r="J662" s="78" t="str">
        <f t="shared" si="6"/>
        <v>#NAME?</v>
      </c>
      <c r="K662" s="78" t="str">
        <f t="shared" si="7"/>
        <v>#NAME?</v>
      </c>
      <c r="L662" s="78" t="str">
        <f t="shared" si="8"/>
        <v>#NAME?</v>
      </c>
      <c r="M662" s="4"/>
      <c r="N662" s="4"/>
      <c r="O662" s="74" t="str">
        <f t="shared" si="9"/>
        <v>#NAME?</v>
      </c>
      <c r="P662" s="75" t="str">
        <f>IF(O662="","",IF(OR(periods_per_year=26,periods_per_year=52),IF(periods_per_year=26,IF(O662=1,fpdate,P661+14),IF(periods_per_year=52,IF(O662=1,fpdate,P661+7),"n/a")),IF(periods_per_year=24,DATE(YEAR(fpdate),MONTH(fpdate)+(O662-1)/2+IF(AND(DAY(fpdate)&gt;=15,MOD(O662,2)=0),1,0),IF(MOD(O662,2)=0,IF(DAY(fpdate)&gt;=15,DAY(fpdate)-14,DAY(fpdate)+14),DAY(fpdate))),IF(DAY(DATE(YEAR(fpdate),MONTH(fpdate)+O662-1,DAY(fpdate)))&lt;&gt;DAY(fpdate),DATE(YEAR(fpdate),MONTH(fpdate)+O662,0),DATE(YEAR(fpdate),MONTH(fpdate)+O662-1,DAY(fpdate))))))</f>
        <v>#NAME?</v>
      </c>
      <c r="Q662" s="80" t="str">
        <f>IF(O662="","",IF(D662&lt;&gt;"",D662,IF(O662=1,start_rate,IF(variable,IF(OR(O662=1,O662&lt;$J$23*periods_per_year),Q661,MIN($J$24,IF(MOD(O662-1,$J$26)=0,MAX($J$25,Q661+$J$27),Q661))),Q661))))</f>
        <v>#NAME?</v>
      </c>
      <c r="R662" s="78" t="str">
        <f t="shared" si="10"/>
        <v>#NAME?</v>
      </c>
      <c r="S662" s="78" t="str">
        <f t="shared" si="11"/>
        <v>#NAME?</v>
      </c>
      <c r="T662" s="78" t="str">
        <f t="shared" si="12"/>
        <v>#NAME?</v>
      </c>
      <c r="U662" s="78" t="str">
        <f t="shared" si="13"/>
        <v>#NAME?</v>
      </c>
    </row>
    <row r="663" ht="12.75" customHeight="1">
      <c r="A663" s="74" t="str">
        <f t="shared" si="1"/>
        <v>#NAME?</v>
      </c>
      <c r="B663" s="75" t="str">
        <f>IF(A663="","",IF(OR(periods_per_year=26,periods_per_year=52),IF(periods_per_year=26,IF(A663=1,fpdate,B662+14),IF(periods_per_year=52,IF(A663=1,fpdate,B662+7),"n/a")),IF(periods_per_year=24,DATE(YEAR(fpdate),MONTH(fpdate)+(A663-1)/2+IF(AND(DAY(fpdate)&gt;=15,MOD(A663,2)=0),1,0),IF(MOD(A663,2)=0,IF(DAY(fpdate)&gt;=15,DAY(fpdate)-14,DAY(fpdate)+14),DAY(fpdate))),IF(DAY(DATE(YEAR(fpdate),MONTH(fpdate)+A663-1,DAY(fpdate)))&lt;&gt;DAY(fpdate),DATE(YEAR(fpdate),MONTH(fpdate)+A663,0),DATE(YEAR(fpdate),MONTH(fpdate)+A663-1,DAY(fpdate))))))</f>
        <v>#NAME?</v>
      </c>
      <c r="C663" s="76" t="str">
        <f t="shared" si="2"/>
        <v>#NAME?</v>
      </c>
      <c r="D663" s="77" t="str">
        <f>IF(A663="","",IF(A663=1,start_rate,IF(variable,IF(OR(A663=1,A663&lt;$J$23*periods_per_year),D662,MIN($J$24,IF(MOD(A663-1,$J$26)=0,MAX($J$25,D662+$J$27),D662))),D662)))</f>
        <v>#NAME?</v>
      </c>
      <c r="E663" s="78" t="str">
        <f t="shared" si="3"/>
        <v>#NAME?</v>
      </c>
      <c r="F663" s="78" t="str">
        <f t="shared" si="4"/>
        <v>#NAME?</v>
      </c>
      <c r="G663" s="78" t="str">
        <f>IF(OR(A663="",A663&lt;$E$23),"",IF(J662&lt;=F663,0,IF(IF(AND(A663&gt;=$E$23,MOD(A663-$E$23,int)=0),$E$24,0)+F663&gt;=J662+E663,J662+E663-F663,IF(AND(A663&gt;=$E$23,MOD(A663-$E$23,int)=0),$E$24,0)+IF(IF(AND(A663&gt;=$E$23,MOD(A663-$E$23,int)=0),$E$24,0)+IF(MOD(A663-$E$27,periods_per_year)=0,$E$26,0)+F663&lt;J662+E663,IF(MOD(A663-$E$27,periods_per_year)=0,$E$26,0),J662+E663-IF(AND(A663&gt;=$E$23,MOD(A663-$E$23,int)=0),$E$24,0)-F663))))</f>
        <v>#NAME?</v>
      </c>
      <c r="H663" s="79"/>
      <c r="I663" s="78" t="str">
        <f t="shared" si="5"/>
        <v>#NAME?</v>
      </c>
      <c r="J663" s="78" t="str">
        <f t="shared" si="6"/>
        <v>#NAME?</v>
      </c>
      <c r="K663" s="78" t="str">
        <f t="shared" si="7"/>
        <v>#NAME?</v>
      </c>
      <c r="L663" s="78" t="str">
        <f t="shared" si="8"/>
        <v>#NAME?</v>
      </c>
      <c r="M663" s="4"/>
      <c r="N663" s="4"/>
      <c r="O663" s="74" t="str">
        <f t="shared" si="9"/>
        <v>#NAME?</v>
      </c>
      <c r="P663" s="75" t="str">
        <f>IF(O663="","",IF(OR(periods_per_year=26,periods_per_year=52),IF(periods_per_year=26,IF(O663=1,fpdate,P662+14),IF(periods_per_year=52,IF(O663=1,fpdate,P662+7),"n/a")),IF(periods_per_year=24,DATE(YEAR(fpdate),MONTH(fpdate)+(O663-1)/2+IF(AND(DAY(fpdate)&gt;=15,MOD(O663,2)=0),1,0),IF(MOD(O663,2)=0,IF(DAY(fpdate)&gt;=15,DAY(fpdate)-14,DAY(fpdate)+14),DAY(fpdate))),IF(DAY(DATE(YEAR(fpdate),MONTH(fpdate)+O663-1,DAY(fpdate)))&lt;&gt;DAY(fpdate),DATE(YEAR(fpdate),MONTH(fpdate)+O663,0),DATE(YEAR(fpdate),MONTH(fpdate)+O663-1,DAY(fpdate))))))</f>
        <v>#NAME?</v>
      </c>
      <c r="Q663" s="80" t="str">
        <f>IF(O663="","",IF(D663&lt;&gt;"",D663,IF(O663=1,start_rate,IF(variable,IF(OR(O663=1,O663&lt;$J$23*periods_per_year),Q662,MIN($J$24,IF(MOD(O663-1,$J$26)=0,MAX($J$25,Q662+$J$27),Q662))),Q662))))</f>
        <v>#NAME?</v>
      </c>
      <c r="R663" s="78" t="str">
        <f t="shared" si="10"/>
        <v>#NAME?</v>
      </c>
      <c r="S663" s="78" t="str">
        <f t="shared" si="11"/>
        <v>#NAME?</v>
      </c>
      <c r="T663" s="78" t="str">
        <f t="shared" si="12"/>
        <v>#NAME?</v>
      </c>
      <c r="U663" s="78" t="str">
        <f t="shared" si="13"/>
        <v>#NAME?</v>
      </c>
    </row>
    <row r="664" ht="12.75" customHeight="1">
      <c r="A664" s="74" t="str">
        <f t="shared" si="1"/>
        <v>#NAME?</v>
      </c>
      <c r="B664" s="75" t="str">
        <f>IF(A664="","",IF(OR(periods_per_year=26,periods_per_year=52),IF(periods_per_year=26,IF(A664=1,fpdate,B663+14),IF(periods_per_year=52,IF(A664=1,fpdate,B663+7),"n/a")),IF(periods_per_year=24,DATE(YEAR(fpdate),MONTH(fpdate)+(A664-1)/2+IF(AND(DAY(fpdate)&gt;=15,MOD(A664,2)=0),1,0),IF(MOD(A664,2)=0,IF(DAY(fpdate)&gt;=15,DAY(fpdate)-14,DAY(fpdate)+14),DAY(fpdate))),IF(DAY(DATE(YEAR(fpdate),MONTH(fpdate)+A664-1,DAY(fpdate)))&lt;&gt;DAY(fpdate),DATE(YEAR(fpdate),MONTH(fpdate)+A664,0),DATE(YEAR(fpdate),MONTH(fpdate)+A664-1,DAY(fpdate))))))</f>
        <v>#NAME?</v>
      </c>
      <c r="C664" s="76" t="str">
        <f t="shared" si="2"/>
        <v>#NAME?</v>
      </c>
      <c r="D664" s="77" t="str">
        <f>IF(A664="","",IF(A664=1,start_rate,IF(variable,IF(OR(A664=1,A664&lt;$J$23*periods_per_year),D663,MIN($J$24,IF(MOD(A664-1,$J$26)=0,MAX($J$25,D663+$J$27),D663))),D663)))</f>
        <v>#NAME?</v>
      </c>
      <c r="E664" s="78" t="str">
        <f t="shared" si="3"/>
        <v>#NAME?</v>
      </c>
      <c r="F664" s="78" t="str">
        <f t="shared" si="4"/>
        <v>#NAME?</v>
      </c>
      <c r="G664" s="78" t="str">
        <f>IF(OR(A664="",A664&lt;$E$23),"",IF(J663&lt;=F664,0,IF(IF(AND(A664&gt;=$E$23,MOD(A664-$E$23,int)=0),$E$24,0)+F664&gt;=J663+E664,J663+E664-F664,IF(AND(A664&gt;=$E$23,MOD(A664-$E$23,int)=0),$E$24,0)+IF(IF(AND(A664&gt;=$E$23,MOD(A664-$E$23,int)=0),$E$24,0)+IF(MOD(A664-$E$27,periods_per_year)=0,$E$26,0)+F664&lt;J663+E664,IF(MOD(A664-$E$27,periods_per_year)=0,$E$26,0),J663+E664-IF(AND(A664&gt;=$E$23,MOD(A664-$E$23,int)=0),$E$24,0)-F664))))</f>
        <v>#NAME?</v>
      </c>
      <c r="H664" s="79"/>
      <c r="I664" s="78" t="str">
        <f t="shared" si="5"/>
        <v>#NAME?</v>
      </c>
      <c r="J664" s="78" t="str">
        <f t="shared" si="6"/>
        <v>#NAME?</v>
      </c>
      <c r="K664" s="78" t="str">
        <f t="shared" si="7"/>
        <v>#NAME?</v>
      </c>
      <c r="L664" s="78" t="str">
        <f t="shared" si="8"/>
        <v>#NAME?</v>
      </c>
      <c r="M664" s="4"/>
      <c r="N664" s="4"/>
      <c r="O664" s="74" t="str">
        <f t="shared" si="9"/>
        <v>#NAME?</v>
      </c>
      <c r="P664" s="75" t="str">
        <f>IF(O664="","",IF(OR(periods_per_year=26,periods_per_year=52),IF(periods_per_year=26,IF(O664=1,fpdate,P663+14),IF(periods_per_year=52,IF(O664=1,fpdate,P663+7),"n/a")),IF(periods_per_year=24,DATE(YEAR(fpdate),MONTH(fpdate)+(O664-1)/2+IF(AND(DAY(fpdate)&gt;=15,MOD(O664,2)=0),1,0),IF(MOD(O664,2)=0,IF(DAY(fpdate)&gt;=15,DAY(fpdate)-14,DAY(fpdate)+14),DAY(fpdate))),IF(DAY(DATE(YEAR(fpdate),MONTH(fpdate)+O664-1,DAY(fpdate)))&lt;&gt;DAY(fpdate),DATE(YEAR(fpdate),MONTH(fpdate)+O664,0),DATE(YEAR(fpdate),MONTH(fpdate)+O664-1,DAY(fpdate))))))</f>
        <v>#NAME?</v>
      </c>
      <c r="Q664" s="80" t="str">
        <f>IF(O664="","",IF(D664&lt;&gt;"",D664,IF(O664=1,start_rate,IF(variable,IF(OR(O664=1,O664&lt;$J$23*periods_per_year),Q663,MIN($J$24,IF(MOD(O664-1,$J$26)=0,MAX($J$25,Q663+$J$27),Q663))),Q663))))</f>
        <v>#NAME?</v>
      </c>
      <c r="R664" s="78" t="str">
        <f t="shared" si="10"/>
        <v>#NAME?</v>
      </c>
      <c r="S664" s="78" t="str">
        <f t="shared" si="11"/>
        <v>#NAME?</v>
      </c>
      <c r="T664" s="78" t="str">
        <f t="shared" si="12"/>
        <v>#NAME?</v>
      </c>
      <c r="U664" s="78" t="str">
        <f t="shared" si="13"/>
        <v>#NAME?</v>
      </c>
    </row>
    <row r="665" ht="12.75" customHeight="1">
      <c r="A665" s="74" t="str">
        <f t="shared" si="1"/>
        <v>#NAME?</v>
      </c>
      <c r="B665" s="75" t="str">
        <f>IF(A665="","",IF(OR(periods_per_year=26,periods_per_year=52),IF(periods_per_year=26,IF(A665=1,fpdate,B664+14),IF(periods_per_year=52,IF(A665=1,fpdate,B664+7),"n/a")),IF(periods_per_year=24,DATE(YEAR(fpdate),MONTH(fpdate)+(A665-1)/2+IF(AND(DAY(fpdate)&gt;=15,MOD(A665,2)=0),1,0),IF(MOD(A665,2)=0,IF(DAY(fpdate)&gt;=15,DAY(fpdate)-14,DAY(fpdate)+14),DAY(fpdate))),IF(DAY(DATE(YEAR(fpdate),MONTH(fpdate)+A665-1,DAY(fpdate)))&lt;&gt;DAY(fpdate),DATE(YEAR(fpdate),MONTH(fpdate)+A665,0),DATE(YEAR(fpdate),MONTH(fpdate)+A665-1,DAY(fpdate))))))</f>
        <v>#NAME?</v>
      </c>
      <c r="C665" s="76" t="str">
        <f t="shared" si="2"/>
        <v>#NAME?</v>
      </c>
      <c r="D665" s="77" t="str">
        <f>IF(A665="","",IF(A665=1,start_rate,IF(variable,IF(OR(A665=1,A665&lt;$J$23*periods_per_year),D664,MIN($J$24,IF(MOD(A665-1,$J$26)=0,MAX($J$25,D664+$J$27),D664))),D664)))</f>
        <v>#NAME?</v>
      </c>
      <c r="E665" s="78" t="str">
        <f t="shared" si="3"/>
        <v>#NAME?</v>
      </c>
      <c r="F665" s="78" t="str">
        <f t="shared" si="4"/>
        <v>#NAME?</v>
      </c>
      <c r="G665" s="78" t="str">
        <f>IF(OR(A665="",A665&lt;$E$23),"",IF(J664&lt;=F665,0,IF(IF(AND(A665&gt;=$E$23,MOD(A665-$E$23,int)=0),$E$24,0)+F665&gt;=J664+E665,J664+E665-F665,IF(AND(A665&gt;=$E$23,MOD(A665-$E$23,int)=0),$E$24,0)+IF(IF(AND(A665&gt;=$E$23,MOD(A665-$E$23,int)=0),$E$24,0)+IF(MOD(A665-$E$27,periods_per_year)=0,$E$26,0)+F665&lt;J664+E665,IF(MOD(A665-$E$27,periods_per_year)=0,$E$26,0),J664+E665-IF(AND(A665&gt;=$E$23,MOD(A665-$E$23,int)=0),$E$24,0)-F665))))</f>
        <v>#NAME?</v>
      </c>
      <c r="H665" s="79"/>
      <c r="I665" s="78" t="str">
        <f t="shared" si="5"/>
        <v>#NAME?</v>
      </c>
      <c r="J665" s="78" t="str">
        <f t="shared" si="6"/>
        <v>#NAME?</v>
      </c>
      <c r="K665" s="78" t="str">
        <f t="shared" si="7"/>
        <v>#NAME?</v>
      </c>
      <c r="L665" s="78" t="str">
        <f t="shared" si="8"/>
        <v>#NAME?</v>
      </c>
      <c r="M665" s="4"/>
      <c r="N665" s="4"/>
      <c r="O665" s="74" t="str">
        <f t="shared" si="9"/>
        <v>#NAME?</v>
      </c>
      <c r="P665" s="75" t="str">
        <f>IF(O665="","",IF(OR(periods_per_year=26,periods_per_year=52),IF(periods_per_year=26,IF(O665=1,fpdate,P664+14),IF(periods_per_year=52,IF(O665=1,fpdate,P664+7),"n/a")),IF(periods_per_year=24,DATE(YEAR(fpdate),MONTH(fpdate)+(O665-1)/2+IF(AND(DAY(fpdate)&gt;=15,MOD(O665,2)=0),1,0),IF(MOD(O665,2)=0,IF(DAY(fpdate)&gt;=15,DAY(fpdate)-14,DAY(fpdate)+14),DAY(fpdate))),IF(DAY(DATE(YEAR(fpdate),MONTH(fpdate)+O665-1,DAY(fpdate)))&lt;&gt;DAY(fpdate),DATE(YEAR(fpdate),MONTH(fpdate)+O665,0),DATE(YEAR(fpdate),MONTH(fpdate)+O665-1,DAY(fpdate))))))</f>
        <v>#NAME?</v>
      </c>
      <c r="Q665" s="80" t="str">
        <f>IF(O665="","",IF(D665&lt;&gt;"",D665,IF(O665=1,start_rate,IF(variable,IF(OR(O665=1,O665&lt;$J$23*periods_per_year),Q664,MIN($J$24,IF(MOD(O665-1,$J$26)=0,MAX($J$25,Q664+$J$27),Q664))),Q664))))</f>
        <v>#NAME?</v>
      </c>
      <c r="R665" s="78" t="str">
        <f t="shared" si="10"/>
        <v>#NAME?</v>
      </c>
      <c r="S665" s="78" t="str">
        <f t="shared" si="11"/>
        <v>#NAME?</v>
      </c>
      <c r="T665" s="78" t="str">
        <f t="shared" si="12"/>
        <v>#NAME?</v>
      </c>
      <c r="U665" s="78" t="str">
        <f t="shared" si="13"/>
        <v>#NAME?</v>
      </c>
    </row>
    <row r="666" ht="12.75" customHeight="1">
      <c r="A666" s="74" t="str">
        <f t="shared" si="1"/>
        <v>#NAME?</v>
      </c>
      <c r="B666" s="75" t="str">
        <f>IF(A666="","",IF(OR(periods_per_year=26,periods_per_year=52),IF(periods_per_year=26,IF(A666=1,fpdate,B665+14),IF(periods_per_year=52,IF(A666=1,fpdate,B665+7),"n/a")),IF(periods_per_year=24,DATE(YEAR(fpdate),MONTH(fpdate)+(A666-1)/2+IF(AND(DAY(fpdate)&gt;=15,MOD(A666,2)=0),1,0),IF(MOD(A666,2)=0,IF(DAY(fpdate)&gt;=15,DAY(fpdate)-14,DAY(fpdate)+14),DAY(fpdate))),IF(DAY(DATE(YEAR(fpdate),MONTH(fpdate)+A666-1,DAY(fpdate)))&lt;&gt;DAY(fpdate),DATE(YEAR(fpdate),MONTH(fpdate)+A666,0),DATE(YEAR(fpdate),MONTH(fpdate)+A666-1,DAY(fpdate))))))</f>
        <v>#NAME?</v>
      </c>
      <c r="C666" s="76" t="str">
        <f t="shared" si="2"/>
        <v>#NAME?</v>
      </c>
      <c r="D666" s="77" t="str">
        <f>IF(A666="","",IF(A666=1,start_rate,IF(variable,IF(OR(A666=1,A666&lt;$J$23*periods_per_year),D665,MIN($J$24,IF(MOD(A666-1,$J$26)=0,MAX($J$25,D665+$J$27),D665))),D665)))</f>
        <v>#NAME?</v>
      </c>
      <c r="E666" s="78" t="str">
        <f t="shared" si="3"/>
        <v>#NAME?</v>
      </c>
      <c r="F666" s="78" t="str">
        <f t="shared" si="4"/>
        <v>#NAME?</v>
      </c>
      <c r="G666" s="78" t="str">
        <f>IF(OR(A666="",A666&lt;$E$23),"",IF(J665&lt;=F666,0,IF(IF(AND(A666&gt;=$E$23,MOD(A666-$E$23,int)=0),$E$24,0)+F666&gt;=J665+E666,J665+E666-F666,IF(AND(A666&gt;=$E$23,MOD(A666-$E$23,int)=0),$E$24,0)+IF(IF(AND(A666&gt;=$E$23,MOD(A666-$E$23,int)=0),$E$24,0)+IF(MOD(A666-$E$27,periods_per_year)=0,$E$26,0)+F666&lt;J665+E666,IF(MOD(A666-$E$27,periods_per_year)=0,$E$26,0),J665+E666-IF(AND(A666&gt;=$E$23,MOD(A666-$E$23,int)=0),$E$24,0)-F666))))</f>
        <v>#NAME?</v>
      </c>
      <c r="H666" s="79"/>
      <c r="I666" s="78" t="str">
        <f t="shared" si="5"/>
        <v>#NAME?</v>
      </c>
      <c r="J666" s="78" t="str">
        <f t="shared" si="6"/>
        <v>#NAME?</v>
      </c>
      <c r="K666" s="78" t="str">
        <f t="shared" si="7"/>
        <v>#NAME?</v>
      </c>
      <c r="L666" s="78" t="str">
        <f t="shared" si="8"/>
        <v>#NAME?</v>
      </c>
      <c r="M666" s="4"/>
      <c r="N666" s="4"/>
      <c r="O666" s="74" t="str">
        <f t="shared" si="9"/>
        <v>#NAME?</v>
      </c>
      <c r="P666" s="75" t="str">
        <f>IF(O666="","",IF(OR(periods_per_year=26,periods_per_year=52),IF(periods_per_year=26,IF(O666=1,fpdate,P665+14),IF(periods_per_year=52,IF(O666=1,fpdate,P665+7),"n/a")),IF(periods_per_year=24,DATE(YEAR(fpdate),MONTH(fpdate)+(O666-1)/2+IF(AND(DAY(fpdate)&gt;=15,MOD(O666,2)=0),1,0),IF(MOD(O666,2)=0,IF(DAY(fpdate)&gt;=15,DAY(fpdate)-14,DAY(fpdate)+14),DAY(fpdate))),IF(DAY(DATE(YEAR(fpdate),MONTH(fpdate)+O666-1,DAY(fpdate)))&lt;&gt;DAY(fpdate),DATE(YEAR(fpdate),MONTH(fpdate)+O666,0),DATE(YEAR(fpdate),MONTH(fpdate)+O666-1,DAY(fpdate))))))</f>
        <v>#NAME?</v>
      </c>
      <c r="Q666" s="80" t="str">
        <f>IF(O666="","",IF(D666&lt;&gt;"",D666,IF(O666=1,start_rate,IF(variable,IF(OR(O666=1,O666&lt;$J$23*periods_per_year),Q665,MIN($J$24,IF(MOD(O666-1,$J$26)=0,MAX($J$25,Q665+$J$27),Q665))),Q665))))</f>
        <v>#NAME?</v>
      </c>
      <c r="R666" s="78" t="str">
        <f t="shared" si="10"/>
        <v>#NAME?</v>
      </c>
      <c r="S666" s="78" t="str">
        <f t="shared" si="11"/>
        <v>#NAME?</v>
      </c>
      <c r="T666" s="78" t="str">
        <f t="shared" si="12"/>
        <v>#NAME?</v>
      </c>
      <c r="U666" s="78" t="str">
        <f t="shared" si="13"/>
        <v>#NAME?</v>
      </c>
    </row>
    <row r="667" ht="12.75" customHeight="1">
      <c r="A667" s="74" t="str">
        <f t="shared" si="1"/>
        <v>#NAME?</v>
      </c>
      <c r="B667" s="75" t="str">
        <f>IF(A667="","",IF(OR(periods_per_year=26,periods_per_year=52),IF(periods_per_year=26,IF(A667=1,fpdate,B666+14),IF(periods_per_year=52,IF(A667=1,fpdate,B666+7),"n/a")),IF(periods_per_year=24,DATE(YEAR(fpdate),MONTH(fpdate)+(A667-1)/2+IF(AND(DAY(fpdate)&gt;=15,MOD(A667,2)=0),1,0),IF(MOD(A667,2)=0,IF(DAY(fpdate)&gt;=15,DAY(fpdate)-14,DAY(fpdate)+14),DAY(fpdate))),IF(DAY(DATE(YEAR(fpdate),MONTH(fpdate)+A667-1,DAY(fpdate)))&lt;&gt;DAY(fpdate),DATE(YEAR(fpdate),MONTH(fpdate)+A667,0),DATE(YEAR(fpdate),MONTH(fpdate)+A667-1,DAY(fpdate))))))</f>
        <v>#NAME?</v>
      </c>
      <c r="C667" s="76" t="str">
        <f t="shared" si="2"/>
        <v>#NAME?</v>
      </c>
      <c r="D667" s="77" t="str">
        <f>IF(A667="","",IF(A667=1,start_rate,IF(variable,IF(OR(A667=1,A667&lt;$J$23*periods_per_year),D666,MIN($J$24,IF(MOD(A667-1,$J$26)=0,MAX($J$25,D666+$J$27),D666))),D666)))</f>
        <v>#NAME?</v>
      </c>
      <c r="E667" s="78" t="str">
        <f t="shared" si="3"/>
        <v>#NAME?</v>
      </c>
      <c r="F667" s="78" t="str">
        <f t="shared" si="4"/>
        <v>#NAME?</v>
      </c>
      <c r="G667" s="78" t="str">
        <f>IF(OR(A667="",A667&lt;$E$23),"",IF(J666&lt;=F667,0,IF(IF(AND(A667&gt;=$E$23,MOD(A667-$E$23,int)=0),$E$24,0)+F667&gt;=J666+E667,J666+E667-F667,IF(AND(A667&gt;=$E$23,MOD(A667-$E$23,int)=0),$E$24,0)+IF(IF(AND(A667&gt;=$E$23,MOD(A667-$E$23,int)=0),$E$24,0)+IF(MOD(A667-$E$27,periods_per_year)=0,$E$26,0)+F667&lt;J666+E667,IF(MOD(A667-$E$27,periods_per_year)=0,$E$26,0),J666+E667-IF(AND(A667&gt;=$E$23,MOD(A667-$E$23,int)=0),$E$24,0)-F667))))</f>
        <v>#NAME?</v>
      </c>
      <c r="H667" s="79"/>
      <c r="I667" s="78" t="str">
        <f t="shared" si="5"/>
        <v>#NAME?</v>
      </c>
      <c r="J667" s="78" t="str">
        <f t="shared" si="6"/>
        <v>#NAME?</v>
      </c>
      <c r="K667" s="78" t="str">
        <f t="shared" si="7"/>
        <v>#NAME?</v>
      </c>
      <c r="L667" s="78" t="str">
        <f t="shared" si="8"/>
        <v>#NAME?</v>
      </c>
      <c r="M667" s="4"/>
      <c r="N667" s="4"/>
      <c r="O667" s="74" t="str">
        <f t="shared" si="9"/>
        <v>#NAME?</v>
      </c>
      <c r="P667" s="75" t="str">
        <f>IF(O667="","",IF(OR(periods_per_year=26,periods_per_year=52),IF(periods_per_year=26,IF(O667=1,fpdate,P666+14),IF(periods_per_year=52,IF(O667=1,fpdate,P666+7),"n/a")),IF(periods_per_year=24,DATE(YEAR(fpdate),MONTH(fpdate)+(O667-1)/2+IF(AND(DAY(fpdate)&gt;=15,MOD(O667,2)=0),1,0),IF(MOD(O667,2)=0,IF(DAY(fpdate)&gt;=15,DAY(fpdate)-14,DAY(fpdate)+14),DAY(fpdate))),IF(DAY(DATE(YEAR(fpdate),MONTH(fpdate)+O667-1,DAY(fpdate)))&lt;&gt;DAY(fpdate),DATE(YEAR(fpdate),MONTH(fpdate)+O667,0),DATE(YEAR(fpdate),MONTH(fpdate)+O667-1,DAY(fpdate))))))</f>
        <v>#NAME?</v>
      </c>
      <c r="Q667" s="80" t="str">
        <f>IF(O667="","",IF(D667&lt;&gt;"",D667,IF(O667=1,start_rate,IF(variable,IF(OR(O667=1,O667&lt;$J$23*periods_per_year),Q666,MIN($J$24,IF(MOD(O667-1,$J$26)=0,MAX($J$25,Q666+$J$27),Q666))),Q666))))</f>
        <v>#NAME?</v>
      </c>
      <c r="R667" s="78" t="str">
        <f t="shared" si="10"/>
        <v>#NAME?</v>
      </c>
      <c r="S667" s="78" t="str">
        <f t="shared" si="11"/>
        <v>#NAME?</v>
      </c>
      <c r="T667" s="78" t="str">
        <f t="shared" si="12"/>
        <v>#NAME?</v>
      </c>
      <c r="U667" s="78" t="str">
        <f t="shared" si="13"/>
        <v>#NAME?</v>
      </c>
    </row>
    <row r="668" ht="12.75" customHeight="1">
      <c r="A668" s="74" t="str">
        <f t="shared" si="1"/>
        <v>#NAME?</v>
      </c>
      <c r="B668" s="75" t="str">
        <f>IF(A668="","",IF(OR(periods_per_year=26,periods_per_year=52),IF(periods_per_year=26,IF(A668=1,fpdate,B667+14),IF(periods_per_year=52,IF(A668=1,fpdate,B667+7),"n/a")),IF(periods_per_year=24,DATE(YEAR(fpdate),MONTH(fpdate)+(A668-1)/2+IF(AND(DAY(fpdate)&gt;=15,MOD(A668,2)=0),1,0),IF(MOD(A668,2)=0,IF(DAY(fpdate)&gt;=15,DAY(fpdate)-14,DAY(fpdate)+14),DAY(fpdate))),IF(DAY(DATE(YEAR(fpdate),MONTH(fpdate)+A668-1,DAY(fpdate)))&lt;&gt;DAY(fpdate),DATE(YEAR(fpdate),MONTH(fpdate)+A668,0),DATE(YEAR(fpdate),MONTH(fpdate)+A668-1,DAY(fpdate))))))</f>
        <v>#NAME?</v>
      </c>
      <c r="C668" s="76" t="str">
        <f t="shared" si="2"/>
        <v>#NAME?</v>
      </c>
      <c r="D668" s="77" t="str">
        <f>IF(A668="","",IF(A668=1,start_rate,IF(variable,IF(OR(A668=1,A668&lt;$J$23*periods_per_year),D667,MIN($J$24,IF(MOD(A668-1,$J$26)=0,MAX($J$25,D667+$J$27),D667))),D667)))</f>
        <v>#NAME?</v>
      </c>
      <c r="E668" s="78" t="str">
        <f t="shared" si="3"/>
        <v>#NAME?</v>
      </c>
      <c r="F668" s="78" t="str">
        <f t="shared" si="4"/>
        <v>#NAME?</v>
      </c>
      <c r="G668" s="78" t="str">
        <f>IF(OR(A668="",A668&lt;$E$23),"",IF(J667&lt;=F668,0,IF(IF(AND(A668&gt;=$E$23,MOD(A668-$E$23,int)=0),$E$24,0)+F668&gt;=J667+E668,J667+E668-F668,IF(AND(A668&gt;=$E$23,MOD(A668-$E$23,int)=0),$E$24,0)+IF(IF(AND(A668&gt;=$E$23,MOD(A668-$E$23,int)=0),$E$24,0)+IF(MOD(A668-$E$27,periods_per_year)=0,$E$26,0)+F668&lt;J667+E668,IF(MOD(A668-$E$27,periods_per_year)=0,$E$26,0),J667+E668-IF(AND(A668&gt;=$E$23,MOD(A668-$E$23,int)=0),$E$24,0)-F668))))</f>
        <v>#NAME?</v>
      </c>
      <c r="H668" s="79"/>
      <c r="I668" s="78" t="str">
        <f t="shared" si="5"/>
        <v>#NAME?</v>
      </c>
      <c r="J668" s="78" t="str">
        <f t="shared" si="6"/>
        <v>#NAME?</v>
      </c>
      <c r="K668" s="78" t="str">
        <f t="shared" si="7"/>
        <v>#NAME?</v>
      </c>
      <c r="L668" s="78" t="str">
        <f t="shared" si="8"/>
        <v>#NAME?</v>
      </c>
      <c r="M668" s="4"/>
      <c r="N668" s="4"/>
      <c r="O668" s="74" t="str">
        <f t="shared" si="9"/>
        <v>#NAME?</v>
      </c>
      <c r="P668" s="75" t="str">
        <f>IF(O668="","",IF(OR(periods_per_year=26,periods_per_year=52),IF(periods_per_year=26,IF(O668=1,fpdate,P667+14),IF(periods_per_year=52,IF(O668=1,fpdate,P667+7),"n/a")),IF(periods_per_year=24,DATE(YEAR(fpdate),MONTH(fpdate)+(O668-1)/2+IF(AND(DAY(fpdate)&gt;=15,MOD(O668,2)=0),1,0),IF(MOD(O668,2)=0,IF(DAY(fpdate)&gt;=15,DAY(fpdate)-14,DAY(fpdate)+14),DAY(fpdate))),IF(DAY(DATE(YEAR(fpdate),MONTH(fpdate)+O668-1,DAY(fpdate)))&lt;&gt;DAY(fpdate),DATE(YEAR(fpdate),MONTH(fpdate)+O668,0),DATE(YEAR(fpdate),MONTH(fpdate)+O668-1,DAY(fpdate))))))</f>
        <v>#NAME?</v>
      </c>
      <c r="Q668" s="80" t="str">
        <f>IF(O668="","",IF(D668&lt;&gt;"",D668,IF(O668=1,start_rate,IF(variable,IF(OR(O668=1,O668&lt;$J$23*periods_per_year),Q667,MIN($J$24,IF(MOD(O668-1,$J$26)=0,MAX($J$25,Q667+$J$27),Q667))),Q667))))</f>
        <v>#NAME?</v>
      </c>
      <c r="R668" s="78" t="str">
        <f t="shared" si="10"/>
        <v>#NAME?</v>
      </c>
      <c r="S668" s="78" t="str">
        <f t="shared" si="11"/>
        <v>#NAME?</v>
      </c>
      <c r="T668" s="78" t="str">
        <f t="shared" si="12"/>
        <v>#NAME?</v>
      </c>
      <c r="U668" s="78" t="str">
        <f t="shared" si="13"/>
        <v>#NAME?</v>
      </c>
    </row>
    <row r="669" ht="12.75" customHeight="1">
      <c r="A669" s="74" t="str">
        <f t="shared" si="1"/>
        <v>#NAME?</v>
      </c>
      <c r="B669" s="75" t="str">
        <f>IF(A669="","",IF(OR(periods_per_year=26,periods_per_year=52),IF(periods_per_year=26,IF(A669=1,fpdate,B668+14),IF(periods_per_year=52,IF(A669=1,fpdate,B668+7),"n/a")),IF(periods_per_year=24,DATE(YEAR(fpdate),MONTH(fpdate)+(A669-1)/2+IF(AND(DAY(fpdate)&gt;=15,MOD(A669,2)=0),1,0),IF(MOD(A669,2)=0,IF(DAY(fpdate)&gt;=15,DAY(fpdate)-14,DAY(fpdate)+14),DAY(fpdate))),IF(DAY(DATE(YEAR(fpdate),MONTH(fpdate)+A669-1,DAY(fpdate)))&lt;&gt;DAY(fpdate),DATE(YEAR(fpdate),MONTH(fpdate)+A669,0),DATE(YEAR(fpdate),MONTH(fpdate)+A669-1,DAY(fpdate))))))</f>
        <v>#NAME?</v>
      </c>
      <c r="C669" s="76" t="str">
        <f t="shared" si="2"/>
        <v>#NAME?</v>
      </c>
      <c r="D669" s="77" t="str">
        <f>IF(A669="","",IF(A669=1,start_rate,IF(variable,IF(OR(A669=1,A669&lt;$J$23*periods_per_year),D668,MIN($J$24,IF(MOD(A669-1,$J$26)=0,MAX($J$25,D668+$J$27),D668))),D668)))</f>
        <v>#NAME?</v>
      </c>
      <c r="E669" s="78" t="str">
        <f t="shared" si="3"/>
        <v>#NAME?</v>
      </c>
      <c r="F669" s="78" t="str">
        <f t="shared" si="4"/>
        <v>#NAME?</v>
      </c>
      <c r="G669" s="78" t="str">
        <f>IF(OR(A669="",A669&lt;$E$23),"",IF(J668&lt;=F669,0,IF(IF(AND(A669&gt;=$E$23,MOD(A669-$E$23,int)=0),$E$24,0)+F669&gt;=J668+E669,J668+E669-F669,IF(AND(A669&gt;=$E$23,MOD(A669-$E$23,int)=0),$E$24,0)+IF(IF(AND(A669&gt;=$E$23,MOD(A669-$E$23,int)=0),$E$24,0)+IF(MOD(A669-$E$27,periods_per_year)=0,$E$26,0)+F669&lt;J668+E669,IF(MOD(A669-$E$27,periods_per_year)=0,$E$26,0),J668+E669-IF(AND(A669&gt;=$E$23,MOD(A669-$E$23,int)=0),$E$24,0)-F669))))</f>
        <v>#NAME?</v>
      </c>
      <c r="H669" s="79"/>
      <c r="I669" s="78" t="str">
        <f t="shared" si="5"/>
        <v>#NAME?</v>
      </c>
      <c r="J669" s="78" t="str">
        <f t="shared" si="6"/>
        <v>#NAME?</v>
      </c>
      <c r="K669" s="78" t="str">
        <f t="shared" si="7"/>
        <v>#NAME?</v>
      </c>
      <c r="L669" s="78" t="str">
        <f t="shared" si="8"/>
        <v>#NAME?</v>
      </c>
      <c r="M669" s="4"/>
      <c r="N669" s="4"/>
      <c r="O669" s="74" t="str">
        <f t="shared" si="9"/>
        <v>#NAME?</v>
      </c>
      <c r="P669" s="75" t="str">
        <f>IF(O669="","",IF(OR(periods_per_year=26,periods_per_year=52),IF(periods_per_year=26,IF(O669=1,fpdate,P668+14),IF(periods_per_year=52,IF(O669=1,fpdate,P668+7),"n/a")),IF(periods_per_year=24,DATE(YEAR(fpdate),MONTH(fpdate)+(O669-1)/2+IF(AND(DAY(fpdate)&gt;=15,MOD(O669,2)=0),1,0),IF(MOD(O669,2)=0,IF(DAY(fpdate)&gt;=15,DAY(fpdate)-14,DAY(fpdate)+14),DAY(fpdate))),IF(DAY(DATE(YEAR(fpdate),MONTH(fpdate)+O669-1,DAY(fpdate)))&lt;&gt;DAY(fpdate),DATE(YEAR(fpdate),MONTH(fpdate)+O669,0),DATE(YEAR(fpdate),MONTH(fpdate)+O669-1,DAY(fpdate))))))</f>
        <v>#NAME?</v>
      </c>
      <c r="Q669" s="80" t="str">
        <f>IF(O669="","",IF(D669&lt;&gt;"",D669,IF(O669=1,start_rate,IF(variable,IF(OR(O669=1,O669&lt;$J$23*periods_per_year),Q668,MIN($J$24,IF(MOD(O669-1,$J$26)=0,MAX($J$25,Q668+$J$27),Q668))),Q668))))</f>
        <v>#NAME?</v>
      </c>
      <c r="R669" s="78" t="str">
        <f t="shared" si="10"/>
        <v>#NAME?</v>
      </c>
      <c r="S669" s="78" t="str">
        <f t="shared" si="11"/>
        <v>#NAME?</v>
      </c>
      <c r="T669" s="78" t="str">
        <f t="shared" si="12"/>
        <v>#NAME?</v>
      </c>
      <c r="U669" s="78" t="str">
        <f t="shared" si="13"/>
        <v>#NAME?</v>
      </c>
    </row>
    <row r="670" ht="12.75" customHeight="1">
      <c r="A670" s="74" t="str">
        <f t="shared" si="1"/>
        <v>#NAME?</v>
      </c>
      <c r="B670" s="75" t="str">
        <f>IF(A670="","",IF(OR(periods_per_year=26,periods_per_year=52),IF(periods_per_year=26,IF(A670=1,fpdate,B669+14),IF(periods_per_year=52,IF(A670=1,fpdate,B669+7),"n/a")),IF(periods_per_year=24,DATE(YEAR(fpdate),MONTH(fpdate)+(A670-1)/2+IF(AND(DAY(fpdate)&gt;=15,MOD(A670,2)=0),1,0),IF(MOD(A670,2)=0,IF(DAY(fpdate)&gt;=15,DAY(fpdate)-14,DAY(fpdate)+14),DAY(fpdate))),IF(DAY(DATE(YEAR(fpdate),MONTH(fpdate)+A670-1,DAY(fpdate)))&lt;&gt;DAY(fpdate),DATE(YEAR(fpdate),MONTH(fpdate)+A670,0),DATE(YEAR(fpdate),MONTH(fpdate)+A670-1,DAY(fpdate))))))</f>
        <v>#NAME?</v>
      </c>
      <c r="C670" s="76" t="str">
        <f t="shared" si="2"/>
        <v>#NAME?</v>
      </c>
      <c r="D670" s="77" t="str">
        <f>IF(A670="","",IF(A670=1,start_rate,IF(variable,IF(OR(A670=1,A670&lt;$J$23*periods_per_year),D669,MIN($J$24,IF(MOD(A670-1,$J$26)=0,MAX($J$25,D669+$J$27),D669))),D669)))</f>
        <v>#NAME?</v>
      </c>
      <c r="E670" s="78" t="str">
        <f t="shared" si="3"/>
        <v>#NAME?</v>
      </c>
      <c r="F670" s="78" t="str">
        <f t="shared" si="4"/>
        <v>#NAME?</v>
      </c>
      <c r="G670" s="78" t="str">
        <f>IF(OR(A670="",A670&lt;$E$23),"",IF(J669&lt;=F670,0,IF(IF(AND(A670&gt;=$E$23,MOD(A670-$E$23,int)=0),$E$24,0)+F670&gt;=J669+E670,J669+E670-F670,IF(AND(A670&gt;=$E$23,MOD(A670-$E$23,int)=0),$E$24,0)+IF(IF(AND(A670&gt;=$E$23,MOD(A670-$E$23,int)=0),$E$24,0)+IF(MOD(A670-$E$27,periods_per_year)=0,$E$26,0)+F670&lt;J669+E670,IF(MOD(A670-$E$27,periods_per_year)=0,$E$26,0),J669+E670-IF(AND(A670&gt;=$E$23,MOD(A670-$E$23,int)=0),$E$24,0)-F670))))</f>
        <v>#NAME?</v>
      </c>
      <c r="H670" s="79"/>
      <c r="I670" s="78" t="str">
        <f t="shared" si="5"/>
        <v>#NAME?</v>
      </c>
      <c r="J670" s="78" t="str">
        <f t="shared" si="6"/>
        <v>#NAME?</v>
      </c>
      <c r="K670" s="78" t="str">
        <f t="shared" si="7"/>
        <v>#NAME?</v>
      </c>
      <c r="L670" s="78" t="str">
        <f t="shared" si="8"/>
        <v>#NAME?</v>
      </c>
      <c r="M670" s="4"/>
      <c r="N670" s="4"/>
      <c r="O670" s="74" t="str">
        <f t="shared" si="9"/>
        <v>#NAME?</v>
      </c>
      <c r="P670" s="75" t="str">
        <f>IF(O670="","",IF(OR(periods_per_year=26,periods_per_year=52),IF(periods_per_year=26,IF(O670=1,fpdate,P669+14),IF(periods_per_year=52,IF(O670=1,fpdate,P669+7),"n/a")),IF(periods_per_year=24,DATE(YEAR(fpdate),MONTH(fpdate)+(O670-1)/2+IF(AND(DAY(fpdate)&gt;=15,MOD(O670,2)=0),1,0),IF(MOD(O670,2)=0,IF(DAY(fpdate)&gt;=15,DAY(fpdate)-14,DAY(fpdate)+14),DAY(fpdate))),IF(DAY(DATE(YEAR(fpdate),MONTH(fpdate)+O670-1,DAY(fpdate)))&lt;&gt;DAY(fpdate),DATE(YEAR(fpdate),MONTH(fpdate)+O670,0),DATE(YEAR(fpdate),MONTH(fpdate)+O670-1,DAY(fpdate))))))</f>
        <v>#NAME?</v>
      </c>
      <c r="Q670" s="80" t="str">
        <f>IF(O670="","",IF(D670&lt;&gt;"",D670,IF(O670=1,start_rate,IF(variable,IF(OR(O670=1,O670&lt;$J$23*periods_per_year),Q669,MIN($J$24,IF(MOD(O670-1,$J$26)=0,MAX($J$25,Q669+$J$27),Q669))),Q669))))</f>
        <v>#NAME?</v>
      </c>
      <c r="R670" s="78" t="str">
        <f t="shared" si="10"/>
        <v>#NAME?</v>
      </c>
      <c r="S670" s="78" t="str">
        <f t="shared" si="11"/>
        <v>#NAME?</v>
      </c>
      <c r="T670" s="78" t="str">
        <f t="shared" si="12"/>
        <v>#NAME?</v>
      </c>
      <c r="U670" s="78" t="str">
        <f t="shared" si="13"/>
        <v>#NAME?</v>
      </c>
    </row>
    <row r="671" ht="12.75" customHeight="1">
      <c r="A671" s="74" t="str">
        <f t="shared" si="1"/>
        <v>#NAME?</v>
      </c>
      <c r="B671" s="75" t="str">
        <f>IF(A671="","",IF(OR(periods_per_year=26,periods_per_year=52),IF(periods_per_year=26,IF(A671=1,fpdate,B670+14),IF(periods_per_year=52,IF(A671=1,fpdate,B670+7),"n/a")),IF(periods_per_year=24,DATE(YEAR(fpdate),MONTH(fpdate)+(A671-1)/2+IF(AND(DAY(fpdate)&gt;=15,MOD(A671,2)=0),1,0),IF(MOD(A671,2)=0,IF(DAY(fpdate)&gt;=15,DAY(fpdate)-14,DAY(fpdate)+14),DAY(fpdate))),IF(DAY(DATE(YEAR(fpdate),MONTH(fpdate)+A671-1,DAY(fpdate)))&lt;&gt;DAY(fpdate),DATE(YEAR(fpdate),MONTH(fpdate)+A671,0),DATE(YEAR(fpdate),MONTH(fpdate)+A671-1,DAY(fpdate))))))</f>
        <v>#NAME?</v>
      </c>
      <c r="C671" s="76" t="str">
        <f t="shared" si="2"/>
        <v>#NAME?</v>
      </c>
      <c r="D671" s="77" t="str">
        <f>IF(A671="","",IF(A671=1,start_rate,IF(variable,IF(OR(A671=1,A671&lt;$J$23*periods_per_year),D670,MIN($J$24,IF(MOD(A671-1,$J$26)=0,MAX($J$25,D670+$J$27),D670))),D670)))</f>
        <v>#NAME?</v>
      </c>
      <c r="E671" s="78" t="str">
        <f t="shared" si="3"/>
        <v>#NAME?</v>
      </c>
      <c r="F671" s="78" t="str">
        <f t="shared" si="4"/>
        <v>#NAME?</v>
      </c>
      <c r="G671" s="78" t="str">
        <f>IF(OR(A671="",A671&lt;$E$23),"",IF(J670&lt;=F671,0,IF(IF(AND(A671&gt;=$E$23,MOD(A671-$E$23,int)=0),$E$24,0)+F671&gt;=J670+E671,J670+E671-F671,IF(AND(A671&gt;=$E$23,MOD(A671-$E$23,int)=0),$E$24,0)+IF(IF(AND(A671&gt;=$E$23,MOD(A671-$E$23,int)=0),$E$24,0)+IF(MOD(A671-$E$27,periods_per_year)=0,$E$26,0)+F671&lt;J670+E671,IF(MOD(A671-$E$27,periods_per_year)=0,$E$26,0),J670+E671-IF(AND(A671&gt;=$E$23,MOD(A671-$E$23,int)=0),$E$24,0)-F671))))</f>
        <v>#NAME?</v>
      </c>
      <c r="H671" s="79"/>
      <c r="I671" s="78" t="str">
        <f t="shared" si="5"/>
        <v>#NAME?</v>
      </c>
      <c r="J671" s="78" t="str">
        <f t="shared" si="6"/>
        <v>#NAME?</v>
      </c>
      <c r="K671" s="78" t="str">
        <f t="shared" si="7"/>
        <v>#NAME?</v>
      </c>
      <c r="L671" s="78" t="str">
        <f t="shared" si="8"/>
        <v>#NAME?</v>
      </c>
      <c r="M671" s="4"/>
      <c r="N671" s="4"/>
      <c r="O671" s="74" t="str">
        <f t="shared" si="9"/>
        <v>#NAME?</v>
      </c>
      <c r="P671" s="75" t="str">
        <f>IF(O671="","",IF(OR(periods_per_year=26,periods_per_year=52),IF(periods_per_year=26,IF(O671=1,fpdate,P670+14),IF(periods_per_year=52,IF(O671=1,fpdate,P670+7),"n/a")),IF(periods_per_year=24,DATE(YEAR(fpdate),MONTH(fpdate)+(O671-1)/2+IF(AND(DAY(fpdate)&gt;=15,MOD(O671,2)=0),1,0),IF(MOD(O671,2)=0,IF(DAY(fpdate)&gt;=15,DAY(fpdate)-14,DAY(fpdate)+14),DAY(fpdate))),IF(DAY(DATE(YEAR(fpdate),MONTH(fpdate)+O671-1,DAY(fpdate)))&lt;&gt;DAY(fpdate),DATE(YEAR(fpdate),MONTH(fpdate)+O671,0),DATE(YEAR(fpdate),MONTH(fpdate)+O671-1,DAY(fpdate))))))</f>
        <v>#NAME?</v>
      </c>
      <c r="Q671" s="80" t="str">
        <f>IF(O671="","",IF(D671&lt;&gt;"",D671,IF(O671=1,start_rate,IF(variable,IF(OR(O671=1,O671&lt;$J$23*periods_per_year),Q670,MIN($J$24,IF(MOD(O671-1,$J$26)=0,MAX($J$25,Q670+$J$27),Q670))),Q670))))</f>
        <v>#NAME?</v>
      </c>
      <c r="R671" s="78" t="str">
        <f t="shared" si="10"/>
        <v>#NAME?</v>
      </c>
      <c r="S671" s="78" t="str">
        <f t="shared" si="11"/>
        <v>#NAME?</v>
      </c>
      <c r="T671" s="78" t="str">
        <f t="shared" si="12"/>
        <v>#NAME?</v>
      </c>
      <c r="U671" s="78" t="str">
        <f t="shared" si="13"/>
        <v>#NAME?</v>
      </c>
    </row>
    <row r="672" ht="12.75" customHeight="1">
      <c r="A672" s="74" t="str">
        <f t="shared" si="1"/>
        <v>#NAME?</v>
      </c>
      <c r="B672" s="75" t="str">
        <f>IF(A672="","",IF(OR(periods_per_year=26,periods_per_year=52),IF(periods_per_year=26,IF(A672=1,fpdate,B671+14),IF(periods_per_year=52,IF(A672=1,fpdate,B671+7),"n/a")),IF(periods_per_year=24,DATE(YEAR(fpdate),MONTH(fpdate)+(A672-1)/2+IF(AND(DAY(fpdate)&gt;=15,MOD(A672,2)=0),1,0),IF(MOD(A672,2)=0,IF(DAY(fpdate)&gt;=15,DAY(fpdate)-14,DAY(fpdate)+14),DAY(fpdate))),IF(DAY(DATE(YEAR(fpdate),MONTH(fpdate)+A672-1,DAY(fpdate)))&lt;&gt;DAY(fpdate),DATE(YEAR(fpdate),MONTH(fpdate)+A672,0),DATE(YEAR(fpdate),MONTH(fpdate)+A672-1,DAY(fpdate))))))</f>
        <v>#NAME?</v>
      </c>
      <c r="C672" s="76" t="str">
        <f t="shared" si="2"/>
        <v>#NAME?</v>
      </c>
      <c r="D672" s="77" t="str">
        <f>IF(A672="","",IF(A672=1,start_rate,IF(variable,IF(OR(A672=1,A672&lt;$J$23*periods_per_year),D671,MIN($J$24,IF(MOD(A672-1,$J$26)=0,MAX($J$25,D671+$J$27),D671))),D671)))</f>
        <v>#NAME?</v>
      </c>
      <c r="E672" s="78" t="str">
        <f t="shared" si="3"/>
        <v>#NAME?</v>
      </c>
      <c r="F672" s="78" t="str">
        <f t="shared" si="4"/>
        <v>#NAME?</v>
      </c>
      <c r="G672" s="78" t="str">
        <f>IF(OR(A672="",A672&lt;$E$23),"",IF(J671&lt;=F672,0,IF(IF(AND(A672&gt;=$E$23,MOD(A672-$E$23,int)=0),$E$24,0)+F672&gt;=J671+E672,J671+E672-F672,IF(AND(A672&gt;=$E$23,MOD(A672-$E$23,int)=0),$E$24,0)+IF(IF(AND(A672&gt;=$E$23,MOD(A672-$E$23,int)=0),$E$24,0)+IF(MOD(A672-$E$27,periods_per_year)=0,$E$26,0)+F672&lt;J671+E672,IF(MOD(A672-$E$27,periods_per_year)=0,$E$26,0),J671+E672-IF(AND(A672&gt;=$E$23,MOD(A672-$E$23,int)=0),$E$24,0)-F672))))</f>
        <v>#NAME?</v>
      </c>
      <c r="H672" s="79"/>
      <c r="I672" s="78" t="str">
        <f t="shared" si="5"/>
        <v>#NAME?</v>
      </c>
      <c r="J672" s="78" t="str">
        <f t="shared" si="6"/>
        <v>#NAME?</v>
      </c>
      <c r="K672" s="78" t="str">
        <f t="shared" si="7"/>
        <v>#NAME?</v>
      </c>
      <c r="L672" s="78" t="str">
        <f t="shared" si="8"/>
        <v>#NAME?</v>
      </c>
      <c r="M672" s="4"/>
      <c r="N672" s="4"/>
      <c r="O672" s="74" t="str">
        <f t="shared" si="9"/>
        <v>#NAME?</v>
      </c>
      <c r="P672" s="75" t="str">
        <f>IF(O672="","",IF(OR(periods_per_year=26,periods_per_year=52),IF(periods_per_year=26,IF(O672=1,fpdate,P671+14),IF(periods_per_year=52,IF(O672=1,fpdate,P671+7),"n/a")),IF(periods_per_year=24,DATE(YEAR(fpdate),MONTH(fpdate)+(O672-1)/2+IF(AND(DAY(fpdate)&gt;=15,MOD(O672,2)=0),1,0),IF(MOD(O672,2)=0,IF(DAY(fpdate)&gt;=15,DAY(fpdate)-14,DAY(fpdate)+14),DAY(fpdate))),IF(DAY(DATE(YEAR(fpdate),MONTH(fpdate)+O672-1,DAY(fpdate)))&lt;&gt;DAY(fpdate),DATE(YEAR(fpdate),MONTH(fpdate)+O672,0),DATE(YEAR(fpdate),MONTH(fpdate)+O672-1,DAY(fpdate))))))</f>
        <v>#NAME?</v>
      </c>
      <c r="Q672" s="80" t="str">
        <f>IF(O672="","",IF(D672&lt;&gt;"",D672,IF(O672=1,start_rate,IF(variable,IF(OR(O672=1,O672&lt;$J$23*periods_per_year),Q671,MIN($J$24,IF(MOD(O672-1,$J$26)=0,MAX($J$25,Q671+$J$27),Q671))),Q671))))</f>
        <v>#NAME?</v>
      </c>
      <c r="R672" s="78" t="str">
        <f t="shared" si="10"/>
        <v>#NAME?</v>
      </c>
      <c r="S672" s="78" t="str">
        <f t="shared" si="11"/>
        <v>#NAME?</v>
      </c>
      <c r="T672" s="78" t="str">
        <f t="shared" si="12"/>
        <v>#NAME?</v>
      </c>
      <c r="U672" s="78" t="str">
        <f t="shared" si="13"/>
        <v>#NAME?</v>
      </c>
    </row>
    <row r="673" ht="12.75" customHeight="1">
      <c r="A673" s="74" t="str">
        <f t="shared" si="1"/>
        <v>#NAME?</v>
      </c>
      <c r="B673" s="75" t="str">
        <f>IF(A673="","",IF(OR(periods_per_year=26,periods_per_year=52),IF(periods_per_year=26,IF(A673=1,fpdate,B672+14),IF(periods_per_year=52,IF(A673=1,fpdate,B672+7),"n/a")),IF(periods_per_year=24,DATE(YEAR(fpdate),MONTH(fpdate)+(A673-1)/2+IF(AND(DAY(fpdate)&gt;=15,MOD(A673,2)=0),1,0),IF(MOD(A673,2)=0,IF(DAY(fpdate)&gt;=15,DAY(fpdate)-14,DAY(fpdate)+14),DAY(fpdate))),IF(DAY(DATE(YEAR(fpdate),MONTH(fpdate)+A673-1,DAY(fpdate)))&lt;&gt;DAY(fpdate),DATE(YEAR(fpdate),MONTH(fpdate)+A673,0),DATE(YEAR(fpdate),MONTH(fpdate)+A673-1,DAY(fpdate))))))</f>
        <v>#NAME?</v>
      </c>
      <c r="C673" s="76" t="str">
        <f t="shared" si="2"/>
        <v>#NAME?</v>
      </c>
      <c r="D673" s="77" t="str">
        <f>IF(A673="","",IF(A673=1,start_rate,IF(variable,IF(OR(A673=1,A673&lt;$J$23*periods_per_year),D672,MIN($J$24,IF(MOD(A673-1,$J$26)=0,MAX($J$25,D672+$J$27),D672))),D672)))</f>
        <v>#NAME?</v>
      </c>
      <c r="E673" s="78" t="str">
        <f t="shared" si="3"/>
        <v>#NAME?</v>
      </c>
      <c r="F673" s="78" t="str">
        <f t="shared" si="4"/>
        <v>#NAME?</v>
      </c>
      <c r="G673" s="78" t="str">
        <f>IF(OR(A673="",A673&lt;$E$23),"",IF(J672&lt;=F673,0,IF(IF(AND(A673&gt;=$E$23,MOD(A673-$E$23,int)=0),$E$24,0)+F673&gt;=J672+E673,J672+E673-F673,IF(AND(A673&gt;=$E$23,MOD(A673-$E$23,int)=0),$E$24,0)+IF(IF(AND(A673&gt;=$E$23,MOD(A673-$E$23,int)=0),$E$24,0)+IF(MOD(A673-$E$27,periods_per_year)=0,$E$26,0)+F673&lt;J672+E673,IF(MOD(A673-$E$27,periods_per_year)=0,$E$26,0),J672+E673-IF(AND(A673&gt;=$E$23,MOD(A673-$E$23,int)=0),$E$24,0)-F673))))</f>
        <v>#NAME?</v>
      </c>
      <c r="H673" s="79"/>
      <c r="I673" s="78" t="str">
        <f t="shared" si="5"/>
        <v>#NAME?</v>
      </c>
      <c r="J673" s="78" t="str">
        <f t="shared" si="6"/>
        <v>#NAME?</v>
      </c>
      <c r="K673" s="78" t="str">
        <f t="shared" si="7"/>
        <v>#NAME?</v>
      </c>
      <c r="L673" s="78" t="str">
        <f t="shared" si="8"/>
        <v>#NAME?</v>
      </c>
      <c r="M673" s="4"/>
      <c r="N673" s="4"/>
      <c r="O673" s="74" t="str">
        <f t="shared" si="9"/>
        <v>#NAME?</v>
      </c>
      <c r="P673" s="75" t="str">
        <f>IF(O673="","",IF(OR(periods_per_year=26,periods_per_year=52),IF(periods_per_year=26,IF(O673=1,fpdate,P672+14),IF(periods_per_year=52,IF(O673=1,fpdate,P672+7),"n/a")),IF(periods_per_year=24,DATE(YEAR(fpdate),MONTH(fpdate)+(O673-1)/2+IF(AND(DAY(fpdate)&gt;=15,MOD(O673,2)=0),1,0),IF(MOD(O673,2)=0,IF(DAY(fpdate)&gt;=15,DAY(fpdate)-14,DAY(fpdate)+14),DAY(fpdate))),IF(DAY(DATE(YEAR(fpdate),MONTH(fpdate)+O673-1,DAY(fpdate)))&lt;&gt;DAY(fpdate),DATE(YEAR(fpdate),MONTH(fpdate)+O673,0),DATE(YEAR(fpdate),MONTH(fpdate)+O673-1,DAY(fpdate))))))</f>
        <v>#NAME?</v>
      </c>
      <c r="Q673" s="80" t="str">
        <f>IF(O673="","",IF(D673&lt;&gt;"",D673,IF(O673=1,start_rate,IF(variable,IF(OR(O673=1,O673&lt;$J$23*periods_per_year),Q672,MIN($J$24,IF(MOD(O673-1,$J$26)=0,MAX($J$25,Q672+$J$27),Q672))),Q672))))</f>
        <v>#NAME?</v>
      </c>
      <c r="R673" s="78" t="str">
        <f t="shared" si="10"/>
        <v>#NAME?</v>
      </c>
      <c r="S673" s="78" t="str">
        <f t="shared" si="11"/>
        <v>#NAME?</v>
      </c>
      <c r="T673" s="78" t="str">
        <f t="shared" si="12"/>
        <v>#NAME?</v>
      </c>
      <c r="U673" s="78" t="str">
        <f t="shared" si="13"/>
        <v>#NAME?</v>
      </c>
    </row>
    <row r="674" ht="12.75" customHeight="1">
      <c r="A674" s="74" t="str">
        <f t="shared" si="1"/>
        <v>#NAME?</v>
      </c>
      <c r="B674" s="75" t="str">
        <f>IF(A674="","",IF(OR(periods_per_year=26,periods_per_year=52),IF(periods_per_year=26,IF(A674=1,fpdate,B673+14),IF(periods_per_year=52,IF(A674=1,fpdate,B673+7),"n/a")),IF(periods_per_year=24,DATE(YEAR(fpdate),MONTH(fpdate)+(A674-1)/2+IF(AND(DAY(fpdate)&gt;=15,MOD(A674,2)=0),1,0),IF(MOD(A674,2)=0,IF(DAY(fpdate)&gt;=15,DAY(fpdate)-14,DAY(fpdate)+14),DAY(fpdate))),IF(DAY(DATE(YEAR(fpdate),MONTH(fpdate)+A674-1,DAY(fpdate)))&lt;&gt;DAY(fpdate),DATE(YEAR(fpdate),MONTH(fpdate)+A674,0),DATE(YEAR(fpdate),MONTH(fpdate)+A674-1,DAY(fpdate))))))</f>
        <v>#NAME?</v>
      </c>
      <c r="C674" s="76" t="str">
        <f t="shared" si="2"/>
        <v>#NAME?</v>
      </c>
      <c r="D674" s="77" t="str">
        <f>IF(A674="","",IF(A674=1,start_rate,IF(variable,IF(OR(A674=1,A674&lt;$J$23*periods_per_year),D673,MIN($J$24,IF(MOD(A674-1,$J$26)=0,MAX($J$25,D673+$J$27),D673))),D673)))</f>
        <v>#NAME?</v>
      </c>
      <c r="E674" s="78" t="str">
        <f t="shared" si="3"/>
        <v>#NAME?</v>
      </c>
      <c r="F674" s="78" t="str">
        <f t="shared" si="4"/>
        <v>#NAME?</v>
      </c>
      <c r="G674" s="78" t="str">
        <f>IF(OR(A674="",A674&lt;$E$23),"",IF(J673&lt;=F674,0,IF(IF(AND(A674&gt;=$E$23,MOD(A674-$E$23,int)=0),$E$24,0)+F674&gt;=J673+E674,J673+E674-F674,IF(AND(A674&gt;=$E$23,MOD(A674-$E$23,int)=0),$E$24,0)+IF(IF(AND(A674&gt;=$E$23,MOD(A674-$E$23,int)=0),$E$24,0)+IF(MOD(A674-$E$27,periods_per_year)=0,$E$26,0)+F674&lt;J673+E674,IF(MOD(A674-$E$27,periods_per_year)=0,$E$26,0),J673+E674-IF(AND(A674&gt;=$E$23,MOD(A674-$E$23,int)=0),$E$24,0)-F674))))</f>
        <v>#NAME?</v>
      </c>
      <c r="H674" s="79"/>
      <c r="I674" s="78" t="str">
        <f t="shared" si="5"/>
        <v>#NAME?</v>
      </c>
      <c r="J674" s="78" t="str">
        <f t="shared" si="6"/>
        <v>#NAME?</v>
      </c>
      <c r="K674" s="78" t="str">
        <f t="shared" si="7"/>
        <v>#NAME?</v>
      </c>
      <c r="L674" s="78" t="str">
        <f t="shared" si="8"/>
        <v>#NAME?</v>
      </c>
      <c r="M674" s="4"/>
      <c r="N674" s="4"/>
      <c r="O674" s="74" t="str">
        <f t="shared" si="9"/>
        <v>#NAME?</v>
      </c>
      <c r="P674" s="75" t="str">
        <f>IF(O674="","",IF(OR(periods_per_year=26,periods_per_year=52),IF(periods_per_year=26,IF(O674=1,fpdate,P673+14),IF(periods_per_year=52,IF(O674=1,fpdate,P673+7),"n/a")),IF(periods_per_year=24,DATE(YEAR(fpdate),MONTH(fpdate)+(O674-1)/2+IF(AND(DAY(fpdate)&gt;=15,MOD(O674,2)=0),1,0),IF(MOD(O674,2)=0,IF(DAY(fpdate)&gt;=15,DAY(fpdate)-14,DAY(fpdate)+14),DAY(fpdate))),IF(DAY(DATE(YEAR(fpdate),MONTH(fpdate)+O674-1,DAY(fpdate)))&lt;&gt;DAY(fpdate),DATE(YEAR(fpdate),MONTH(fpdate)+O674,0),DATE(YEAR(fpdate),MONTH(fpdate)+O674-1,DAY(fpdate))))))</f>
        <v>#NAME?</v>
      </c>
      <c r="Q674" s="80" t="str">
        <f>IF(O674="","",IF(D674&lt;&gt;"",D674,IF(O674=1,start_rate,IF(variable,IF(OR(O674=1,O674&lt;$J$23*periods_per_year),Q673,MIN($J$24,IF(MOD(O674-1,$J$26)=0,MAX($J$25,Q673+$J$27),Q673))),Q673))))</f>
        <v>#NAME?</v>
      </c>
      <c r="R674" s="78" t="str">
        <f t="shared" si="10"/>
        <v>#NAME?</v>
      </c>
      <c r="S674" s="78" t="str">
        <f t="shared" si="11"/>
        <v>#NAME?</v>
      </c>
      <c r="T674" s="78" t="str">
        <f t="shared" si="12"/>
        <v>#NAME?</v>
      </c>
      <c r="U674" s="78" t="str">
        <f t="shared" si="13"/>
        <v>#NAME?</v>
      </c>
    </row>
    <row r="675" ht="12.75" customHeight="1">
      <c r="A675" s="74" t="str">
        <f t="shared" si="1"/>
        <v>#NAME?</v>
      </c>
      <c r="B675" s="75" t="str">
        <f>IF(A675="","",IF(OR(periods_per_year=26,periods_per_year=52),IF(periods_per_year=26,IF(A675=1,fpdate,B674+14),IF(periods_per_year=52,IF(A675=1,fpdate,B674+7),"n/a")),IF(periods_per_year=24,DATE(YEAR(fpdate),MONTH(fpdate)+(A675-1)/2+IF(AND(DAY(fpdate)&gt;=15,MOD(A675,2)=0),1,0),IF(MOD(A675,2)=0,IF(DAY(fpdate)&gt;=15,DAY(fpdate)-14,DAY(fpdate)+14),DAY(fpdate))),IF(DAY(DATE(YEAR(fpdate),MONTH(fpdate)+A675-1,DAY(fpdate)))&lt;&gt;DAY(fpdate),DATE(YEAR(fpdate),MONTH(fpdate)+A675,0),DATE(YEAR(fpdate),MONTH(fpdate)+A675-1,DAY(fpdate))))))</f>
        <v>#NAME?</v>
      </c>
      <c r="C675" s="76" t="str">
        <f t="shared" si="2"/>
        <v>#NAME?</v>
      </c>
      <c r="D675" s="77" t="str">
        <f>IF(A675="","",IF(A675=1,start_rate,IF(variable,IF(OR(A675=1,A675&lt;$J$23*periods_per_year),D674,MIN($J$24,IF(MOD(A675-1,$J$26)=0,MAX($J$25,D674+$J$27),D674))),D674)))</f>
        <v>#NAME?</v>
      </c>
      <c r="E675" s="78" t="str">
        <f t="shared" si="3"/>
        <v>#NAME?</v>
      </c>
      <c r="F675" s="78" t="str">
        <f t="shared" si="4"/>
        <v>#NAME?</v>
      </c>
      <c r="G675" s="78" t="str">
        <f>IF(OR(A675="",A675&lt;$E$23),"",IF(J674&lt;=F675,0,IF(IF(AND(A675&gt;=$E$23,MOD(A675-$E$23,int)=0),$E$24,0)+F675&gt;=J674+E675,J674+E675-F675,IF(AND(A675&gt;=$E$23,MOD(A675-$E$23,int)=0),$E$24,0)+IF(IF(AND(A675&gt;=$E$23,MOD(A675-$E$23,int)=0),$E$24,0)+IF(MOD(A675-$E$27,periods_per_year)=0,$E$26,0)+F675&lt;J674+E675,IF(MOD(A675-$E$27,periods_per_year)=0,$E$26,0),J674+E675-IF(AND(A675&gt;=$E$23,MOD(A675-$E$23,int)=0),$E$24,0)-F675))))</f>
        <v>#NAME?</v>
      </c>
      <c r="H675" s="79"/>
      <c r="I675" s="78" t="str">
        <f t="shared" si="5"/>
        <v>#NAME?</v>
      </c>
      <c r="J675" s="78" t="str">
        <f t="shared" si="6"/>
        <v>#NAME?</v>
      </c>
      <c r="K675" s="78" t="str">
        <f t="shared" si="7"/>
        <v>#NAME?</v>
      </c>
      <c r="L675" s="78" t="str">
        <f t="shared" si="8"/>
        <v>#NAME?</v>
      </c>
      <c r="M675" s="4"/>
      <c r="N675" s="4"/>
      <c r="O675" s="74" t="str">
        <f t="shared" si="9"/>
        <v>#NAME?</v>
      </c>
      <c r="P675" s="75" t="str">
        <f>IF(O675="","",IF(OR(periods_per_year=26,periods_per_year=52),IF(periods_per_year=26,IF(O675=1,fpdate,P674+14),IF(periods_per_year=52,IF(O675=1,fpdate,P674+7),"n/a")),IF(periods_per_year=24,DATE(YEAR(fpdate),MONTH(fpdate)+(O675-1)/2+IF(AND(DAY(fpdate)&gt;=15,MOD(O675,2)=0),1,0),IF(MOD(O675,2)=0,IF(DAY(fpdate)&gt;=15,DAY(fpdate)-14,DAY(fpdate)+14),DAY(fpdate))),IF(DAY(DATE(YEAR(fpdate),MONTH(fpdate)+O675-1,DAY(fpdate)))&lt;&gt;DAY(fpdate),DATE(YEAR(fpdate),MONTH(fpdate)+O675,0),DATE(YEAR(fpdate),MONTH(fpdate)+O675-1,DAY(fpdate))))))</f>
        <v>#NAME?</v>
      </c>
      <c r="Q675" s="80" t="str">
        <f>IF(O675="","",IF(D675&lt;&gt;"",D675,IF(O675=1,start_rate,IF(variable,IF(OR(O675=1,O675&lt;$J$23*periods_per_year),Q674,MIN($J$24,IF(MOD(O675-1,$J$26)=0,MAX($J$25,Q674+$J$27),Q674))),Q674))))</f>
        <v>#NAME?</v>
      </c>
      <c r="R675" s="78" t="str">
        <f t="shared" si="10"/>
        <v>#NAME?</v>
      </c>
      <c r="S675" s="78" t="str">
        <f t="shared" si="11"/>
        <v>#NAME?</v>
      </c>
      <c r="T675" s="78" t="str">
        <f t="shared" si="12"/>
        <v>#NAME?</v>
      </c>
      <c r="U675" s="78" t="str">
        <f t="shared" si="13"/>
        <v>#NAME?</v>
      </c>
    </row>
    <row r="676" ht="12.75" customHeight="1">
      <c r="A676" s="74" t="str">
        <f t="shared" si="1"/>
        <v>#NAME?</v>
      </c>
      <c r="B676" s="75" t="str">
        <f>IF(A676="","",IF(OR(periods_per_year=26,periods_per_year=52),IF(periods_per_year=26,IF(A676=1,fpdate,B675+14),IF(periods_per_year=52,IF(A676=1,fpdate,B675+7),"n/a")),IF(periods_per_year=24,DATE(YEAR(fpdate),MONTH(fpdate)+(A676-1)/2+IF(AND(DAY(fpdate)&gt;=15,MOD(A676,2)=0),1,0),IF(MOD(A676,2)=0,IF(DAY(fpdate)&gt;=15,DAY(fpdate)-14,DAY(fpdate)+14),DAY(fpdate))),IF(DAY(DATE(YEAR(fpdate),MONTH(fpdate)+A676-1,DAY(fpdate)))&lt;&gt;DAY(fpdate),DATE(YEAR(fpdate),MONTH(fpdate)+A676,0),DATE(YEAR(fpdate),MONTH(fpdate)+A676-1,DAY(fpdate))))))</f>
        <v>#NAME?</v>
      </c>
      <c r="C676" s="76" t="str">
        <f t="shared" si="2"/>
        <v>#NAME?</v>
      </c>
      <c r="D676" s="77" t="str">
        <f>IF(A676="","",IF(A676=1,start_rate,IF(variable,IF(OR(A676=1,A676&lt;$J$23*periods_per_year),D675,MIN($J$24,IF(MOD(A676-1,$J$26)=0,MAX($J$25,D675+$J$27),D675))),D675)))</f>
        <v>#NAME?</v>
      </c>
      <c r="E676" s="78" t="str">
        <f t="shared" si="3"/>
        <v>#NAME?</v>
      </c>
      <c r="F676" s="78" t="str">
        <f t="shared" si="4"/>
        <v>#NAME?</v>
      </c>
      <c r="G676" s="78" t="str">
        <f>IF(OR(A676="",A676&lt;$E$23),"",IF(J675&lt;=F676,0,IF(IF(AND(A676&gt;=$E$23,MOD(A676-$E$23,int)=0),$E$24,0)+F676&gt;=J675+E676,J675+E676-F676,IF(AND(A676&gt;=$E$23,MOD(A676-$E$23,int)=0),$E$24,0)+IF(IF(AND(A676&gt;=$E$23,MOD(A676-$E$23,int)=0),$E$24,0)+IF(MOD(A676-$E$27,periods_per_year)=0,$E$26,0)+F676&lt;J675+E676,IF(MOD(A676-$E$27,periods_per_year)=0,$E$26,0),J675+E676-IF(AND(A676&gt;=$E$23,MOD(A676-$E$23,int)=0),$E$24,0)-F676))))</f>
        <v>#NAME?</v>
      </c>
      <c r="H676" s="79"/>
      <c r="I676" s="78" t="str">
        <f t="shared" si="5"/>
        <v>#NAME?</v>
      </c>
      <c r="J676" s="78" t="str">
        <f t="shared" si="6"/>
        <v>#NAME?</v>
      </c>
      <c r="K676" s="78" t="str">
        <f t="shared" si="7"/>
        <v>#NAME?</v>
      </c>
      <c r="L676" s="78" t="str">
        <f t="shared" si="8"/>
        <v>#NAME?</v>
      </c>
      <c r="M676" s="4"/>
      <c r="N676" s="4"/>
      <c r="O676" s="74" t="str">
        <f t="shared" si="9"/>
        <v>#NAME?</v>
      </c>
      <c r="P676" s="75" t="str">
        <f>IF(O676="","",IF(OR(periods_per_year=26,periods_per_year=52),IF(periods_per_year=26,IF(O676=1,fpdate,P675+14),IF(periods_per_year=52,IF(O676=1,fpdate,P675+7),"n/a")),IF(periods_per_year=24,DATE(YEAR(fpdate),MONTH(fpdate)+(O676-1)/2+IF(AND(DAY(fpdate)&gt;=15,MOD(O676,2)=0),1,0),IF(MOD(O676,2)=0,IF(DAY(fpdate)&gt;=15,DAY(fpdate)-14,DAY(fpdate)+14),DAY(fpdate))),IF(DAY(DATE(YEAR(fpdate),MONTH(fpdate)+O676-1,DAY(fpdate)))&lt;&gt;DAY(fpdate),DATE(YEAR(fpdate),MONTH(fpdate)+O676,0),DATE(YEAR(fpdate),MONTH(fpdate)+O676-1,DAY(fpdate))))))</f>
        <v>#NAME?</v>
      </c>
      <c r="Q676" s="80" t="str">
        <f>IF(O676="","",IF(D676&lt;&gt;"",D676,IF(O676=1,start_rate,IF(variable,IF(OR(O676=1,O676&lt;$J$23*periods_per_year),Q675,MIN($J$24,IF(MOD(O676-1,$J$26)=0,MAX($J$25,Q675+$J$27),Q675))),Q675))))</f>
        <v>#NAME?</v>
      </c>
      <c r="R676" s="78" t="str">
        <f t="shared" si="10"/>
        <v>#NAME?</v>
      </c>
      <c r="S676" s="78" t="str">
        <f t="shared" si="11"/>
        <v>#NAME?</v>
      </c>
      <c r="T676" s="78" t="str">
        <f t="shared" si="12"/>
        <v>#NAME?</v>
      </c>
      <c r="U676" s="78" t="str">
        <f t="shared" si="13"/>
        <v>#NAME?</v>
      </c>
    </row>
    <row r="677" ht="12.75" customHeight="1">
      <c r="A677" s="74" t="str">
        <f t="shared" si="1"/>
        <v>#NAME?</v>
      </c>
      <c r="B677" s="75" t="str">
        <f>IF(A677="","",IF(OR(periods_per_year=26,periods_per_year=52),IF(periods_per_year=26,IF(A677=1,fpdate,B676+14),IF(periods_per_year=52,IF(A677=1,fpdate,B676+7),"n/a")),IF(periods_per_year=24,DATE(YEAR(fpdate),MONTH(fpdate)+(A677-1)/2+IF(AND(DAY(fpdate)&gt;=15,MOD(A677,2)=0),1,0),IF(MOD(A677,2)=0,IF(DAY(fpdate)&gt;=15,DAY(fpdate)-14,DAY(fpdate)+14),DAY(fpdate))),IF(DAY(DATE(YEAR(fpdate),MONTH(fpdate)+A677-1,DAY(fpdate)))&lt;&gt;DAY(fpdate),DATE(YEAR(fpdate),MONTH(fpdate)+A677,0),DATE(YEAR(fpdate),MONTH(fpdate)+A677-1,DAY(fpdate))))))</f>
        <v>#NAME?</v>
      </c>
      <c r="C677" s="76" t="str">
        <f t="shared" si="2"/>
        <v>#NAME?</v>
      </c>
      <c r="D677" s="77" t="str">
        <f>IF(A677="","",IF(A677=1,start_rate,IF(variable,IF(OR(A677=1,A677&lt;$J$23*periods_per_year),D676,MIN($J$24,IF(MOD(A677-1,$J$26)=0,MAX($J$25,D676+$J$27),D676))),D676)))</f>
        <v>#NAME?</v>
      </c>
      <c r="E677" s="78" t="str">
        <f t="shared" si="3"/>
        <v>#NAME?</v>
      </c>
      <c r="F677" s="78" t="str">
        <f t="shared" si="4"/>
        <v>#NAME?</v>
      </c>
      <c r="G677" s="78" t="str">
        <f>IF(OR(A677="",A677&lt;$E$23),"",IF(J676&lt;=F677,0,IF(IF(AND(A677&gt;=$E$23,MOD(A677-$E$23,int)=0),$E$24,0)+F677&gt;=J676+E677,J676+E677-F677,IF(AND(A677&gt;=$E$23,MOD(A677-$E$23,int)=0),$E$24,0)+IF(IF(AND(A677&gt;=$E$23,MOD(A677-$E$23,int)=0),$E$24,0)+IF(MOD(A677-$E$27,periods_per_year)=0,$E$26,0)+F677&lt;J676+E677,IF(MOD(A677-$E$27,periods_per_year)=0,$E$26,0),J676+E677-IF(AND(A677&gt;=$E$23,MOD(A677-$E$23,int)=0),$E$24,0)-F677))))</f>
        <v>#NAME?</v>
      </c>
      <c r="H677" s="79"/>
      <c r="I677" s="78" t="str">
        <f t="shared" si="5"/>
        <v>#NAME?</v>
      </c>
      <c r="J677" s="78" t="str">
        <f t="shared" si="6"/>
        <v>#NAME?</v>
      </c>
      <c r="K677" s="78" t="str">
        <f t="shared" si="7"/>
        <v>#NAME?</v>
      </c>
      <c r="L677" s="78" t="str">
        <f t="shared" si="8"/>
        <v>#NAME?</v>
      </c>
      <c r="M677" s="4"/>
      <c r="N677" s="4"/>
      <c r="O677" s="74" t="str">
        <f t="shared" si="9"/>
        <v>#NAME?</v>
      </c>
      <c r="P677" s="75" t="str">
        <f>IF(O677="","",IF(OR(periods_per_year=26,periods_per_year=52),IF(periods_per_year=26,IF(O677=1,fpdate,P676+14),IF(periods_per_year=52,IF(O677=1,fpdate,P676+7),"n/a")),IF(periods_per_year=24,DATE(YEAR(fpdate),MONTH(fpdate)+(O677-1)/2+IF(AND(DAY(fpdate)&gt;=15,MOD(O677,2)=0),1,0),IF(MOD(O677,2)=0,IF(DAY(fpdate)&gt;=15,DAY(fpdate)-14,DAY(fpdate)+14),DAY(fpdate))),IF(DAY(DATE(YEAR(fpdate),MONTH(fpdate)+O677-1,DAY(fpdate)))&lt;&gt;DAY(fpdate),DATE(YEAR(fpdate),MONTH(fpdate)+O677,0),DATE(YEAR(fpdate),MONTH(fpdate)+O677-1,DAY(fpdate))))))</f>
        <v>#NAME?</v>
      </c>
      <c r="Q677" s="80" t="str">
        <f>IF(O677="","",IF(D677&lt;&gt;"",D677,IF(O677=1,start_rate,IF(variable,IF(OR(O677=1,O677&lt;$J$23*periods_per_year),Q676,MIN($J$24,IF(MOD(O677-1,$J$26)=0,MAX($J$25,Q676+$J$27),Q676))),Q676))))</f>
        <v>#NAME?</v>
      </c>
      <c r="R677" s="78" t="str">
        <f t="shared" si="10"/>
        <v>#NAME?</v>
      </c>
      <c r="S677" s="78" t="str">
        <f t="shared" si="11"/>
        <v>#NAME?</v>
      </c>
      <c r="T677" s="78" t="str">
        <f t="shared" si="12"/>
        <v>#NAME?</v>
      </c>
      <c r="U677" s="78" t="str">
        <f t="shared" si="13"/>
        <v>#NAME?</v>
      </c>
    </row>
    <row r="678" ht="12.75" customHeight="1">
      <c r="A678" s="74" t="str">
        <f t="shared" si="1"/>
        <v>#NAME?</v>
      </c>
      <c r="B678" s="75" t="str">
        <f>IF(A678="","",IF(OR(periods_per_year=26,periods_per_year=52),IF(periods_per_year=26,IF(A678=1,fpdate,B677+14),IF(periods_per_year=52,IF(A678=1,fpdate,B677+7),"n/a")),IF(periods_per_year=24,DATE(YEAR(fpdate),MONTH(fpdate)+(A678-1)/2+IF(AND(DAY(fpdate)&gt;=15,MOD(A678,2)=0),1,0),IF(MOD(A678,2)=0,IF(DAY(fpdate)&gt;=15,DAY(fpdate)-14,DAY(fpdate)+14),DAY(fpdate))),IF(DAY(DATE(YEAR(fpdate),MONTH(fpdate)+A678-1,DAY(fpdate)))&lt;&gt;DAY(fpdate),DATE(YEAR(fpdate),MONTH(fpdate)+A678,0),DATE(YEAR(fpdate),MONTH(fpdate)+A678-1,DAY(fpdate))))))</f>
        <v>#NAME?</v>
      </c>
      <c r="C678" s="76" t="str">
        <f t="shared" si="2"/>
        <v>#NAME?</v>
      </c>
      <c r="D678" s="77" t="str">
        <f>IF(A678="","",IF(A678=1,start_rate,IF(variable,IF(OR(A678=1,A678&lt;$J$23*periods_per_year),D677,MIN($J$24,IF(MOD(A678-1,$J$26)=0,MAX($J$25,D677+$J$27),D677))),D677)))</f>
        <v>#NAME?</v>
      </c>
      <c r="E678" s="78" t="str">
        <f t="shared" si="3"/>
        <v>#NAME?</v>
      </c>
      <c r="F678" s="78" t="str">
        <f t="shared" si="4"/>
        <v>#NAME?</v>
      </c>
      <c r="G678" s="78" t="str">
        <f>IF(OR(A678="",A678&lt;$E$23),"",IF(J677&lt;=F678,0,IF(IF(AND(A678&gt;=$E$23,MOD(A678-$E$23,int)=0),$E$24,0)+F678&gt;=J677+E678,J677+E678-F678,IF(AND(A678&gt;=$E$23,MOD(A678-$E$23,int)=0),$E$24,0)+IF(IF(AND(A678&gt;=$E$23,MOD(A678-$E$23,int)=0),$E$24,0)+IF(MOD(A678-$E$27,periods_per_year)=0,$E$26,0)+F678&lt;J677+E678,IF(MOD(A678-$E$27,periods_per_year)=0,$E$26,0),J677+E678-IF(AND(A678&gt;=$E$23,MOD(A678-$E$23,int)=0),$E$24,0)-F678))))</f>
        <v>#NAME?</v>
      </c>
      <c r="H678" s="79"/>
      <c r="I678" s="78" t="str">
        <f t="shared" si="5"/>
        <v>#NAME?</v>
      </c>
      <c r="J678" s="78" t="str">
        <f t="shared" si="6"/>
        <v>#NAME?</v>
      </c>
      <c r="K678" s="78" t="str">
        <f t="shared" si="7"/>
        <v>#NAME?</v>
      </c>
      <c r="L678" s="78" t="str">
        <f t="shared" si="8"/>
        <v>#NAME?</v>
      </c>
      <c r="M678" s="4"/>
      <c r="N678" s="4"/>
      <c r="O678" s="74" t="str">
        <f t="shared" si="9"/>
        <v>#NAME?</v>
      </c>
      <c r="P678" s="75" t="str">
        <f>IF(O678="","",IF(OR(periods_per_year=26,periods_per_year=52),IF(periods_per_year=26,IF(O678=1,fpdate,P677+14),IF(periods_per_year=52,IF(O678=1,fpdate,P677+7),"n/a")),IF(periods_per_year=24,DATE(YEAR(fpdate),MONTH(fpdate)+(O678-1)/2+IF(AND(DAY(fpdate)&gt;=15,MOD(O678,2)=0),1,0),IF(MOD(O678,2)=0,IF(DAY(fpdate)&gt;=15,DAY(fpdate)-14,DAY(fpdate)+14),DAY(fpdate))),IF(DAY(DATE(YEAR(fpdate),MONTH(fpdate)+O678-1,DAY(fpdate)))&lt;&gt;DAY(fpdate),DATE(YEAR(fpdate),MONTH(fpdate)+O678,0),DATE(YEAR(fpdate),MONTH(fpdate)+O678-1,DAY(fpdate))))))</f>
        <v>#NAME?</v>
      </c>
      <c r="Q678" s="80" t="str">
        <f>IF(O678="","",IF(D678&lt;&gt;"",D678,IF(O678=1,start_rate,IF(variable,IF(OR(O678=1,O678&lt;$J$23*periods_per_year),Q677,MIN($J$24,IF(MOD(O678-1,$J$26)=0,MAX($J$25,Q677+$J$27),Q677))),Q677))))</f>
        <v>#NAME?</v>
      </c>
      <c r="R678" s="78" t="str">
        <f t="shared" si="10"/>
        <v>#NAME?</v>
      </c>
      <c r="S678" s="78" t="str">
        <f t="shared" si="11"/>
        <v>#NAME?</v>
      </c>
      <c r="T678" s="78" t="str">
        <f t="shared" si="12"/>
        <v>#NAME?</v>
      </c>
      <c r="U678" s="78" t="str">
        <f t="shared" si="13"/>
        <v>#NAME?</v>
      </c>
    </row>
    <row r="679" ht="12.75" customHeight="1">
      <c r="A679" s="74" t="str">
        <f t="shared" si="1"/>
        <v>#NAME?</v>
      </c>
      <c r="B679" s="75" t="str">
        <f>IF(A679="","",IF(OR(periods_per_year=26,periods_per_year=52),IF(periods_per_year=26,IF(A679=1,fpdate,B678+14),IF(periods_per_year=52,IF(A679=1,fpdate,B678+7),"n/a")),IF(periods_per_year=24,DATE(YEAR(fpdate),MONTH(fpdate)+(A679-1)/2+IF(AND(DAY(fpdate)&gt;=15,MOD(A679,2)=0),1,0),IF(MOD(A679,2)=0,IF(DAY(fpdate)&gt;=15,DAY(fpdate)-14,DAY(fpdate)+14),DAY(fpdate))),IF(DAY(DATE(YEAR(fpdate),MONTH(fpdate)+A679-1,DAY(fpdate)))&lt;&gt;DAY(fpdate),DATE(YEAR(fpdate),MONTH(fpdate)+A679,0),DATE(YEAR(fpdate),MONTH(fpdate)+A679-1,DAY(fpdate))))))</f>
        <v>#NAME?</v>
      </c>
      <c r="C679" s="76" t="str">
        <f t="shared" si="2"/>
        <v>#NAME?</v>
      </c>
      <c r="D679" s="77" t="str">
        <f>IF(A679="","",IF(A679=1,start_rate,IF(variable,IF(OR(A679=1,A679&lt;$J$23*periods_per_year),D678,MIN($J$24,IF(MOD(A679-1,$J$26)=0,MAX($J$25,D678+$J$27),D678))),D678)))</f>
        <v>#NAME?</v>
      </c>
      <c r="E679" s="78" t="str">
        <f t="shared" si="3"/>
        <v>#NAME?</v>
      </c>
      <c r="F679" s="78" t="str">
        <f t="shared" si="4"/>
        <v>#NAME?</v>
      </c>
      <c r="G679" s="78" t="str">
        <f>IF(OR(A679="",A679&lt;$E$23),"",IF(J678&lt;=F679,0,IF(IF(AND(A679&gt;=$E$23,MOD(A679-$E$23,int)=0),$E$24,0)+F679&gt;=J678+E679,J678+E679-F679,IF(AND(A679&gt;=$E$23,MOD(A679-$E$23,int)=0),$E$24,0)+IF(IF(AND(A679&gt;=$E$23,MOD(A679-$E$23,int)=0),$E$24,0)+IF(MOD(A679-$E$27,periods_per_year)=0,$E$26,0)+F679&lt;J678+E679,IF(MOD(A679-$E$27,periods_per_year)=0,$E$26,0),J678+E679-IF(AND(A679&gt;=$E$23,MOD(A679-$E$23,int)=0),$E$24,0)-F679))))</f>
        <v>#NAME?</v>
      </c>
      <c r="H679" s="79"/>
      <c r="I679" s="78" t="str">
        <f t="shared" si="5"/>
        <v>#NAME?</v>
      </c>
      <c r="J679" s="78" t="str">
        <f t="shared" si="6"/>
        <v>#NAME?</v>
      </c>
      <c r="K679" s="78" t="str">
        <f t="shared" si="7"/>
        <v>#NAME?</v>
      </c>
      <c r="L679" s="78" t="str">
        <f t="shared" si="8"/>
        <v>#NAME?</v>
      </c>
      <c r="M679" s="4"/>
      <c r="N679" s="4"/>
      <c r="O679" s="74" t="str">
        <f t="shared" si="9"/>
        <v>#NAME?</v>
      </c>
      <c r="P679" s="75" t="str">
        <f>IF(O679="","",IF(OR(periods_per_year=26,periods_per_year=52),IF(periods_per_year=26,IF(O679=1,fpdate,P678+14),IF(periods_per_year=52,IF(O679=1,fpdate,P678+7),"n/a")),IF(periods_per_year=24,DATE(YEAR(fpdate),MONTH(fpdate)+(O679-1)/2+IF(AND(DAY(fpdate)&gt;=15,MOD(O679,2)=0),1,0),IF(MOD(O679,2)=0,IF(DAY(fpdate)&gt;=15,DAY(fpdate)-14,DAY(fpdate)+14),DAY(fpdate))),IF(DAY(DATE(YEAR(fpdate),MONTH(fpdate)+O679-1,DAY(fpdate)))&lt;&gt;DAY(fpdate),DATE(YEAR(fpdate),MONTH(fpdate)+O679,0),DATE(YEAR(fpdate),MONTH(fpdate)+O679-1,DAY(fpdate))))))</f>
        <v>#NAME?</v>
      </c>
      <c r="Q679" s="80" t="str">
        <f>IF(O679="","",IF(D679&lt;&gt;"",D679,IF(O679=1,start_rate,IF(variable,IF(OR(O679=1,O679&lt;$J$23*periods_per_year),Q678,MIN($J$24,IF(MOD(O679-1,$J$26)=0,MAX($J$25,Q678+$J$27),Q678))),Q678))))</f>
        <v>#NAME?</v>
      </c>
      <c r="R679" s="78" t="str">
        <f t="shared" si="10"/>
        <v>#NAME?</v>
      </c>
      <c r="S679" s="78" t="str">
        <f t="shared" si="11"/>
        <v>#NAME?</v>
      </c>
      <c r="T679" s="78" t="str">
        <f t="shared" si="12"/>
        <v>#NAME?</v>
      </c>
      <c r="U679" s="78" t="str">
        <f t="shared" si="13"/>
        <v>#NAME?</v>
      </c>
    </row>
    <row r="680" ht="12.75" customHeight="1">
      <c r="A680" s="74" t="str">
        <f t="shared" si="1"/>
        <v>#NAME?</v>
      </c>
      <c r="B680" s="75" t="str">
        <f>IF(A680="","",IF(OR(periods_per_year=26,periods_per_year=52),IF(periods_per_year=26,IF(A680=1,fpdate,B679+14),IF(periods_per_year=52,IF(A680=1,fpdate,B679+7),"n/a")),IF(periods_per_year=24,DATE(YEAR(fpdate),MONTH(fpdate)+(A680-1)/2+IF(AND(DAY(fpdate)&gt;=15,MOD(A680,2)=0),1,0),IF(MOD(A680,2)=0,IF(DAY(fpdate)&gt;=15,DAY(fpdate)-14,DAY(fpdate)+14),DAY(fpdate))),IF(DAY(DATE(YEAR(fpdate),MONTH(fpdate)+A680-1,DAY(fpdate)))&lt;&gt;DAY(fpdate),DATE(YEAR(fpdate),MONTH(fpdate)+A680,0),DATE(YEAR(fpdate),MONTH(fpdate)+A680-1,DAY(fpdate))))))</f>
        <v>#NAME?</v>
      </c>
      <c r="C680" s="76" t="str">
        <f t="shared" si="2"/>
        <v>#NAME?</v>
      </c>
      <c r="D680" s="77" t="str">
        <f>IF(A680="","",IF(A680=1,start_rate,IF(variable,IF(OR(A680=1,A680&lt;$J$23*periods_per_year),D679,MIN($J$24,IF(MOD(A680-1,$J$26)=0,MAX($J$25,D679+$J$27),D679))),D679)))</f>
        <v>#NAME?</v>
      </c>
      <c r="E680" s="78" t="str">
        <f t="shared" si="3"/>
        <v>#NAME?</v>
      </c>
      <c r="F680" s="78" t="str">
        <f t="shared" si="4"/>
        <v>#NAME?</v>
      </c>
      <c r="G680" s="78" t="str">
        <f>IF(OR(A680="",A680&lt;$E$23),"",IF(J679&lt;=F680,0,IF(IF(AND(A680&gt;=$E$23,MOD(A680-$E$23,int)=0),$E$24,0)+F680&gt;=J679+E680,J679+E680-F680,IF(AND(A680&gt;=$E$23,MOD(A680-$E$23,int)=0),$E$24,0)+IF(IF(AND(A680&gt;=$E$23,MOD(A680-$E$23,int)=0),$E$24,0)+IF(MOD(A680-$E$27,periods_per_year)=0,$E$26,0)+F680&lt;J679+E680,IF(MOD(A680-$E$27,periods_per_year)=0,$E$26,0),J679+E680-IF(AND(A680&gt;=$E$23,MOD(A680-$E$23,int)=0),$E$24,0)-F680))))</f>
        <v>#NAME?</v>
      </c>
      <c r="H680" s="79"/>
      <c r="I680" s="78" t="str">
        <f t="shared" si="5"/>
        <v>#NAME?</v>
      </c>
      <c r="J680" s="78" t="str">
        <f t="shared" si="6"/>
        <v>#NAME?</v>
      </c>
      <c r="K680" s="78" t="str">
        <f t="shared" si="7"/>
        <v>#NAME?</v>
      </c>
      <c r="L680" s="78" t="str">
        <f t="shared" si="8"/>
        <v>#NAME?</v>
      </c>
      <c r="M680" s="4"/>
      <c r="N680" s="4"/>
      <c r="O680" s="74" t="str">
        <f t="shared" si="9"/>
        <v>#NAME?</v>
      </c>
      <c r="P680" s="75" t="str">
        <f>IF(O680="","",IF(OR(periods_per_year=26,periods_per_year=52),IF(periods_per_year=26,IF(O680=1,fpdate,P679+14),IF(periods_per_year=52,IF(O680=1,fpdate,P679+7),"n/a")),IF(periods_per_year=24,DATE(YEAR(fpdate),MONTH(fpdate)+(O680-1)/2+IF(AND(DAY(fpdate)&gt;=15,MOD(O680,2)=0),1,0),IF(MOD(O680,2)=0,IF(DAY(fpdate)&gt;=15,DAY(fpdate)-14,DAY(fpdate)+14),DAY(fpdate))),IF(DAY(DATE(YEAR(fpdate),MONTH(fpdate)+O680-1,DAY(fpdate)))&lt;&gt;DAY(fpdate),DATE(YEAR(fpdate),MONTH(fpdate)+O680,0),DATE(YEAR(fpdate),MONTH(fpdate)+O680-1,DAY(fpdate))))))</f>
        <v>#NAME?</v>
      </c>
      <c r="Q680" s="80" t="str">
        <f>IF(O680="","",IF(D680&lt;&gt;"",D680,IF(O680=1,start_rate,IF(variable,IF(OR(O680=1,O680&lt;$J$23*periods_per_year),Q679,MIN($J$24,IF(MOD(O680-1,$J$26)=0,MAX($J$25,Q679+$J$27),Q679))),Q679))))</f>
        <v>#NAME?</v>
      </c>
      <c r="R680" s="78" t="str">
        <f t="shared" si="10"/>
        <v>#NAME?</v>
      </c>
      <c r="S680" s="78" t="str">
        <f t="shared" si="11"/>
        <v>#NAME?</v>
      </c>
      <c r="T680" s="78" t="str">
        <f t="shared" si="12"/>
        <v>#NAME?</v>
      </c>
      <c r="U680" s="78" t="str">
        <f t="shared" si="13"/>
        <v>#NAME?</v>
      </c>
    </row>
    <row r="681" ht="12.75" customHeight="1">
      <c r="A681" s="74" t="str">
        <f t="shared" si="1"/>
        <v>#NAME?</v>
      </c>
      <c r="B681" s="75" t="str">
        <f>IF(A681="","",IF(OR(periods_per_year=26,periods_per_year=52),IF(periods_per_year=26,IF(A681=1,fpdate,B680+14),IF(periods_per_year=52,IF(A681=1,fpdate,B680+7),"n/a")),IF(periods_per_year=24,DATE(YEAR(fpdate),MONTH(fpdate)+(A681-1)/2+IF(AND(DAY(fpdate)&gt;=15,MOD(A681,2)=0),1,0),IF(MOD(A681,2)=0,IF(DAY(fpdate)&gt;=15,DAY(fpdate)-14,DAY(fpdate)+14),DAY(fpdate))),IF(DAY(DATE(YEAR(fpdate),MONTH(fpdate)+A681-1,DAY(fpdate)))&lt;&gt;DAY(fpdate),DATE(YEAR(fpdate),MONTH(fpdate)+A681,0),DATE(YEAR(fpdate),MONTH(fpdate)+A681-1,DAY(fpdate))))))</f>
        <v>#NAME?</v>
      </c>
      <c r="C681" s="76" t="str">
        <f t="shared" si="2"/>
        <v>#NAME?</v>
      </c>
      <c r="D681" s="77" t="str">
        <f>IF(A681="","",IF(A681=1,start_rate,IF(variable,IF(OR(A681=1,A681&lt;$J$23*periods_per_year),D680,MIN($J$24,IF(MOD(A681-1,$J$26)=0,MAX($J$25,D680+$J$27),D680))),D680)))</f>
        <v>#NAME?</v>
      </c>
      <c r="E681" s="78" t="str">
        <f t="shared" si="3"/>
        <v>#NAME?</v>
      </c>
      <c r="F681" s="78" t="str">
        <f t="shared" si="4"/>
        <v>#NAME?</v>
      </c>
      <c r="G681" s="78" t="str">
        <f>IF(OR(A681="",A681&lt;$E$23),"",IF(J680&lt;=F681,0,IF(IF(AND(A681&gt;=$E$23,MOD(A681-$E$23,int)=0),$E$24,0)+F681&gt;=J680+E681,J680+E681-F681,IF(AND(A681&gt;=$E$23,MOD(A681-$E$23,int)=0),$E$24,0)+IF(IF(AND(A681&gt;=$E$23,MOD(A681-$E$23,int)=0),$E$24,0)+IF(MOD(A681-$E$27,periods_per_year)=0,$E$26,0)+F681&lt;J680+E681,IF(MOD(A681-$E$27,periods_per_year)=0,$E$26,0),J680+E681-IF(AND(A681&gt;=$E$23,MOD(A681-$E$23,int)=0),$E$24,0)-F681))))</f>
        <v>#NAME?</v>
      </c>
      <c r="H681" s="79"/>
      <c r="I681" s="78" t="str">
        <f t="shared" si="5"/>
        <v>#NAME?</v>
      </c>
      <c r="J681" s="78" t="str">
        <f t="shared" si="6"/>
        <v>#NAME?</v>
      </c>
      <c r="K681" s="78" t="str">
        <f t="shared" si="7"/>
        <v>#NAME?</v>
      </c>
      <c r="L681" s="78" t="str">
        <f t="shared" si="8"/>
        <v>#NAME?</v>
      </c>
      <c r="M681" s="4"/>
      <c r="N681" s="4"/>
      <c r="O681" s="74" t="str">
        <f t="shared" si="9"/>
        <v>#NAME?</v>
      </c>
      <c r="P681" s="75" t="str">
        <f>IF(O681="","",IF(OR(periods_per_year=26,periods_per_year=52),IF(periods_per_year=26,IF(O681=1,fpdate,P680+14),IF(periods_per_year=52,IF(O681=1,fpdate,P680+7),"n/a")),IF(periods_per_year=24,DATE(YEAR(fpdate),MONTH(fpdate)+(O681-1)/2+IF(AND(DAY(fpdate)&gt;=15,MOD(O681,2)=0),1,0),IF(MOD(O681,2)=0,IF(DAY(fpdate)&gt;=15,DAY(fpdate)-14,DAY(fpdate)+14),DAY(fpdate))),IF(DAY(DATE(YEAR(fpdate),MONTH(fpdate)+O681-1,DAY(fpdate)))&lt;&gt;DAY(fpdate),DATE(YEAR(fpdate),MONTH(fpdate)+O681,0),DATE(YEAR(fpdate),MONTH(fpdate)+O681-1,DAY(fpdate))))))</f>
        <v>#NAME?</v>
      </c>
      <c r="Q681" s="80" t="str">
        <f>IF(O681="","",IF(D681&lt;&gt;"",D681,IF(O681=1,start_rate,IF(variable,IF(OR(O681=1,O681&lt;$J$23*periods_per_year),Q680,MIN($J$24,IF(MOD(O681-1,$J$26)=0,MAX($J$25,Q680+$J$27),Q680))),Q680))))</f>
        <v>#NAME?</v>
      </c>
      <c r="R681" s="78" t="str">
        <f t="shared" si="10"/>
        <v>#NAME?</v>
      </c>
      <c r="S681" s="78" t="str">
        <f t="shared" si="11"/>
        <v>#NAME?</v>
      </c>
      <c r="T681" s="78" t="str">
        <f t="shared" si="12"/>
        <v>#NAME?</v>
      </c>
      <c r="U681" s="78" t="str">
        <f t="shared" si="13"/>
        <v>#NAME?</v>
      </c>
    </row>
    <row r="682" ht="12.75" customHeight="1">
      <c r="A682" s="74" t="str">
        <f t="shared" si="1"/>
        <v>#NAME?</v>
      </c>
      <c r="B682" s="75" t="str">
        <f>IF(A682="","",IF(OR(periods_per_year=26,periods_per_year=52),IF(periods_per_year=26,IF(A682=1,fpdate,B681+14),IF(periods_per_year=52,IF(A682=1,fpdate,B681+7),"n/a")),IF(periods_per_year=24,DATE(YEAR(fpdate),MONTH(fpdate)+(A682-1)/2+IF(AND(DAY(fpdate)&gt;=15,MOD(A682,2)=0),1,0),IF(MOD(A682,2)=0,IF(DAY(fpdate)&gt;=15,DAY(fpdate)-14,DAY(fpdate)+14),DAY(fpdate))),IF(DAY(DATE(YEAR(fpdate),MONTH(fpdate)+A682-1,DAY(fpdate)))&lt;&gt;DAY(fpdate),DATE(YEAR(fpdate),MONTH(fpdate)+A682,0),DATE(YEAR(fpdate),MONTH(fpdate)+A682-1,DAY(fpdate))))))</f>
        <v>#NAME?</v>
      </c>
      <c r="C682" s="76" t="str">
        <f t="shared" si="2"/>
        <v>#NAME?</v>
      </c>
      <c r="D682" s="77" t="str">
        <f>IF(A682="","",IF(A682=1,start_rate,IF(variable,IF(OR(A682=1,A682&lt;$J$23*periods_per_year),D681,MIN($J$24,IF(MOD(A682-1,$J$26)=0,MAX($J$25,D681+$J$27),D681))),D681)))</f>
        <v>#NAME?</v>
      </c>
      <c r="E682" s="78" t="str">
        <f t="shared" si="3"/>
        <v>#NAME?</v>
      </c>
      <c r="F682" s="78" t="str">
        <f t="shared" si="4"/>
        <v>#NAME?</v>
      </c>
      <c r="G682" s="78" t="str">
        <f>IF(OR(A682="",A682&lt;$E$23),"",IF(J681&lt;=F682,0,IF(IF(AND(A682&gt;=$E$23,MOD(A682-$E$23,int)=0),$E$24,0)+F682&gt;=J681+E682,J681+E682-F682,IF(AND(A682&gt;=$E$23,MOD(A682-$E$23,int)=0),$E$24,0)+IF(IF(AND(A682&gt;=$E$23,MOD(A682-$E$23,int)=0),$E$24,0)+IF(MOD(A682-$E$27,periods_per_year)=0,$E$26,0)+F682&lt;J681+E682,IF(MOD(A682-$E$27,periods_per_year)=0,$E$26,0),J681+E682-IF(AND(A682&gt;=$E$23,MOD(A682-$E$23,int)=0),$E$24,0)-F682))))</f>
        <v>#NAME?</v>
      </c>
      <c r="H682" s="79"/>
      <c r="I682" s="78" t="str">
        <f t="shared" si="5"/>
        <v>#NAME?</v>
      </c>
      <c r="J682" s="78" t="str">
        <f t="shared" si="6"/>
        <v>#NAME?</v>
      </c>
      <c r="K682" s="78" t="str">
        <f t="shared" si="7"/>
        <v>#NAME?</v>
      </c>
      <c r="L682" s="78" t="str">
        <f t="shared" si="8"/>
        <v>#NAME?</v>
      </c>
      <c r="M682" s="4"/>
      <c r="N682" s="4"/>
      <c r="O682" s="74" t="str">
        <f t="shared" si="9"/>
        <v>#NAME?</v>
      </c>
      <c r="P682" s="75" t="str">
        <f>IF(O682="","",IF(OR(periods_per_year=26,periods_per_year=52),IF(periods_per_year=26,IF(O682=1,fpdate,P681+14),IF(periods_per_year=52,IF(O682=1,fpdate,P681+7),"n/a")),IF(periods_per_year=24,DATE(YEAR(fpdate),MONTH(fpdate)+(O682-1)/2+IF(AND(DAY(fpdate)&gt;=15,MOD(O682,2)=0),1,0),IF(MOD(O682,2)=0,IF(DAY(fpdate)&gt;=15,DAY(fpdate)-14,DAY(fpdate)+14),DAY(fpdate))),IF(DAY(DATE(YEAR(fpdate),MONTH(fpdate)+O682-1,DAY(fpdate)))&lt;&gt;DAY(fpdate),DATE(YEAR(fpdate),MONTH(fpdate)+O682,0),DATE(YEAR(fpdate),MONTH(fpdate)+O682-1,DAY(fpdate))))))</f>
        <v>#NAME?</v>
      </c>
      <c r="Q682" s="80" t="str">
        <f>IF(O682="","",IF(D682&lt;&gt;"",D682,IF(O682=1,start_rate,IF(variable,IF(OR(O682=1,O682&lt;$J$23*periods_per_year),Q681,MIN($J$24,IF(MOD(O682-1,$J$26)=0,MAX($J$25,Q681+$J$27),Q681))),Q681))))</f>
        <v>#NAME?</v>
      </c>
      <c r="R682" s="78" t="str">
        <f t="shared" si="10"/>
        <v>#NAME?</v>
      </c>
      <c r="S682" s="78" t="str">
        <f t="shared" si="11"/>
        <v>#NAME?</v>
      </c>
      <c r="T682" s="78" t="str">
        <f t="shared" si="12"/>
        <v>#NAME?</v>
      </c>
      <c r="U682" s="78" t="str">
        <f t="shared" si="13"/>
        <v>#NAME?</v>
      </c>
    </row>
    <row r="683" ht="12.75" customHeight="1">
      <c r="A683" s="74" t="str">
        <f t="shared" si="1"/>
        <v>#NAME?</v>
      </c>
      <c r="B683" s="75" t="str">
        <f>IF(A683="","",IF(OR(periods_per_year=26,periods_per_year=52),IF(periods_per_year=26,IF(A683=1,fpdate,B682+14),IF(periods_per_year=52,IF(A683=1,fpdate,B682+7),"n/a")),IF(periods_per_year=24,DATE(YEAR(fpdate),MONTH(fpdate)+(A683-1)/2+IF(AND(DAY(fpdate)&gt;=15,MOD(A683,2)=0),1,0),IF(MOD(A683,2)=0,IF(DAY(fpdate)&gt;=15,DAY(fpdate)-14,DAY(fpdate)+14),DAY(fpdate))),IF(DAY(DATE(YEAR(fpdate),MONTH(fpdate)+A683-1,DAY(fpdate)))&lt;&gt;DAY(fpdate),DATE(YEAR(fpdate),MONTH(fpdate)+A683,0),DATE(YEAR(fpdate),MONTH(fpdate)+A683-1,DAY(fpdate))))))</f>
        <v>#NAME?</v>
      </c>
      <c r="C683" s="76" t="str">
        <f t="shared" si="2"/>
        <v>#NAME?</v>
      </c>
      <c r="D683" s="77" t="str">
        <f>IF(A683="","",IF(A683=1,start_rate,IF(variable,IF(OR(A683=1,A683&lt;$J$23*periods_per_year),D682,MIN($J$24,IF(MOD(A683-1,$J$26)=0,MAX($J$25,D682+$J$27),D682))),D682)))</f>
        <v>#NAME?</v>
      </c>
      <c r="E683" s="78" t="str">
        <f t="shared" si="3"/>
        <v>#NAME?</v>
      </c>
      <c r="F683" s="78" t="str">
        <f t="shared" si="4"/>
        <v>#NAME?</v>
      </c>
      <c r="G683" s="78" t="str">
        <f>IF(OR(A683="",A683&lt;$E$23),"",IF(J682&lt;=F683,0,IF(IF(AND(A683&gt;=$E$23,MOD(A683-$E$23,int)=0),$E$24,0)+F683&gt;=J682+E683,J682+E683-F683,IF(AND(A683&gt;=$E$23,MOD(A683-$E$23,int)=0),$E$24,0)+IF(IF(AND(A683&gt;=$E$23,MOD(A683-$E$23,int)=0),$E$24,0)+IF(MOD(A683-$E$27,periods_per_year)=0,$E$26,0)+F683&lt;J682+E683,IF(MOD(A683-$E$27,periods_per_year)=0,$E$26,0),J682+E683-IF(AND(A683&gt;=$E$23,MOD(A683-$E$23,int)=0),$E$24,0)-F683))))</f>
        <v>#NAME?</v>
      </c>
      <c r="H683" s="79"/>
      <c r="I683" s="78" t="str">
        <f t="shared" si="5"/>
        <v>#NAME?</v>
      </c>
      <c r="J683" s="78" t="str">
        <f t="shared" si="6"/>
        <v>#NAME?</v>
      </c>
      <c r="K683" s="78" t="str">
        <f t="shared" si="7"/>
        <v>#NAME?</v>
      </c>
      <c r="L683" s="78" t="str">
        <f t="shared" si="8"/>
        <v>#NAME?</v>
      </c>
      <c r="M683" s="4"/>
      <c r="N683" s="4"/>
      <c r="O683" s="74" t="str">
        <f t="shared" si="9"/>
        <v>#NAME?</v>
      </c>
      <c r="P683" s="75" t="str">
        <f>IF(O683="","",IF(OR(periods_per_year=26,periods_per_year=52),IF(periods_per_year=26,IF(O683=1,fpdate,P682+14),IF(periods_per_year=52,IF(O683=1,fpdate,P682+7),"n/a")),IF(periods_per_year=24,DATE(YEAR(fpdate),MONTH(fpdate)+(O683-1)/2+IF(AND(DAY(fpdate)&gt;=15,MOD(O683,2)=0),1,0),IF(MOD(O683,2)=0,IF(DAY(fpdate)&gt;=15,DAY(fpdate)-14,DAY(fpdate)+14),DAY(fpdate))),IF(DAY(DATE(YEAR(fpdate),MONTH(fpdate)+O683-1,DAY(fpdate)))&lt;&gt;DAY(fpdate),DATE(YEAR(fpdate),MONTH(fpdate)+O683,0),DATE(YEAR(fpdate),MONTH(fpdate)+O683-1,DAY(fpdate))))))</f>
        <v>#NAME?</v>
      </c>
      <c r="Q683" s="80" t="str">
        <f>IF(O683="","",IF(D683&lt;&gt;"",D683,IF(O683=1,start_rate,IF(variable,IF(OR(O683=1,O683&lt;$J$23*periods_per_year),Q682,MIN($J$24,IF(MOD(O683-1,$J$26)=0,MAX($J$25,Q682+$J$27),Q682))),Q682))))</f>
        <v>#NAME?</v>
      </c>
      <c r="R683" s="78" t="str">
        <f t="shared" si="10"/>
        <v>#NAME?</v>
      </c>
      <c r="S683" s="78" t="str">
        <f t="shared" si="11"/>
        <v>#NAME?</v>
      </c>
      <c r="T683" s="78" t="str">
        <f t="shared" si="12"/>
        <v>#NAME?</v>
      </c>
      <c r="U683" s="78" t="str">
        <f t="shared" si="13"/>
        <v>#NAME?</v>
      </c>
    </row>
    <row r="684" ht="12.75" customHeight="1">
      <c r="A684" s="74" t="str">
        <f t="shared" si="1"/>
        <v>#NAME?</v>
      </c>
      <c r="B684" s="75" t="str">
        <f>IF(A684="","",IF(OR(periods_per_year=26,periods_per_year=52),IF(periods_per_year=26,IF(A684=1,fpdate,B683+14),IF(periods_per_year=52,IF(A684=1,fpdate,B683+7),"n/a")),IF(periods_per_year=24,DATE(YEAR(fpdate),MONTH(fpdate)+(A684-1)/2+IF(AND(DAY(fpdate)&gt;=15,MOD(A684,2)=0),1,0),IF(MOD(A684,2)=0,IF(DAY(fpdate)&gt;=15,DAY(fpdate)-14,DAY(fpdate)+14),DAY(fpdate))),IF(DAY(DATE(YEAR(fpdate),MONTH(fpdate)+A684-1,DAY(fpdate)))&lt;&gt;DAY(fpdate),DATE(YEAR(fpdate),MONTH(fpdate)+A684,0),DATE(YEAR(fpdate),MONTH(fpdate)+A684-1,DAY(fpdate))))))</f>
        <v>#NAME?</v>
      </c>
      <c r="C684" s="76" t="str">
        <f t="shared" si="2"/>
        <v>#NAME?</v>
      </c>
      <c r="D684" s="77" t="str">
        <f>IF(A684="","",IF(A684=1,start_rate,IF(variable,IF(OR(A684=1,A684&lt;$J$23*periods_per_year),D683,MIN($J$24,IF(MOD(A684-1,$J$26)=0,MAX($J$25,D683+$J$27),D683))),D683)))</f>
        <v>#NAME?</v>
      </c>
      <c r="E684" s="78" t="str">
        <f t="shared" si="3"/>
        <v>#NAME?</v>
      </c>
      <c r="F684" s="78" t="str">
        <f t="shared" si="4"/>
        <v>#NAME?</v>
      </c>
      <c r="G684" s="78" t="str">
        <f>IF(OR(A684="",A684&lt;$E$23),"",IF(J683&lt;=F684,0,IF(IF(AND(A684&gt;=$E$23,MOD(A684-$E$23,int)=0),$E$24,0)+F684&gt;=J683+E684,J683+E684-F684,IF(AND(A684&gt;=$E$23,MOD(A684-$E$23,int)=0),$E$24,0)+IF(IF(AND(A684&gt;=$E$23,MOD(A684-$E$23,int)=0),$E$24,0)+IF(MOD(A684-$E$27,periods_per_year)=0,$E$26,0)+F684&lt;J683+E684,IF(MOD(A684-$E$27,periods_per_year)=0,$E$26,0),J683+E684-IF(AND(A684&gt;=$E$23,MOD(A684-$E$23,int)=0),$E$24,0)-F684))))</f>
        <v>#NAME?</v>
      </c>
      <c r="H684" s="79"/>
      <c r="I684" s="78" t="str">
        <f t="shared" si="5"/>
        <v>#NAME?</v>
      </c>
      <c r="J684" s="78" t="str">
        <f t="shared" si="6"/>
        <v>#NAME?</v>
      </c>
      <c r="K684" s="78" t="str">
        <f t="shared" si="7"/>
        <v>#NAME?</v>
      </c>
      <c r="L684" s="78" t="str">
        <f t="shared" si="8"/>
        <v>#NAME?</v>
      </c>
      <c r="M684" s="4"/>
      <c r="N684" s="4"/>
      <c r="O684" s="74" t="str">
        <f t="shared" si="9"/>
        <v>#NAME?</v>
      </c>
      <c r="P684" s="75" t="str">
        <f>IF(O684="","",IF(OR(periods_per_year=26,periods_per_year=52),IF(periods_per_year=26,IF(O684=1,fpdate,P683+14),IF(periods_per_year=52,IF(O684=1,fpdate,P683+7),"n/a")),IF(periods_per_year=24,DATE(YEAR(fpdate),MONTH(fpdate)+(O684-1)/2+IF(AND(DAY(fpdate)&gt;=15,MOD(O684,2)=0),1,0),IF(MOD(O684,2)=0,IF(DAY(fpdate)&gt;=15,DAY(fpdate)-14,DAY(fpdate)+14),DAY(fpdate))),IF(DAY(DATE(YEAR(fpdate),MONTH(fpdate)+O684-1,DAY(fpdate)))&lt;&gt;DAY(fpdate),DATE(YEAR(fpdate),MONTH(fpdate)+O684,0),DATE(YEAR(fpdate),MONTH(fpdate)+O684-1,DAY(fpdate))))))</f>
        <v>#NAME?</v>
      </c>
      <c r="Q684" s="80" t="str">
        <f>IF(O684="","",IF(D684&lt;&gt;"",D684,IF(O684=1,start_rate,IF(variable,IF(OR(O684=1,O684&lt;$J$23*periods_per_year),Q683,MIN($J$24,IF(MOD(O684-1,$J$26)=0,MAX($J$25,Q683+$J$27),Q683))),Q683))))</f>
        <v>#NAME?</v>
      </c>
      <c r="R684" s="78" t="str">
        <f t="shared" si="10"/>
        <v>#NAME?</v>
      </c>
      <c r="S684" s="78" t="str">
        <f t="shared" si="11"/>
        <v>#NAME?</v>
      </c>
      <c r="T684" s="78" t="str">
        <f t="shared" si="12"/>
        <v>#NAME?</v>
      </c>
      <c r="U684" s="78" t="str">
        <f t="shared" si="13"/>
        <v>#NAME?</v>
      </c>
    </row>
    <row r="685" ht="12.75" customHeight="1">
      <c r="A685" s="74" t="str">
        <f t="shared" si="1"/>
        <v>#NAME?</v>
      </c>
      <c r="B685" s="75" t="str">
        <f>IF(A685="","",IF(OR(periods_per_year=26,periods_per_year=52),IF(periods_per_year=26,IF(A685=1,fpdate,B684+14),IF(periods_per_year=52,IF(A685=1,fpdate,B684+7),"n/a")),IF(periods_per_year=24,DATE(YEAR(fpdate),MONTH(fpdate)+(A685-1)/2+IF(AND(DAY(fpdate)&gt;=15,MOD(A685,2)=0),1,0),IF(MOD(A685,2)=0,IF(DAY(fpdate)&gt;=15,DAY(fpdate)-14,DAY(fpdate)+14),DAY(fpdate))),IF(DAY(DATE(YEAR(fpdate),MONTH(fpdate)+A685-1,DAY(fpdate)))&lt;&gt;DAY(fpdate),DATE(YEAR(fpdate),MONTH(fpdate)+A685,0),DATE(YEAR(fpdate),MONTH(fpdate)+A685-1,DAY(fpdate))))))</f>
        <v>#NAME?</v>
      </c>
      <c r="C685" s="76" t="str">
        <f t="shared" si="2"/>
        <v>#NAME?</v>
      </c>
      <c r="D685" s="77" t="str">
        <f>IF(A685="","",IF(A685=1,start_rate,IF(variable,IF(OR(A685=1,A685&lt;$J$23*periods_per_year),D684,MIN($J$24,IF(MOD(A685-1,$J$26)=0,MAX($J$25,D684+$J$27),D684))),D684)))</f>
        <v>#NAME?</v>
      </c>
      <c r="E685" s="78" t="str">
        <f t="shared" si="3"/>
        <v>#NAME?</v>
      </c>
      <c r="F685" s="78" t="str">
        <f t="shared" si="4"/>
        <v>#NAME?</v>
      </c>
      <c r="G685" s="78" t="str">
        <f>IF(OR(A685="",A685&lt;$E$23),"",IF(J684&lt;=F685,0,IF(IF(AND(A685&gt;=$E$23,MOD(A685-$E$23,int)=0),$E$24,0)+F685&gt;=J684+E685,J684+E685-F685,IF(AND(A685&gt;=$E$23,MOD(A685-$E$23,int)=0),$E$24,0)+IF(IF(AND(A685&gt;=$E$23,MOD(A685-$E$23,int)=0),$E$24,0)+IF(MOD(A685-$E$27,periods_per_year)=0,$E$26,0)+F685&lt;J684+E685,IF(MOD(A685-$E$27,periods_per_year)=0,$E$26,0),J684+E685-IF(AND(A685&gt;=$E$23,MOD(A685-$E$23,int)=0),$E$24,0)-F685))))</f>
        <v>#NAME?</v>
      </c>
      <c r="H685" s="79"/>
      <c r="I685" s="78" t="str">
        <f t="shared" si="5"/>
        <v>#NAME?</v>
      </c>
      <c r="J685" s="78" t="str">
        <f t="shared" si="6"/>
        <v>#NAME?</v>
      </c>
      <c r="K685" s="78" t="str">
        <f t="shared" si="7"/>
        <v>#NAME?</v>
      </c>
      <c r="L685" s="78" t="str">
        <f t="shared" si="8"/>
        <v>#NAME?</v>
      </c>
      <c r="M685" s="4"/>
      <c r="N685" s="4"/>
      <c r="O685" s="74" t="str">
        <f t="shared" si="9"/>
        <v>#NAME?</v>
      </c>
      <c r="P685" s="75" t="str">
        <f>IF(O685="","",IF(OR(periods_per_year=26,periods_per_year=52),IF(periods_per_year=26,IF(O685=1,fpdate,P684+14),IF(periods_per_year=52,IF(O685=1,fpdate,P684+7),"n/a")),IF(periods_per_year=24,DATE(YEAR(fpdate),MONTH(fpdate)+(O685-1)/2+IF(AND(DAY(fpdate)&gt;=15,MOD(O685,2)=0),1,0),IF(MOD(O685,2)=0,IF(DAY(fpdate)&gt;=15,DAY(fpdate)-14,DAY(fpdate)+14),DAY(fpdate))),IF(DAY(DATE(YEAR(fpdate),MONTH(fpdate)+O685-1,DAY(fpdate)))&lt;&gt;DAY(fpdate),DATE(YEAR(fpdate),MONTH(fpdate)+O685,0),DATE(YEAR(fpdate),MONTH(fpdate)+O685-1,DAY(fpdate))))))</f>
        <v>#NAME?</v>
      </c>
      <c r="Q685" s="80" t="str">
        <f>IF(O685="","",IF(D685&lt;&gt;"",D685,IF(O685=1,start_rate,IF(variable,IF(OR(O685=1,O685&lt;$J$23*periods_per_year),Q684,MIN($J$24,IF(MOD(O685-1,$J$26)=0,MAX($J$25,Q684+$J$27),Q684))),Q684))))</f>
        <v>#NAME?</v>
      </c>
      <c r="R685" s="78" t="str">
        <f t="shared" si="10"/>
        <v>#NAME?</v>
      </c>
      <c r="S685" s="78" t="str">
        <f t="shared" si="11"/>
        <v>#NAME?</v>
      </c>
      <c r="T685" s="78" t="str">
        <f t="shared" si="12"/>
        <v>#NAME?</v>
      </c>
      <c r="U685" s="78" t="str">
        <f t="shared" si="13"/>
        <v>#NAME?</v>
      </c>
    </row>
    <row r="686" ht="12.75" customHeight="1">
      <c r="A686" s="74" t="str">
        <f t="shared" si="1"/>
        <v>#NAME?</v>
      </c>
      <c r="B686" s="75" t="str">
        <f>IF(A686="","",IF(OR(periods_per_year=26,periods_per_year=52),IF(periods_per_year=26,IF(A686=1,fpdate,B685+14),IF(periods_per_year=52,IF(A686=1,fpdate,B685+7),"n/a")),IF(periods_per_year=24,DATE(YEAR(fpdate),MONTH(fpdate)+(A686-1)/2+IF(AND(DAY(fpdate)&gt;=15,MOD(A686,2)=0),1,0),IF(MOD(A686,2)=0,IF(DAY(fpdate)&gt;=15,DAY(fpdate)-14,DAY(fpdate)+14),DAY(fpdate))),IF(DAY(DATE(YEAR(fpdate),MONTH(fpdate)+A686-1,DAY(fpdate)))&lt;&gt;DAY(fpdate),DATE(YEAR(fpdate),MONTH(fpdate)+A686,0),DATE(YEAR(fpdate),MONTH(fpdate)+A686-1,DAY(fpdate))))))</f>
        <v>#NAME?</v>
      </c>
      <c r="C686" s="76" t="str">
        <f t="shared" si="2"/>
        <v>#NAME?</v>
      </c>
      <c r="D686" s="77" t="str">
        <f>IF(A686="","",IF(A686=1,start_rate,IF(variable,IF(OR(A686=1,A686&lt;$J$23*periods_per_year),D685,MIN($J$24,IF(MOD(A686-1,$J$26)=0,MAX($J$25,D685+$J$27),D685))),D685)))</f>
        <v>#NAME?</v>
      </c>
      <c r="E686" s="78" t="str">
        <f t="shared" si="3"/>
        <v>#NAME?</v>
      </c>
      <c r="F686" s="78" t="str">
        <f t="shared" si="4"/>
        <v>#NAME?</v>
      </c>
      <c r="G686" s="78" t="str">
        <f>IF(OR(A686="",A686&lt;$E$23),"",IF(J685&lt;=F686,0,IF(IF(AND(A686&gt;=$E$23,MOD(A686-$E$23,int)=0),$E$24,0)+F686&gt;=J685+E686,J685+E686-F686,IF(AND(A686&gt;=$E$23,MOD(A686-$E$23,int)=0),$E$24,0)+IF(IF(AND(A686&gt;=$E$23,MOD(A686-$E$23,int)=0),$E$24,0)+IF(MOD(A686-$E$27,periods_per_year)=0,$E$26,0)+F686&lt;J685+E686,IF(MOD(A686-$E$27,periods_per_year)=0,$E$26,0),J685+E686-IF(AND(A686&gt;=$E$23,MOD(A686-$E$23,int)=0),$E$24,0)-F686))))</f>
        <v>#NAME?</v>
      </c>
      <c r="H686" s="79"/>
      <c r="I686" s="78" t="str">
        <f t="shared" si="5"/>
        <v>#NAME?</v>
      </c>
      <c r="J686" s="78" t="str">
        <f t="shared" si="6"/>
        <v>#NAME?</v>
      </c>
      <c r="K686" s="78" t="str">
        <f t="shared" si="7"/>
        <v>#NAME?</v>
      </c>
      <c r="L686" s="78" t="str">
        <f t="shared" si="8"/>
        <v>#NAME?</v>
      </c>
      <c r="M686" s="4"/>
      <c r="N686" s="4"/>
      <c r="O686" s="74" t="str">
        <f t="shared" si="9"/>
        <v>#NAME?</v>
      </c>
      <c r="P686" s="75" t="str">
        <f>IF(O686="","",IF(OR(periods_per_year=26,periods_per_year=52),IF(periods_per_year=26,IF(O686=1,fpdate,P685+14),IF(periods_per_year=52,IF(O686=1,fpdate,P685+7),"n/a")),IF(periods_per_year=24,DATE(YEAR(fpdate),MONTH(fpdate)+(O686-1)/2+IF(AND(DAY(fpdate)&gt;=15,MOD(O686,2)=0),1,0),IF(MOD(O686,2)=0,IF(DAY(fpdate)&gt;=15,DAY(fpdate)-14,DAY(fpdate)+14),DAY(fpdate))),IF(DAY(DATE(YEAR(fpdate),MONTH(fpdate)+O686-1,DAY(fpdate)))&lt;&gt;DAY(fpdate),DATE(YEAR(fpdate),MONTH(fpdate)+O686,0),DATE(YEAR(fpdate),MONTH(fpdate)+O686-1,DAY(fpdate))))))</f>
        <v>#NAME?</v>
      </c>
      <c r="Q686" s="80" t="str">
        <f>IF(O686="","",IF(D686&lt;&gt;"",D686,IF(O686=1,start_rate,IF(variable,IF(OR(O686=1,O686&lt;$J$23*periods_per_year),Q685,MIN($J$24,IF(MOD(O686-1,$J$26)=0,MAX($J$25,Q685+$J$27),Q685))),Q685))))</f>
        <v>#NAME?</v>
      </c>
      <c r="R686" s="78" t="str">
        <f t="shared" si="10"/>
        <v>#NAME?</v>
      </c>
      <c r="S686" s="78" t="str">
        <f t="shared" si="11"/>
        <v>#NAME?</v>
      </c>
      <c r="T686" s="78" t="str">
        <f t="shared" si="12"/>
        <v>#NAME?</v>
      </c>
      <c r="U686" s="78" t="str">
        <f t="shared" si="13"/>
        <v>#NAME?</v>
      </c>
    </row>
    <row r="687" ht="12.75" customHeight="1">
      <c r="A687" s="74" t="str">
        <f t="shared" si="1"/>
        <v>#NAME?</v>
      </c>
      <c r="B687" s="75" t="str">
        <f>IF(A687="","",IF(OR(periods_per_year=26,periods_per_year=52),IF(periods_per_year=26,IF(A687=1,fpdate,B686+14),IF(periods_per_year=52,IF(A687=1,fpdate,B686+7),"n/a")),IF(periods_per_year=24,DATE(YEAR(fpdate),MONTH(fpdate)+(A687-1)/2+IF(AND(DAY(fpdate)&gt;=15,MOD(A687,2)=0),1,0),IF(MOD(A687,2)=0,IF(DAY(fpdate)&gt;=15,DAY(fpdate)-14,DAY(fpdate)+14),DAY(fpdate))),IF(DAY(DATE(YEAR(fpdate),MONTH(fpdate)+A687-1,DAY(fpdate)))&lt;&gt;DAY(fpdate),DATE(YEAR(fpdate),MONTH(fpdate)+A687,0),DATE(YEAR(fpdate),MONTH(fpdate)+A687-1,DAY(fpdate))))))</f>
        <v>#NAME?</v>
      </c>
      <c r="C687" s="76" t="str">
        <f t="shared" si="2"/>
        <v>#NAME?</v>
      </c>
      <c r="D687" s="77" t="str">
        <f>IF(A687="","",IF(A687=1,start_rate,IF(variable,IF(OR(A687=1,A687&lt;$J$23*periods_per_year),D686,MIN($J$24,IF(MOD(A687-1,$J$26)=0,MAX($J$25,D686+$J$27),D686))),D686)))</f>
        <v>#NAME?</v>
      </c>
      <c r="E687" s="78" t="str">
        <f t="shared" si="3"/>
        <v>#NAME?</v>
      </c>
      <c r="F687" s="78" t="str">
        <f t="shared" si="4"/>
        <v>#NAME?</v>
      </c>
      <c r="G687" s="78" t="str">
        <f>IF(OR(A687="",A687&lt;$E$23),"",IF(J686&lt;=F687,0,IF(IF(AND(A687&gt;=$E$23,MOD(A687-$E$23,int)=0),$E$24,0)+F687&gt;=J686+E687,J686+E687-F687,IF(AND(A687&gt;=$E$23,MOD(A687-$E$23,int)=0),$E$24,0)+IF(IF(AND(A687&gt;=$E$23,MOD(A687-$E$23,int)=0),$E$24,0)+IF(MOD(A687-$E$27,periods_per_year)=0,$E$26,0)+F687&lt;J686+E687,IF(MOD(A687-$E$27,periods_per_year)=0,$E$26,0),J686+E687-IF(AND(A687&gt;=$E$23,MOD(A687-$E$23,int)=0),$E$24,0)-F687))))</f>
        <v>#NAME?</v>
      </c>
      <c r="H687" s="79"/>
      <c r="I687" s="78" t="str">
        <f t="shared" si="5"/>
        <v>#NAME?</v>
      </c>
      <c r="J687" s="78" t="str">
        <f t="shared" si="6"/>
        <v>#NAME?</v>
      </c>
      <c r="K687" s="78" t="str">
        <f t="shared" si="7"/>
        <v>#NAME?</v>
      </c>
      <c r="L687" s="78" t="str">
        <f t="shared" si="8"/>
        <v>#NAME?</v>
      </c>
      <c r="M687" s="4"/>
      <c r="N687" s="4"/>
      <c r="O687" s="74" t="str">
        <f t="shared" si="9"/>
        <v>#NAME?</v>
      </c>
      <c r="P687" s="75" t="str">
        <f>IF(O687="","",IF(OR(periods_per_year=26,periods_per_year=52),IF(periods_per_year=26,IF(O687=1,fpdate,P686+14),IF(periods_per_year=52,IF(O687=1,fpdate,P686+7),"n/a")),IF(periods_per_year=24,DATE(YEAR(fpdate),MONTH(fpdate)+(O687-1)/2+IF(AND(DAY(fpdate)&gt;=15,MOD(O687,2)=0),1,0),IF(MOD(O687,2)=0,IF(DAY(fpdate)&gt;=15,DAY(fpdate)-14,DAY(fpdate)+14),DAY(fpdate))),IF(DAY(DATE(YEAR(fpdate),MONTH(fpdate)+O687-1,DAY(fpdate)))&lt;&gt;DAY(fpdate),DATE(YEAR(fpdate),MONTH(fpdate)+O687,0),DATE(YEAR(fpdate),MONTH(fpdate)+O687-1,DAY(fpdate))))))</f>
        <v>#NAME?</v>
      </c>
      <c r="Q687" s="80" t="str">
        <f>IF(O687="","",IF(D687&lt;&gt;"",D687,IF(O687=1,start_rate,IF(variable,IF(OR(O687=1,O687&lt;$J$23*periods_per_year),Q686,MIN($J$24,IF(MOD(O687-1,$J$26)=0,MAX($J$25,Q686+$J$27),Q686))),Q686))))</f>
        <v>#NAME?</v>
      </c>
      <c r="R687" s="78" t="str">
        <f t="shared" si="10"/>
        <v>#NAME?</v>
      </c>
      <c r="S687" s="78" t="str">
        <f t="shared" si="11"/>
        <v>#NAME?</v>
      </c>
      <c r="T687" s="78" t="str">
        <f t="shared" si="12"/>
        <v>#NAME?</v>
      </c>
      <c r="U687" s="78" t="str">
        <f t="shared" si="13"/>
        <v>#NAME?</v>
      </c>
    </row>
    <row r="688" ht="12.75" customHeight="1">
      <c r="A688" s="74" t="str">
        <f t="shared" si="1"/>
        <v>#NAME?</v>
      </c>
      <c r="B688" s="75" t="str">
        <f>IF(A688="","",IF(OR(periods_per_year=26,periods_per_year=52),IF(periods_per_year=26,IF(A688=1,fpdate,B687+14),IF(periods_per_year=52,IF(A688=1,fpdate,B687+7),"n/a")),IF(periods_per_year=24,DATE(YEAR(fpdate),MONTH(fpdate)+(A688-1)/2+IF(AND(DAY(fpdate)&gt;=15,MOD(A688,2)=0),1,0),IF(MOD(A688,2)=0,IF(DAY(fpdate)&gt;=15,DAY(fpdate)-14,DAY(fpdate)+14),DAY(fpdate))),IF(DAY(DATE(YEAR(fpdate),MONTH(fpdate)+A688-1,DAY(fpdate)))&lt;&gt;DAY(fpdate),DATE(YEAR(fpdate),MONTH(fpdate)+A688,0),DATE(YEAR(fpdate),MONTH(fpdate)+A688-1,DAY(fpdate))))))</f>
        <v>#NAME?</v>
      </c>
      <c r="C688" s="76" t="str">
        <f t="shared" si="2"/>
        <v>#NAME?</v>
      </c>
      <c r="D688" s="77" t="str">
        <f>IF(A688="","",IF(A688=1,start_rate,IF(variable,IF(OR(A688=1,A688&lt;$J$23*periods_per_year),D687,MIN($J$24,IF(MOD(A688-1,$J$26)=0,MAX($J$25,D687+$J$27),D687))),D687)))</f>
        <v>#NAME?</v>
      </c>
      <c r="E688" s="78" t="str">
        <f t="shared" si="3"/>
        <v>#NAME?</v>
      </c>
      <c r="F688" s="78" t="str">
        <f t="shared" si="4"/>
        <v>#NAME?</v>
      </c>
      <c r="G688" s="78" t="str">
        <f>IF(OR(A688="",A688&lt;$E$23),"",IF(J687&lt;=F688,0,IF(IF(AND(A688&gt;=$E$23,MOD(A688-$E$23,int)=0),$E$24,0)+F688&gt;=J687+E688,J687+E688-F688,IF(AND(A688&gt;=$E$23,MOD(A688-$E$23,int)=0),$E$24,0)+IF(IF(AND(A688&gt;=$E$23,MOD(A688-$E$23,int)=0),$E$24,0)+IF(MOD(A688-$E$27,periods_per_year)=0,$E$26,0)+F688&lt;J687+E688,IF(MOD(A688-$E$27,periods_per_year)=0,$E$26,0),J687+E688-IF(AND(A688&gt;=$E$23,MOD(A688-$E$23,int)=0),$E$24,0)-F688))))</f>
        <v>#NAME?</v>
      </c>
      <c r="H688" s="79"/>
      <c r="I688" s="78" t="str">
        <f t="shared" si="5"/>
        <v>#NAME?</v>
      </c>
      <c r="J688" s="78" t="str">
        <f t="shared" si="6"/>
        <v>#NAME?</v>
      </c>
      <c r="K688" s="78" t="str">
        <f t="shared" si="7"/>
        <v>#NAME?</v>
      </c>
      <c r="L688" s="78" t="str">
        <f t="shared" si="8"/>
        <v>#NAME?</v>
      </c>
      <c r="M688" s="4"/>
      <c r="N688" s="4"/>
      <c r="O688" s="74" t="str">
        <f t="shared" si="9"/>
        <v>#NAME?</v>
      </c>
      <c r="P688" s="75" t="str">
        <f>IF(O688="","",IF(OR(periods_per_year=26,periods_per_year=52),IF(periods_per_year=26,IF(O688=1,fpdate,P687+14),IF(periods_per_year=52,IF(O688=1,fpdate,P687+7),"n/a")),IF(periods_per_year=24,DATE(YEAR(fpdate),MONTH(fpdate)+(O688-1)/2+IF(AND(DAY(fpdate)&gt;=15,MOD(O688,2)=0),1,0),IF(MOD(O688,2)=0,IF(DAY(fpdate)&gt;=15,DAY(fpdate)-14,DAY(fpdate)+14),DAY(fpdate))),IF(DAY(DATE(YEAR(fpdate),MONTH(fpdate)+O688-1,DAY(fpdate)))&lt;&gt;DAY(fpdate),DATE(YEAR(fpdate),MONTH(fpdate)+O688,0),DATE(YEAR(fpdate),MONTH(fpdate)+O688-1,DAY(fpdate))))))</f>
        <v>#NAME?</v>
      </c>
      <c r="Q688" s="80" t="str">
        <f>IF(O688="","",IF(D688&lt;&gt;"",D688,IF(O688=1,start_rate,IF(variable,IF(OR(O688=1,O688&lt;$J$23*periods_per_year),Q687,MIN($J$24,IF(MOD(O688-1,$J$26)=0,MAX($J$25,Q687+$J$27),Q687))),Q687))))</f>
        <v>#NAME?</v>
      </c>
      <c r="R688" s="78" t="str">
        <f t="shared" si="10"/>
        <v>#NAME?</v>
      </c>
      <c r="S688" s="78" t="str">
        <f t="shared" si="11"/>
        <v>#NAME?</v>
      </c>
      <c r="T688" s="78" t="str">
        <f t="shared" si="12"/>
        <v>#NAME?</v>
      </c>
      <c r="U688" s="78" t="str">
        <f t="shared" si="13"/>
        <v>#NAME?</v>
      </c>
    </row>
    <row r="689" ht="12.75" customHeight="1">
      <c r="A689" s="74" t="str">
        <f t="shared" si="1"/>
        <v>#NAME?</v>
      </c>
      <c r="B689" s="75" t="str">
        <f>IF(A689="","",IF(OR(periods_per_year=26,periods_per_year=52),IF(periods_per_year=26,IF(A689=1,fpdate,B688+14),IF(periods_per_year=52,IF(A689=1,fpdate,B688+7),"n/a")),IF(periods_per_year=24,DATE(YEAR(fpdate),MONTH(fpdate)+(A689-1)/2+IF(AND(DAY(fpdate)&gt;=15,MOD(A689,2)=0),1,0),IF(MOD(A689,2)=0,IF(DAY(fpdate)&gt;=15,DAY(fpdate)-14,DAY(fpdate)+14),DAY(fpdate))),IF(DAY(DATE(YEAR(fpdate),MONTH(fpdate)+A689-1,DAY(fpdate)))&lt;&gt;DAY(fpdate),DATE(YEAR(fpdate),MONTH(fpdate)+A689,0),DATE(YEAR(fpdate),MONTH(fpdate)+A689-1,DAY(fpdate))))))</f>
        <v>#NAME?</v>
      </c>
      <c r="C689" s="76" t="str">
        <f t="shared" si="2"/>
        <v>#NAME?</v>
      </c>
      <c r="D689" s="77" t="str">
        <f>IF(A689="","",IF(A689=1,start_rate,IF(variable,IF(OR(A689=1,A689&lt;$J$23*periods_per_year),D688,MIN($J$24,IF(MOD(A689-1,$J$26)=0,MAX($J$25,D688+$J$27),D688))),D688)))</f>
        <v>#NAME?</v>
      </c>
      <c r="E689" s="78" t="str">
        <f t="shared" si="3"/>
        <v>#NAME?</v>
      </c>
      <c r="F689" s="78" t="str">
        <f t="shared" si="4"/>
        <v>#NAME?</v>
      </c>
      <c r="G689" s="78" t="str">
        <f>IF(OR(A689="",A689&lt;$E$23),"",IF(J688&lt;=F689,0,IF(IF(AND(A689&gt;=$E$23,MOD(A689-$E$23,int)=0),$E$24,0)+F689&gt;=J688+E689,J688+E689-F689,IF(AND(A689&gt;=$E$23,MOD(A689-$E$23,int)=0),$E$24,0)+IF(IF(AND(A689&gt;=$E$23,MOD(A689-$E$23,int)=0),$E$24,0)+IF(MOD(A689-$E$27,periods_per_year)=0,$E$26,0)+F689&lt;J688+E689,IF(MOD(A689-$E$27,periods_per_year)=0,$E$26,0),J688+E689-IF(AND(A689&gt;=$E$23,MOD(A689-$E$23,int)=0),$E$24,0)-F689))))</f>
        <v>#NAME?</v>
      </c>
      <c r="H689" s="79"/>
      <c r="I689" s="78" t="str">
        <f t="shared" si="5"/>
        <v>#NAME?</v>
      </c>
      <c r="J689" s="78" t="str">
        <f t="shared" si="6"/>
        <v>#NAME?</v>
      </c>
      <c r="K689" s="78" t="str">
        <f t="shared" si="7"/>
        <v>#NAME?</v>
      </c>
      <c r="L689" s="78" t="str">
        <f t="shared" si="8"/>
        <v>#NAME?</v>
      </c>
      <c r="M689" s="4"/>
      <c r="N689" s="4"/>
      <c r="O689" s="74" t="str">
        <f t="shared" si="9"/>
        <v>#NAME?</v>
      </c>
      <c r="P689" s="75" t="str">
        <f>IF(O689="","",IF(OR(periods_per_year=26,periods_per_year=52),IF(periods_per_year=26,IF(O689=1,fpdate,P688+14),IF(periods_per_year=52,IF(O689=1,fpdate,P688+7),"n/a")),IF(periods_per_year=24,DATE(YEAR(fpdate),MONTH(fpdate)+(O689-1)/2+IF(AND(DAY(fpdate)&gt;=15,MOD(O689,2)=0),1,0),IF(MOD(O689,2)=0,IF(DAY(fpdate)&gt;=15,DAY(fpdate)-14,DAY(fpdate)+14),DAY(fpdate))),IF(DAY(DATE(YEAR(fpdate),MONTH(fpdate)+O689-1,DAY(fpdate)))&lt;&gt;DAY(fpdate),DATE(YEAR(fpdate),MONTH(fpdate)+O689,0),DATE(YEAR(fpdate),MONTH(fpdate)+O689-1,DAY(fpdate))))))</f>
        <v>#NAME?</v>
      </c>
      <c r="Q689" s="80" t="str">
        <f>IF(O689="","",IF(D689&lt;&gt;"",D689,IF(O689=1,start_rate,IF(variable,IF(OR(O689=1,O689&lt;$J$23*periods_per_year),Q688,MIN($J$24,IF(MOD(O689-1,$J$26)=0,MAX($J$25,Q688+$J$27),Q688))),Q688))))</f>
        <v>#NAME?</v>
      </c>
      <c r="R689" s="78" t="str">
        <f t="shared" si="10"/>
        <v>#NAME?</v>
      </c>
      <c r="S689" s="78" t="str">
        <f t="shared" si="11"/>
        <v>#NAME?</v>
      </c>
      <c r="T689" s="78" t="str">
        <f t="shared" si="12"/>
        <v>#NAME?</v>
      </c>
      <c r="U689" s="78" t="str">
        <f t="shared" si="13"/>
        <v>#NAME?</v>
      </c>
    </row>
    <row r="690" ht="12.75" customHeight="1">
      <c r="A690" s="74" t="str">
        <f t="shared" si="1"/>
        <v>#NAME?</v>
      </c>
      <c r="B690" s="75" t="str">
        <f>IF(A690="","",IF(OR(periods_per_year=26,periods_per_year=52),IF(periods_per_year=26,IF(A690=1,fpdate,B689+14),IF(periods_per_year=52,IF(A690=1,fpdate,B689+7),"n/a")),IF(periods_per_year=24,DATE(YEAR(fpdate),MONTH(fpdate)+(A690-1)/2+IF(AND(DAY(fpdate)&gt;=15,MOD(A690,2)=0),1,0),IF(MOD(A690,2)=0,IF(DAY(fpdate)&gt;=15,DAY(fpdate)-14,DAY(fpdate)+14),DAY(fpdate))),IF(DAY(DATE(YEAR(fpdate),MONTH(fpdate)+A690-1,DAY(fpdate)))&lt;&gt;DAY(fpdate),DATE(YEAR(fpdate),MONTH(fpdate)+A690,0),DATE(YEAR(fpdate),MONTH(fpdate)+A690-1,DAY(fpdate))))))</f>
        <v>#NAME?</v>
      </c>
      <c r="C690" s="76" t="str">
        <f t="shared" si="2"/>
        <v>#NAME?</v>
      </c>
      <c r="D690" s="77" t="str">
        <f>IF(A690="","",IF(A690=1,start_rate,IF(variable,IF(OR(A690=1,A690&lt;$J$23*periods_per_year),D689,MIN($J$24,IF(MOD(A690-1,$J$26)=0,MAX($J$25,D689+$J$27),D689))),D689)))</f>
        <v>#NAME?</v>
      </c>
      <c r="E690" s="78" t="str">
        <f t="shared" si="3"/>
        <v>#NAME?</v>
      </c>
      <c r="F690" s="78" t="str">
        <f t="shared" si="4"/>
        <v>#NAME?</v>
      </c>
      <c r="G690" s="78" t="str">
        <f>IF(OR(A690="",A690&lt;$E$23),"",IF(J689&lt;=F690,0,IF(IF(AND(A690&gt;=$E$23,MOD(A690-$E$23,int)=0),$E$24,0)+F690&gt;=J689+E690,J689+E690-F690,IF(AND(A690&gt;=$E$23,MOD(A690-$E$23,int)=0),$E$24,0)+IF(IF(AND(A690&gt;=$E$23,MOD(A690-$E$23,int)=0),$E$24,0)+IF(MOD(A690-$E$27,periods_per_year)=0,$E$26,0)+F690&lt;J689+E690,IF(MOD(A690-$E$27,periods_per_year)=0,$E$26,0),J689+E690-IF(AND(A690&gt;=$E$23,MOD(A690-$E$23,int)=0),$E$24,0)-F690))))</f>
        <v>#NAME?</v>
      </c>
      <c r="H690" s="79"/>
      <c r="I690" s="78" t="str">
        <f t="shared" si="5"/>
        <v>#NAME?</v>
      </c>
      <c r="J690" s="78" t="str">
        <f t="shared" si="6"/>
        <v>#NAME?</v>
      </c>
      <c r="K690" s="78" t="str">
        <f t="shared" si="7"/>
        <v>#NAME?</v>
      </c>
      <c r="L690" s="78" t="str">
        <f t="shared" si="8"/>
        <v>#NAME?</v>
      </c>
      <c r="M690" s="4"/>
      <c r="N690" s="4"/>
      <c r="O690" s="74" t="str">
        <f t="shared" si="9"/>
        <v>#NAME?</v>
      </c>
      <c r="P690" s="75" t="str">
        <f>IF(O690="","",IF(OR(periods_per_year=26,periods_per_year=52),IF(periods_per_year=26,IF(O690=1,fpdate,P689+14),IF(periods_per_year=52,IF(O690=1,fpdate,P689+7),"n/a")),IF(periods_per_year=24,DATE(YEAR(fpdate),MONTH(fpdate)+(O690-1)/2+IF(AND(DAY(fpdate)&gt;=15,MOD(O690,2)=0),1,0),IF(MOD(O690,2)=0,IF(DAY(fpdate)&gt;=15,DAY(fpdate)-14,DAY(fpdate)+14),DAY(fpdate))),IF(DAY(DATE(YEAR(fpdate),MONTH(fpdate)+O690-1,DAY(fpdate)))&lt;&gt;DAY(fpdate),DATE(YEAR(fpdate),MONTH(fpdate)+O690,0),DATE(YEAR(fpdate),MONTH(fpdate)+O690-1,DAY(fpdate))))))</f>
        <v>#NAME?</v>
      </c>
      <c r="Q690" s="80" t="str">
        <f>IF(O690="","",IF(D690&lt;&gt;"",D690,IF(O690=1,start_rate,IF(variable,IF(OR(O690=1,O690&lt;$J$23*periods_per_year),Q689,MIN($J$24,IF(MOD(O690-1,$J$26)=0,MAX($J$25,Q689+$J$27),Q689))),Q689))))</f>
        <v>#NAME?</v>
      </c>
      <c r="R690" s="78" t="str">
        <f t="shared" si="10"/>
        <v>#NAME?</v>
      </c>
      <c r="S690" s="78" t="str">
        <f t="shared" si="11"/>
        <v>#NAME?</v>
      </c>
      <c r="T690" s="78" t="str">
        <f t="shared" si="12"/>
        <v>#NAME?</v>
      </c>
      <c r="U690" s="78" t="str">
        <f t="shared" si="13"/>
        <v>#NAME?</v>
      </c>
    </row>
    <row r="691" ht="12.75" customHeight="1">
      <c r="A691" s="74" t="str">
        <f t="shared" si="1"/>
        <v>#NAME?</v>
      </c>
      <c r="B691" s="75" t="str">
        <f>IF(A691="","",IF(OR(periods_per_year=26,periods_per_year=52),IF(periods_per_year=26,IF(A691=1,fpdate,B690+14),IF(periods_per_year=52,IF(A691=1,fpdate,B690+7),"n/a")),IF(periods_per_year=24,DATE(YEAR(fpdate),MONTH(fpdate)+(A691-1)/2+IF(AND(DAY(fpdate)&gt;=15,MOD(A691,2)=0),1,0),IF(MOD(A691,2)=0,IF(DAY(fpdate)&gt;=15,DAY(fpdate)-14,DAY(fpdate)+14),DAY(fpdate))),IF(DAY(DATE(YEAR(fpdate),MONTH(fpdate)+A691-1,DAY(fpdate)))&lt;&gt;DAY(fpdate),DATE(YEAR(fpdate),MONTH(fpdate)+A691,0),DATE(YEAR(fpdate),MONTH(fpdate)+A691-1,DAY(fpdate))))))</f>
        <v>#NAME?</v>
      </c>
      <c r="C691" s="76" t="str">
        <f t="shared" si="2"/>
        <v>#NAME?</v>
      </c>
      <c r="D691" s="77" t="str">
        <f>IF(A691="","",IF(A691=1,start_rate,IF(variable,IF(OR(A691=1,A691&lt;$J$23*periods_per_year),D690,MIN($J$24,IF(MOD(A691-1,$J$26)=0,MAX($J$25,D690+$J$27),D690))),D690)))</f>
        <v>#NAME?</v>
      </c>
      <c r="E691" s="78" t="str">
        <f t="shared" si="3"/>
        <v>#NAME?</v>
      </c>
      <c r="F691" s="78" t="str">
        <f t="shared" si="4"/>
        <v>#NAME?</v>
      </c>
      <c r="G691" s="78" t="str">
        <f>IF(OR(A691="",A691&lt;$E$23),"",IF(J690&lt;=F691,0,IF(IF(AND(A691&gt;=$E$23,MOD(A691-$E$23,int)=0),$E$24,0)+F691&gt;=J690+E691,J690+E691-F691,IF(AND(A691&gt;=$E$23,MOD(A691-$E$23,int)=0),$E$24,0)+IF(IF(AND(A691&gt;=$E$23,MOD(A691-$E$23,int)=0),$E$24,0)+IF(MOD(A691-$E$27,periods_per_year)=0,$E$26,0)+F691&lt;J690+E691,IF(MOD(A691-$E$27,periods_per_year)=0,$E$26,0),J690+E691-IF(AND(A691&gt;=$E$23,MOD(A691-$E$23,int)=0),$E$24,0)-F691))))</f>
        <v>#NAME?</v>
      </c>
      <c r="H691" s="79"/>
      <c r="I691" s="78" t="str">
        <f t="shared" si="5"/>
        <v>#NAME?</v>
      </c>
      <c r="J691" s="78" t="str">
        <f t="shared" si="6"/>
        <v>#NAME?</v>
      </c>
      <c r="K691" s="78" t="str">
        <f t="shared" si="7"/>
        <v>#NAME?</v>
      </c>
      <c r="L691" s="78" t="str">
        <f t="shared" si="8"/>
        <v>#NAME?</v>
      </c>
      <c r="M691" s="4"/>
      <c r="N691" s="4"/>
      <c r="O691" s="74" t="str">
        <f t="shared" si="9"/>
        <v>#NAME?</v>
      </c>
      <c r="P691" s="75" t="str">
        <f>IF(O691="","",IF(OR(periods_per_year=26,periods_per_year=52),IF(periods_per_year=26,IF(O691=1,fpdate,P690+14),IF(periods_per_year=52,IF(O691=1,fpdate,P690+7),"n/a")),IF(periods_per_year=24,DATE(YEAR(fpdate),MONTH(fpdate)+(O691-1)/2+IF(AND(DAY(fpdate)&gt;=15,MOD(O691,2)=0),1,0),IF(MOD(O691,2)=0,IF(DAY(fpdate)&gt;=15,DAY(fpdate)-14,DAY(fpdate)+14),DAY(fpdate))),IF(DAY(DATE(YEAR(fpdate),MONTH(fpdate)+O691-1,DAY(fpdate)))&lt;&gt;DAY(fpdate),DATE(YEAR(fpdate),MONTH(fpdate)+O691,0),DATE(YEAR(fpdate),MONTH(fpdate)+O691-1,DAY(fpdate))))))</f>
        <v>#NAME?</v>
      </c>
      <c r="Q691" s="80" t="str">
        <f>IF(O691="","",IF(D691&lt;&gt;"",D691,IF(O691=1,start_rate,IF(variable,IF(OR(O691=1,O691&lt;$J$23*periods_per_year),Q690,MIN($J$24,IF(MOD(O691-1,$J$26)=0,MAX($J$25,Q690+$J$27),Q690))),Q690))))</f>
        <v>#NAME?</v>
      </c>
      <c r="R691" s="78" t="str">
        <f t="shared" si="10"/>
        <v>#NAME?</v>
      </c>
      <c r="S691" s="78" t="str">
        <f t="shared" si="11"/>
        <v>#NAME?</v>
      </c>
      <c r="T691" s="78" t="str">
        <f t="shared" si="12"/>
        <v>#NAME?</v>
      </c>
      <c r="U691" s="78" t="str">
        <f t="shared" si="13"/>
        <v>#NAME?</v>
      </c>
    </row>
    <row r="692" ht="12.75" customHeight="1">
      <c r="A692" s="74" t="str">
        <f t="shared" si="1"/>
        <v>#NAME?</v>
      </c>
      <c r="B692" s="75" t="str">
        <f>IF(A692="","",IF(OR(periods_per_year=26,periods_per_year=52),IF(periods_per_year=26,IF(A692=1,fpdate,B691+14),IF(periods_per_year=52,IF(A692=1,fpdate,B691+7),"n/a")),IF(periods_per_year=24,DATE(YEAR(fpdate),MONTH(fpdate)+(A692-1)/2+IF(AND(DAY(fpdate)&gt;=15,MOD(A692,2)=0),1,0),IF(MOD(A692,2)=0,IF(DAY(fpdate)&gt;=15,DAY(fpdate)-14,DAY(fpdate)+14),DAY(fpdate))),IF(DAY(DATE(YEAR(fpdate),MONTH(fpdate)+A692-1,DAY(fpdate)))&lt;&gt;DAY(fpdate),DATE(YEAR(fpdate),MONTH(fpdate)+A692,0),DATE(YEAR(fpdate),MONTH(fpdate)+A692-1,DAY(fpdate))))))</f>
        <v>#NAME?</v>
      </c>
      <c r="C692" s="76" t="str">
        <f t="shared" si="2"/>
        <v>#NAME?</v>
      </c>
      <c r="D692" s="77" t="str">
        <f>IF(A692="","",IF(A692=1,start_rate,IF(variable,IF(OR(A692=1,A692&lt;$J$23*periods_per_year),D691,MIN($J$24,IF(MOD(A692-1,$J$26)=0,MAX($J$25,D691+$J$27),D691))),D691)))</f>
        <v>#NAME?</v>
      </c>
      <c r="E692" s="78" t="str">
        <f t="shared" si="3"/>
        <v>#NAME?</v>
      </c>
      <c r="F692" s="78" t="str">
        <f t="shared" si="4"/>
        <v>#NAME?</v>
      </c>
      <c r="G692" s="78" t="str">
        <f>IF(OR(A692="",A692&lt;$E$23),"",IF(J691&lt;=F692,0,IF(IF(AND(A692&gt;=$E$23,MOD(A692-$E$23,int)=0),$E$24,0)+F692&gt;=J691+E692,J691+E692-F692,IF(AND(A692&gt;=$E$23,MOD(A692-$E$23,int)=0),$E$24,0)+IF(IF(AND(A692&gt;=$E$23,MOD(A692-$E$23,int)=0),$E$24,0)+IF(MOD(A692-$E$27,periods_per_year)=0,$E$26,0)+F692&lt;J691+E692,IF(MOD(A692-$E$27,periods_per_year)=0,$E$26,0),J691+E692-IF(AND(A692&gt;=$E$23,MOD(A692-$E$23,int)=0),$E$24,0)-F692))))</f>
        <v>#NAME?</v>
      </c>
      <c r="H692" s="79"/>
      <c r="I692" s="78" t="str">
        <f t="shared" si="5"/>
        <v>#NAME?</v>
      </c>
      <c r="J692" s="78" t="str">
        <f t="shared" si="6"/>
        <v>#NAME?</v>
      </c>
      <c r="K692" s="78" t="str">
        <f t="shared" si="7"/>
        <v>#NAME?</v>
      </c>
      <c r="L692" s="78" t="str">
        <f t="shared" si="8"/>
        <v>#NAME?</v>
      </c>
      <c r="M692" s="4"/>
      <c r="N692" s="4"/>
      <c r="O692" s="74" t="str">
        <f t="shared" si="9"/>
        <v>#NAME?</v>
      </c>
      <c r="P692" s="75" t="str">
        <f>IF(O692="","",IF(OR(periods_per_year=26,periods_per_year=52),IF(periods_per_year=26,IF(O692=1,fpdate,P691+14),IF(periods_per_year=52,IF(O692=1,fpdate,P691+7),"n/a")),IF(periods_per_year=24,DATE(YEAR(fpdate),MONTH(fpdate)+(O692-1)/2+IF(AND(DAY(fpdate)&gt;=15,MOD(O692,2)=0),1,0),IF(MOD(O692,2)=0,IF(DAY(fpdate)&gt;=15,DAY(fpdate)-14,DAY(fpdate)+14),DAY(fpdate))),IF(DAY(DATE(YEAR(fpdate),MONTH(fpdate)+O692-1,DAY(fpdate)))&lt;&gt;DAY(fpdate),DATE(YEAR(fpdate),MONTH(fpdate)+O692,0),DATE(YEAR(fpdate),MONTH(fpdate)+O692-1,DAY(fpdate))))))</f>
        <v>#NAME?</v>
      </c>
      <c r="Q692" s="80" t="str">
        <f>IF(O692="","",IF(D692&lt;&gt;"",D692,IF(O692=1,start_rate,IF(variable,IF(OR(O692=1,O692&lt;$J$23*periods_per_year),Q691,MIN($J$24,IF(MOD(O692-1,$J$26)=0,MAX($J$25,Q691+$J$27),Q691))),Q691))))</f>
        <v>#NAME?</v>
      </c>
      <c r="R692" s="78" t="str">
        <f t="shared" si="10"/>
        <v>#NAME?</v>
      </c>
      <c r="S692" s="78" t="str">
        <f t="shared" si="11"/>
        <v>#NAME?</v>
      </c>
      <c r="T692" s="78" t="str">
        <f t="shared" si="12"/>
        <v>#NAME?</v>
      </c>
      <c r="U692" s="78" t="str">
        <f t="shared" si="13"/>
        <v>#NAME?</v>
      </c>
    </row>
    <row r="693" ht="12.75" customHeight="1">
      <c r="A693" s="74" t="str">
        <f t="shared" si="1"/>
        <v>#NAME?</v>
      </c>
      <c r="B693" s="75" t="str">
        <f>IF(A693="","",IF(OR(periods_per_year=26,periods_per_year=52),IF(periods_per_year=26,IF(A693=1,fpdate,B692+14),IF(periods_per_year=52,IF(A693=1,fpdate,B692+7),"n/a")),IF(periods_per_year=24,DATE(YEAR(fpdate),MONTH(fpdate)+(A693-1)/2+IF(AND(DAY(fpdate)&gt;=15,MOD(A693,2)=0),1,0),IF(MOD(A693,2)=0,IF(DAY(fpdate)&gt;=15,DAY(fpdate)-14,DAY(fpdate)+14),DAY(fpdate))),IF(DAY(DATE(YEAR(fpdate),MONTH(fpdate)+A693-1,DAY(fpdate)))&lt;&gt;DAY(fpdate),DATE(YEAR(fpdate),MONTH(fpdate)+A693,0),DATE(YEAR(fpdate),MONTH(fpdate)+A693-1,DAY(fpdate))))))</f>
        <v>#NAME?</v>
      </c>
      <c r="C693" s="76" t="str">
        <f t="shared" si="2"/>
        <v>#NAME?</v>
      </c>
      <c r="D693" s="77" t="str">
        <f>IF(A693="","",IF(A693=1,start_rate,IF(variable,IF(OR(A693=1,A693&lt;$J$23*periods_per_year),D692,MIN($J$24,IF(MOD(A693-1,$J$26)=0,MAX($J$25,D692+$J$27),D692))),D692)))</f>
        <v>#NAME?</v>
      </c>
      <c r="E693" s="78" t="str">
        <f t="shared" si="3"/>
        <v>#NAME?</v>
      </c>
      <c r="F693" s="78" t="str">
        <f t="shared" si="4"/>
        <v>#NAME?</v>
      </c>
      <c r="G693" s="78" t="str">
        <f>IF(OR(A693="",A693&lt;$E$23),"",IF(J692&lt;=F693,0,IF(IF(AND(A693&gt;=$E$23,MOD(A693-$E$23,int)=0),$E$24,0)+F693&gt;=J692+E693,J692+E693-F693,IF(AND(A693&gt;=$E$23,MOD(A693-$E$23,int)=0),$E$24,0)+IF(IF(AND(A693&gt;=$E$23,MOD(A693-$E$23,int)=0),$E$24,0)+IF(MOD(A693-$E$27,periods_per_year)=0,$E$26,0)+F693&lt;J692+E693,IF(MOD(A693-$E$27,periods_per_year)=0,$E$26,0),J692+E693-IF(AND(A693&gt;=$E$23,MOD(A693-$E$23,int)=0),$E$24,0)-F693))))</f>
        <v>#NAME?</v>
      </c>
      <c r="H693" s="79"/>
      <c r="I693" s="78" t="str">
        <f t="shared" si="5"/>
        <v>#NAME?</v>
      </c>
      <c r="J693" s="78" t="str">
        <f t="shared" si="6"/>
        <v>#NAME?</v>
      </c>
      <c r="K693" s="78" t="str">
        <f t="shared" si="7"/>
        <v>#NAME?</v>
      </c>
      <c r="L693" s="78" t="str">
        <f t="shared" si="8"/>
        <v>#NAME?</v>
      </c>
      <c r="M693" s="4"/>
      <c r="N693" s="4"/>
      <c r="O693" s="74" t="str">
        <f t="shared" si="9"/>
        <v>#NAME?</v>
      </c>
      <c r="P693" s="75" t="str">
        <f>IF(O693="","",IF(OR(periods_per_year=26,periods_per_year=52),IF(periods_per_year=26,IF(O693=1,fpdate,P692+14),IF(periods_per_year=52,IF(O693=1,fpdate,P692+7),"n/a")),IF(periods_per_year=24,DATE(YEAR(fpdate),MONTH(fpdate)+(O693-1)/2+IF(AND(DAY(fpdate)&gt;=15,MOD(O693,2)=0),1,0),IF(MOD(O693,2)=0,IF(DAY(fpdate)&gt;=15,DAY(fpdate)-14,DAY(fpdate)+14),DAY(fpdate))),IF(DAY(DATE(YEAR(fpdate),MONTH(fpdate)+O693-1,DAY(fpdate)))&lt;&gt;DAY(fpdate),DATE(YEAR(fpdate),MONTH(fpdate)+O693,0),DATE(YEAR(fpdate),MONTH(fpdate)+O693-1,DAY(fpdate))))))</f>
        <v>#NAME?</v>
      </c>
      <c r="Q693" s="80" t="str">
        <f>IF(O693="","",IF(D693&lt;&gt;"",D693,IF(O693=1,start_rate,IF(variable,IF(OR(O693=1,O693&lt;$J$23*periods_per_year),Q692,MIN($J$24,IF(MOD(O693-1,$J$26)=0,MAX($J$25,Q692+$J$27),Q692))),Q692))))</f>
        <v>#NAME?</v>
      </c>
      <c r="R693" s="78" t="str">
        <f t="shared" si="10"/>
        <v>#NAME?</v>
      </c>
      <c r="S693" s="78" t="str">
        <f t="shared" si="11"/>
        <v>#NAME?</v>
      </c>
      <c r="T693" s="78" t="str">
        <f t="shared" si="12"/>
        <v>#NAME?</v>
      </c>
      <c r="U693" s="78" t="str">
        <f t="shared" si="13"/>
        <v>#NAME?</v>
      </c>
    </row>
    <row r="694" ht="12.75" customHeight="1">
      <c r="A694" s="74" t="str">
        <f t="shared" si="1"/>
        <v>#NAME?</v>
      </c>
      <c r="B694" s="75" t="str">
        <f>IF(A694="","",IF(OR(periods_per_year=26,periods_per_year=52),IF(periods_per_year=26,IF(A694=1,fpdate,B693+14),IF(periods_per_year=52,IF(A694=1,fpdate,B693+7),"n/a")),IF(periods_per_year=24,DATE(YEAR(fpdate),MONTH(fpdate)+(A694-1)/2+IF(AND(DAY(fpdate)&gt;=15,MOD(A694,2)=0),1,0),IF(MOD(A694,2)=0,IF(DAY(fpdate)&gt;=15,DAY(fpdate)-14,DAY(fpdate)+14),DAY(fpdate))),IF(DAY(DATE(YEAR(fpdate),MONTH(fpdate)+A694-1,DAY(fpdate)))&lt;&gt;DAY(fpdate),DATE(YEAR(fpdate),MONTH(fpdate)+A694,0),DATE(YEAR(fpdate),MONTH(fpdate)+A694-1,DAY(fpdate))))))</f>
        <v>#NAME?</v>
      </c>
      <c r="C694" s="76" t="str">
        <f t="shared" si="2"/>
        <v>#NAME?</v>
      </c>
      <c r="D694" s="77" t="str">
        <f>IF(A694="","",IF(A694=1,start_rate,IF(variable,IF(OR(A694=1,A694&lt;$J$23*periods_per_year),D693,MIN($J$24,IF(MOD(A694-1,$J$26)=0,MAX($J$25,D693+$J$27),D693))),D693)))</f>
        <v>#NAME?</v>
      </c>
      <c r="E694" s="78" t="str">
        <f t="shared" si="3"/>
        <v>#NAME?</v>
      </c>
      <c r="F694" s="78" t="str">
        <f t="shared" si="4"/>
        <v>#NAME?</v>
      </c>
      <c r="G694" s="78" t="str">
        <f>IF(OR(A694="",A694&lt;$E$23),"",IF(J693&lt;=F694,0,IF(IF(AND(A694&gt;=$E$23,MOD(A694-$E$23,int)=0),$E$24,0)+F694&gt;=J693+E694,J693+E694-F694,IF(AND(A694&gt;=$E$23,MOD(A694-$E$23,int)=0),$E$24,0)+IF(IF(AND(A694&gt;=$E$23,MOD(A694-$E$23,int)=0),$E$24,0)+IF(MOD(A694-$E$27,periods_per_year)=0,$E$26,0)+F694&lt;J693+E694,IF(MOD(A694-$E$27,periods_per_year)=0,$E$26,0),J693+E694-IF(AND(A694&gt;=$E$23,MOD(A694-$E$23,int)=0),$E$24,0)-F694))))</f>
        <v>#NAME?</v>
      </c>
      <c r="H694" s="79"/>
      <c r="I694" s="78" t="str">
        <f t="shared" si="5"/>
        <v>#NAME?</v>
      </c>
      <c r="J694" s="78" t="str">
        <f t="shared" si="6"/>
        <v>#NAME?</v>
      </c>
      <c r="K694" s="78" t="str">
        <f t="shared" si="7"/>
        <v>#NAME?</v>
      </c>
      <c r="L694" s="78" t="str">
        <f t="shared" si="8"/>
        <v>#NAME?</v>
      </c>
      <c r="M694" s="4"/>
      <c r="N694" s="4"/>
      <c r="O694" s="74" t="str">
        <f t="shared" si="9"/>
        <v>#NAME?</v>
      </c>
      <c r="P694" s="75" t="str">
        <f>IF(O694="","",IF(OR(periods_per_year=26,periods_per_year=52),IF(periods_per_year=26,IF(O694=1,fpdate,P693+14),IF(periods_per_year=52,IF(O694=1,fpdate,P693+7),"n/a")),IF(periods_per_year=24,DATE(YEAR(fpdate),MONTH(fpdate)+(O694-1)/2+IF(AND(DAY(fpdate)&gt;=15,MOD(O694,2)=0),1,0),IF(MOD(O694,2)=0,IF(DAY(fpdate)&gt;=15,DAY(fpdate)-14,DAY(fpdate)+14),DAY(fpdate))),IF(DAY(DATE(YEAR(fpdate),MONTH(fpdate)+O694-1,DAY(fpdate)))&lt;&gt;DAY(fpdate),DATE(YEAR(fpdate),MONTH(fpdate)+O694,0),DATE(YEAR(fpdate),MONTH(fpdate)+O694-1,DAY(fpdate))))))</f>
        <v>#NAME?</v>
      </c>
      <c r="Q694" s="80" t="str">
        <f>IF(O694="","",IF(D694&lt;&gt;"",D694,IF(O694=1,start_rate,IF(variable,IF(OR(O694=1,O694&lt;$J$23*periods_per_year),Q693,MIN($J$24,IF(MOD(O694-1,$J$26)=0,MAX($J$25,Q693+$J$27),Q693))),Q693))))</f>
        <v>#NAME?</v>
      </c>
      <c r="R694" s="78" t="str">
        <f t="shared" si="10"/>
        <v>#NAME?</v>
      </c>
      <c r="S694" s="78" t="str">
        <f t="shared" si="11"/>
        <v>#NAME?</v>
      </c>
      <c r="T694" s="78" t="str">
        <f t="shared" si="12"/>
        <v>#NAME?</v>
      </c>
      <c r="U694" s="78" t="str">
        <f t="shared" si="13"/>
        <v>#NAME?</v>
      </c>
    </row>
    <row r="695" ht="12.75" customHeight="1">
      <c r="A695" s="74" t="str">
        <f t="shared" si="1"/>
        <v>#NAME?</v>
      </c>
      <c r="B695" s="75" t="str">
        <f>IF(A695="","",IF(OR(periods_per_year=26,periods_per_year=52),IF(periods_per_year=26,IF(A695=1,fpdate,B694+14),IF(periods_per_year=52,IF(A695=1,fpdate,B694+7),"n/a")),IF(periods_per_year=24,DATE(YEAR(fpdate),MONTH(fpdate)+(A695-1)/2+IF(AND(DAY(fpdate)&gt;=15,MOD(A695,2)=0),1,0),IF(MOD(A695,2)=0,IF(DAY(fpdate)&gt;=15,DAY(fpdate)-14,DAY(fpdate)+14),DAY(fpdate))),IF(DAY(DATE(YEAR(fpdate),MONTH(fpdate)+A695-1,DAY(fpdate)))&lt;&gt;DAY(fpdate),DATE(YEAR(fpdate),MONTH(fpdate)+A695,0),DATE(YEAR(fpdate),MONTH(fpdate)+A695-1,DAY(fpdate))))))</f>
        <v>#NAME?</v>
      </c>
      <c r="C695" s="76" t="str">
        <f t="shared" si="2"/>
        <v>#NAME?</v>
      </c>
      <c r="D695" s="77" t="str">
        <f>IF(A695="","",IF(A695=1,start_rate,IF(variable,IF(OR(A695=1,A695&lt;$J$23*periods_per_year),D694,MIN($J$24,IF(MOD(A695-1,$J$26)=0,MAX($J$25,D694+$J$27),D694))),D694)))</f>
        <v>#NAME?</v>
      </c>
      <c r="E695" s="78" t="str">
        <f t="shared" si="3"/>
        <v>#NAME?</v>
      </c>
      <c r="F695" s="78" t="str">
        <f t="shared" si="4"/>
        <v>#NAME?</v>
      </c>
      <c r="G695" s="78" t="str">
        <f>IF(OR(A695="",A695&lt;$E$23),"",IF(J694&lt;=F695,0,IF(IF(AND(A695&gt;=$E$23,MOD(A695-$E$23,int)=0),$E$24,0)+F695&gt;=J694+E695,J694+E695-F695,IF(AND(A695&gt;=$E$23,MOD(A695-$E$23,int)=0),$E$24,0)+IF(IF(AND(A695&gt;=$E$23,MOD(A695-$E$23,int)=0),$E$24,0)+IF(MOD(A695-$E$27,periods_per_year)=0,$E$26,0)+F695&lt;J694+E695,IF(MOD(A695-$E$27,periods_per_year)=0,$E$26,0),J694+E695-IF(AND(A695&gt;=$E$23,MOD(A695-$E$23,int)=0),$E$24,0)-F695))))</f>
        <v>#NAME?</v>
      </c>
      <c r="H695" s="79"/>
      <c r="I695" s="78" t="str">
        <f t="shared" si="5"/>
        <v>#NAME?</v>
      </c>
      <c r="J695" s="78" t="str">
        <f t="shared" si="6"/>
        <v>#NAME?</v>
      </c>
      <c r="K695" s="78" t="str">
        <f t="shared" si="7"/>
        <v>#NAME?</v>
      </c>
      <c r="L695" s="78" t="str">
        <f t="shared" si="8"/>
        <v>#NAME?</v>
      </c>
      <c r="M695" s="4"/>
      <c r="N695" s="4"/>
      <c r="O695" s="74" t="str">
        <f t="shared" si="9"/>
        <v>#NAME?</v>
      </c>
      <c r="P695" s="75" t="str">
        <f>IF(O695="","",IF(OR(periods_per_year=26,periods_per_year=52),IF(periods_per_year=26,IF(O695=1,fpdate,P694+14),IF(periods_per_year=52,IF(O695=1,fpdate,P694+7),"n/a")),IF(periods_per_year=24,DATE(YEAR(fpdate),MONTH(fpdate)+(O695-1)/2+IF(AND(DAY(fpdate)&gt;=15,MOD(O695,2)=0),1,0),IF(MOD(O695,2)=0,IF(DAY(fpdate)&gt;=15,DAY(fpdate)-14,DAY(fpdate)+14),DAY(fpdate))),IF(DAY(DATE(YEAR(fpdate),MONTH(fpdate)+O695-1,DAY(fpdate)))&lt;&gt;DAY(fpdate),DATE(YEAR(fpdate),MONTH(fpdate)+O695,0),DATE(YEAR(fpdate),MONTH(fpdate)+O695-1,DAY(fpdate))))))</f>
        <v>#NAME?</v>
      </c>
      <c r="Q695" s="80" t="str">
        <f>IF(O695="","",IF(D695&lt;&gt;"",D695,IF(O695=1,start_rate,IF(variable,IF(OR(O695=1,O695&lt;$J$23*periods_per_year),Q694,MIN($J$24,IF(MOD(O695-1,$J$26)=0,MAX($J$25,Q694+$J$27),Q694))),Q694))))</f>
        <v>#NAME?</v>
      </c>
      <c r="R695" s="78" t="str">
        <f t="shared" si="10"/>
        <v>#NAME?</v>
      </c>
      <c r="S695" s="78" t="str">
        <f t="shared" si="11"/>
        <v>#NAME?</v>
      </c>
      <c r="T695" s="78" t="str">
        <f t="shared" si="12"/>
        <v>#NAME?</v>
      </c>
      <c r="U695" s="78" t="str">
        <f t="shared" si="13"/>
        <v>#NAME?</v>
      </c>
    </row>
    <row r="696" ht="12.75" customHeight="1">
      <c r="A696" s="74" t="str">
        <f t="shared" si="1"/>
        <v>#NAME?</v>
      </c>
      <c r="B696" s="75" t="str">
        <f>IF(A696="","",IF(OR(periods_per_year=26,periods_per_year=52),IF(periods_per_year=26,IF(A696=1,fpdate,B695+14),IF(periods_per_year=52,IF(A696=1,fpdate,B695+7),"n/a")),IF(periods_per_year=24,DATE(YEAR(fpdate),MONTH(fpdate)+(A696-1)/2+IF(AND(DAY(fpdate)&gt;=15,MOD(A696,2)=0),1,0),IF(MOD(A696,2)=0,IF(DAY(fpdate)&gt;=15,DAY(fpdate)-14,DAY(fpdate)+14),DAY(fpdate))),IF(DAY(DATE(YEAR(fpdate),MONTH(fpdate)+A696-1,DAY(fpdate)))&lt;&gt;DAY(fpdate),DATE(YEAR(fpdate),MONTH(fpdate)+A696,0),DATE(YEAR(fpdate),MONTH(fpdate)+A696-1,DAY(fpdate))))))</f>
        <v>#NAME?</v>
      </c>
      <c r="C696" s="76" t="str">
        <f t="shared" si="2"/>
        <v>#NAME?</v>
      </c>
      <c r="D696" s="77" t="str">
        <f>IF(A696="","",IF(A696=1,start_rate,IF(variable,IF(OR(A696=1,A696&lt;$J$23*periods_per_year),D695,MIN($J$24,IF(MOD(A696-1,$J$26)=0,MAX($J$25,D695+$J$27),D695))),D695)))</f>
        <v>#NAME?</v>
      </c>
      <c r="E696" s="78" t="str">
        <f t="shared" si="3"/>
        <v>#NAME?</v>
      </c>
      <c r="F696" s="78" t="str">
        <f t="shared" si="4"/>
        <v>#NAME?</v>
      </c>
      <c r="G696" s="78" t="str">
        <f>IF(OR(A696="",A696&lt;$E$23),"",IF(J695&lt;=F696,0,IF(IF(AND(A696&gt;=$E$23,MOD(A696-$E$23,int)=0),$E$24,0)+F696&gt;=J695+E696,J695+E696-F696,IF(AND(A696&gt;=$E$23,MOD(A696-$E$23,int)=0),$E$24,0)+IF(IF(AND(A696&gt;=$E$23,MOD(A696-$E$23,int)=0),$E$24,0)+IF(MOD(A696-$E$27,periods_per_year)=0,$E$26,0)+F696&lt;J695+E696,IF(MOD(A696-$E$27,periods_per_year)=0,$E$26,0),J695+E696-IF(AND(A696&gt;=$E$23,MOD(A696-$E$23,int)=0),$E$24,0)-F696))))</f>
        <v>#NAME?</v>
      </c>
      <c r="H696" s="79"/>
      <c r="I696" s="78" t="str">
        <f t="shared" si="5"/>
        <v>#NAME?</v>
      </c>
      <c r="J696" s="78" t="str">
        <f t="shared" si="6"/>
        <v>#NAME?</v>
      </c>
      <c r="K696" s="78" t="str">
        <f t="shared" si="7"/>
        <v>#NAME?</v>
      </c>
      <c r="L696" s="78" t="str">
        <f t="shared" si="8"/>
        <v>#NAME?</v>
      </c>
      <c r="M696" s="4"/>
      <c r="N696" s="4"/>
      <c r="O696" s="74" t="str">
        <f t="shared" si="9"/>
        <v>#NAME?</v>
      </c>
      <c r="P696" s="75" t="str">
        <f>IF(O696="","",IF(OR(periods_per_year=26,periods_per_year=52),IF(periods_per_year=26,IF(O696=1,fpdate,P695+14),IF(periods_per_year=52,IF(O696=1,fpdate,P695+7),"n/a")),IF(periods_per_year=24,DATE(YEAR(fpdate),MONTH(fpdate)+(O696-1)/2+IF(AND(DAY(fpdate)&gt;=15,MOD(O696,2)=0),1,0),IF(MOD(O696,2)=0,IF(DAY(fpdate)&gt;=15,DAY(fpdate)-14,DAY(fpdate)+14),DAY(fpdate))),IF(DAY(DATE(YEAR(fpdate),MONTH(fpdate)+O696-1,DAY(fpdate)))&lt;&gt;DAY(fpdate),DATE(YEAR(fpdate),MONTH(fpdate)+O696,0),DATE(YEAR(fpdate),MONTH(fpdate)+O696-1,DAY(fpdate))))))</f>
        <v>#NAME?</v>
      </c>
      <c r="Q696" s="80" t="str">
        <f>IF(O696="","",IF(D696&lt;&gt;"",D696,IF(O696=1,start_rate,IF(variable,IF(OR(O696=1,O696&lt;$J$23*periods_per_year),Q695,MIN($J$24,IF(MOD(O696-1,$J$26)=0,MAX($J$25,Q695+$J$27),Q695))),Q695))))</f>
        <v>#NAME?</v>
      </c>
      <c r="R696" s="78" t="str">
        <f t="shared" si="10"/>
        <v>#NAME?</v>
      </c>
      <c r="S696" s="78" t="str">
        <f t="shared" si="11"/>
        <v>#NAME?</v>
      </c>
      <c r="T696" s="78" t="str">
        <f t="shared" si="12"/>
        <v>#NAME?</v>
      </c>
      <c r="U696" s="78" t="str">
        <f t="shared" si="13"/>
        <v>#NAME?</v>
      </c>
    </row>
    <row r="697" ht="12.75" customHeight="1">
      <c r="A697" s="74" t="str">
        <f t="shared" si="1"/>
        <v>#NAME?</v>
      </c>
      <c r="B697" s="75" t="str">
        <f>IF(A697="","",IF(OR(periods_per_year=26,periods_per_year=52),IF(periods_per_year=26,IF(A697=1,fpdate,B696+14),IF(periods_per_year=52,IF(A697=1,fpdate,B696+7),"n/a")),IF(periods_per_year=24,DATE(YEAR(fpdate),MONTH(fpdate)+(A697-1)/2+IF(AND(DAY(fpdate)&gt;=15,MOD(A697,2)=0),1,0),IF(MOD(A697,2)=0,IF(DAY(fpdate)&gt;=15,DAY(fpdate)-14,DAY(fpdate)+14),DAY(fpdate))),IF(DAY(DATE(YEAR(fpdate),MONTH(fpdate)+A697-1,DAY(fpdate)))&lt;&gt;DAY(fpdate),DATE(YEAR(fpdate),MONTH(fpdate)+A697,0),DATE(YEAR(fpdate),MONTH(fpdate)+A697-1,DAY(fpdate))))))</f>
        <v>#NAME?</v>
      </c>
      <c r="C697" s="76" t="str">
        <f t="shared" si="2"/>
        <v>#NAME?</v>
      </c>
      <c r="D697" s="77" t="str">
        <f>IF(A697="","",IF(A697=1,start_rate,IF(variable,IF(OR(A697=1,A697&lt;$J$23*periods_per_year),D696,MIN($J$24,IF(MOD(A697-1,$J$26)=0,MAX($J$25,D696+$J$27),D696))),D696)))</f>
        <v>#NAME?</v>
      </c>
      <c r="E697" s="78" t="str">
        <f t="shared" si="3"/>
        <v>#NAME?</v>
      </c>
      <c r="F697" s="78" t="str">
        <f t="shared" si="4"/>
        <v>#NAME?</v>
      </c>
      <c r="G697" s="78" t="str">
        <f>IF(OR(A697="",A697&lt;$E$23),"",IF(J696&lt;=F697,0,IF(IF(AND(A697&gt;=$E$23,MOD(A697-$E$23,int)=0),$E$24,0)+F697&gt;=J696+E697,J696+E697-F697,IF(AND(A697&gt;=$E$23,MOD(A697-$E$23,int)=0),$E$24,0)+IF(IF(AND(A697&gt;=$E$23,MOD(A697-$E$23,int)=0),$E$24,0)+IF(MOD(A697-$E$27,periods_per_year)=0,$E$26,0)+F697&lt;J696+E697,IF(MOD(A697-$E$27,periods_per_year)=0,$E$26,0),J696+E697-IF(AND(A697&gt;=$E$23,MOD(A697-$E$23,int)=0),$E$24,0)-F697))))</f>
        <v>#NAME?</v>
      </c>
      <c r="H697" s="79"/>
      <c r="I697" s="78" t="str">
        <f t="shared" si="5"/>
        <v>#NAME?</v>
      </c>
      <c r="J697" s="78" t="str">
        <f t="shared" si="6"/>
        <v>#NAME?</v>
      </c>
      <c r="K697" s="78" t="str">
        <f t="shared" si="7"/>
        <v>#NAME?</v>
      </c>
      <c r="L697" s="78" t="str">
        <f t="shared" si="8"/>
        <v>#NAME?</v>
      </c>
      <c r="M697" s="4"/>
      <c r="N697" s="4"/>
      <c r="O697" s="74" t="str">
        <f t="shared" si="9"/>
        <v>#NAME?</v>
      </c>
      <c r="P697" s="75" t="str">
        <f>IF(O697="","",IF(OR(periods_per_year=26,periods_per_year=52),IF(periods_per_year=26,IF(O697=1,fpdate,P696+14),IF(periods_per_year=52,IF(O697=1,fpdate,P696+7),"n/a")),IF(periods_per_year=24,DATE(YEAR(fpdate),MONTH(fpdate)+(O697-1)/2+IF(AND(DAY(fpdate)&gt;=15,MOD(O697,2)=0),1,0),IF(MOD(O697,2)=0,IF(DAY(fpdate)&gt;=15,DAY(fpdate)-14,DAY(fpdate)+14),DAY(fpdate))),IF(DAY(DATE(YEAR(fpdate),MONTH(fpdate)+O697-1,DAY(fpdate)))&lt;&gt;DAY(fpdate),DATE(YEAR(fpdate),MONTH(fpdate)+O697,0),DATE(YEAR(fpdate),MONTH(fpdate)+O697-1,DAY(fpdate))))))</f>
        <v>#NAME?</v>
      </c>
      <c r="Q697" s="80" t="str">
        <f>IF(O697="","",IF(D697&lt;&gt;"",D697,IF(O697=1,start_rate,IF(variable,IF(OR(O697=1,O697&lt;$J$23*periods_per_year),Q696,MIN($J$24,IF(MOD(O697-1,$J$26)=0,MAX($J$25,Q696+$J$27),Q696))),Q696))))</f>
        <v>#NAME?</v>
      </c>
      <c r="R697" s="78" t="str">
        <f t="shared" si="10"/>
        <v>#NAME?</v>
      </c>
      <c r="S697" s="78" t="str">
        <f t="shared" si="11"/>
        <v>#NAME?</v>
      </c>
      <c r="T697" s="78" t="str">
        <f t="shared" si="12"/>
        <v>#NAME?</v>
      </c>
      <c r="U697" s="78" t="str">
        <f t="shared" si="13"/>
        <v>#NAME?</v>
      </c>
    </row>
    <row r="698" ht="12.75" customHeight="1">
      <c r="A698" s="74" t="str">
        <f t="shared" si="1"/>
        <v>#NAME?</v>
      </c>
      <c r="B698" s="75" t="str">
        <f>IF(A698="","",IF(OR(periods_per_year=26,periods_per_year=52),IF(periods_per_year=26,IF(A698=1,fpdate,B697+14),IF(periods_per_year=52,IF(A698=1,fpdate,B697+7),"n/a")),IF(periods_per_year=24,DATE(YEAR(fpdate),MONTH(fpdate)+(A698-1)/2+IF(AND(DAY(fpdate)&gt;=15,MOD(A698,2)=0),1,0),IF(MOD(A698,2)=0,IF(DAY(fpdate)&gt;=15,DAY(fpdate)-14,DAY(fpdate)+14),DAY(fpdate))),IF(DAY(DATE(YEAR(fpdate),MONTH(fpdate)+A698-1,DAY(fpdate)))&lt;&gt;DAY(fpdate),DATE(YEAR(fpdate),MONTH(fpdate)+A698,0),DATE(YEAR(fpdate),MONTH(fpdate)+A698-1,DAY(fpdate))))))</f>
        <v>#NAME?</v>
      </c>
      <c r="C698" s="76" t="str">
        <f t="shared" si="2"/>
        <v>#NAME?</v>
      </c>
      <c r="D698" s="77" t="str">
        <f>IF(A698="","",IF(A698=1,start_rate,IF(variable,IF(OR(A698=1,A698&lt;$J$23*periods_per_year),D697,MIN($J$24,IF(MOD(A698-1,$J$26)=0,MAX($J$25,D697+$J$27),D697))),D697)))</f>
        <v>#NAME?</v>
      </c>
      <c r="E698" s="78" t="str">
        <f t="shared" si="3"/>
        <v>#NAME?</v>
      </c>
      <c r="F698" s="78" t="str">
        <f t="shared" si="4"/>
        <v>#NAME?</v>
      </c>
      <c r="G698" s="78" t="str">
        <f>IF(OR(A698="",A698&lt;$E$23),"",IF(J697&lt;=F698,0,IF(IF(AND(A698&gt;=$E$23,MOD(A698-$E$23,int)=0),$E$24,0)+F698&gt;=J697+E698,J697+E698-F698,IF(AND(A698&gt;=$E$23,MOD(A698-$E$23,int)=0),$E$24,0)+IF(IF(AND(A698&gt;=$E$23,MOD(A698-$E$23,int)=0),$E$24,0)+IF(MOD(A698-$E$27,periods_per_year)=0,$E$26,0)+F698&lt;J697+E698,IF(MOD(A698-$E$27,periods_per_year)=0,$E$26,0),J697+E698-IF(AND(A698&gt;=$E$23,MOD(A698-$E$23,int)=0),$E$24,0)-F698))))</f>
        <v>#NAME?</v>
      </c>
      <c r="H698" s="79"/>
      <c r="I698" s="78" t="str">
        <f t="shared" si="5"/>
        <v>#NAME?</v>
      </c>
      <c r="J698" s="78" t="str">
        <f t="shared" si="6"/>
        <v>#NAME?</v>
      </c>
      <c r="K698" s="78" t="str">
        <f t="shared" si="7"/>
        <v>#NAME?</v>
      </c>
      <c r="L698" s="78" t="str">
        <f t="shared" si="8"/>
        <v>#NAME?</v>
      </c>
      <c r="M698" s="4"/>
      <c r="N698" s="4"/>
      <c r="O698" s="74" t="str">
        <f t="shared" si="9"/>
        <v>#NAME?</v>
      </c>
      <c r="P698" s="75" t="str">
        <f>IF(O698="","",IF(OR(periods_per_year=26,periods_per_year=52),IF(periods_per_year=26,IF(O698=1,fpdate,P697+14),IF(periods_per_year=52,IF(O698=1,fpdate,P697+7),"n/a")),IF(periods_per_year=24,DATE(YEAR(fpdate),MONTH(fpdate)+(O698-1)/2+IF(AND(DAY(fpdate)&gt;=15,MOD(O698,2)=0),1,0),IF(MOD(O698,2)=0,IF(DAY(fpdate)&gt;=15,DAY(fpdate)-14,DAY(fpdate)+14),DAY(fpdate))),IF(DAY(DATE(YEAR(fpdate),MONTH(fpdate)+O698-1,DAY(fpdate)))&lt;&gt;DAY(fpdate),DATE(YEAR(fpdate),MONTH(fpdate)+O698,0),DATE(YEAR(fpdate),MONTH(fpdate)+O698-1,DAY(fpdate))))))</f>
        <v>#NAME?</v>
      </c>
      <c r="Q698" s="80" t="str">
        <f>IF(O698="","",IF(D698&lt;&gt;"",D698,IF(O698=1,start_rate,IF(variable,IF(OR(O698=1,O698&lt;$J$23*periods_per_year),Q697,MIN($J$24,IF(MOD(O698-1,$J$26)=0,MAX($J$25,Q697+$J$27),Q697))),Q697))))</f>
        <v>#NAME?</v>
      </c>
      <c r="R698" s="78" t="str">
        <f t="shared" si="10"/>
        <v>#NAME?</v>
      </c>
      <c r="S698" s="78" t="str">
        <f t="shared" si="11"/>
        <v>#NAME?</v>
      </c>
      <c r="T698" s="78" t="str">
        <f t="shared" si="12"/>
        <v>#NAME?</v>
      </c>
      <c r="U698" s="78" t="str">
        <f t="shared" si="13"/>
        <v>#NAME?</v>
      </c>
    </row>
    <row r="699" ht="12.75" customHeight="1">
      <c r="A699" s="74" t="str">
        <f t="shared" si="1"/>
        <v>#NAME?</v>
      </c>
      <c r="B699" s="75" t="str">
        <f>IF(A699="","",IF(OR(periods_per_year=26,periods_per_year=52),IF(periods_per_year=26,IF(A699=1,fpdate,B698+14),IF(periods_per_year=52,IF(A699=1,fpdate,B698+7),"n/a")),IF(periods_per_year=24,DATE(YEAR(fpdate),MONTH(fpdate)+(A699-1)/2+IF(AND(DAY(fpdate)&gt;=15,MOD(A699,2)=0),1,0),IF(MOD(A699,2)=0,IF(DAY(fpdate)&gt;=15,DAY(fpdate)-14,DAY(fpdate)+14),DAY(fpdate))),IF(DAY(DATE(YEAR(fpdate),MONTH(fpdate)+A699-1,DAY(fpdate)))&lt;&gt;DAY(fpdate),DATE(YEAR(fpdate),MONTH(fpdate)+A699,0),DATE(YEAR(fpdate),MONTH(fpdate)+A699-1,DAY(fpdate))))))</f>
        <v>#NAME?</v>
      </c>
      <c r="C699" s="76" t="str">
        <f t="shared" si="2"/>
        <v>#NAME?</v>
      </c>
      <c r="D699" s="77" t="str">
        <f>IF(A699="","",IF(A699=1,start_rate,IF(variable,IF(OR(A699=1,A699&lt;$J$23*periods_per_year),D698,MIN($J$24,IF(MOD(A699-1,$J$26)=0,MAX($J$25,D698+$J$27),D698))),D698)))</f>
        <v>#NAME?</v>
      </c>
      <c r="E699" s="78" t="str">
        <f t="shared" si="3"/>
        <v>#NAME?</v>
      </c>
      <c r="F699" s="78" t="str">
        <f t="shared" si="4"/>
        <v>#NAME?</v>
      </c>
      <c r="G699" s="78" t="str">
        <f>IF(OR(A699="",A699&lt;$E$23),"",IF(J698&lt;=F699,0,IF(IF(AND(A699&gt;=$E$23,MOD(A699-$E$23,int)=0),$E$24,0)+F699&gt;=J698+E699,J698+E699-F699,IF(AND(A699&gt;=$E$23,MOD(A699-$E$23,int)=0),$E$24,0)+IF(IF(AND(A699&gt;=$E$23,MOD(A699-$E$23,int)=0),$E$24,0)+IF(MOD(A699-$E$27,periods_per_year)=0,$E$26,0)+F699&lt;J698+E699,IF(MOD(A699-$E$27,periods_per_year)=0,$E$26,0),J698+E699-IF(AND(A699&gt;=$E$23,MOD(A699-$E$23,int)=0),$E$24,0)-F699))))</f>
        <v>#NAME?</v>
      </c>
      <c r="H699" s="79"/>
      <c r="I699" s="78" t="str">
        <f t="shared" si="5"/>
        <v>#NAME?</v>
      </c>
      <c r="J699" s="78" t="str">
        <f t="shared" si="6"/>
        <v>#NAME?</v>
      </c>
      <c r="K699" s="78" t="str">
        <f t="shared" si="7"/>
        <v>#NAME?</v>
      </c>
      <c r="L699" s="78" t="str">
        <f t="shared" si="8"/>
        <v>#NAME?</v>
      </c>
      <c r="M699" s="4"/>
      <c r="N699" s="4"/>
      <c r="O699" s="74" t="str">
        <f t="shared" si="9"/>
        <v>#NAME?</v>
      </c>
      <c r="P699" s="75" t="str">
        <f>IF(O699="","",IF(OR(periods_per_year=26,periods_per_year=52),IF(periods_per_year=26,IF(O699=1,fpdate,P698+14),IF(periods_per_year=52,IF(O699=1,fpdate,P698+7),"n/a")),IF(periods_per_year=24,DATE(YEAR(fpdate),MONTH(fpdate)+(O699-1)/2+IF(AND(DAY(fpdate)&gt;=15,MOD(O699,2)=0),1,0),IF(MOD(O699,2)=0,IF(DAY(fpdate)&gt;=15,DAY(fpdate)-14,DAY(fpdate)+14),DAY(fpdate))),IF(DAY(DATE(YEAR(fpdate),MONTH(fpdate)+O699-1,DAY(fpdate)))&lt;&gt;DAY(fpdate),DATE(YEAR(fpdate),MONTH(fpdate)+O699,0),DATE(YEAR(fpdate),MONTH(fpdate)+O699-1,DAY(fpdate))))))</f>
        <v>#NAME?</v>
      </c>
      <c r="Q699" s="80" t="str">
        <f>IF(O699="","",IF(D699&lt;&gt;"",D699,IF(O699=1,start_rate,IF(variable,IF(OR(O699=1,O699&lt;$J$23*periods_per_year),Q698,MIN($J$24,IF(MOD(O699-1,$J$26)=0,MAX($J$25,Q698+$J$27),Q698))),Q698))))</f>
        <v>#NAME?</v>
      </c>
      <c r="R699" s="78" t="str">
        <f t="shared" si="10"/>
        <v>#NAME?</v>
      </c>
      <c r="S699" s="78" t="str">
        <f t="shared" si="11"/>
        <v>#NAME?</v>
      </c>
      <c r="T699" s="78" t="str">
        <f t="shared" si="12"/>
        <v>#NAME?</v>
      </c>
      <c r="U699" s="78" t="str">
        <f t="shared" si="13"/>
        <v>#NAME?</v>
      </c>
    </row>
    <row r="700" ht="12.75" customHeight="1">
      <c r="A700" s="74" t="str">
        <f t="shared" si="1"/>
        <v>#NAME?</v>
      </c>
      <c r="B700" s="75" t="str">
        <f>IF(A700="","",IF(OR(periods_per_year=26,periods_per_year=52),IF(periods_per_year=26,IF(A700=1,fpdate,B699+14),IF(periods_per_year=52,IF(A700=1,fpdate,B699+7),"n/a")),IF(periods_per_year=24,DATE(YEAR(fpdate),MONTH(fpdate)+(A700-1)/2+IF(AND(DAY(fpdate)&gt;=15,MOD(A700,2)=0),1,0),IF(MOD(A700,2)=0,IF(DAY(fpdate)&gt;=15,DAY(fpdate)-14,DAY(fpdate)+14),DAY(fpdate))),IF(DAY(DATE(YEAR(fpdate),MONTH(fpdate)+A700-1,DAY(fpdate)))&lt;&gt;DAY(fpdate),DATE(YEAR(fpdate),MONTH(fpdate)+A700,0),DATE(YEAR(fpdate),MONTH(fpdate)+A700-1,DAY(fpdate))))))</f>
        <v>#NAME?</v>
      </c>
      <c r="C700" s="76" t="str">
        <f t="shared" si="2"/>
        <v>#NAME?</v>
      </c>
      <c r="D700" s="77" t="str">
        <f>IF(A700="","",IF(A700=1,start_rate,IF(variable,IF(OR(A700=1,A700&lt;$J$23*periods_per_year),D699,MIN($J$24,IF(MOD(A700-1,$J$26)=0,MAX($J$25,D699+$J$27),D699))),D699)))</f>
        <v>#NAME?</v>
      </c>
      <c r="E700" s="78" t="str">
        <f t="shared" si="3"/>
        <v>#NAME?</v>
      </c>
      <c r="F700" s="78" t="str">
        <f t="shared" si="4"/>
        <v>#NAME?</v>
      </c>
      <c r="G700" s="78" t="str">
        <f>IF(OR(A700="",A700&lt;$E$23),"",IF(J699&lt;=F700,0,IF(IF(AND(A700&gt;=$E$23,MOD(A700-$E$23,int)=0),$E$24,0)+F700&gt;=J699+E700,J699+E700-F700,IF(AND(A700&gt;=$E$23,MOD(A700-$E$23,int)=0),$E$24,0)+IF(IF(AND(A700&gt;=$E$23,MOD(A700-$E$23,int)=0),$E$24,0)+IF(MOD(A700-$E$27,periods_per_year)=0,$E$26,0)+F700&lt;J699+E700,IF(MOD(A700-$E$27,periods_per_year)=0,$E$26,0),J699+E700-IF(AND(A700&gt;=$E$23,MOD(A700-$E$23,int)=0),$E$24,0)-F700))))</f>
        <v>#NAME?</v>
      </c>
      <c r="H700" s="79"/>
      <c r="I700" s="78" t="str">
        <f t="shared" si="5"/>
        <v>#NAME?</v>
      </c>
      <c r="J700" s="78" t="str">
        <f t="shared" si="6"/>
        <v>#NAME?</v>
      </c>
      <c r="K700" s="78" t="str">
        <f t="shared" si="7"/>
        <v>#NAME?</v>
      </c>
      <c r="L700" s="78" t="str">
        <f t="shared" si="8"/>
        <v>#NAME?</v>
      </c>
      <c r="M700" s="4"/>
      <c r="N700" s="4"/>
      <c r="O700" s="74" t="str">
        <f t="shared" si="9"/>
        <v>#NAME?</v>
      </c>
      <c r="P700" s="75" t="str">
        <f>IF(O700="","",IF(OR(periods_per_year=26,periods_per_year=52),IF(periods_per_year=26,IF(O700=1,fpdate,P699+14),IF(periods_per_year=52,IF(O700=1,fpdate,P699+7),"n/a")),IF(periods_per_year=24,DATE(YEAR(fpdate),MONTH(fpdate)+(O700-1)/2+IF(AND(DAY(fpdate)&gt;=15,MOD(O700,2)=0),1,0),IF(MOD(O700,2)=0,IF(DAY(fpdate)&gt;=15,DAY(fpdate)-14,DAY(fpdate)+14),DAY(fpdate))),IF(DAY(DATE(YEAR(fpdate),MONTH(fpdate)+O700-1,DAY(fpdate)))&lt;&gt;DAY(fpdate),DATE(YEAR(fpdate),MONTH(fpdate)+O700,0),DATE(YEAR(fpdate),MONTH(fpdate)+O700-1,DAY(fpdate))))))</f>
        <v>#NAME?</v>
      </c>
      <c r="Q700" s="80" t="str">
        <f>IF(O700="","",IF(D700&lt;&gt;"",D700,IF(O700=1,start_rate,IF(variable,IF(OR(O700=1,O700&lt;$J$23*periods_per_year),Q699,MIN($J$24,IF(MOD(O700-1,$J$26)=0,MAX($J$25,Q699+$J$27),Q699))),Q699))))</f>
        <v>#NAME?</v>
      </c>
      <c r="R700" s="78" t="str">
        <f t="shared" si="10"/>
        <v>#NAME?</v>
      </c>
      <c r="S700" s="78" t="str">
        <f t="shared" si="11"/>
        <v>#NAME?</v>
      </c>
      <c r="T700" s="78" t="str">
        <f t="shared" si="12"/>
        <v>#NAME?</v>
      </c>
      <c r="U700" s="78" t="str">
        <f t="shared" si="13"/>
        <v>#NAME?</v>
      </c>
    </row>
    <row r="701" ht="12.75" customHeight="1">
      <c r="A701" s="74" t="str">
        <f t="shared" si="1"/>
        <v>#NAME?</v>
      </c>
      <c r="B701" s="75" t="str">
        <f>IF(A701="","",IF(OR(periods_per_year=26,periods_per_year=52),IF(periods_per_year=26,IF(A701=1,fpdate,B700+14),IF(periods_per_year=52,IF(A701=1,fpdate,B700+7),"n/a")),IF(periods_per_year=24,DATE(YEAR(fpdate),MONTH(fpdate)+(A701-1)/2+IF(AND(DAY(fpdate)&gt;=15,MOD(A701,2)=0),1,0),IF(MOD(A701,2)=0,IF(DAY(fpdate)&gt;=15,DAY(fpdate)-14,DAY(fpdate)+14),DAY(fpdate))),IF(DAY(DATE(YEAR(fpdate),MONTH(fpdate)+A701-1,DAY(fpdate)))&lt;&gt;DAY(fpdate),DATE(YEAR(fpdate),MONTH(fpdate)+A701,0),DATE(YEAR(fpdate),MONTH(fpdate)+A701-1,DAY(fpdate))))))</f>
        <v>#NAME?</v>
      </c>
      <c r="C701" s="76" t="str">
        <f t="shared" si="2"/>
        <v>#NAME?</v>
      </c>
      <c r="D701" s="77" t="str">
        <f>IF(A701="","",IF(A701=1,start_rate,IF(variable,IF(OR(A701=1,A701&lt;$J$23*periods_per_year),D700,MIN($J$24,IF(MOD(A701-1,$J$26)=0,MAX($J$25,D700+$J$27),D700))),D700)))</f>
        <v>#NAME?</v>
      </c>
      <c r="E701" s="78" t="str">
        <f t="shared" si="3"/>
        <v>#NAME?</v>
      </c>
      <c r="F701" s="78" t="str">
        <f t="shared" si="4"/>
        <v>#NAME?</v>
      </c>
      <c r="G701" s="78" t="str">
        <f>IF(OR(A701="",A701&lt;$E$23),"",IF(J700&lt;=F701,0,IF(IF(AND(A701&gt;=$E$23,MOD(A701-$E$23,int)=0),$E$24,0)+F701&gt;=J700+E701,J700+E701-F701,IF(AND(A701&gt;=$E$23,MOD(A701-$E$23,int)=0),$E$24,0)+IF(IF(AND(A701&gt;=$E$23,MOD(A701-$E$23,int)=0),$E$24,0)+IF(MOD(A701-$E$27,periods_per_year)=0,$E$26,0)+F701&lt;J700+E701,IF(MOD(A701-$E$27,periods_per_year)=0,$E$26,0),J700+E701-IF(AND(A701&gt;=$E$23,MOD(A701-$E$23,int)=0),$E$24,0)-F701))))</f>
        <v>#NAME?</v>
      </c>
      <c r="H701" s="79"/>
      <c r="I701" s="78" t="str">
        <f t="shared" si="5"/>
        <v>#NAME?</v>
      </c>
      <c r="J701" s="78" t="str">
        <f t="shared" si="6"/>
        <v>#NAME?</v>
      </c>
      <c r="K701" s="78" t="str">
        <f t="shared" si="7"/>
        <v>#NAME?</v>
      </c>
      <c r="L701" s="78" t="str">
        <f t="shared" si="8"/>
        <v>#NAME?</v>
      </c>
      <c r="M701" s="4"/>
      <c r="N701" s="4"/>
      <c r="O701" s="74" t="str">
        <f t="shared" si="9"/>
        <v>#NAME?</v>
      </c>
      <c r="P701" s="75" t="str">
        <f>IF(O701="","",IF(OR(periods_per_year=26,periods_per_year=52),IF(periods_per_year=26,IF(O701=1,fpdate,P700+14),IF(periods_per_year=52,IF(O701=1,fpdate,P700+7),"n/a")),IF(periods_per_year=24,DATE(YEAR(fpdate),MONTH(fpdate)+(O701-1)/2+IF(AND(DAY(fpdate)&gt;=15,MOD(O701,2)=0),1,0),IF(MOD(O701,2)=0,IF(DAY(fpdate)&gt;=15,DAY(fpdate)-14,DAY(fpdate)+14),DAY(fpdate))),IF(DAY(DATE(YEAR(fpdate),MONTH(fpdate)+O701-1,DAY(fpdate)))&lt;&gt;DAY(fpdate),DATE(YEAR(fpdate),MONTH(fpdate)+O701,0),DATE(YEAR(fpdate),MONTH(fpdate)+O701-1,DAY(fpdate))))))</f>
        <v>#NAME?</v>
      </c>
      <c r="Q701" s="80" t="str">
        <f>IF(O701="","",IF(D701&lt;&gt;"",D701,IF(O701=1,start_rate,IF(variable,IF(OR(O701=1,O701&lt;$J$23*periods_per_year),Q700,MIN($J$24,IF(MOD(O701-1,$J$26)=0,MAX($J$25,Q700+$J$27),Q700))),Q700))))</f>
        <v>#NAME?</v>
      </c>
      <c r="R701" s="78" t="str">
        <f t="shared" si="10"/>
        <v>#NAME?</v>
      </c>
      <c r="S701" s="78" t="str">
        <f t="shared" si="11"/>
        <v>#NAME?</v>
      </c>
      <c r="T701" s="78" t="str">
        <f t="shared" si="12"/>
        <v>#NAME?</v>
      </c>
      <c r="U701" s="78" t="str">
        <f t="shared" si="13"/>
        <v>#NAME?</v>
      </c>
    </row>
    <row r="702" ht="12.75" customHeight="1">
      <c r="A702" s="74" t="str">
        <f t="shared" si="1"/>
        <v>#NAME?</v>
      </c>
      <c r="B702" s="75" t="str">
        <f>IF(A702="","",IF(OR(periods_per_year=26,periods_per_year=52),IF(periods_per_year=26,IF(A702=1,fpdate,B701+14),IF(periods_per_year=52,IF(A702=1,fpdate,B701+7),"n/a")),IF(periods_per_year=24,DATE(YEAR(fpdate),MONTH(fpdate)+(A702-1)/2+IF(AND(DAY(fpdate)&gt;=15,MOD(A702,2)=0),1,0),IF(MOD(A702,2)=0,IF(DAY(fpdate)&gt;=15,DAY(fpdate)-14,DAY(fpdate)+14),DAY(fpdate))),IF(DAY(DATE(YEAR(fpdate),MONTH(fpdate)+A702-1,DAY(fpdate)))&lt;&gt;DAY(fpdate),DATE(YEAR(fpdate),MONTH(fpdate)+A702,0),DATE(YEAR(fpdate),MONTH(fpdate)+A702-1,DAY(fpdate))))))</f>
        <v>#NAME?</v>
      </c>
      <c r="C702" s="76" t="str">
        <f t="shared" si="2"/>
        <v>#NAME?</v>
      </c>
      <c r="D702" s="77" t="str">
        <f>IF(A702="","",IF(A702=1,start_rate,IF(variable,IF(OR(A702=1,A702&lt;$J$23*periods_per_year),D701,MIN($J$24,IF(MOD(A702-1,$J$26)=0,MAX($J$25,D701+$J$27),D701))),D701)))</f>
        <v>#NAME?</v>
      </c>
      <c r="E702" s="78" t="str">
        <f t="shared" si="3"/>
        <v>#NAME?</v>
      </c>
      <c r="F702" s="78" t="str">
        <f t="shared" si="4"/>
        <v>#NAME?</v>
      </c>
      <c r="G702" s="78" t="str">
        <f>IF(OR(A702="",A702&lt;$E$23),"",IF(J701&lt;=F702,0,IF(IF(AND(A702&gt;=$E$23,MOD(A702-$E$23,int)=0),$E$24,0)+F702&gt;=J701+E702,J701+E702-F702,IF(AND(A702&gt;=$E$23,MOD(A702-$E$23,int)=0),$E$24,0)+IF(IF(AND(A702&gt;=$E$23,MOD(A702-$E$23,int)=0),$E$24,0)+IF(MOD(A702-$E$27,periods_per_year)=0,$E$26,0)+F702&lt;J701+E702,IF(MOD(A702-$E$27,periods_per_year)=0,$E$26,0),J701+E702-IF(AND(A702&gt;=$E$23,MOD(A702-$E$23,int)=0),$E$24,0)-F702))))</f>
        <v>#NAME?</v>
      </c>
      <c r="H702" s="79"/>
      <c r="I702" s="78" t="str">
        <f t="shared" si="5"/>
        <v>#NAME?</v>
      </c>
      <c r="J702" s="78" t="str">
        <f t="shared" si="6"/>
        <v>#NAME?</v>
      </c>
      <c r="K702" s="78" t="str">
        <f t="shared" si="7"/>
        <v>#NAME?</v>
      </c>
      <c r="L702" s="78" t="str">
        <f t="shared" si="8"/>
        <v>#NAME?</v>
      </c>
      <c r="M702" s="4"/>
      <c r="N702" s="4"/>
      <c r="O702" s="74" t="str">
        <f t="shared" si="9"/>
        <v>#NAME?</v>
      </c>
      <c r="P702" s="75" t="str">
        <f>IF(O702="","",IF(OR(periods_per_year=26,periods_per_year=52),IF(periods_per_year=26,IF(O702=1,fpdate,P701+14),IF(periods_per_year=52,IF(O702=1,fpdate,P701+7),"n/a")),IF(periods_per_year=24,DATE(YEAR(fpdate),MONTH(fpdate)+(O702-1)/2+IF(AND(DAY(fpdate)&gt;=15,MOD(O702,2)=0),1,0),IF(MOD(O702,2)=0,IF(DAY(fpdate)&gt;=15,DAY(fpdate)-14,DAY(fpdate)+14),DAY(fpdate))),IF(DAY(DATE(YEAR(fpdate),MONTH(fpdate)+O702-1,DAY(fpdate)))&lt;&gt;DAY(fpdate),DATE(YEAR(fpdate),MONTH(fpdate)+O702,0),DATE(YEAR(fpdate),MONTH(fpdate)+O702-1,DAY(fpdate))))))</f>
        <v>#NAME?</v>
      </c>
      <c r="Q702" s="80" t="str">
        <f>IF(O702="","",IF(D702&lt;&gt;"",D702,IF(O702=1,start_rate,IF(variable,IF(OR(O702=1,O702&lt;$J$23*periods_per_year),Q701,MIN($J$24,IF(MOD(O702-1,$J$26)=0,MAX($J$25,Q701+$J$27),Q701))),Q701))))</f>
        <v>#NAME?</v>
      </c>
      <c r="R702" s="78" t="str">
        <f t="shared" si="10"/>
        <v>#NAME?</v>
      </c>
      <c r="S702" s="78" t="str">
        <f t="shared" si="11"/>
        <v>#NAME?</v>
      </c>
      <c r="T702" s="78" t="str">
        <f t="shared" si="12"/>
        <v>#NAME?</v>
      </c>
      <c r="U702" s="78" t="str">
        <f t="shared" si="13"/>
        <v>#NAME?</v>
      </c>
    </row>
    <row r="703" ht="12.75" customHeight="1">
      <c r="A703" s="74" t="str">
        <f t="shared" si="1"/>
        <v>#NAME?</v>
      </c>
      <c r="B703" s="75" t="str">
        <f>IF(A703="","",IF(OR(periods_per_year=26,periods_per_year=52),IF(periods_per_year=26,IF(A703=1,fpdate,B702+14),IF(periods_per_year=52,IF(A703=1,fpdate,B702+7),"n/a")),IF(periods_per_year=24,DATE(YEAR(fpdate),MONTH(fpdate)+(A703-1)/2+IF(AND(DAY(fpdate)&gt;=15,MOD(A703,2)=0),1,0),IF(MOD(A703,2)=0,IF(DAY(fpdate)&gt;=15,DAY(fpdate)-14,DAY(fpdate)+14),DAY(fpdate))),IF(DAY(DATE(YEAR(fpdate),MONTH(fpdate)+A703-1,DAY(fpdate)))&lt;&gt;DAY(fpdate),DATE(YEAR(fpdate),MONTH(fpdate)+A703,0),DATE(YEAR(fpdate),MONTH(fpdate)+A703-1,DAY(fpdate))))))</f>
        <v>#NAME?</v>
      </c>
      <c r="C703" s="76" t="str">
        <f t="shared" si="2"/>
        <v>#NAME?</v>
      </c>
      <c r="D703" s="77" t="str">
        <f>IF(A703="","",IF(A703=1,start_rate,IF(variable,IF(OR(A703=1,A703&lt;$J$23*periods_per_year),D702,MIN($J$24,IF(MOD(A703-1,$J$26)=0,MAX($J$25,D702+$J$27),D702))),D702)))</f>
        <v>#NAME?</v>
      </c>
      <c r="E703" s="78" t="str">
        <f t="shared" si="3"/>
        <v>#NAME?</v>
      </c>
      <c r="F703" s="78" t="str">
        <f t="shared" si="4"/>
        <v>#NAME?</v>
      </c>
      <c r="G703" s="78" t="str">
        <f>IF(OR(A703="",A703&lt;$E$23),"",IF(J702&lt;=F703,0,IF(IF(AND(A703&gt;=$E$23,MOD(A703-$E$23,int)=0),$E$24,0)+F703&gt;=J702+E703,J702+E703-F703,IF(AND(A703&gt;=$E$23,MOD(A703-$E$23,int)=0),$E$24,0)+IF(IF(AND(A703&gt;=$E$23,MOD(A703-$E$23,int)=0),$E$24,0)+IF(MOD(A703-$E$27,periods_per_year)=0,$E$26,0)+F703&lt;J702+E703,IF(MOD(A703-$E$27,periods_per_year)=0,$E$26,0),J702+E703-IF(AND(A703&gt;=$E$23,MOD(A703-$E$23,int)=0),$E$24,0)-F703))))</f>
        <v>#NAME?</v>
      </c>
      <c r="H703" s="79"/>
      <c r="I703" s="78" t="str">
        <f t="shared" si="5"/>
        <v>#NAME?</v>
      </c>
      <c r="J703" s="78" t="str">
        <f t="shared" si="6"/>
        <v>#NAME?</v>
      </c>
      <c r="K703" s="78" t="str">
        <f t="shared" si="7"/>
        <v>#NAME?</v>
      </c>
      <c r="L703" s="78" t="str">
        <f t="shared" si="8"/>
        <v>#NAME?</v>
      </c>
      <c r="M703" s="4"/>
      <c r="N703" s="4"/>
      <c r="O703" s="74" t="str">
        <f t="shared" si="9"/>
        <v>#NAME?</v>
      </c>
      <c r="P703" s="75" t="str">
        <f>IF(O703="","",IF(OR(periods_per_year=26,periods_per_year=52),IF(periods_per_year=26,IF(O703=1,fpdate,P702+14),IF(periods_per_year=52,IF(O703=1,fpdate,P702+7),"n/a")),IF(periods_per_year=24,DATE(YEAR(fpdate),MONTH(fpdate)+(O703-1)/2+IF(AND(DAY(fpdate)&gt;=15,MOD(O703,2)=0),1,0),IF(MOD(O703,2)=0,IF(DAY(fpdate)&gt;=15,DAY(fpdate)-14,DAY(fpdate)+14),DAY(fpdate))),IF(DAY(DATE(YEAR(fpdate),MONTH(fpdate)+O703-1,DAY(fpdate)))&lt;&gt;DAY(fpdate),DATE(YEAR(fpdate),MONTH(fpdate)+O703,0),DATE(YEAR(fpdate),MONTH(fpdate)+O703-1,DAY(fpdate))))))</f>
        <v>#NAME?</v>
      </c>
      <c r="Q703" s="80" t="str">
        <f>IF(O703="","",IF(D703&lt;&gt;"",D703,IF(O703=1,start_rate,IF(variable,IF(OR(O703=1,O703&lt;$J$23*periods_per_year),Q702,MIN($J$24,IF(MOD(O703-1,$J$26)=0,MAX($J$25,Q702+$J$27),Q702))),Q702))))</f>
        <v>#NAME?</v>
      </c>
      <c r="R703" s="78" t="str">
        <f t="shared" si="10"/>
        <v>#NAME?</v>
      </c>
      <c r="S703" s="78" t="str">
        <f t="shared" si="11"/>
        <v>#NAME?</v>
      </c>
      <c r="T703" s="78" t="str">
        <f t="shared" si="12"/>
        <v>#NAME?</v>
      </c>
      <c r="U703" s="78" t="str">
        <f t="shared" si="13"/>
        <v>#NAME?</v>
      </c>
    </row>
    <row r="704" ht="12.75" customHeight="1">
      <c r="A704" s="74" t="str">
        <f t="shared" si="1"/>
        <v>#NAME?</v>
      </c>
      <c r="B704" s="75" t="str">
        <f>IF(A704="","",IF(OR(periods_per_year=26,periods_per_year=52),IF(periods_per_year=26,IF(A704=1,fpdate,B703+14),IF(periods_per_year=52,IF(A704=1,fpdate,B703+7),"n/a")),IF(periods_per_year=24,DATE(YEAR(fpdate),MONTH(fpdate)+(A704-1)/2+IF(AND(DAY(fpdate)&gt;=15,MOD(A704,2)=0),1,0),IF(MOD(A704,2)=0,IF(DAY(fpdate)&gt;=15,DAY(fpdate)-14,DAY(fpdate)+14),DAY(fpdate))),IF(DAY(DATE(YEAR(fpdate),MONTH(fpdate)+A704-1,DAY(fpdate)))&lt;&gt;DAY(fpdate),DATE(YEAR(fpdate),MONTH(fpdate)+A704,0),DATE(YEAR(fpdate),MONTH(fpdate)+A704-1,DAY(fpdate))))))</f>
        <v>#NAME?</v>
      </c>
      <c r="C704" s="76" t="str">
        <f t="shared" si="2"/>
        <v>#NAME?</v>
      </c>
      <c r="D704" s="77" t="str">
        <f>IF(A704="","",IF(A704=1,start_rate,IF(variable,IF(OR(A704=1,A704&lt;$J$23*periods_per_year),D703,MIN($J$24,IF(MOD(A704-1,$J$26)=0,MAX($J$25,D703+$J$27),D703))),D703)))</f>
        <v>#NAME?</v>
      </c>
      <c r="E704" s="78" t="str">
        <f t="shared" si="3"/>
        <v>#NAME?</v>
      </c>
      <c r="F704" s="78" t="str">
        <f t="shared" si="4"/>
        <v>#NAME?</v>
      </c>
      <c r="G704" s="78" t="str">
        <f>IF(OR(A704="",A704&lt;$E$23),"",IF(J703&lt;=F704,0,IF(IF(AND(A704&gt;=$E$23,MOD(A704-$E$23,int)=0),$E$24,0)+F704&gt;=J703+E704,J703+E704-F704,IF(AND(A704&gt;=$E$23,MOD(A704-$E$23,int)=0),$E$24,0)+IF(IF(AND(A704&gt;=$E$23,MOD(A704-$E$23,int)=0),$E$24,0)+IF(MOD(A704-$E$27,periods_per_year)=0,$E$26,0)+F704&lt;J703+E704,IF(MOD(A704-$E$27,periods_per_year)=0,$E$26,0),J703+E704-IF(AND(A704&gt;=$E$23,MOD(A704-$E$23,int)=0),$E$24,0)-F704))))</f>
        <v>#NAME?</v>
      </c>
      <c r="H704" s="79"/>
      <c r="I704" s="78" t="str">
        <f t="shared" si="5"/>
        <v>#NAME?</v>
      </c>
      <c r="J704" s="78" t="str">
        <f t="shared" si="6"/>
        <v>#NAME?</v>
      </c>
      <c r="K704" s="78" t="str">
        <f t="shared" si="7"/>
        <v>#NAME?</v>
      </c>
      <c r="L704" s="78" t="str">
        <f t="shared" si="8"/>
        <v>#NAME?</v>
      </c>
      <c r="M704" s="4"/>
      <c r="N704" s="4"/>
      <c r="O704" s="74" t="str">
        <f t="shared" si="9"/>
        <v>#NAME?</v>
      </c>
      <c r="P704" s="75" t="str">
        <f>IF(O704="","",IF(OR(periods_per_year=26,periods_per_year=52),IF(periods_per_year=26,IF(O704=1,fpdate,P703+14),IF(periods_per_year=52,IF(O704=1,fpdate,P703+7),"n/a")),IF(periods_per_year=24,DATE(YEAR(fpdate),MONTH(fpdate)+(O704-1)/2+IF(AND(DAY(fpdate)&gt;=15,MOD(O704,2)=0),1,0),IF(MOD(O704,2)=0,IF(DAY(fpdate)&gt;=15,DAY(fpdate)-14,DAY(fpdate)+14),DAY(fpdate))),IF(DAY(DATE(YEAR(fpdate),MONTH(fpdate)+O704-1,DAY(fpdate)))&lt;&gt;DAY(fpdate),DATE(YEAR(fpdate),MONTH(fpdate)+O704,0),DATE(YEAR(fpdate),MONTH(fpdate)+O704-1,DAY(fpdate))))))</f>
        <v>#NAME?</v>
      </c>
      <c r="Q704" s="80" t="str">
        <f>IF(O704="","",IF(D704&lt;&gt;"",D704,IF(O704=1,start_rate,IF(variable,IF(OR(O704=1,O704&lt;$J$23*periods_per_year),Q703,MIN($J$24,IF(MOD(O704-1,$J$26)=0,MAX($J$25,Q703+$J$27),Q703))),Q703))))</f>
        <v>#NAME?</v>
      </c>
      <c r="R704" s="78" t="str">
        <f t="shared" si="10"/>
        <v>#NAME?</v>
      </c>
      <c r="S704" s="78" t="str">
        <f t="shared" si="11"/>
        <v>#NAME?</v>
      </c>
      <c r="T704" s="78" t="str">
        <f t="shared" si="12"/>
        <v>#NAME?</v>
      </c>
      <c r="U704" s="78" t="str">
        <f t="shared" si="13"/>
        <v>#NAME?</v>
      </c>
    </row>
    <row r="705" ht="12.75" customHeight="1">
      <c r="A705" s="74" t="str">
        <f t="shared" si="1"/>
        <v>#NAME?</v>
      </c>
      <c r="B705" s="75" t="str">
        <f>IF(A705="","",IF(OR(periods_per_year=26,periods_per_year=52),IF(periods_per_year=26,IF(A705=1,fpdate,B704+14),IF(periods_per_year=52,IF(A705=1,fpdate,B704+7),"n/a")),IF(periods_per_year=24,DATE(YEAR(fpdate),MONTH(fpdate)+(A705-1)/2+IF(AND(DAY(fpdate)&gt;=15,MOD(A705,2)=0),1,0),IF(MOD(A705,2)=0,IF(DAY(fpdate)&gt;=15,DAY(fpdate)-14,DAY(fpdate)+14),DAY(fpdate))),IF(DAY(DATE(YEAR(fpdate),MONTH(fpdate)+A705-1,DAY(fpdate)))&lt;&gt;DAY(fpdate),DATE(YEAR(fpdate),MONTH(fpdate)+A705,0),DATE(YEAR(fpdate),MONTH(fpdate)+A705-1,DAY(fpdate))))))</f>
        <v>#NAME?</v>
      </c>
      <c r="C705" s="76" t="str">
        <f t="shared" si="2"/>
        <v>#NAME?</v>
      </c>
      <c r="D705" s="77" t="str">
        <f>IF(A705="","",IF(A705=1,start_rate,IF(variable,IF(OR(A705=1,A705&lt;$J$23*periods_per_year),D704,MIN($J$24,IF(MOD(A705-1,$J$26)=0,MAX($J$25,D704+$J$27),D704))),D704)))</f>
        <v>#NAME?</v>
      </c>
      <c r="E705" s="78" t="str">
        <f t="shared" si="3"/>
        <v>#NAME?</v>
      </c>
      <c r="F705" s="78" t="str">
        <f t="shared" si="4"/>
        <v>#NAME?</v>
      </c>
      <c r="G705" s="78" t="str">
        <f>IF(OR(A705="",A705&lt;$E$23),"",IF(J704&lt;=F705,0,IF(IF(AND(A705&gt;=$E$23,MOD(A705-$E$23,int)=0),$E$24,0)+F705&gt;=J704+E705,J704+E705-F705,IF(AND(A705&gt;=$E$23,MOD(A705-$E$23,int)=0),$E$24,0)+IF(IF(AND(A705&gt;=$E$23,MOD(A705-$E$23,int)=0),$E$24,0)+IF(MOD(A705-$E$27,periods_per_year)=0,$E$26,0)+F705&lt;J704+E705,IF(MOD(A705-$E$27,periods_per_year)=0,$E$26,0),J704+E705-IF(AND(A705&gt;=$E$23,MOD(A705-$E$23,int)=0),$E$24,0)-F705))))</f>
        <v>#NAME?</v>
      </c>
      <c r="H705" s="79"/>
      <c r="I705" s="78" t="str">
        <f t="shared" si="5"/>
        <v>#NAME?</v>
      </c>
      <c r="J705" s="78" t="str">
        <f t="shared" si="6"/>
        <v>#NAME?</v>
      </c>
      <c r="K705" s="78" t="str">
        <f t="shared" si="7"/>
        <v>#NAME?</v>
      </c>
      <c r="L705" s="78" t="str">
        <f t="shared" si="8"/>
        <v>#NAME?</v>
      </c>
      <c r="M705" s="4"/>
      <c r="N705" s="4"/>
      <c r="O705" s="74" t="str">
        <f t="shared" si="9"/>
        <v>#NAME?</v>
      </c>
      <c r="P705" s="75" t="str">
        <f>IF(O705="","",IF(OR(periods_per_year=26,periods_per_year=52),IF(periods_per_year=26,IF(O705=1,fpdate,P704+14),IF(periods_per_year=52,IF(O705=1,fpdate,P704+7),"n/a")),IF(periods_per_year=24,DATE(YEAR(fpdate),MONTH(fpdate)+(O705-1)/2+IF(AND(DAY(fpdate)&gt;=15,MOD(O705,2)=0),1,0),IF(MOD(O705,2)=0,IF(DAY(fpdate)&gt;=15,DAY(fpdate)-14,DAY(fpdate)+14),DAY(fpdate))),IF(DAY(DATE(YEAR(fpdate),MONTH(fpdate)+O705-1,DAY(fpdate)))&lt;&gt;DAY(fpdate),DATE(YEAR(fpdate),MONTH(fpdate)+O705,0),DATE(YEAR(fpdate),MONTH(fpdate)+O705-1,DAY(fpdate))))))</f>
        <v>#NAME?</v>
      </c>
      <c r="Q705" s="80" t="str">
        <f>IF(O705="","",IF(D705&lt;&gt;"",D705,IF(O705=1,start_rate,IF(variable,IF(OR(O705=1,O705&lt;$J$23*periods_per_year),Q704,MIN($J$24,IF(MOD(O705-1,$J$26)=0,MAX($J$25,Q704+$J$27),Q704))),Q704))))</f>
        <v>#NAME?</v>
      </c>
      <c r="R705" s="78" t="str">
        <f t="shared" si="10"/>
        <v>#NAME?</v>
      </c>
      <c r="S705" s="78" t="str">
        <f t="shared" si="11"/>
        <v>#NAME?</v>
      </c>
      <c r="T705" s="78" t="str">
        <f t="shared" si="12"/>
        <v>#NAME?</v>
      </c>
      <c r="U705" s="78" t="str">
        <f t="shared" si="13"/>
        <v>#NAME?</v>
      </c>
    </row>
    <row r="706" ht="12.75" customHeight="1">
      <c r="A706" s="74" t="str">
        <f t="shared" si="1"/>
        <v>#NAME?</v>
      </c>
      <c r="B706" s="75" t="str">
        <f>IF(A706="","",IF(OR(periods_per_year=26,periods_per_year=52),IF(periods_per_year=26,IF(A706=1,fpdate,B705+14),IF(periods_per_year=52,IF(A706=1,fpdate,B705+7),"n/a")),IF(periods_per_year=24,DATE(YEAR(fpdate),MONTH(fpdate)+(A706-1)/2+IF(AND(DAY(fpdate)&gt;=15,MOD(A706,2)=0),1,0),IF(MOD(A706,2)=0,IF(DAY(fpdate)&gt;=15,DAY(fpdate)-14,DAY(fpdate)+14),DAY(fpdate))),IF(DAY(DATE(YEAR(fpdate),MONTH(fpdate)+A706-1,DAY(fpdate)))&lt;&gt;DAY(fpdate),DATE(YEAR(fpdate),MONTH(fpdate)+A706,0),DATE(YEAR(fpdate),MONTH(fpdate)+A706-1,DAY(fpdate))))))</f>
        <v>#NAME?</v>
      </c>
      <c r="C706" s="76" t="str">
        <f t="shared" si="2"/>
        <v>#NAME?</v>
      </c>
      <c r="D706" s="77" t="str">
        <f>IF(A706="","",IF(A706=1,start_rate,IF(variable,IF(OR(A706=1,A706&lt;$J$23*periods_per_year),D705,MIN($J$24,IF(MOD(A706-1,$J$26)=0,MAX($J$25,D705+$J$27),D705))),D705)))</f>
        <v>#NAME?</v>
      </c>
      <c r="E706" s="78" t="str">
        <f t="shared" si="3"/>
        <v>#NAME?</v>
      </c>
      <c r="F706" s="78" t="str">
        <f t="shared" si="4"/>
        <v>#NAME?</v>
      </c>
      <c r="G706" s="78" t="str">
        <f>IF(OR(A706="",A706&lt;$E$23),"",IF(J705&lt;=F706,0,IF(IF(AND(A706&gt;=$E$23,MOD(A706-$E$23,int)=0),$E$24,0)+F706&gt;=J705+E706,J705+E706-F706,IF(AND(A706&gt;=$E$23,MOD(A706-$E$23,int)=0),$E$24,0)+IF(IF(AND(A706&gt;=$E$23,MOD(A706-$E$23,int)=0),$E$24,0)+IF(MOD(A706-$E$27,periods_per_year)=0,$E$26,0)+F706&lt;J705+E706,IF(MOD(A706-$E$27,periods_per_year)=0,$E$26,0),J705+E706-IF(AND(A706&gt;=$E$23,MOD(A706-$E$23,int)=0),$E$24,0)-F706))))</f>
        <v>#NAME?</v>
      </c>
      <c r="H706" s="79"/>
      <c r="I706" s="78" t="str">
        <f t="shared" si="5"/>
        <v>#NAME?</v>
      </c>
      <c r="J706" s="78" t="str">
        <f t="shared" si="6"/>
        <v>#NAME?</v>
      </c>
      <c r="K706" s="78" t="str">
        <f t="shared" si="7"/>
        <v>#NAME?</v>
      </c>
      <c r="L706" s="78" t="str">
        <f t="shared" si="8"/>
        <v>#NAME?</v>
      </c>
      <c r="M706" s="4"/>
      <c r="N706" s="4"/>
      <c r="O706" s="74" t="str">
        <f t="shared" si="9"/>
        <v>#NAME?</v>
      </c>
      <c r="P706" s="75" t="str">
        <f>IF(O706="","",IF(OR(periods_per_year=26,periods_per_year=52),IF(periods_per_year=26,IF(O706=1,fpdate,P705+14),IF(periods_per_year=52,IF(O706=1,fpdate,P705+7),"n/a")),IF(periods_per_year=24,DATE(YEAR(fpdate),MONTH(fpdate)+(O706-1)/2+IF(AND(DAY(fpdate)&gt;=15,MOD(O706,2)=0),1,0),IF(MOD(O706,2)=0,IF(DAY(fpdate)&gt;=15,DAY(fpdate)-14,DAY(fpdate)+14),DAY(fpdate))),IF(DAY(DATE(YEAR(fpdate),MONTH(fpdate)+O706-1,DAY(fpdate)))&lt;&gt;DAY(fpdate),DATE(YEAR(fpdate),MONTH(fpdate)+O706,0),DATE(YEAR(fpdate),MONTH(fpdate)+O706-1,DAY(fpdate))))))</f>
        <v>#NAME?</v>
      </c>
      <c r="Q706" s="80" t="str">
        <f>IF(O706="","",IF(D706&lt;&gt;"",D706,IF(O706=1,start_rate,IF(variable,IF(OR(O706=1,O706&lt;$J$23*periods_per_year),Q705,MIN($J$24,IF(MOD(O706-1,$J$26)=0,MAX($J$25,Q705+$J$27),Q705))),Q705))))</f>
        <v>#NAME?</v>
      </c>
      <c r="R706" s="78" t="str">
        <f t="shared" si="10"/>
        <v>#NAME?</v>
      </c>
      <c r="S706" s="78" t="str">
        <f t="shared" si="11"/>
        <v>#NAME?</v>
      </c>
      <c r="T706" s="78" t="str">
        <f t="shared" si="12"/>
        <v>#NAME?</v>
      </c>
      <c r="U706" s="78" t="str">
        <f t="shared" si="13"/>
        <v>#NAME?</v>
      </c>
    </row>
    <row r="707" ht="12.75" customHeight="1">
      <c r="A707" s="74" t="str">
        <f t="shared" si="1"/>
        <v>#NAME?</v>
      </c>
      <c r="B707" s="75" t="str">
        <f>IF(A707="","",IF(OR(periods_per_year=26,periods_per_year=52),IF(periods_per_year=26,IF(A707=1,fpdate,B706+14),IF(periods_per_year=52,IF(A707=1,fpdate,B706+7),"n/a")),IF(periods_per_year=24,DATE(YEAR(fpdate),MONTH(fpdate)+(A707-1)/2+IF(AND(DAY(fpdate)&gt;=15,MOD(A707,2)=0),1,0),IF(MOD(A707,2)=0,IF(DAY(fpdate)&gt;=15,DAY(fpdate)-14,DAY(fpdate)+14),DAY(fpdate))),IF(DAY(DATE(YEAR(fpdate),MONTH(fpdate)+A707-1,DAY(fpdate)))&lt;&gt;DAY(fpdate),DATE(YEAR(fpdate),MONTH(fpdate)+A707,0),DATE(YEAR(fpdate),MONTH(fpdate)+A707-1,DAY(fpdate))))))</f>
        <v>#NAME?</v>
      </c>
      <c r="C707" s="76" t="str">
        <f t="shared" si="2"/>
        <v>#NAME?</v>
      </c>
      <c r="D707" s="77" t="str">
        <f>IF(A707="","",IF(A707=1,start_rate,IF(variable,IF(OR(A707=1,A707&lt;$J$23*periods_per_year),D706,MIN($J$24,IF(MOD(A707-1,$J$26)=0,MAX($J$25,D706+$J$27),D706))),D706)))</f>
        <v>#NAME?</v>
      </c>
      <c r="E707" s="78" t="str">
        <f t="shared" si="3"/>
        <v>#NAME?</v>
      </c>
      <c r="F707" s="78" t="str">
        <f t="shared" si="4"/>
        <v>#NAME?</v>
      </c>
      <c r="G707" s="78" t="str">
        <f>IF(OR(A707="",A707&lt;$E$23),"",IF(J706&lt;=F707,0,IF(IF(AND(A707&gt;=$E$23,MOD(A707-$E$23,int)=0),$E$24,0)+F707&gt;=J706+E707,J706+E707-F707,IF(AND(A707&gt;=$E$23,MOD(A707-$E$23,int)=0),$E$24,0)+IF(IF(AND(A707&gt;=$E$23,MOD(A707-$E$23,int)=0),$E$24,0)+IF(MOD(A707-$E$27,periods_per_year)=0,$E$26,0)+F707&lt;J706+E707,IF(MOD(A707-$E$27,periods_per_year)=0,$E$26,0),J706+E707-IF(AND(A707&gt;=$E$23,MOD(A707-$E$23,int)=0),$E$24,0)-F707))))</f>
        <v>#NAME?</v>
      </c>
      <c r="H707" s="79"/>
      <c r="I707" s="78" t="str">
        <f t="shared" si="5"/>
        <v>#NAME?</v>
      </c>
      <c r="J707" s="78" t="str">
        <f t="shared" si="6"/>
        <v>#NAME?</v>
      </c>
      <c r="K707" s="78" t="str">
        <f t="shared" si="7"/>
        <v>#NAME?</v>
      </c>
      <c r="L707" s="78" t="str">
        <f t="shared" si="8"/>
        <v>#NAME?</v>
      </c>
      <c r="M707" s="4"/>
      <c r="N707" s="4"/>
      <c r="O707" s="74" t="str">
        <f t="shared" si="9"/>
        <v>#NAME?</v>
      </c>
      <c r="P707" s="75" t="str">
        <f>IF(O707="","",IF(OR(periods_per_year=26,periods_per_year=52),IF(periods_per_year=26,IF(O707=1,fpdate,P706+14),IF(periods_per_year=52,IF(O707=1,fpdate,P706+7),"n/a")),IF(periods_per_year=24,DATE(YEAR(fpdate),MONTH(fpdate)+(O707-1)/2+IF(AND(DAY(fpdate)&gt;=15,MOD(O707,2)=0),1,0),IF(MOD(O707,2)=0,IF(DAY(fpdate)&gt;=15,DAY(fpdate)-14,DAY(fpdate)+14),DAY(fpdate))),IF(DAY(DATE(YEAR(fpdate),MONTH(fpdate)+O707-1,DAY(fpdate)))&lt;&gt;DAY(fpdate),DATE(YEAR(fpdate),MONTH(fpdate)+O707,0),DATE(YEAR(fpdate),MONTH(fpdate)+O707-1,DAY(fpdate))))))</f>
        <v>#NAME?</v>
      </c>
      <c r="Q707" s="80" t="str">
        <f>IF(O707="","",IF(D707&lt;&gt;"",D707,IF(O707=1,start_rate,IF(variable,IF(OR(O707=1,O707&lt;$J$23*periods_per_year),Q706,MIN($J$24,IF(MOD(O707-1,$J$26)=0,MAX($J$25,Q706+$J$27),Q706))),Q706))))</f>
        <v>#NAME?</v>
      </c>
      <c r="R707" s="78" t="str">
        <f t="shared" si="10"/>
        <v>#NAME?</v>
      </c>
      <c r="S707" s="78" t="str">
        <f t="shared" si="11"/>
        <v>#NAME?</v>
      </c>
      <c r="T707" s="78" t="str">
        <f t="shared" si="12"/>
        <v>#NAME?</v>
      </c>
      <c r="U707" s="78" t="str">
        <f t="shared" si="13"/>
        <v>#NAME?</v>
      </c>
    </row>
    <row r="708" ht="12.75" customHeight="1">
      <c r="A708" s="74" t="str">
        <f t="shared" si="1"/>
        <v>#NAME?</v>
      </c>
      <c r="B708" s="75" t="str">
        <f>IF(A708="","",IF(OR(periods_per_year=26,periods_per_year=52),IF(periods_per_year=26,IF(A708=1,fpdate,B707+14),IF(periods_per_year=52,IF(A708=1,fpdate,B707+7),"n/a")),IF(periods_per_year=24,DATE(YEAR(fpdate),MONTH(fpdate)+(A708-1)/2+IF(AND(DAY(fpdate)&gt;=15,MOD(A708,2)=0),1,0),IF(MOD(A708,2)=0,IF(DAY(fpdate)&gt;=15,DAY(fpdate)-14,DAY(fpdate)+14),DAY(fpdate))),IF(DAY(DATE(YEAR(fpdate),MONTH(fpdate)+A708-1,DAY(fpdate)))&lt;&gt;DAY(fpdate),DATE(YEAR(fpdate),MONTH(fpdate)+A708,0),DATE(YEAR(fpdate),MONTH(fpdate)+A708-1,DAY(fpdate))))))</f>
        <v>#NAME?</v>
      </c>
      <c r="C708" s="76" t="str">
        <f t="shared" si="2"/>
        <v>#NAME?</v>
      </c>
      <c r="D708" s="77" t="str">
        <f>IF(A708="","",IF(A708=1,start_rate,IF(variable,IF(OR(A708=1,A708&lt;$J$23*periods_per_year),D707,MIN($J$24,IF(MOD(A708-1,$J$26)=0,MAX($J$25,D707+$J$27),D707))),D707)))</f>
        <v>#NAME?</v>
      </c>
      <c r="E708" s="78" t="str">
        <f t="shared" si="3"/>
        <v>#NAME?</v>
      </c>
      <c r="F708" s="78" t="str">
        <f t="shared" si="4"/>
        <v>#NAME?</v>
      </c>
      <c r="G708" s="78" t="str">
        <f>IF(OR(A708="",A708&lt;$E$23),"",IF(J707&lt;=F708,0,IF(IF(AND(A708&gt;=$E$23,MOD(A708-$E$23,int)=0),$E$24,0)+F708&gt;=J707+E708,J707+E708-F708,IF(AND(A708&gt;=$E$23,MOD(A708-$E$23,int)=0),$E$24,0)+IF(IF(AND(A708&gt;=$E$23,MOD(A708-$E$23,int)=0),$E$24,0)+IF(MOD(A708-$E$27,periods_per_year)=0,$E$26,0)+F708&lt;J707+E708,IF(MOD(A708-$E$27,periods_per_year)=0,$E$26,0),J707+E708-IF(AND(A708&gt;=$E$23,MOD(A708-$E$23,int)=0),$E$24,0)-F708))))</f>
        <v>#NAME?</v>
      </c>
      <c r="H708" s="79"/>
      <c r="I708" s="78" t="str">
        <f t="shared" si="5"/>
        <v>#NAME?</v>
      </c>
      <c r="J708" s="78" t="str">
        <f t="shared" si="6"/>
        <v>#NAME?</v>
      </c>
      <c r="K708" s="78" t="str">
        <f t="shared" si="7"/>
        <v>#NAME?</v>
      </c>
      <c r="L708" s="78" t="str">
        <f t="shared" si="8"/>
        <v>#NAME?</v>
      </c>
      <c r="M708" s="4"/>
      <c r="N708" s="4"/>
      <c r="O708" s="74" t="str">
        <f t="shared" si="9"/>
        <v>#NAME?</v>
      </c>
      <c r="P708" s="75" t="str">
        <f>IF(O708="","",IF(OR(periods_per_year=26,periods_per_year=52),IF(periods_per_year=26,IF(O708=1,fpdate,P707+14),IF(periods_per_year=52,IF(O708=1,fpdate,P707+7),"n/a")),IF(periods_per_year=24,DATE(YEAR(fpdate),MONTH(fpdate)+(O708-1)/2+IF(AND(DAY(fpdate)&gt;=15,MOD(O708,2)=0),1,0),IF(MOD(O708,2)=0,IF(DAY(fpdate)&gt;=15,DAY(fpdate)-14,DAY(fpdate)+14),DAY(fpdate))),IF(DAY(DATE(YEAR(fpdate),MONTH(fpdate)+O708-1,DAY(fpdate)))&lt;&gt;DAY(fpdate),DATE(YEAR(fpdate),MONTH(fpdate)+O708,0),DATE(YEAR(fpdate),MONTH(fpdate)+O708-1,DAY(fpdate))))))</f>
        <v>#NAME?</v>
      </c>
      <c r="Q708" s="80" t="str">
        <f>IF(O708="","",IF(D708&lt;&gt;"",D708,IF(O708=1,start_rate,IF(variable,IF(OR(O708=1,O708&lt;$J$23*periods_per_year),Q707,MIN($J$24,IF(MOD(O708-1,$J$26)=0,MAX($J$25,Q707+$J$27),Q707))),Q707))))</f>
        <v>#NAME?</v>
      </c>
      <c r="R708" s="78" t="str">
        <f t="shared" si="10"/>
        <v>#NAME?</v>
      </c>
      <c r="S708" s="78" t="str">
        <f t="shared" si="11"/>
        <v>#NAME?</v>
      </c>
      <c r="T708" s="78" t="str">
        <f t="shared" si="12"/>
        <v>#NAME?</v>
      </c>
      <c r="U708" s="78" t="str">
        <f t="shared" si="13"/>
        <v>#NAME?</v>
      </c>
    </row>
    <row r="709" ht="12.75" customHeight="1">
      <c r="A709" s="74" t="str">
        <f t="shared" si="1"/>
        <v>#NAME?</v>
      </c>
      <c r="B709" s="75" t="str">
        <f>IF(A709="","",IF(OR(periods_per_year=26,periods_per_year=52),IF(periods_per_year=26,IF(A709=1,fpdate,B708+14),IF(periods_per_year=52,IF(A709=1,fpdate,B708+7),"n/a")),IF(periods_per_year=24,DATE(YEAR(fpdate),MONTH(fpdate)+(A709-1)/2+IF(AND(DAY(fpdate)&gt;=15,MOD(A709,2)=0),1,0),IF(MOD(A709,2)=0,IF(DAY(fpdate)&gt;=15,DAY(fpdate)-14,DAY(fpdate)+14),DAY(fpdate))),IF(DAY(DATE(YEAR(fpdate),MONTH(fpdate)+A709-1,DAY(fpdate)))&lt;&gt;DAY(fpdate),DATE(YEAR(fpdate),MONTH(fpdate)+A709,0),DATE(YEAR(fpdate),MONTH(fpdate)+A709-1,DAY(fpdate))))))</f>
        <v>#NAME?</v>
      </c>
      <c r="C709" s="76" t="str">
        <f t="shared" si="2"/>
        <v>#NAME?</v>
      </c>
      <c r="D709" s="77" t="str">
        <f>IF(A709="","",IF(A709=1,start_rate,IF(variable,IF(OR(A709=1,A709&lt;$J$23*periods_per_year),D708,MIN($J$24,IF(MOD(A709-1,$J$26)=0,MAX($J$25,D708+$J$27),D708))),D708)))</f>
        <v>#NAME?</v>
      </c>
      <c r="E709" s="78" t="str">
        <f t="shared" si="3"/>
        <v>#NAME?</v>
      </c>
      <c r="F709" s="78" t="str">
        <f t="shared" si="4"/>
        <v>#NAME?</v>
      </c>
      <c r="G709" s="78" t="str">
        <f>IF(OR(A709="",A709&lt;$E$23),"",IF(J708&lt;=F709,0,IF(IF(AND(A709&gt;=$E$23,MOD(A709-$E$23,int)=0),$E$24,0)+F709&gt;=J708+E709,J708+E709-F709,IF(AND(A709&gt;=$E$23,MOD(A709-$E$23,int)=0),$E$24,0)+IF(IF(AND(A709&gt;=$E$23,MOD(A709-$E$23,int)=0),$E$24,0)+IF(MOD(A709-$E$27,periods_per_year)=0,$E$26,0)+F709&lt;J708+E709,IF(MOD(A709-$E$27,periods_per_year)=0,$E$26,0),J708+E709-IF(AND(A709&gt;=$E$23,MOD(A709-$E$23,int)=0),$E$24,0)-F709))))</f>
        <v>#NAME?</v>
      </c>
      <c r="H709" s="79"/>
      <c r="I709" s="78" t="str">
        <f t="shared" si="5"/>
        <v>#NAME?</v>
      </c>
      <c r="J709" s="78" t="str">
        <f t="shared" si="6"/>
        <v>#NAME?</v>
      </c>
      <c r="K709" s="78" t="str">
        <f t="shared" si="7"/>
        <v>#NAME?</v>
      </c>
      <c r="L709" s="78" t="str">
        <f t="shared" si="8"/>
        <v>#NAME?</v>
      </c>
      <c r="M709" s="4"/>
      <c r="N709" s="4"/>
      <c r="O709" s="74" t="str">
        <f t="shared" si="9"/>
        <v>#NAME?</v>
      </c>
      <c r="P709" s="75" t="str">
        <f>IF(O709="","",IF(OR(periods_per_year=26,periods_per_year=52),IF(periods_per_year=26,IF(O709=1,fpdate,P708+14),IF(periods_per_year=52,IF(O709=1,fpdate,P708+7),"n/a")),IF(periods_per_year=24,DATE(YEAR(fpdate),MONTH(fpdate)+(O709-1)/2+IF(AND(DAY(fpdate)&gt;=15,MOD(O709,2)=0),1,0),IF(MOD(O709,2)=0,IF(DAY(fpdate)&gt;=15,DAY(fpdate)-14,DAY(fpdate)+14),DAY(fpdate))),IF(DAY(DATE(YEAR(fpdate),MONTH(fpdate)+O709-1,DAY(fpdate)))&lt;&gt;DAY(fpdate),DATE(YEAR(fpdate),MONTH(fpdate)+O709,0),DATE(YEAR(fpdate),MONTH(fpdate)+O709-1,DAY(fpdate))))))</f>
        <v>#NAME?</v>
      </c>
      <c r="Q709" s="80" t="str">
        <f>IF(O709="","",IF(D709&lt;&gt;"",D709,IF(O709=1,start_rate,IF(variable,IF(OR(O709=1,O709&lt;$J$23*periods_per_year),Q708,MIN($J$24,IF(MOD(O709-1,$J$26)=0,MAX($J$25,Q708+$J$27),Q708))),Q708))))</f>
        <v>#NAME?</v>
      </c>
      <c r="R709" s="78" t="str">
        <f t="shared" si="10"/>
        <v>#NAME?</v>
      </c>
      <c r="S709" s="78" t="str">
        <f t="shared" si="11"/>
        <v>#NAME?</v>
      </c>
      <c r="T709" s="78" t="str">
        <f t="shared" si="12"/>
        <v>#NAME?</v>
      </c>
      <c r="U709" s="78" t="str">
        <f t="shared" si="13"/>
        <v>#NAME?</v>
      </c>
    </row>
    <row r="710" ht="12.75" customHeight="1">
      <c r="A710" s="74" t="str">
        <f t="shared" si="1"/>
        <v>#NAME?</v>
      </c>
      <c r="B710" s="75" t="str">
        <f>IF(A710="","",IF(OR(periods_per_year=26,periods_per_year=52),IF(periods_per_year=26,IF(A710=1,fpdate,B709+14),IF(periods_per_year=52,IF(A710=1,fpdate,B709+7),"n/a")),IF(periods_per_year=24,DATE(YEAR(fpdate),MONTH(fpdate)+(A710-1)/2+IF(AND(DAY(fpdate)&gt;=15,MOD(A710,2)=0),1,0),IF(MOD(A710,2)=0,IF(DAY(fpdate)&gt;=15,DAY(fpdate)-14,DAY(fpdate)+14),DAY(fpdate))),IF(DAY(DATE(YEAR(fpdate),MONTH(fpdate)+A710-1,DAY(fpdate)))&lt;&gt;DAY(fpdate),DATE(YEAR(fpdate),MONTH(fpdate)+A710,0),DATE(YEAR(fpdate),MONTH(fpdate)+A710-1,DAY(fpdate))))))</f>
        <v>#NAME?</v>
      </c>
      <c r="C710" s="76" t="str">
        <f t="shared" si="2"/>
        <v>#NAME?</v>
      </c>
      <c r="D710" s="77" t="str">
        <f>IF(A710="","",IF(A710=1,start_rate,IF(variable,IF(OR(A710=1,A710&lt;$J$23*periods_per_year),D709,MIN($J$24,IF(MOD(A710-1,$J$26)=0,MAX($J$25,D709+$J$27),D709))),D709)))</f>
        <v>#NAME?</v>
      </c>
      <c r="E710" s="78" t="str">
        <f t="shared" si="3"/>
        <v>#NAME?</v>
      </c>
      <c r="F710" s="78" t="str">
        <f t="shared" si="4"/>
        <v>#NAME?</v>
      </c>
      <c r="G710" s="78" t="str">
        <f>IF(OR(A710="",A710&lt;$E$23),"",IF(J709&lt;=F710,0,IF(IF(AND(A710&gt;=$E$23,MOD(A710-$E$23,int)=0),$E$24,0)+F710&gt;=J709+E710,J709+E710-F710,IF(AND(A710&gt;=$E$23,MOD(A710-$E$23,int)=0),$E$24,0)+IF(IF(AND(A710&gt;=$E$23,MOD(A710-$E$23,int)=0),$E$24,0)+IF(MOD(A710-$E$27,periods_per_year)=0,$E$26,0)+F710&lt;J709+E710,IF(MOD(A710-$E$27,periods_per_year)=0,$E$26,0),J709+E710-IF(AND(A710&gt;=$E$23,MOD(A710-$E$23,int)=0),$E$24,0)-F710))))</f>
        <v>#NAME?</v>
      </c>
      <c r="H710" s="79"/>
      <c r="I710" s="78" t="str">
        <f t="shared" si="5"/>
        <v>#NAME?</v>
      </c>
      <c r="J710" s="78" t="str">
        <f t="shared" si="6"/>
        <v>#NAME?</v>
      </c>
      <c r="K710" s="78" t="str">
        <f t="shared" si="7"/>
        <v>#NAME?</v>
      </c>
      <c r="L710" s="78" t="str">
        <f t="shared" si="8"/>
        <v>#NAME?</v>
      </c>
      <c r="M710" s="4"/>
      <c r="N710" s="4"/>
      <c r="O710" s="74" t="str">
        <f t="shared" si="9"/>
        <v>#NAME?</v>
      </c>
      <c r="P710" s="75" t="str">
        <f>IF(O710="","",IF(OR(periods_per_year=26,periods_per_year=52),IF(periods_per_year=26,IF(O710=1,fpdate,P709+14),IF(periods_per_year=52,IF(O710=1,fpdate,P709+7),"n/a")),IF(periods_per_year=24,DATE(YEAR(fpdate),MONTH(fpdate)+(O710-1)/2+IF(AND(DAY(fpdate)&gt;=15,MOD(O710,2)=0),1,0),IF(MOD(O710,2)=0,IF(DAY(fpdate)&gt;=15,DAY(fpdate)-14,DAY(fpdate)+14),DAY(fpdate))),IF(DAY(DATE(YEAR(fpdate),MONTH(fpdate)+O710-1,DAY(fpdate)))&lt;&gt;DAY(fpdate),DATE(YEAR(fpdate),MONTH(fpdate)+O710,0),DATE(YEAR(fpdate),MONTH(fpdate)+O710-1,DAY(fpdate))))))</f>
        <v>#NAME?</v>
      </c>
      <c r="Q710" s="80" t="str">
        <f>IF(O710="","",IF(D710&lt;&gt;"",D710,IF(O710=1,start_rate,IF(variable,IF(OR(O710=1,O710&lt;$J$23*periods_per_year),Q709,MIN($J$24,IF(MOD(O710-1,$J$26)=0,MAX($J$25,Q709+$J$27),Q709))),Q709))))</f>
        <v>#NAME?</v>
      </c>
      <c r="R710" s="78" t="str">
        <f t="shared" si="10"/>
        <v>#NAME?</v>
      </c>
      <c r="S710" s="78" t="str">
        <f t="shared" si="11"/>
        <v>#NAME?</v>
      </c>
      <c r="T710" s="78" t="str">
        <f t="shared" si="12"/>
        <v>#NAME?</v>
      </c>
      <c r="U710" s="78" t="str">
        <f t="shared" si="13"/>
        <v>#NAME?</v>
      </c>
    </row>
    <row r="711" ht="12.75" customHeight="1">
      <c r="A711" s="74" t="str">
        <f t="shared" si="1"/>
        <v>#NAME?</v>
      </c>
      <c r="B711" s="75" t="str">
        <f>IF(A711="","",IF(OR(periods_per_year=26,periods_per_year=52),IF(periods_per_year=26,IF(A711=1,fpdate,B710+14),IF(periods_per_year=52,IF(A711=1,fpdate,B710+7),"n/a")),IF(periods_per_year=24,DATE(YEAR(fpdate),MONTH(fpdate)+(A711-1)/2+IF(AND(DAY(fpdate)&gt;=15,MOD(A711,2)=0),1,0),IF(MOD(A711,2)=0,IF(DAY(fpdate)&gt;=15,DAY(fpdate)-14,DAY(fpdate)+14),DAY(fpdate))),IF(DAY(DATE(YEAR(fpdate),MONTH(fpdate)+A711-1,DAY(fpdate)))&lt;&gt;DAY(fpdate),DATE(YEAR(fpdate),MONTH(fpdate)+A711,0),DATE(YEAR(fpdate),MONTH(fpdate)+A711-1,DAY(fpdate))))))</f>
        <v>#NAME?</v>
      </c>
      <c r="C711" s="76" t="str">
        <f t="shared" si="2"/>
        <v>#NAME?</v>
      </c>
      <c r="D711" s="77" t="str">
        <f>IF(A711="","",IF(A711=1,start_rate,IF(variable,IF(OR(A711=1,A711&lt;$J$23*periods_per_year),D710,MIN($J$24,IF(MOD(A711-1,$J$26)=0,MAX($J$25,D710+$J$27),D710))),D710)))</f>
        <v>#NAME?</v>
      </c>
      <c r="E711" s="78" t="str">
        <f t="shared" si="3"/>
        <v>#NAME?</v>
      </c>
      <c r="F711" s="78" t="str">
        <f t="shared" si="4"/>
        <v>#NAME?</v>
      </c>
      <c r="G711" s="78" t="str">
        <f>IF(OR(A711="",A711&lt;$E$23),"",IF(J710&lt;=F711,0,IF(IF(AND(A711&gt;=$E$23,MOD(A711-$E$23,int)=0),$E$24,0)+F711&gt;=J710+E711,J710+E711-F711,IF(AND(A711&gt;=$E$23,MOD(A711-$E$23,int)=0),$E$24,0)+IF(IF(AND(A711&gt;=$E$23,MOD(A711-$E$23,int)=0),$E$24,0)+IF(MOD(A711-$E$27,periods_per_year)=0,$E$26,0)+F711&lt;J710+E711,IF(MOD(A711-$E$27,periods_per_year)=0,$E$26,0),J710+E711-IF(AND(A711&gt;=$E$23,MOD(A711-$E$23,int)=0),$E$24,0)-F711))))</f>
        <v>#NAME?</v>
      </c>
      <c r="H711" s="79"/>
      <c r="I711" s="78" t="str">
        <f t="shared" si="5"/>
        <v>#NAME?</v>
      </c>
      <c r="J711" s="78" t="str">
        <f t="shared" si="6"/>
        <v>#NAME?</v>
      </c>
      <c r="K711" s="78" t="str">
        <f t="shared" si="7"/>
        <v>#NAME?</v>
      </c>
      <c r="L711" s="78" t="str">
        <f t="shared" si="8"/>
        <v>#NAME?</v>
      </c>
      <c r="M711" s="4"/>
      <c r="N711" s="4"/>
      <c r="O711" s="74" t="str">
        <f t="shared" si="9"/>
        <v>#NAME?</v>
      </c>
      <c r="P711" s="75" t="str">
        <f>IF(O711="","",IF(OR(periods_per_year=26,periods_per_year=52),IF(periods_per_year=26,IF(O711=1,fpdate,P710+14),IF(periods_per_year=52,IF(O711=1,fpdate,P710+7),"n/a")),IF(periods_per_year=24,DATE(YEAR(fpdate),MONTH(fpdate)+(O711-1)/2+IF(AND(DAY(fpdate)&gt;=15,MOD(O711,2)=0),1,0),IF(MOD(O711,2)=0,IF(DAY(fpdate)&gt;=15,DAY(fpdate)-14,DAY(fpdate)+14),DAY(fpdate))),IF(DAY(DATE(YEAR(fpdate),MONTH(fpdate)+O711-1,DAY(fpdate)))&lt;&gt;DAY(fpdate),DATE(YEAR(fpdate),MONTH(fpdate)+O711,0),DATE(YEAR(fpdate),MONTH(fpdate)+O711-1,DAY(fpdate))))))</f>
        <v>#NAME?</v>
      </c>
      <c r="Q711" s="80" t="str">
        <f>IF(O711="","",IF(D711&lt;&gt;"",D711,IF(O711=1,start_rate,IF(variable,IF(OR(O711=1,O711&lt;$J$23*periods_per_year),Q710,MIN($J$24,IF(MOD(O711-1,$J$26)=0,MAX($J$25,Q710+$J$27),Q710))),Q710))))</f>
        <v>#NAME?</v>
      </c>
      <c r="R711" s="78" t="str">
        <f t="shared" si="10"/>
        <v>#NAME?</v>
      </c>
      <c r="S711" s="78" t="str">
        <f t="shared" si="11"/>
        <v>#NAME?</v>
      </c>
      <c r="T711" s="78" t="str">
        <f t="shared" si="12"/>
        <v>#NAME?</v>
      </c>
      <c r="U711" s="78" t="str">
        <f t="shared" si="13"/>
        <v>#NAME?</v>
      </c>
    </row>
    <row r="712" ht="12.75" customHeight="1">
      <c r="A712" s="74" t="str">
        <f t="shared" si="1"/>
        <v>#NAME?</v>
      </c>
      <c r="B712" s="75" t="str">
        <f>IF(A712="","",IF(OR(periods_per_year=26,periods_per_year=52),IF(periods_per_year=26,IF(A712=1,fpdate,B711+14),IF(periods_per_year=52,IF(A712=1,fpdate,B711+7),"n/a")),IF(periods_per_year=24,DATE(YEAR(fpdate),MONTH(fpdate)+(A712-1)/2+IF(AND(DAY(fpdate)&gt;=15,MOD(A712,2)=0),1,0),IF(MOD(A712,2)=0,IF(DAY(fpdate)&gt;=15,DAY(fpdate)-14,DAY(fpdate)+14),DAY(fpdate))),IF(DAY(DATE(YEAR(fpdate),MONTH(fpdate)+A712-1,DAY(fpdate)))&lt;&gt;DAY(fpdate),DATE(YEAR(fpdate),MONTH(fpdate)+A712,0),DATE(YEAR(fpdate),MONTH(fpdate)+A712-1,DAY(fpdate))))))</f>
        <v>#NAME?</v>
      </c>
      <c r="C712" s="76" t="str">
        <f t="shared" si="2"/>
        <v>#NAME?</v>
      </c>
      <c r="D712" s="77" t="str">
        <f>IF(A712="","",IF(A712=1,start_rate,IF(variable,IF(OR(A712=1,A712&lt;$J$23*periods_per_year),D711,MIN($J$24,IF(MOD(A712-1,$J$26)=0,MAX($J$25,D711+$J$27),D711))),D711)))</f>
        <v>#NAME?</v>
      </c>
      <c r="E712" s="78" t="str">
        <f t="shared" si="3"/>
        <v>#NAME?</v>
      </c>
      <c r="F712" s="78" t="str">
        <f t="shared" si="4"/>
        <v>#NAME?</v>
      </c>
      <c r="G712" s="78" t="str">
        <f>IF(OR(A712="",A712&lt;$E$23),"",IF(J711&lt;=F712,0,IF(IF(AND(A712&gt;=$E$23,MOD(A712-$E$23,int)=0),$E$24,0)+F712&gt;=J711+E712,J711+E712-F712,IF(AND(A712&gt;=$E$23,MOD(A712-$E$23,int)=0),$E$24,0)+IF(IF(AND(A712&gt;=$E$23,MOD(A712-$E$23,int)=0),$E$24,0)+IF(MOD(A712-$E$27,periods_per_year)=0,$E$26,0)+F712&lt;J711+E712,IF(MOD(A712-$E$27,periods_per_year)=0,$E$26,0),J711+E712-IF(AND(A712&gt;=$E$23,MOD(A712-$E$23,int)=0),$E$24,0)-F712))))</f>
        <v>#NAME?</v>
      </c>
      <c r="H712" s="79"/>
      <c r="I712" s="78" t="str">
        <f t="shared" si="5"/>
        <v>#NAME?</v>
      </c>
      <c r="J712" s="78" t="str">
        <f t="shared" si="6"/>
        <v>#NAME?</v>
      </c>
      <c r="K712" s="78" t="str">
        <f t="shared" si="7"/>
        <v>#NAME?</v>
      </c>
      <c r="L712" s="78" t="str">
        <f t="shared" si="8"/>
        <v>#NAME?</v>
      </c>
      <c r="M712" s="4"/>
      <c r="N712" s="4"/>
      <c r="O712" s="74" t="str">
        <f t="shared" si="9"/>
        <v>#NAME?</v>
      </c>
      <c r="P712" s="75" t="str">
        <f>IF(O712="","",IF(OR(periods_per_year=26,periods_per_year=52),IF(periods_per_year=26,IF(O712=1,fpdate,P711+14),IF(periods_per_year=52,IF(O712=1,fpdate,P711+7),"n/a")),IF(periods_per_year=24,DATE(YEAR(fpdate),MONTH(fpdate)+(O712-1)/2+IF(AND(DAY(fpdate)&gt;=15,MOD(O712,2)=0),1,0),IF(MOD(O712,2)=0,IF(DAY(fpdate)&gt;=15,DAY(fpdate)-14,DAY(fpdate)+14),DAY(fpdate))),IF(DAY(DATE(YEAR(fpdate),MONTH(fpdate)+O712-1,DAY(fpdate)))&lt;&gt;DAY(fpdate),DATE(YEAR(fpdate),MONTH(fpdate)+O712,0),DATE(YEAR(fpdate),MONTH(fpdate)+O712-1,DAY(fpdate))))))</f>
        <v>#NAME?</v>
      </c>
      <c r="Q712" s="80" t="str">
        <f>IF(O712="","",IF(D712&lt;&gt;"",D712,IF(O712=1,start_rate,IF(variable,IF(OR(O712=1,O712&lt;$J$23*periods_per_year),Q711,MIN($J$24,IF(MOD(O712-1,$J$26)=0,MAX($J$25,Q711+$J$27),Q711))),Q711))))</f>
        <v>#NAME?</v>
      </c>
      <c r="R712" s="78" t="str">
        <f t="shared" si="10"/>
        <v>#NAME?</v>
      </c>
      <c r="S712" s="78" t="str">
        <f t="shared" si="11"/>
        <v>#NAME?</v>
      </c>
      <c r="T712" s="78" t="str">
        <f t="shared" si="12"/>
        <v>#NAME?</v>
      </c>
      <c r="U712" s="78" t="str">
        <f t="shared" si="13"/>
        <v>#NAME?</v>
      </c>
    </row>
    <row r="713" ht="12.75" customHeight="1">
      <c r="A713" s="74" t="str">
        <f t="shared" si="1"/>
        <v>#NAME?</v>
      </c>
      <c r="B713" s="75" t="str">
        <f>IF(A713="","",IF(OR(periods_per_year=26,periods_per_year=52),IF(periods_per_year=26,IF(A713=1,fpdate,B712+14),IF(periods_per_year=52,IF(A713=1,fpdate,B712+7),"n/a")),IF(periods_per_year=24,DATE(YEAR(fpdate),MONTH(fpdate)+(A713-1)/2+IF(AND(DAY(fpdate)&gt;=15,MOD(A713,2)=0),1,0),IF(MOD(A713,2)=0,IF(DAY(fpdate)&gt;=15,DAY(fpdate)-14,DAY(fpdate)+14),DAY(fpdate))),IF(DAY(DATE(YEAR(fpdate),MONTH(fpdate)+A713-1,DAY(fpdate)))&lt;&gt;DAY(fpdate),DATE(YEAR(fpdate),MONTH(fpdate)+A713,0),DATE(YEAR(fpdate),MONTH(fpdate)+A713-1,DAY(fpdate))))))</f>
        <v>#NAME?</v>
      </c>
      <c r="C713" s="76" t="str">
        <f t="shared" si="2"/>
        <v>#NAME?</v>
      </c>
      <c r="D713" s="77" t="str">
        <f>IF(A713="","",IF(A713=1,start_rate,IF(variable,IF(OR(A713=1,A713&lt;$J$23*periods_per_year),D712,MIN($J$24,IF(MOD(A713-1,$J$26)=0,MAX($J$25,D712+$J$27),D712))),D712)))</f>
        <v>#NAME?</v>
      </c>
      <c r="E713" s="78" t="str">
        <f t="shared" si="3"/>
        <v>#NAME?</v>
      </c>
      <c r="F713" s="78" t="str">
        <f t="shared" si="4"/>
        <v>#NAME?</v>
      </c>
      <c r="G713" s="78" t="str">
        <f>IF(OR(A713="",A713&lt;$E$23),"",IF(J712&lt;=F713,0,IF(IF(AND(A713&gt;=$E$23,MOD(A713-$E$23,int)=0),$E$24,0)+F713&gt;=J712+E713,J712+E713-F713,IF(AND(A713&gt;=$E$23,MOD(A713-$E$23,int)=0),$E$24,0)+IF(IF(AND(A713&gt;=$E$23,MOD(A713-$E$23,int)=0),$E$24,0)+IF(MOD(A713-$E$27,periods_per_year)=0,$E$26,0)+F713&lt;J712+E713,IF(MOD(A713-$E$27,periods_per_year)=0,$E$26,0),J712+E713-IF(AND(A713&gt;=$E$23,MOD(A713-$E$23,int)=0),$E$24,0)-F713))))</f>
        <v>#NAME?</v>
      </c>
      <c r="H713" s="79"/>
      <c r="I713" s="78" t="str">
        <f t="shared" si="5"/>
        <v>#NAME?</v>
      </c>
      <c r="J713" s="78" t="str">
        <f t="shared" si="6"/>
        <v>#NAME?</v>
      </c>
      <c r="K713" s="78" t="str">
        <f t="shared" si="7"/>
        <v>#NAME?</v>
      </c>
      <c r="L713" s="78" t="str">
        <f t="shared" si="8"/>
        <v>#NAME?</v>
      </c>
      <c r="M713" s="4"/>
      <c r="N713" s="4"/>
      <c r="O713" s="74" t="str">
        <f t="shared" si="9"/>
        <v>#NAME?</v>
      </c>
      <c r="P713" s="75" t="str">
        <f>IF(O713="","",IF(OR(periods_per_year=26,periods_per_year=52),IF(periods_per_year=26,IF(O713=1,fpdate,P712+14),IF(periods_per_year=52,IF(O713=1,fpdate,P712+7),"n/a")),IF(periods_per_year=24,DATE(YEAR(fpdate),MONTH(fpdate)+(O713-1)/2+IF(AND(DAY(fpdate)&gt;=15,MOD(O713,2)=0),1,0),IF(MOD(O713,2)=0,IF(DAY(fpdate)&gt;=15,DAY(fpdate)-14,DAY(fpdate)+14),DAY(fpdate))),IF(DAY(DATE(YEAR(fpdate),MONTH(fpdate)+O713-1,DAY(fpdate)))&lt;&gt;DAY(fpdate),DATE(YEAR(fpdate),MONTH(fpdate)+O713,0),DATE(YEAR(fpdate),MONTH(fpdate)+O713-1,DAY(fpdate))))))</f>
        <v>#NAME?</v>
      </c>
      <c r="Q713" s="80" t="str">
        <f>IF(O713="","",IF(D713&lt;&gt;"",D713,IF(O713=1,start_rate,IF(variable,IF(OR(O713=1,O713&lt;$J$23*periods_per_year),Q712,MIN($J$24,IF(MOD(O713-1,$J$26)=0,MAX($J$25,Q712+$J$27),Q712))),Q712))))</f>
        <v>#NAME?</v>
      </c>
      <c r="R713" s="78" t="str">
        <f t="shared" si="10"/>
        <v>#NAME?</v>
      </c>
      <c r="S713" s="78" t="str">
        <f t="shared" si="11"/>
        <v>#NAME?</v>
      </c>
      <c r="T713" s="78" t="str">
        <f t="shared" si="12"/>
        <v>#NAME?</v>
      </c>
      <c r="U713" s="78" t="str">
        <f t="shared" si="13"/>
        <v>#NAME?</v>
      </c>
    </row>
    <row r="714" ht="12.75" customHeight="1">
      <c r="A714" s="74" t="str">
        <f t="shared" si="1"/>
        <v>#NAME?</v>
      </c>
      <c r="B714" s="75" t="str">
        <f>IF(A714="","",IF(OR(periods_per_year=26,periods_per_year=52),IF(periods_per_year=26,IF(A714=1,fpdate,B713+14),IF(periods_per_year=52,IF(A714=1,fpdate,B713+7),"n/a")),IF(periods_per_year=24,DATE(YEAR(fpdate),MONTH(fpdate)+(A714-1)/2+IF(AND(DAY(fpdate)&gt;=15,MOD(A714,2)=0),1,0),IF(MOD(A714,2)=0,IF(DAY(fpdate)&gt;=15,DAY(fpdate)-14,DAY(fpdate)+14),DAY(fpdate))),IF(DAY(DATE(YEAR(fpdate),MONTH(fpdate)+A714-1,DAY(fpdate)))&lt;&gt;DAY(fpdate),DATE(YEAR(fpdate),MONTH(fpdate)+A714,0),DATE(YEAR(fpdate),MONTH(fpdate)+A714-1,DAY(fpdate))))))</f>
        <v>#NAME?</v>
      </c>
      <c r="C714" s="76" t="str">
        <f t="shared" si="2"/>
        <v>#NAME?</v>
      </c>
      <c r="D714" s="77" t="str">
        <f>IF(A714="","",IF(A714=1,start_rate,IF(variable,IF(OR(A714=1,A714&lt;$J$23*periods_per_year),D713,MIN($J$24,IF(MOD(A714-1,$J$26)=0,MAX($J$25,D713+$J$27),D713))),D713)))</f>
        <v>#NAME?</v>
      </c>
      <c r="E714" s="78" t="str">
        <f t="shared" si="3"/>
        <v>#NAME?</v>
      </c>
      <c r="F714" s="78" t="str">
        <f t="shared" si="4"/>
        <v>#NAME?</v>
      </c>
      <c r="G714" s="78" t="str">
        <f>IF(OR(A714="",A714&lt;$E$23),"",IF(J713&lt;=F714,0,IF(IF(AND(A714&gt;=$E$23,MOD(A714-$E$23,int)=0),$E$24,0)+F714&gt;=J713+E714,J713+E714-F714,IF(AND(A714&gt;=$E$23,MOD(A714-$E$23,int)=0),$E$24,0)+IF(IF(AND(A714&gt;=$E$23,MOD(A714-$E$23,int)=0),$E$24,0)+IF(MOD(A714-$E$27,periods_per_year)=0,$E$26,0)+F714&lt;J713+E714,IF(MOD(A714-$E$27,periods_per_year)=0,$E$26,0),J713+E714-IF(AND(A714&gt;=$E$23,MOD(A714-$E$23,int)=0),$E$24,0)-F714))))</f>
        <v>#NAME?</v>
      </c>
      <c r="H714" s="79"/>
      <c r="I714" s="78" t="str">
        <f t="shared" si="5"/>
        <v>#NAME?</v>
      </c>
      <c r="J714" s="78" t="str">
        <f t="shared" si="6"/>
        <v>#NAME?</v>
      </c>
      <c r="K714" s="78" t="str">
        <f t="shared" si="7"/>
        <v>#NAME?</v>
      </c>
      <c r="L714" s="78" t="str">
        <f t="shared" si="8"/>
        <v>#NAME?</v>
      </c>
      <c r="M714" s="4"/>
      <c r="N714" s="4"/>
      <c r="O714" s="74" t="str">
        <f t="shared" si="9"/>
        <v>#NAME?</v>
      </c>
      <c r="P714" s="75" t="str">
        <f>IF(O714="","",IF(OR(periods_per_year=26,periods_per_year=52),IF(periods_per_year=26,IF(O714=1,fpdate,P713+14),IF(periods_per_year=52,IF(O714=1,fpdate,P713+7),"n/a")),IF(periods_per_year=24,DATE(YEAR(fpdate),MONTH(fpdate)+(O714-1)/2+IF(AND(DAY(fpdate)&gt;=15,MOD(O714,2)=0),1,0),IF(MOD(O714,2)=0,IF(DAY(fpdate)&gt;=15,DAY(fpdate)-14,DAY(fpdate)+14),DAY(fpdate))),IF(DAY(DATE(YEAR(fpdate),MONTH(fpdate)+O714-1,DAY(fpdate)))&lt;&gt;DAY(fpdate),DATE(YEAR(fpdate),MONTH(fpdate)+O714,0),DATE(YEAR(fpdate),MONTH(fpdate)+O714-1,DAY(fpdate))))))</f>
        <v>#NAME?</v>
      </c>
      <c r="Q714" s="80" t="str">
        <f>IF(O714="","",IF(D714&lt;&gt;"",D714,IF(O714=1,start_rate,IF(variable,IF(OR(O714=1,O714&lt;$J$23*periods_per_year),Q713,MIN($J$24,IF(MOD(O714-1,$J$26)=0,MAX($J$25,Q713+$J$27),Q713))),Q713))))</f>
        <v>#NAME?</v>
      </c>
      <c r="R714" s="78" t="str">
        <f t="shared" si="10"/>
        <v>#NAME?</v>
      </c>
      <c r="S714" s="78" t="str">
        <f t="shared" si="11"/>
        <v>#NAME?</v>
      </c>
      <c r="T714" s="78" t="str">
        <f t="shared" si="12"/>
        <v>#NAME?</v>
      </c>
      <c r="U714" s="78" t="str">
        <f t="shared" si="13"/>
        <v>#NAME?</v>
      </c>
    </row>
    <row r="715" ht="12.75" customHeight="1">
      <c r="A715" s="74" t="str">
        <f t="shared" si="1"/>
        <v>#NAME?</v>
      </c>
      <c r="B715" s="75" t="str">
        <f>IF(A715="","",IF(OR(periods_per_year=26,periods_per_year=52),IF(periods_per_year=26,IF(A715=1,fpdate,B714+14),IF(periods_per_year=52,IF(A715=1,fpdate,B714+7),"n/a")),IF(periods_per_year=24,DATE(YEAR(fpdate),MONTH(fpdate)+(A715-1)/2+IF(AND(DAY(fpdate)&gt;=15,MOD(A715,2)=0),1,0),IF(MOD(A715,2)=0,IF(DAY(fpdate)&gt;=15,DAY(fpdate)-14,DAY(fpdate)+14),DAY(fpdate))),IF(DAY(DATE(YEAR(fpdate),MONTH(fpdate)+A715-1,DAY(fpdate)))&lt;&gt;DAY(fpdate),DATE(YEAR(fpdate),MONTH(fpdate)+A715,0),DATE(YEAR(fpdate),MONTH(fpdate)+A715-1,DAY(fpdate))))))</f>
        <v>#NAME?</v>
      </c>
      <c r="C715" s="76" t="str">
        <f t="shared" si="2"/>
        <v>#NAME?</v>
      </c>
      <c r="D715" s="77" t="str">
        <f>IF(A715="","",IF(A715=1,start_rate,IF(variable,IF(OR(A715=1,A715&lt;$J$23*periods_per_year),D714,MIN($J$24,IF(MOD(A715-1,$J$26)=0,MAX($J$25,D714+$J$27),D714))),D714)))</f>
        <v>#NAME?</v>
      </c>
      <c r="E715" s="78" t="str">
        <f t="shared" si="3"/>
        <v>#NAME?</v>
      </c>
      <c r="F715" s="78" t="str">
        <f t="shared" si="4"/>
        <v>#NAME?</v>
      </c>
      <c r="G715" s="78" t="str">
        <f>IF(OR(A715="",A715&lt;$E$23),"",IF(J714&lt;=F715,0,IF(IF(AND(A715&gt;=$E$23,MOD(A715-$E$23,int)=0),$E$24,0)+F715&gt;=J714+E715,J714+E715-F715,IF(AND(A715&gt;=$E$23,MOD(A715-$E$23,int)=0),$E$24,0)+IF(IF(AND(A715&gt;=$E$23,MOD(A715-$E$23,int)=0),$E$24,0)+IF(MOD(A715-$E$27,periods_per_year)=0,$E$26,0)+F715&lt;J714+E715,IF(MOD(A715-$E$27,periods_per_year)=0,$E$26,0),J714+E715-IF(AND(A715&gt;=$E$23,MOD(A715-$E$23,int)=0),$E$24,0)-F715))))</f>
        <v>#NAME?</v>
      </c>
      <c r="H715" s="79"/>
      <c r="I715" s="78" t="str">
        <f t="shared" si="5"/>
        <v>#NAME?</v>
      </c>
      <c r="J715" s="78" t="str">
        <f t="shared" si="6"/>
        <v>#NAME?</v>
      </c>
      <c r="K715" s="78" t="str">
        <f t="shared" si="7"/>
        <v>#NAME?</v>
      </c>
      <c r="L715" s="78" t="str">
        <f t="shared" si="8"/>
        <v>#NAME?</v>
      </c>
      <c r="M715" s="4"/>
      <c r="N715" s="4"/>
      <c r="O715" s="74" t="str">
        <f t="shared" si="9"/>
        <v>#NAME?</v>
      </c>
      <c r="P715" s="75" t="str">
        <f>IF(O715="","",IF(OR(periods_per_year=26,periods_per_year=52),IF(periods_per_year=26,IF(O715=1,fpdate,P714+14),IF(periods_per_year=52,IF(O715=1,fpdate,P714+7),"n/a")),IF(periods_per_year=24,DATE(YEAR(fpdate),MONTH(fpdate)+(O715-1)/2+IF(AND(DAY(fpdate)&gt;=15,MOD(O715,2)=0),1,0),IF(MOD(O715,2)=0,IF(DAY(fpdate)&gt;=15,DAY(fpdate)-14,DAY(fpdate)+14),DAY(fpdate))),IF(DAY(DATE(YEAR(fpdate),MONTH(fpdate)+O715-1,DAY(fpdate)))&lt;&gt;DAY(fpdate),DATE(YEAR(fpdate),MONTH(fpdate)+O715,0),DATE(YEAR(fpdate),MONTH(fpdate)+O715-1,DAY(fpdate))))))</f>
        <v>#NAME?</v>
      </c>
      <c r="Q715" s="80" t="str">
        <f>IF(O715="","",IF(D715&lt;&gt;"",D715,IF(O715=1,start_rate,IF(variable,IF(OR(O715=1,O715&lt;$J$23*periods_per_year),Q714,MIN($J$24,IF(MOD(O715-1,$J$26)=0,MAX($J$25,Q714+$J$27),Q714))),Q714))))</f>
        <v>#NAME?</v>
      </c>
      <c r="R715" s="78" t="str">
        <f t="shared" si="10"/>
        <v>#NAME?</v>
      </c>
      <c r="S715" s="78" t="str">
        <f t="shared" si="11"/>
        <v>#NAME?</v>
      </c>
      <c r="T715" s="78" t="str">
        <f t="shared" si="12"/>
        <v>#NAME?</v>
      </c>
      <c r="U715" s="78" t="str">
        <f t="shared" si="13"/>
        <v>#NAME?</v>
      </c>
    </row>
    <row r="716" ht="12.75" customHeight="1">
      <c r="A716" s="74" t="str">
        <f t="shared" si="1"/>
        <v>#NAME?</v>
      </c>
      <c r="B716" s="75" t="str">
        <f>IF(A716="","",IF(OR(periods_per_year=26,periods_per_year=52),IF(periods_per_year=26,IF(A716=1,fpdate,B715+14),IF(periods_per_year=52,IF(A716=1,fpdate,B715+7),"n/a")),IF(periods_per_year=24,DATE(YEAR(fpdate),MONTH(fpdate)+(A716-1)/2+IF(AND(DAY(fpdate)&gt;=15,MOD(A716,2)=0),1,0),IF(MOD(A716,2)=0,IF(DAY(fpdate)&gt;=15,DAY(fpdate)-14,DAY(fpdate)+14),DAY(fpdate))),IF(DAY(DATE(YEAR(fpdate),MONTH(fpdate)+A716-1,DAY(fpdate)))&lt;&gt;DAY(fpdate),DATE(YEAR(fpdate),MONTH(fpdate)+A716,0),DATE(YEAR(fpdate),MONTH(fpdate)+A716-1,DAY(fpdate))))))</f>
        <v>#NAME?</v>
      </c>
      <c r="C716" s="76" t="str">
        <f t="shared" si="2"/>
        <v>#NAME?</v>
      </c>
      <c r="D716" s="77" t="str">
        <f>IF(A716="","",IF(A716=1,start_rate,IF(variable,IF(OR(A716=1,A716&lt;$J$23*periods_per_year),D715,MIN($J$24,IF(MOD(A716-1,$J$26)=0,MAX($J$25,D715+$J$27),D715))),D715)))</f>
        <v>#NAME?</v>
      </c>
      <c r="E716" s="78" t="str">
        <f t="shared" si="3"/>
        <v>#NAME?</v>
      </c>
      <c r="F716" s="78" t="str">
        <f t="shared" si="4"/>
        <v>#NAME?</v>
      </c>
      <c r="G716" s="78" t="str">
        <f>IF(OR(A716="",A716&lt;$E$23),"",IF(J715&lt;=F716,0,IF(IF(AND(A716&gt;=$E$23,MOD(A716-$E$23,int)=0),$E$24,0)+F716&gt;=J715+E716,J715+E716-F716,IF(AND(A716&gt;=$E$23,MOD(A716-$E$23,int)=0),$E$24,0)+IF(IF(AND(A716&gt;=$E$23,MOD(A716-$E$23,int)=0),$E$24,0)+IF(MOD(A716-$E$27,periods_per_year)=0,$E$26,0)+F716&lt;J715+E716,IF(MOD(A716-$E$27,periods_per_year)=0,$E$26,0),J715+E716-IF(AND(A716&gt;=$E$23,MOD(A716-$E$23,int)=0),$E$24,0)-F716))))</f>
        <v>#NAME?</v>
      </c>
      <c r="H716" s="79"/>
      <c r="I716" s="78" t="str">
        <f t="shared" si="5"/>
        <v>#NAME?</v>
      </c>
      <c r="J716" s="78" t="str">
        <f t="shared" si="6"/>
        <v>#NAME?</v>
      </c>
      <c r="K716" s="78" t="str">
        <f t="shared" si="7"/>
        <v>#NAME?</v>
      </c>
      <c r="L716" s="78" t="str">
        <f t="shared" si="8"/>
        <v>#NAME?</v>
      </c>
      <c r="M716" s="4"/>
      <c r="N716" s="4"/>
      <c r="O716" s="74" t="str">
        <f t="shared" si="9"/>
        <v>#NAME?</v>
      </c>
      <c r="P716" s="75" t="str">
        <f>IF(O716="","",IF(OR(periods_per_year=26,periods_per_year=52),IF(periods_per_year=26,IF(O716=1,fpdate,P715+14),IF(periods_per_year=52,IF(O716=1,fpdate,P715+7),"n/a")),IF(periods_per_year=24,DATE(YEAR(fpdate),MONTH(fpdate)+(O716-1)/2+IF(AND(DAY(fpdate)&gt;=15,MOD(O716,2)=0),1,0),IF(MOD(O716,2)=0,IF(DAY(fpdate)&gt;=15,DAY(fpdate)-14,DAY(fpdate)+14),DAY(fpdate))),IF(DAY(DATE(YEAR(fpdate),MONTH(fpdate)+O716-1,DAY(fpdate)))&lt;&gt;DAY(fpdate),DATE(YEAR(fpdate),MONTH(fpdate)+O716,0),DATE(YEAR(fpdate),MONTH(fpdate)+O716-1,DAY(fpdate))))))</f>
        <v>#NAME?</v>
      </c>
      <c r="Q716" s="80" t="str">
        <f>IF(O716="","",IF(D716&lt;&gt;"",D716,IF(O716=1,start_rate,IF(variable,IF(OR(O716=1,O716&lt;$J$23*periods_per_year),Q715,MIN($J$24,IF(MOD(O716-1,$J$26)=0,MAX($J$25,Q715+$J$27),Q715))),Q715))))</f>
        <v>#NAME?</v>
      </c>
      <c r="R716" s="78" t="str">
        <f t="shared" si="10"/>
        <v>#NAME?</v>
      </c>
      <c r="S716" s="78" t="str">
        <f t="shared" si="11"/>
        <v>#NAME?</v>
      </c>
      <c r="T716" s="78" t="str">
        <f t="shared" si="12"/>
        <v>#NAME?</v>
      </c>
      <c r="U716" s="78" t="str">
        <f t="shared" si="13"/>
        <v>#NAME?</v>
      </c>
    </row>
    <row r="717" ht="12.75" customHeight="1">
      <c r="A717" s="74" t="str">
        <f t="shared" si="1"/>
        <v>#NAME?</v>
      </c>
      <c r="B717" s="75" t="str">
        <f>IF(A717="","",IF(OR(periods_per_year=26,periods_per_year=52),IF(periods_per_year=26,IF(A717=1,fpdate,B716+14),IF(periods_per_year=52,IF(A717=1,fpdate,B716+7),"n/a")),IF(periods_per_year=24,DATE(YEAR(fpdate),MONTH(fpdate)+(A717-1)/2+IF(AND(DAY(fpdate)&gt;=15,MOD(A717,2)=0),1,0),IF(MOD(A717,2)=0,IF(DAY(fpdate)&gt;=15,DAY(fpdate)-14,DAY(fpdate)+14),DAY(fpdate))),IF(DAY(DATE(YEAR(fpdate),MONTH(fpdate)+A717-1,DAY(fpdate)))&lt;&gt;DAY(fpdate),DATE(YEAR(fpdate),MONTH(fpdate)+A717,0),DATE(YEAR(fpdate),MONTH(fpdate)+A717-1,DAY(fpdate))))))</f>
        <v>#NAME?</v>
      </c>
      <c r="C717" s="76" t="str">
        <f t="shared" si="2"/>
        <v>#NAME?</v>
      </c>
      <c r="D717" s="77" t="str">
        <f>IF(A717="","",IF(A717=1,start_rate,IF(variable,IF(OR(A717=1,A717&lt;$J$23*periods_per_year),D716,MIN($J$24,IF(MOD(A717-1,$J$26)=0,MAX($J$25,D716+$J$27),D716))),D716)))</f>
        <v>#NAME?</v>
      </c>
      <c r="E717" s="78" t="str">
        <f t="shared" si="3"/>
        <v>#NAME?</v>
      </c>
      <c r="F717" s="78" t="str">
        <f t="shared" si="4"/>
        <v>#NAME?</v>
      </c>
      <c r="G717" s="78" t="str">
        <f>IF(OR(A717="",A717&lt;$E$23),"",IF(J716&lt;=F717,0,IF(IF(AND(A717&gt;=$E$23,MOD(A717-$E$23,int)=0),$E$24,0)+F717&gt;=J716+E717,J716+E717-F717,IF(AND(A717&gt;=$E$23,MOD(A717-$E$23,int)=0),$E$24,0)+IF(IF(AND(A717&gt;=$E$23,MOD(A717-$E$23,int)=0),$E$24,0)+IF(MOD(A717-$E$27,periods_per_year)=0,$E$26,0)+F717&lt;J716+E717,IF(MOD(A717-$E$27,periods_per_year)=0,$E$26,0),J716+E717-IF(AND(A717&gt;=$E$23,MOD(A717-$E$23,int)=0),$E$24,0)-F717))))</f>
        <v>#NAME?</v>
      </c>
      <c r="H717" s="79"/>
      <c r="I717" s="78" t="str">
        <f t="shared" si="5"/>
        <v>#NAME?</v>
      </c>
      <c r="J717" s="78" t="str">
        <f t="shared" si="6"/>
        <v>#NAME?</v>
      </c>
      <c r="K717" s="78" t="str">
        <f t="shared" si="7"/>
        <v>#NAME?</v>
      </c>
      <c r="L717" s="78" t="str">
        <f t="shared" si="8"/>
        <v>#NAME?</v>
      </c>
      <c r="M717" s="4"/>
      <c r="N717" s="4"/>
      <c r="O717" s="74" t="str">
        <f t="shared" si="9"/>
        <v>#NAME?</v>
      </c>
      <c r="P717" s="75" t="str">
        <f>IF(O717="","",IF(OR(periods_per_year=26,periods_per_year=52),IF(periods_per_year=26,IF(O717=1,fpdate,P716+14),IF(periods_per_year=52,IF(O717=1,fpdate,P716+7),"n/a")),IF(periods_per_year=24,DATE(YEAR(fpdate),MONTH(fpdate)+(O717-1)/2+IF(AND(DAY(fpdate)&gt;=15,MOD(O717,2)=0),1,0),IF(MOD(O717,2)=0,IF(DAY(fpdate)&gt;=15,DAY(fpdate)-14,DAY(fpdate)+14),DAY(fpdate))),IF(DAY(DATE(YEAR(fpdate),MONTH(fpdate)+O717-1,DAY(fpdate)))&lt;&gt;DAY(fpdate),DATE(YEAR(fpdate),MONTH(fpdate)+O717,0),DATE(YEAR(fpdate),MONTH(fpdate)+O717-1,DAY(fpdate))))))</f>
        <v>#NAME?</v>
      </c>
      <c r="Q717" s="80" t="str">
        <f>IF(O717="","",IF(D717&lt;&gt;"",D717,IF(O717=1,start_rate,IF(variable,IF(OR(O717=1,O717&lt;$J$23*periods_per_year),Q716,MIN($J$24,IF(MOD(O717-1,$J$26)=0,MAX($J$25,Q716+$J$27),Q716))),Q716))))</f>
        <v>#NAME?</v>
      </c>
      <c r="R717" s="78" t="str">
        <f t="shared" si="10"/>
        <v>#NAME?</v>
      </c>
      <c r="S717" s="78" t="str">
        <f t="shared" si="11"/>
        <v>#NAME?</v>
      </c>
      <c r="T717" s="78" t="str">
        <f t="shared" si="12"/>
        <v>#NAME?</v>
      </c>
      <c r="U717" s="78" t="str">
        <f t="shared" si="13"/>
        <v>#NAME?</v>
      </c>
    </row>
    <row r="718" ht="12.75" customHeight="1">
      <c r="A718" s="74" t="str">
        <f t="shared" si="1"/>
        <v>#NAME?</v>
      </c>
      <c r="B718" s="75" t="str">
        <f>IF(A718="","",IF(OR(periods_per_year=26,periods_per_year=52),IF(periods_per_year=26,IF(A718=1,fpdate,B717+14),IF(periods_per_year=52,IF(A718=1,fpdate,B717+7),"n/a")),IF(periods_per_year=24,DATE(YEAR(fpdate),MONTH(fpdate)+(A718-1)/2+IF(AND(DAY(fpdate)&gt;=15,MOD(A718,2)=0),1,0),IF(MOD(A718,2)=0,IF(DAY(fpdate)&gt;=15,DAY(fpdate)-14,DAY(fpdate)+14),DAY(fpdate))),IF(DAY(DATE(YEAR(fpdate),MONTH(fpdate)+A718-1,DAY(fpdate)))&lt;&gt;DAY(fpdate),DATE(YEAR(fpdate),MONTH(fpdate)+A718,0),DATE(YEAR(fpdate),MONTH(fpdate)+A718-1,DAY(fpdate))))))</f>
        <v>#NAME?</v>
      </c>
      <c r="C718" s="76" t="str">
        <f t="shared" si="2"/>
        <v>#NAME?</v>
      </c>
      <c r="D718" s="77" t="str">
        <f>IF(A718="","",IF(A718=1,start_rate,IF(variable,IF(OR(A718=1,A718&lt;$J$23*periods_per_year),D717,MIN($J$24,IF(MOD(A718-1,$J$26)=0,MAX($J$25,D717+$J$27),D717))),D717)))</f>
        <v>#NAME?</v>
      </c>
      <c r="E718" s="78" t="str">
        <f t="shared" si="3"/>
        <v>#NAME?</v>
      </c>
      <c r="F718" s="78" t="str">
        <f t="shared" si="4"/>
        <v>#NAME?</v>
      </c>
      <c r="G718" s="78" t="str">
        <f>IF(OR(A718="",A718&lt;$E$23),"",IF(J717&lt;=F718,0,IF(IF(AND(A718&gt;=$E$23,MOD(A718-$E$23,int)=0),$E$24,0)+F718&gt;=J717+E718,J717+E718-F718,IF(AND(A718&gt;=$E$23,MOD(A718-$E$23,int)=0),$E$24,0)+IF(IF(AND(A718&gt;=$E$23,MOD(A718-$E$23,int)=0),$E$24,0)+IF(MOD(A718-$E$27,periods_per_year)=0,$E$26,0)+F718&lt;J717+E718,IF(MOD(A718-$E$27,periods_per_year)=0,$E$26,0),J717+E718-IF(AND(A718&gt;=$E$23,MOD(A718-$E$23,int)=0),$E$24,0)-F718))))</f>
        <v>#NAME?</v>
      </c>
      <c r="H718" s="79"/>
      <c r="I718" s="78" t="str">
        <f t="shared" si="5"/>
        <v>#NAME?</v>
      </c>
      <c r="J718" s="78" t="str">
        <f t="shared" si="6"/>
        <v>#NAME?</v>
      </c>
      <c r="K718" s="78" t="str">
        <f t="shared" si="7"/>
        <v>#NAME?</v>
      </c>
      <c r="L718" s="78" t="str">
        <f t="shared" si="8"/>
        <v>#NAME?</v>
      </c>
      <c r="M718" s="4"/>
      <c r="N718" s="4"/>
      <c r="O718" s="74" t="str">
        <f t="shared" si="9"/>
        <v>#NAME?</v>
      </c>
      <c r="P718" s="75" t="str">
        <f>IF(O718="","",IF(OR(periods_per_year=26,periods_per_year=52),IF(periods_per_year=26,IF(O718=1,fpdate,P717+14),IF(periods_per_year=52,IF(O718=1,fpdate,P717+7),"n/a")),IF(periods_per_year=24,DATE(YEAR(fpdate),MONTH(fpdate)+(O718-1)/2+IF(AND(DAY(fpdate)&gt;=15,MOD(O718,2)=0),1,0),IF(MOD(O718,2)=0,IF(DAY(fpdate)&gt;=15,DAY(fpdate)-14,DAY(fpdate)+14),DAY(fpdate))),IF(DAY(DATE(YEAR(fpdate),MONTH(fpdate)+O718-1,DAY(fpdate)))&lt;&gt;DAY(fpdate),DATE(YEAR(fpdate),MONTH(fpdate)+O718,0),DATE(YEAR(fpdate),MONTH(fpdate)+O718-1,DAY(fpdate))))))</f>
        <v>#NAME?</v>
      </c>
      <c r="Q718" s="80" t="str">
        <f>IF(O718="","",IF(D718&lt;&gt;"",D718,IF(O718=1,start_rate,IF(variable,IF(OR(O718=1,O718&lt;$J$23*periods_per_year),Q717,MIN($J$24,IF(MOD(O718-1,$J$26)=0,MAX($J$25,Q717+$J$27),Q717))),Q717))))</f>
        <v>#NAME?</v>
      </c>
      <c r="R718" s="78" t="str">
        <f t="shared" si="10"/>
        <v>#NAME?</v>
      </c>
      <c r="S718" s="78" t="str">
        <f t="shared" si="11"/>
        <v>#NAME?</v>
      </c>
      <c r="T718" s="78" t="str">
        <f t="shared" si="12"/>
        <v>#NAME?</v>
      </c>
      <c r="U718" s="78" t="str">
        <f t="shared" si="13"/>
        <v>#NAME?</v>
      </c>
    </row>
    <row r="719" ht="12.75" customHeight="1">
      <c r="A719" s="74" t="str">
        <f t="shared" si="1"/>
        <v>#NAME?</v>
      </c>
      <c r="B719" s="75" t="str">
        <f>IF(A719="","",IF(OR(periods_per_year=26,periods_per_year=52),IF(periods_per_year=26,IF(A719=1,fpdate,B718+14),IF(periods_per_year=52,IF(A719=1,fpdate,B718+7),"n/a")),IF(periods_per_year=24,DATE(YEAR(fpdate),MONTH(fpdate)+(A719-1)/2+IF(AND(DAY(fpdate)&gt;=15,MOD(A719,2)=0),1,0),IF(MOD(A719,2)=0,IF(DAY(fpdate)&gt;=15,DAY(fpdate)-14,DAY(fpdate)+14),DAY(fpdate))),IF(DAY(DATE(YEAR(fpdate),MONTH(fpdate)+A719-1,DAY(fpdate)))&lt;&gt;DAY(fpdate),DATE(YEAR(fpdate),MONTH(fpdate)+A719,0),DATE(YEAR(fpdate),MONTH(fpdate)+A719-1,DAY(fpdate))))))</f>
        <v>#NAME?</v>
      </c>
      <c r="C719" s="76" t="str">
        <f t="shared" si="2"/>
        <v>#NAME?</v>
      </c>
      <c r="D719" s="77" t="str">
        <f>IF(A719="","",IF(A719=1,start_rate,IF(variable,IF(OR(A719=1,A719&lt;$J$23*periods_per_year),D718,MIN($J$24,IF(MOD(A719-1,$J$26)=0,MAX($J$25,D718+$J$27),D718))),D718)))</f>
        <v>#NAME?</v>
      </c>
      <c r="E719" s="78" t="str">
        <f t="shared" si="3"/>
        <v>#NAME?</v>
      </c>
      <c r="F719" s="78" t="str">
        <f t="shared" si="4"/>
        <v>#NAME?</v>
      </c>
      <c r="G719" s="78" t="str">
        <f>IF(OR(A719="",A719&lt;$E$23),"",IF(J718&lt;=F719,0,IF(IF(AND(A719&gt;=$E$23,MOD(A719-$E$23,int)=0),$E$24,0)+F719&gt;=J718+E719,J718+E719-F719,IF(AND(A719&gt;=$E$23,MOD(A719-$E$23,int)=0),$E$24,0)+IF(IF(AND(A719&gt;=$E$23,MOD(A719-$E$23,int)=0),$E$24,0)+IF(MOD(A719-$E$27,periods_per_year)=0,$E$26,0)+F719&lt;J718+E719,IF(MOD(A719-$E$27,periods_per_year)=0,$E$26,0),J718+E719-IF(AND(A719&gt;=$E$23,MOD(A719-$E$23,int)=0),$E$24,0)-F719))))</f>
        <v>#NAME?</v>
      </c>
      <c r="H719" s="79"/>
      <c r="I719" s="78" t="str">
        <f t="shared" si="5"/>
        <v>#NAME?</v>
      </c>
      <c r="J719" s="78" t="str">
        <f t="shared" si="6"/>
        <v>#NAME?</v>
      </c>
      <c r="K719" s="78" t="str">
        <f t="shared" si="7"/>
        <v>#NAME?</v>
      </c>
      <c r="L719" s="78" t="str">
        <f t="shared" si="8"/>
        <v>#NAME?</v>
      </c>
      <c r="M719" s="4"/>
      <c r="N719" s="4"/>
      <c r="O719" s="74" t="str">
        <f t="shared" si="9"/>
        <v>#NAME?</v>
      </c>
      <c r="P719" s="75" t="str">
        <f>IF(O719="","",IF(OR(periods_per_year=26,periods_per_year=52),IF(periods_per_year=26,IF(O719=1,fpdate,P718+14),IF(periods_per_year=52,IF(O719=1,fpdate,P718+7),"n/a")),IF(periods_per_year=24,DATE(YEAR(fpdate),MONTH(fpdate)+(O719-1)/2+IF(AND(DAY(fpdate)&gt;=15,MOD(O719,2)=0),1,0),IF(MOD(O719,2)=0,IF(DAY(fpdate)&gt;=15,DAY(fpdate)-14,DAY(fpdate)+14),DAY(fpdate))),IF(DAY(DATE(YEAR(fpdate),MONTH(fpdate)+O719-1,DAY(fpdate)))&lt;&gt;DAY(fpdate),DATE(YEAR(fpdate),MONTH(fpdate)+O719,0),DATE(YEAR(fpdate),MONTH(fpdate)+O719-1,DAY(fpdate))))))</f>
        <v>#NAME?</v>
      </c>
      <c r="Q719" s="80" t="str">
        <f>IF(O719="","",IF(D719&lt;&gt;"",D719,IF(O719=1,start_rate,IF(variable,IF(OR(O719=1,O719&lt;$J$23*periods_per_year),Q718,MIN($J$24,IF(MOD(O719-1,$J$26)=0,MAX($J$25,Q718+$J$27),Q718))),Q718))))</f>
        <v>#NAME?</v>
      </c>
      <c r="R719" s="78" t="str">
        <f t="shared" si="10"/>
        <v>#NAME?</v>
      </c>
      <c r="S719" s="78" t="str">
        <f t="shared" si="11"/>
        <v>#NAME?</v>
      </c>
      <c r="T719" s="78" t="str">
        <f t="shared" si="12"/>
        <v>#NAME?</v>
      </c>
      <c r="U719" s="78" t="str">
        <f t="shared" si="13"/>
        <v>#NAME?</v>
      </c>
    </row>
    <row r="720" ht="12.75" customHeight="1">
      <c r="A720" s="74" t="str">
        <f t="shared" si="1"/>
        <v>#NAME?</v>
      </c>
      <c r="B720" s="75" t="str">
        <f>IF(A720="","",IF(OR(periods_per_year=26,periods_per_year=52),IF(periods_per_year=26,IF(A720=1,fpdate,B719+14),IF(periods_per_year=52,IF(A720=1,fpdate,B719+7),"n/a")),IF(periods_per_year=24,DATE(YEAR(fpdate),MONTH(fpdate)+(A720-1)/2+IF(AND(DAY(fpdate)&gt;=15,MOD(A720,2)=0),1,0),IF(MOD(A720,2)=0,IF(DAY(fpdate)&gt;=15,DAY(fpdate)-14,DAY(fpdate)+14),DAY(fpdate))),IF(DAY(DATE(YEAR(fpdate),MONTH(fpdate)+A720-1,DAY(fpdate)))&lt;&gt;DAY(fpdate),DATE(YEAR(fpdate),MONTH(fpdate)+A720,0),DATE(YEAR(fpdate),MONTH(fpdate)+A720-1,DAY(fpdate))))))</f>
        <v>#NAME?</v>
      </c>
      <c r="C720" s="76" t="str">
        <f t="shared" si="2"/>
        <v>#NAME?</v>
      </c>
      <c r="D720" s="77" t="str">
        <f>IF(A720="","",IF(A720=1,start_rate,IF(variable,IF(OR(A720=1,A720&lt;$J$23*periods_per_year),D719,MIN($J$24,IF(MOD(A720-1,$J$26)=0,MAX($J$25,D719+$J$27),D719))),D719)))</f>
        <v>#NAME?</v>
      </c>
      <c r="E720" s="78" t="str">
        <f t="shared" si="3"/>
        <v>#NAME?</v>
      </c>
      <c r="F720" s="78" t="str">
        <f t="shared" si="4"/>
        <v>#NAME?</v>
      </c>
      <c r="G720" s="78" t="str">
        <f>IF(OR(A720="",A720&lt;$E$23),"",IF(J719&lt;=F720,0,IF(IF(AND(A720&gt;=$E$23,MOD(A720-$E$23,int)=0),$E$24,0)+F720&gt;=J719+E720,J719+E720-F720,IF(AND(A720&gt;=$E$23,MOD(A720-$E$23,int)=0),$E$24,0)+IF(IF(AND(A720&gt;=$E$23,MOD(A720-$E$23,int)=0),$E$24,0)+IF(MOD(A720-$E$27,periods_per_year)=0,$E$26,0)+F720&lt;J719+E720,IF(MOD(A720-$E$27,periods_per_year)=0,$E$26,0),J719+E720-IF(AND(A720&gt;=$E$23,MOD(A720-$E$23,int)=0),$E$24,0)-F720))))</f>
        <v>#NAME?</v>
      </c>
      <c r="H720" s="79"/>
      <c r="I720" s="78" t="str">
        <f t="shared" si="5"/>
        <v>#NAME?</v>
      </c>
      <c r="J720" s="78" t="str">
        <f t="shared" si="6"/>
        <v>#NAME?</v>
      </c>
      <c r="K720" s="78" t="str">
        <f t="shared" si="7"/>
        <v>#NAME?</v>
      </c>
      <c r="L720" s="78" t="str">
        <f t="shared" si="8"/>
        <v>#NAME?</v>
      </c>
      <c r="M720" s="4"/>
      <c r="N720" s="4"/>
      <c r="O720" s="74" t="str">
        <f t="shared" si="9"/>
        <v>#NAME?</v>
      </c>
      <c r="P720" s="75" t="str">
        <f>IF(O720="","",IF(OR(periods_per_year=26,periods_per_year=52),IF(periods_per_year=26,IF(O720=1,fpdate,P719+14),IF(periods_per_year=52,IF(O720=1,fpdate,P719+7),"n/a")),IF(periods_per_year=24,DATE(YEAR(fpdate),MONTH(fpdate)+(O720-1)/2+IF(AND(DAY(fpdate)&gt;=15,MOD(O720,2)=0),1,0),IF(MOD(O720,2)=0,IF(DAY(fpdate)&gt;=15,DAY(fpdate)-14,DAY(fpdate)+14),DAY(fpdate))),IF(DAY(DATE(YEAR(fpdate),MONTH(fpdate)+O720-1,DAY(fpdate)))&lt;&gt;DAY(fpdate),DATE(YEAR(fpdate),MONTH(fpdate)+O720,0),DATE(YEAR(fpdate),MONTH(fpdate)+O720-1,DAY(fpdate))))))</f>
        <v>#NAME?</v>
      </c>
      <c r="Q720" s="80" t="str">
        <f>IF(O720="","",IF(D720&lt;&gt;"",D720,IF(O720=1,start_rate,IF(variable,IF(OR(O720=1,O720&lt;$J$23*periods_per_year),Q719,MIN($J$24,IF(MOD(O720-1,$J$26)=0,MAX($J$25,Q719+$J$27),Q719))),Q719))))</f>
        <v>#NAME?</v>
      </c>
      <c r="R720" s="78" t="str">
        <f t="shared" si="10"/>
        <v>#NAME?</v>
      </c>
      <c r="S720" s="78" t="str">
        <f t="shared" si="11"/>
        <v>#NAME?</v>
      </c>
      <c r="T720" s="78" t="str">
        <f t="shared" si="12"/>
        <v>#NAME?</v>
      </c>
      <c r="U720" s="78" t="str">
        <f t="shared" si="13"/>
        <v>#NAME?</v>
      </c>
    </row>
    <row r="721" ht="12.75" customHeight="1">
      <c r="A721" s="74" t="str">
        <f t="shared" si="1"/>
        <v>#NAME?</v>
      </c>
      <c r="B721" s="75" t="str">
        <f>IF(A721="","",IF(OR(periods_per_year=26,periods_per_year=52),IF(periods_per_year=26,IF(A721=1,fpdate,B720+14),IF(periods_per_year=52,IF(A721=1,fpdate,B720+7),"n/a")),IF(periods_per_year=24,DATE(YEAR(fpdate),MONTH(fpdate)+(A721-1)/2+IF(AND(DAY(fpdate)&gt;=15,MOD(A721,2)=0),1,0),IF(MOD(A721,2)=0,IF(DAY(fpdate)&gt;=15,DAY(fpdate)-14,DAY(fpdate)+14),DAY(fpdate))),IF(DAY(DATE(YEAR(fpdate),MONTH(fpdate)+A721-1,DAY(fpdate)))&lt;&gt;DAY(fpdate),DATE(YEAR(fpdate),MONTH(fpdate)+A721,0),DATE(YEAR(fpdate),MONTH(fpdate)+A721-1,DAY(fpdate))))))</f>
        <v>#NAME?</v>
      </c>
      <c r="C721" s="76" t="str">
        <f t="shared" si="2"/>
        <v>#NAME?</v>
      </c>
      <c r="D721" s="77" t="str">
        <f>IF(A721="","",IF(A721=1,start_rate,IF(variable,IF(OR(A721=1,A721&lt;$J$23*periods_per_year),D720,MIN($J$24,IF(MOD(A721-1,$J$26)=0,MAX($J$25,D720+$J$27),D720))),D720)))</f>
        <v>#NAME?</v>
      </c>
      <c r="E721" s="78" t="str">
        <f t="shared" si="3"/>
        <v>#NAME?</v>
      </c>
      <c r="F721" s="78" t="str">
        <f t="shared" si="4"/>
        <v>#NAME?</v>
      </c>
      <c r="G721" s="78" t="str">
        <f>IF(OR(A721="",A721&lt;$E$23),"",IF(J720&lt;=F721,0,IF(IF(AND(A721&gt;=$E$23,MOD(A721-$E$23,int)=0),$E$24,0)+F721&gt;=J720+E721,J720+E721-F721,IF(AND(A721&gt;=$E$23,MOD(A721-$E$23,int)=0),$E$24,0)+IF(IF(AND(A721&gt;=$E$23,MOD(A721-$E$23,int)=0),$E$24,0)+IF(MOD(A721-$E$27,periods_per_year)=0,$E$26,0)+F721&lt;J720+E721,IF(MOD(A721-$E$27,periods_per_year)=0,$E$26,0),J720+E721-IF(AND(A721&gt;=$E$23,MOD(A721-$E$23,int)=0),$E$24,0)-F721))))</f>
        <v>#NAME?</v>
      </c>
      <c r="H721" s="79"/>
      <c r="I721" s="78" t="str">
        <f t="shared" si="5"/>
        <v>#NAME?</v>
      </c>
      <c r="J721" s="78" t="str">
        <f t="shared" si="6"/>
        <v>#NAME?</v>
      </c>
      <c r="K721" s="78" t="str">
        <f t="shared" si="7"/>
        <v>#NAME?</v>
      </c>
      <c r="L721" s="78" t="str">
        <f t="shared" si="8"/>
        <v>#NAME?</v>
      </c>
      <c r="M721" s="4"/>
      <c r="N721" s="4"/>
      <c r="O721" s="74" t="str">
        <f t="shared" si="9"/>
        <v>#NAME?</v>
      </c>
      <c r="P721" s="75" t="str">
        <f>IF(O721="","",IF(OR(periods_per_year=26,periods_per_year=52),IF(periods_per_year=26,IF(O721=1,fpdate,P720+14),IF(periods_per_year=52,IF(O721=1,fpdate,P720+7),"n/a")),IF(periods_per_year=24,DATE(YEAR(fpdate),MONTH(fpdate)+(O721-1)/2+IF(AND(DAY(fpdate)&gt;=15,MOD(O721,2)=0),1,0),IF(MOD(O721,2)=0,IF(DAY(fpdate)&gt;=15,DAY(fpdate)-14,DAY(fpdate)+14),DAY(fpdate))),IF(DAY(DATE(YEAR(fpdate),MONTH(fpdate)+O721-1,DAY(fpdate)))&lt;&gt;DAY(fpdate),DATE(YEAR(fpdate),MONTH(fpdate)+O721,0),DATE(YEAR(fpdate),MONTH(fpdate)+O721-1,DAY(fpdate))))))</f>
        <v>#NAME?</v>
      </c>
      <c r="Q721" s="80" t="str">
        <f>IF(O721="","",IF(D721&lt;&gt;"",D721,IF(O721=1,start_rate,IF(variable,IF(OR(O721=1,O721&lt;$J$23*periods_per_year),Q720,MIN($J$24,IF(MOD(O721-1,$J$26)=0,MAX($J$25,Q720+$J$27),Q720))),Q720))))</f>
        <v>#NAME?</v>
      </c>
      <c r="R721" s="78" t="str">
        <f t="shared" si="10"/>
        <v>#NAME?</v>
      </c>
      <c r="S721" s="78" t="str">
        <f t="shared" si="11"/>
        <v>#NAME?</v>
      </c>
      <c r="T721" s="78" t="str">
        <f t="shared" si="12"/>
        <v>#NAME?</v>
      </c>
      <c r="U721" s="78" t="str">
        <f t="shared" si="13"/>
        <v>#NAME?</v>
      </c>
    </row>
    <row r="722" ht="12.75" customHeight="1">
      <c r="A722" s="74" t="str">
        <f t="shared" si="1"/>
        <v>#NAME?</v>
      </c>
      <c r="B722" s="75" t="str">
        <f>IF(A722="","",IF(OR(periods_per_year=26,periods_per_year=52),IF(periods_per_year=26,IF(A722=1,fpdate,B721+14),IF(periods_per_year=52,IF(A722=1,fpdate,B721+7),"n/a")),IF(periods_per_year=24,DATE(YEAR(fpdate),MONTH(fpdate)+(A722-1)/2+IF(AND(DAY(fpdate)&gt;=15,MOD(A722,2)=0),1,0),IF(MOD(A722,2)=0,IF(DAY(fpdate)&gt;=15,DAY(fpdate)-14,DAY(fpdate)+14),DAY(fpdate))),IF(DAY(DATE(YEAR(fpdate),MONTH(fpdate)+A722-1,DAY(fpdate)))&lt;&gt;DAY(fpdate),DATE(YEAR(fpdate),MONTH(fpdate)+A722,0),DATE(YEAR(fpdate),MONTH(fpdate)+A722-1,DAY(fpdate))))))</f>
        <v>#NAME?</v>
      </c>
      <c r="C722" s="76" t="str">
        <f t="shared" si="2"/>
        <v>#NAME?</v>
      </c>
      <c r="D722" s="77" t="str">
        <f>IF(A722="","",IF(A722=1,start_rate,IF(variable,IF(OR(A722=1,A722&lt;$J$23*periods_per_year),D721,MIN($J$24,IF(MOD(A722-1,$J$26)=0,MAX($J$25,D721+$J$27),D721))),D721)))</f>
        <v>#NAME?</v>
      </c>
      <c r="E722" s="78" t="str">
        <f t="shared" si="3"/>
        <v>#NAME?</v>
      </c>
      <c r="F722" s="78" t="str">
        <f t="shared" si="4"/>
        <v>#NAME?</v>
      </c>
      <c r="G722" s="78" t="str">
        <f>IF(OR(A722="",A722&lt;$E$23),"",IF(J721&lt;=F722,0,IF(IF(AND(A722&gt;=$E$23,MOD(A722-$E$23,int)=0),$E$24,0)+F722&gt;=J721+E722,J721+E722-F722,IF(AND(A722&gt;=$E$23,MOD(A722-$E$23,int)=0),$E$24,0)+IF(IF(AND(A722&gt;=$E$23,MOD(A722-$E$23,int)=0),$E$24,0)+IF(MOD(A722-$E$27,periods_per_year)=0,$E$26,0)+F722&lt;J721+E722,IF(MOD(A722-$E$27,periods_per_year)=0,$E$26,0),J721+E722-IF(AND(A722&gt;=$E$23,MOD(A722-$E$23,int)=0),$E$24,0)-F722))))</f>
        <v>#NAME?</v>
      </c>
      <c r="H722" s="79"/>
      <c r="I722" s="78" t="str">
        <f t="shared" si="5"/>
        <v>#NAME?</v>
      </c>
      <c r="J722" s="78" t="str">
        <f t="shared" si="6"/>
        <v>#NAME?</v>
      </c>
      <c r="K722" s="78" t="str">
        <f t="shared" si="7"/>
        <v>#NAME?</v>
      </c>
      <c r="L722" s="78" t="str">
        <f t="shared" si="8"/>
        <v>#NAME?</v>
      </c>
      <c r="M722" s="4"/>
      <c r="N722" s="4"/>
      <c r="O722" s="74" t="str">
        <f t="shared" si="9"/>
        <v>#NAME?</v>
      </c>
      <c r="P722" s="75" t="str">
        <f>IF(O722="","",IF(OR(periods_per_year=26,periods_per_year=52),IF(periods_per_year=26,IF(O722=1,fpdate,P721+14),IF(periods_per_year=52,IF(O722=1,fpdate,P721+7),"n/a")),IF(periods_per_year=24,DATE(YEAR(fpdate),MONTH(fpdate)+(O722-1)/2+IF(AND(DAY(fpdate)&gt;=15,MOD(O722,2)=0),1,0),IF(MOD(O722,2)=0,IF(DAY(fpdate)&gt;=15,DAY(fpdate)-14,DAY(fpdate)+14),DAY(fpdate))),IF(DAY(DATE(YEAR(fpdate),MONTH(fpdate)+O722-1,DAY(fpdate)))&lt;&gt;DAY(fpdate),DATE(YEAR(fpdate),MONTH(fpdate)+O722,0),DATE(YEAR(fpdate),MONTH(fpdate)+O722-1,DAY(fpdate))))))</f>
        <v>#NAME?</v>
      </c>
      <c r="Q722" s="80" t="str">
        <f>IF(O722="","",IF(D722&lt;&gt;"",D722,IF(O722=1,start_rate,IF(variable,IF(OR(O722=1,O722&lt;$J$23*periods_per_year),Q721,MIN($J$24,IF(MOD(O722-1,$J$26)=0,MAX($J$25,Q721+$J$27),Q721))),Q721))))</f>
        <v>#NAME?</v>
      </c>
      <c r="R722" s="78" t="str">
        <f t="shared" si="10"/>
        <v>#NAME?</v>
      </c>
      <c r="S722" s="78" t="str">
        <f t="shared" si="11"/>
        <v>#NAME?</v>
      </c>
      <c r="T722" s="78" t="str">
        <f t="shared" si="12"/>
        <v>#NAME?</v>
      </c>
      <c r="U722" s="78" t="str">
        <f t="shared" si="13"/>
        <v>#NAME?</v>
      </c>
    </row>
    <row r="723" ht="12.75" customHeight="1">
      <c r="A723" s="74" t="str">
        <f t="shared" si="1"/>
        <v>#NAME?</v>
      </c>
      <c r="B723" s="75" t="str">
        <f>IF(A723="","",IF(OR(periods_per_year=26,periods_per_year=52),IF(periods_per_year=26,IF(A723=1,fpdate,B722+14),IF(periods_per_year=52,IF(A723=1,fpdate,B722+7),"n/a")),IF(periods_per_year=24,DATE(YEAR(fpdate),MONTH(fpdate)+(A723-1)/2+IF(AND(DAY(fpdate)&gt;=15,MOD(A723,2)=0),1,0),IF(MOD(A723,2)=0,IF(DAY(fpdate)&gt;=15,DAY(fpdate)-14,DAY(fpdate)+14),DAY(fpdate))),IF(DAY(DATE(YEAR(fpdate),MONTH(fpdate)+A723-1,DAY(fpdate)))&lt;&gt;DAY(fpdate),DATE(YEAR(fpdate),MONTH(fpdate)+A723,0),DATE(YEAR(fpdate),MONTH(fpdate)+A723-1,DAY(fpdate))))))</f>
        <v>#NAME?</v>
      </c>
      <c r="C723" s="76" t="str">
        <f t="shared" si="2"/>
        <v>#NAME?</v>
      </c>
      <c r="D723" s="77" t="str">
        <f>IF(A723="","",IF(A723=1,start_rate,IF(variable,IF(OR(A723=1,A723&lt;$J$23*periods_per_year),D722,MIN($J$24,IF(MOD(A723-1,$J$26)=0,MAX($J$25,D722+$J$27),D722))),D722)))</f>
        <v>#NAME?</v>
      </c>
      <c r="E723" s="78" t="str">
        <f t="shared" si="3"/>
        <v>#NAME?</v>
      </c>
      <c r="F723" s="78" t="str">
        <f t="shared" si="4"/>
        <v>#NAME?</v>
      </c>
      <c r="G723" s="78" t="str">
        <f>IF(OR(A723="",A723&lt;$E$23),"",IF(J722&lt;=F723,0,IF(IF(AND(A723&gt;=$E$23,MOD(A723-$E$23,int)=0),$E$24,0)+F723&gt;=J722+E723,J722+E723-F723,IF(AND(A723&gt;=$E$23,MOD(A723-$E$23,int)=0),$E$24,0)+IF(IF(AND(A723&gt;=$E$23,MOD(A723-$E$23,int)=0),$E$24,0)+IF(MOD(A723-$E$27,periods_per_year)=0,$E$26,0)+F723&lt;J722+E723,IF(MOD(A723-$E$27,periods_per_year)=0,$E$26,0),J722+E723-IF(AND(A723&gt;=$E$23,MOD(A723-$E$23,int)=0),$E$24,0)-F723))))</f>
        <v>#NAME?</v>
      </c>
      <c r="H723" s="79"/>
      <c r="I723" s="78" t="str">
        <f t="shared" si="5"/>
        <v>#NAME?</v>
      </c>
      <c r="J723" s="78" t="str">
        <f t="shared" si="6"/>
        <v>#NAME?</v>
      </c>
      <c r="K723" s="78" t="str">
        <f t="shared" si="7"/>
        <v>#NAME?</v>
      </c>
      <c r="L723" s="78" t="str">
        <f t="shared" si="8"/>
        <v>#NAME?</v>
      </c>
      <c r="M723" s="4"/>
      <c r="N723" s="4"/>
      <c r="O723" s="74" t="str">
        <f t="shared" si="9"/>
        <v>#NAME?</v>
      </c>
      <c r="P723" s="75" t="str">
        <f>IF(O723="","",IF(OR(periods_per_year=26,periods_per_year=52),IF(periods_per_year=26,IF(O723=1,fpdate,P722+14),IF(periods_per_year=52,IF(O723=1,fpdate,P722+7),"n/a")),IF(periods_per_year=24,DATE(YEAR(fpdate),MONTH(fpdate)+(O723-1)/2+IF(AND(DAY(fpdate)&gt;=15,MOD(O723,2)=0),1,0),IF(MOD(O723,2)=0,IF(DAY(fpdate)&gt;=15,DAY(fpdate)-14,DAY(fpdate)+14),DAY(fpdate))),IF(DAY(DATE(YEAR(fpdate),MONTH(fpdate)+O723-1,DAY(fpdate)))&lt;&gt;DAY(fpdate),DATE(YEAR(fpdate),MONTH(fpdate)+O723,0),DATE(YEAR(fpdate),MONTH(fpdate)+O723-1,DAY(fpdate))))))</f>
        <v>#NAME?</v>
      </c>
      <c r="Q723" s="80" t="str">
        <f>IF(O723="","",IF(D723&lt;&gt;"",D723,IF(O723=1,start_rate,IF(variable,IF(OR(O723=1,O723&lt;$J$23*periods_per_year),Q722,MIN($J$24,IF(MOD(O723-1,$J$26)=0,MAX($J$25,Q722+$J$27),Q722))),Q722))))</f>
        <v>#NAME?</v>
      </c>
      <c r="R723" s="78" t="str">
        <f t="shared" si="10"/>
        <v>#NAME?</v>
      </c>
      <c r="S723" s="78" t="str">
        <f t="shared" si="11"/>
        <v>#NAME?</v>
      </c>
      <c r="T723" s="78" t="str">
        <f t="shared" si="12"/>
        <v>#NAME?</v>
      </c>
      <c r="U723" s="78" t="str">
        <f t="shared" si="13"/>
        <v>#NAME?</v>
      </c>
    </row>
    <row r="724" ht="12.75" customHeight="1">
      <c r="A724" s="74" t="str">
        <f t="shared" si="1"/>
        <v>#NAME?</v>
      </c>
      <c r="B724" s="75" t="str">
        <f>IF(A724="","",IF(OR(periods_per_year=26,periods_per_year=52),IF(periods_per_year=26,IF(A724=1,fpdate,B723+14),IF(periods_per_year=52,IF(A724=1,fpdate,B723+7),"n/a")),IF(periods_per_year=24,DATE(YEAR(fpdate),MONTH(fpdate)+(A724-1)/2+IF(AND(DAY(fpdate)&gt;=15,MOD(A724,2)=0),1,0),IF(MOD(A724,2)=0,IF(DAY(fpdate)&gt;=15,DAY(fpdate)-14,DAY(fpdate)+14),DAY(fpdate))),IF(DAY(DATE(YEAR(fpdate),MONTH(fpdate)+A724-1,DAY(fpdate)))&lt;&gt;DAY(fpdate),DATE(YEAR(fpdate),MONTH(fpdate)+A724,0),DATE(YEAR(fpdate),MONTH(fpdate)+A724-1,DAY(fpdate))))))</f>
        <v>#NAME?</v>
      </c>
      <c r="C724" s="76" t="str">
        <f t="shared" si="2"/>
        <v>#NAME?</v>
      </c>
      <c r="D724" s="77" t="str">
        <f>IF(A724="","",IF(A724=1,start_rate,IF(variable,IF(OR(A724=1,A724&lt;$J$23*periods_per_year),D723,MIN($J$24,IF(MOD(A724-1,$J$26)=0,MAX($J$25,D723+$J$27),D723))),D723)))</f>
        <v>#NAME?</v>
      </c>
      <c r="E724" s="78" t="str">
        <f t="shared" si="3"/>
        <v>#NAME?</v>
      </c>
      <c r="F724" s="78" t="str">
        <f t="shared" si="4"/>
        <v>#NAME?</v>
      </c>
      <c r="G724" s="78" t="str">
        <f>IF(OR(A724="",A724&lt;$E$23),"",IF(J723&lt;=F724,0,IF(IF(AND(A724&gt;=$E$23,MOD(A724-$E$23,int)=0),$E$24,0)+F724&gt;=J723+E724,J723+E724-F724,IF(AND(A724&gt;=$E$23,MOD(A724-$E$23,int)=0),$E$24,0)+IF(IF(AND(A724&gt;=$E$23,MOD(A724-$E$23,int)=0),$E$24,0)+IF(MOD(A724-$E$27,periods_per_year)=0,$E$26,0)+F724&lt;J723+E724,IF(MOD(A724-$E$27,periods_per_year)=0,$E$26,0),J723+E724-IF(AND(A724&gt;=$E$23,MOD(A724-$E$23,int)=0),$E$24,0)-F724))))</f>
        <v>#NAME?</v>
      </c>
      <c r="H724" s="79"/>
      <c r="I724" s="78" t="str">
        <f t="shared" si="5"/>
        <v>#NAME?</v>
      </c>
      <c r="J724" s="78" t="str">
        <f t="shared" si="6"/>
        <v>#NAME?</v>
      </c>
      <c r="K724" s="78" t="str">
        <f t="shared" si="7"/>
        <v>#NAME?</v>
      </c>
      <c r="L724" s="78" t="str">
        <f t="shared" si="8"/>
        <v>#NAME?</v>
      </c>
      <c r="M724" s="4"/>
      <c r="N724" s="4"/>
      <c r="O724" s="74" t="str">
        <f t="shared" si="9"/>
        <v>#NAME?</v>
      </c>
      <c r="P724" s="75" t="str">
        <f>IF(O724="","",IF(OR(periods_per_year=26,periods_per_year=52),IF(periods_per_year=26,IF(O724=1,fpdate,P723+14),IF(periods_per_year=52,IF(O724=1,fpdate,P723+7),"n/a")),IF(periods_per_year=24,DATE(YEAR(fpdate),MONTH(fpdate)+(O724-1)/2+IF(AND(DAY(fpdate)&gt;=15,MOD(O724,2)=0),1,0),IF(MOD(O724,2)=0,IF(DAY(fpdate)&gt;=15,DAY(fpdate)-14,DAY(fpdate)+14),DAY(fpdate))),IF(DAY(DATE(YEAR(fpdate),MONTH(fpdate)+O724-1,DAY(fpdate)))&lt;&gt;DAY(fpdate),DATE(YEAR(fpdate),MONTH(fpdate)+O724,0),DATE(YEAR(fpdate),MONTH(fpdate)+O724-1,DAY(fpdate))))))</f>
        <v>#NAME?</v>
      </c>
      <c r="Q724" s="80" t="str">
        <f>IF(O724="","",IF(D724&lt;&gt;"",D724,IF(O724=1,start_rate,IF(variable,IF(OR(O724=1,O724&lt;$J$23*periods_per_year),Q723,MIN($J$24,IF(MOD(O724-1,$J$26)=0,MAX($J$25,Q723+$J$27),Q723))),Q723))))</f>
        <v>#NAME?</v>
      </c>
      <c r="R724" s="78" t="str">
        <f t="shared" si="10"/>
        <v>#NAME?</v>
      </c>
      <c r="S724" s="78" t="str">
        <f t="shared" si="11"/>
        <v>#NAME?</v>
      </c>
      <c r="T724" s="78" t="str">
        <f t="shared" si="12"/>
        <v>#NAME?</v>
      </c>
      <c r="U724" s="78" t="str">
        <f t="shared" si="13"/>
        <v>#NAME?</v>
      </c>
    </row>
    <row r="725" ht="12.75" customHeight="1">
      <c r="A725" s="74" t="str">
        <f t="shared" si="1"/>
        <v>#NAME?</v>
      </c>
      <c r="B725" s="75" t="str">
        <f>IF(A725="","",IF(OR(periods_per_year=26,periods_per_year=52),IF(periods_per_year=26,IF(A725=1,fpdate,B724+14),IF(periods_per_year=52,IF(A725=1,fpdate,B724+7),"n/a")),IF(periods_per_year=24,DATE(YEAR(fpdate),MONTH(fpdate)+(A725-1)/2+IF(AND(DAY(fpdate)&gt;=15,MOD(A725,2)=0),1,0),IF(MOD(A725,2)=0,IF(DAY(fpdate)&gt;=15,DAY(fpdate)-14,DAY(fpdate)+14),DAY(fpdate))),IF(DAY(DATE(YEAR(fpdate),MONTH(fpdate)+A725-1,DAY(fpdate)))&lt;&gt;DAY(fpdate),DATE(YEAR(fpdate),MONTH(fpdate)+A725,0),DATE(YEAR(fpdate),MONTH(fpdate)+A725-1,DAY(fpdate))))))</f>
        <v>#NAME?</v>
      </c>
      <c r="C725" s="76" t="str">
        <f t="shared" si="2"/>
        <v>#NAME?</v>
      </c>
      <c r="D725" s="77" t="str">
        <f>IF(A725="","",IF(A725=1,start_rate,IF(variable,IF(OR(A725=1,A725&lt;$J$23*periods_per_year),D724,MIN($J$24,IF(MOD(A725-1,$J$26)=0,MAX($J$25,D724+$J$27),D724))),D724)))</f>
        <v>#NAME?</v>
      </c>
      <c r="E725" s="78" t="str">
        <f t="shared" si="3"/>
        <v>#NAME?</v>
      </c>
      <c r="F725" s="78" t="str">
        <f t="shared" si="4"/>
        <v>#NAME?</v>
      </c>
      <c r="G725" s="78" t="str">
        <f>IF(OR(A725="",A725&lt;$E$23),"",IF(J724&lt;=F725,0,IF(IF(AND(A725&gt;=$E$23,MOD(A725-$E$23,int)=0),$E$24,0)+F725&gt;=J724+E725,J724+E725-F725,IF(AND(A725&gt;=$E$23,MOD(A725-$E$23,int)=0),$E$24,0)+IF(IF(AND(A725&gt;=$E$23,MOD(A725-$E$23,int)=0),$E$24,0)+IF(MOD(A725-$E$27,periods_per_year)=0,$E$26,0)+F725&lt;J724+E725,IF(MOD(A725-$E$27,periods_per_year)=0,$E$26,0),J724+E725-IF(AND(A725&gt;=$E$23,MOD(A725-$E$23,int)=0),$E$24,0)-F725))))</f>
        <v>#NAME?</v>
      </c>
      <c r="H725" s="79"/>
      <c r="I725" s="78" t="str">
        <f t="shared" si="5"/>
        <v>#NAME?</v>
      </c>
      <c r="J725" s="78" t="str">
        <f t="shared" si="6"/>
        <v>#NAME?</v>
      </c>
      <c r="K725" s="78" t="str">
        <f t="shared" si="7"/>
        <v>#NAME?</v>
      </c>
      <c r="L725" s="78" t="str">
        <f t="shared" si="8"/>
        <v>#NAME?</v>
      </c>
      <c r="M725" s="4"/>
      <c r="N725" s="4"/>
      <c r="O725" s="74" t="str">
        <f t="shared" si="9"/>
        <v>#NAME?</v>
      </c>
      <c r="P725" s="75" t="str">
        <f>IF(O725="","",IF(OR(periods_per_year=26,periods_per_year=52),IF(periods_per_year=26,IF(O725=1,fpdate,P724+14),IF(periods_per_year=52,IF(O725=1,fpdate,P724+7),"n/a")),IF(periods_per_year=24,DATE(YEAR(fpdate),MONTH(fpdate)+(O725-1)/2+IF(AND(DAY(fpdate)&gt;=15,MOD(O725,2)=0),1,0),IF(MOD(O725,2)=0,IF(DAY(fpdate)&gt;=15,DAY(fpdate)-14,DAY(fpdate)+14),DAY(fpdate))),IF(DAY(DATE(YEAR(fpdate),MONTH(fpdate)+O725-1,DAY(fpdate)))&lt;&gt;DAY(fpdate),DATE(YEAR(fpdate),MONTH(fpdate)+O725,0),DATE(YEAR(fpdate),MONTH(fpdate)+O725-1,DAY(fpdate))))))</f>
        <v>#NAME?</v>
      </c>
      <c r="Q725" s="80" t="str">
        <f>IF(O725="","",IF(D725&lt;&gt;"",D725,IF(O725=1,start_rate,IF(variable,IF(OR(O725=1,O725&lt;$J$23*periods_per_year),Q724,MIN($J$24,IF(MOD(O725-1,$J$26)=0,MAX($J$25,Q724+$J$27),Q724))),Q724))))</f>
        <v>#NAME?</v>
      </c>
      <c r="R725" s="78" t="str">
        <f t="shared" si="10"/>
        <v>#NAME?</v>
      </c>
      <c r="S725" s="78" t="str">
        <f t="shared" si="11"/>
        <v>#NAME?</v>
      </c>
      <c r="T725" s="78" t="str">
        <f t="shared" si="12"/>
        <v>#NAME?</v>
      </c>
      <c r="U725" s="78" t="str">
        <f t="shared" si="13"/>
        <v>#NAME?</v>
      </c>
    </row>
    <row r="726" ht="12.75" customHeight="1">
      <c r="A726" s="74" t="str">
        <f t="shared" si="1"/>
        <v>#NAME?</v>
      </c>
      <c r="B726" s="75" t="str">
        <f>IF(A726="","",IF(OR(periods_per_year=26,periods_per_year=52),IF(periods_per_year=26,IF(A726=1,fpdate,B725+14),IF(periods_per_year=52,IF(A726=1,fpdate,B725+7),"n/a")),IF(periods_per_year=24,DATE(YEAR(fpdate),MONTH(fpdate)+(A726-1)/2+IF(AND(DAY(fpdate)&gt;=15,MOD(A726,2)=0),1,0),IF(MOD(A726,2)=0,IF(DAY(fpdate)&gt;=15,DAY(fpdate)-14,DAY(fpdate)+14),DAY(fpdate))),IF(DAY(DATE(YEAR(fpdate),MONTH(fpdate)+A726-1,DAY(fpdate)))&lt;&gt;DAY(fpdate),DATE(YEAR(fpdate),MONTH(fpdate)+A726,0),DATE(YEAR(fpdate),MONTH(fpdate)+A726-1,DAY(fpdate))))))</f>
        <v>#NAME?</v>
      </c>
      <c r="C726" s="76" t="str">
        <f t="shared" si="2"/>
        <v>#NAME?</v>
      </c>
      <c r="D726" s="77" t="str">
        <f>IF(A726="","",IF(A726=1,start_rate,IF(variable,IF(OR(A726=1,A726&lt;$J$23*periods_per_year),D725,MIN($J$24,IF(MOD(A726-1,$J$26)=0,MAX($J$25,D725+$J$27),D725))),D725)))</f>
        <v>#NAME?</v>
      </c>
      <c r="E726" s="78" t="str">
        <f t="shared" si="3"/>
        <v>#NAME?</v>
      </c>
      <c r="F726" s="78" t="str">
        <f t="shared" si="4"/>
        <v>#NAME?</v>
      </c>
      <c r="G726" s="78" t="str">
        <f>IF(OR(A726="",A726&lt;$E$23),"",IF(J725&lt;=F726,0,IF(IF(AND(A726&gt;=$E$23,MOD(A726-$E$23,int)=0),$E$24,0)+F726&gt;=J725+E726,J725+E726-F726,IF(AND(A726&gt;=$E$23,MOD(A726-$E$23,int)=0),$E$24,0)+IF(IF(AND(A726&gt;=$E$23,MOD(A726-$E$23,int)=0),$E$24,0)+IF(MOD(A726-$E$27,periods_per_year)=0,$E$26,0)+F726&lt;J725+E726,IF(MOD(A726-$E$27,periods_per_year)=0,$E$26,0),J725+E726-IF(AND(A726&gt;=$E$23,MOD(A726-$E$23,int)=0),$E$24,0)-F726))))</f>
        <v>#NAME?</v>
      </c>
      <c r="H726" s="79"/>
      <c r="I726" s="78" t="str">
        <f t="shared" si="5"/>
        <v>#NAME?</v>
      </c>
      <c r="J726" s="78" t="str">
        <f t="shared" si="6"/>
        <v>#NAME?</v>
      </c>
      <c r="K726" s="78" t="str">
        <f t="shared" si="7"/>
        <v>#NAME?</v>
      </c>
      <c r="L726" s="78" t="str">
        <f t="shared" si="8"/>
        <v>#NAME?</v>
      </c>
      <c r="M726" s="4"/>
      <c r="N726" s="4"/>
      <c r="O726" s="74" t="str">
        <f t="shared" si="9"/>
        <v>#NAME?</v>
      </c>
      <c r="P726" s="75" t="str">
        <f>IF(O726="","",IF(OR(periods_per_year=26,periods_per_year=52),IF(periods_per_year=26,IF(O726=1,fpdate,P725+14),IF(periods_per_year=52,IF(O726=1,fpdate,P725+7),"n/a")),IF(periods_per_year=24,DATE(YEAR(fpdate),MONTH(fpdate)+(O726-1)/2+IF(AND(DAY(fpdate)&gt;=15,MOD(O726,2)=0),1,0),IF(MOD(O726,2)=0,IF(DAY(fpdate)&gt;=15,DAY(fpdate)-14,DAY(fpdate)+14),DAY(fpdate))),IF(DAY(DATE(YEAR(fpdate),MONTH(fpdate)+O726-1,DAY(fpdate)))&lt;&gt;DAY(fpdate),DATE(YEAR(fpdate),MONTH(fpdate)+O726,0),DATE(YEAR(fpdate),MONTH(fpdate)+O726-1,DAY(fpdate))))))</f>
        <v>#NAME?</v>
      </c>
      <c r="Q726" s="80" t="str">
        <f>IF(O726="","",IF(D726&lt;&gt;"",D726,IF(O726=1,start_rate,IF(variable,IF(OR(O726=1,O726&lt;$J$23*periods_per_year),Q725,MIN($J$24,IF(MOD(O726-1,$J$26)=0,MAX($J$25,Q725+$J$27),Q725))),Q725))))</f>
        <v>#NAME?</v>
      </c>
      <c r="R726" s="78" t="str">
        <f t="shared" si="10"/>
        <v>#NAME?</v>
      </c>
      <c r="S726" s="78" t="str">
        <f t="shared" si="11"/>
        <v>#NAME?</v>
      </c>
      <c r="T726" s="78" t="str">
        <f t="shared" si="12"/>
        <v>#NAME?</v>
      </c>
      <c r="U726" s="78" t="str">
        <f t="shared" si="13"/>
        <v>#NAME?</v>
      </c>
    </row>
    <row r="727" ht="12.75" customHeight="1">
      <c r="A727" s="74" t="str">
        <f t="shared" si="1"/>
        <v>#NAME?</v>
      </c>
      <c r="B727" s="75" t="str">
        <f>IF(A727="","",IF(OR(periods_per_year=26,periods_per_year=52),IF(periods_per_year=26,IF(A727=1,fpdate,B726+14),IF(periods_per_year=52,IF(A727=1,fpdate,B726+7),"n/a")),IF(periods_per_year=24,DATE(YEAR(fpdate),MONTH(fpdate)+(A727-1)/2+IF(AND(DAY(fpdate)&gt;=15,MOD(A727,2)=0),1,0),IF(MOD(A727,2)=0,IF(DAY(fpdate)&gt;=15,DAY(fpdate)-14,DAY(fpdate)+14),DAY(fpdate))),IF(DAY(DATE(YEAR(fpdate),MONTH(fpdate)+A727-1,DAY(fpdate)))&lt;&gt;DAY(fpdate),DATE(YEAR(fpdate),MONTH(fpdate)+A727,0),DATE(YEAR(fpdate),MONTH(fpdate)+A727-1,DAY(fpdate))))))</f>
        <v>#NAME?</v>
      </c>
      <c r="C727" s="76" t="str">
        <f t="shared" si="2"/>
        <v>#NAME?</v>
      </c>
      <c r="D727" s="77" t="str">
        <f>IF(A727="","",IF(A727=1,start_rate,IF(variable,IF(OR(A727=1,A727&lt;$J$23*periods_per_year),D726,MIN($J$24,IF(MOD(A727-1,$J$26)=0,MAX($J$25,D726+$J$27),D726))),D726)))</f>
        <v>#NAME?</v>
      </c>
      <c r="E727" s="78" t="str">
        <f t="shared" si="3"/>
        <v>#NAME?</v>
      </c>
      <c r="F727" s="78" t="str">
        <f t="shared" si="4"/>
        <v>#NAME?</v>
      </c>
      <c r="G727" s="78" t="str">
        <f>IF(OR(A727="",A727&lt;$E$23),"",IF(J726&lt;=F727,0,IF(IF(AND(A727&gt;=$E$23,MOD(A727-$E$23,int)=0),$E$24,0)+F727&gt;=J726+E727,J726+E727-F727,IF(AND(A727&gt;=$E$23,MOD(A727-$E$23,int)=0),$E$24,0)+IF(IF(AND(A727&gt;=$E$23,MOD(A727-$E$23,int)=0),$E$24,0)+IF(MOD(A727-$E$27,periods_per_year)=0,$E$26,0)+F727&lt;J726+E727,IF(MOD(A727-$E$27,periods_per_year)=0,$E$26,0),J726+E727-IF(AND(A727&gt;=$E$23,MOD(A727-$E$23,int)=0),$E$24,0)-F727))))</f>
        <v>#NAME?</v>
      </c>
      <c r="H727" s="79"/>
      <c r="I727" s="78" t="str">
        <f t="shared" si="5"/>
        <v>#NAME?</v>
      </c>
      <c r="J727" s="78" t="str">
        <f t="shared" si="6"/>
        <v>#NAME?</v>
      </c>
      <c r="K727" s="78" t="str">
        <f t="shared" si="7"/>
        <v>#NAME?</v>
      </c>
      <c r="L727" s="78" t="str">
        <f t="shared" si="8"/>
        <v>#NAME?</v>
      </c>
      <c r="M727" s="4"/>
      <c r="N727" s="4"/>
      <c r="O727" s="74" t="str">
        <f t="shared" si="9"/>
        <v>#NAME?</v>
      </c>
      <c r="P727" s="75" t="str">
        <f>IF(O727="","",IF(OR(periods_per_year=26,periods_per_year=52),IF(periods_per_year=26,IF(O727=1,fpdate,P726+14),IF(periods_per_year=52,IF(O727=1,fpdate,P726+7),"n/a")),IF(periods_per_year=24,DATE(YEAR(fpdate),MONTH(fpdate)+(O727-1)/2+IF(AND(DAY(fpdate)&gt;=15,MOD(O727,2)=0),1,0),IF(MOD(O727,2)=0,IF(DAY(fpdate)&gt;=15,DAY(fpdate)-14,DAY(fpdate)+14),DAY(fpdate))),IF(DAY(DATE(YEAR(fpdate),MONTH(fpdate)+O727-1,DAY(fpdate)))&lt;&gt;DAY(fpdate),DATE(YEAR(fpdate),MONTH(fpdate)+O727,0),DATE(YEAR(fpdate),MONTH(fpdate)+O727-1,DAY(fpdate))))))</f>
        <v>#NAME?</v>
      </c>
      <c r="Q727" s="80" t="str">
        <f>IF(O727="","",IF(D727&lt;&gt;"",D727,IF(O727=1,start_rate,IF(variable,IF(OR(O727=1,O727&lt;$J$23*periods_per_year),Q726,MIN($J$24,IF(MOD(O727-1,$J$26)=0,MAX($J$25,Q726+$J$27),Q726))),Q726))))</f>
        <v>#NAME?</v>
      </c>
      <c r="R727" s="78" t="str">
        <f t="shared" si="10"/>
        <v>#NAME?</v>
      </c>
      <c r="S727" s="78" t="str">
        <f t="shared" si="11"/>
        <v>#NAME?</v>
      </c>
      <c r="T727" s="78" t="str">
        <f t="shared" si="12"/>
        <v>#NAME?</v>
      </c>
      <c r="U727" s="78" t="str">
        <f t="shared" si="13"/>
        <v>#NAME?</v>
      </c>
    </row>
    <row r="728" ht="12.75" customHeight="1">
      <c r="A728" s="74" t="str">
        <f t="shared" si="1"/>
        <v>#NAME?</v>
      </c>
      <c r="B728" s="75" t="str">
        <f>IF(A728="","",IF(OR(periods_per_year=26,periods_per_year=52),IF(periods_per_year=26,IF(A728=1,fpdate,B727+14),IF(periods_per_year=52,IF(A728=1,fpdate,B727+7),"n/a")),IF(periods_per_year=24,DATE(YEAR(fpdate),MONTH(fpdate)+(A728-1)/2+IF(AND(DAY(fpdate)&gt;=15,MOD(A728,2)=0),1,0),IF(MOD(A728,2)=0,IF(DAY(fpdate)&gt;=15,DAY(fpdate)-14,DAY(fpdate)+14),DAY(fpdate))),IF(DAY(DATE(YEAR(fpdate),MONTH(fpdate)+A728-1,DAY(fpdate)))&lt;&gt;DAY(fpdate),DATE(YEAR(fpdate),MONTH(fpdate)+A728,0),DATE(YEAR(fpdate),MONTH(fpdate)+A728-1,DAY(fpdate))))))</f>
        <v>#NAME?</v>
      </c>
      <c r="C728" s="76" t="str">
        <f t="shared" si="2"/>
        <v>#NAME?</v>
      </c>
      <c r="D728" s="77" t="str">
        <f>IF(A728="","",IF(A728=1,start_rate,IF(variable,IF(OR(A728=1,A728&lt;$J$23*periods_per_year),D727,MIN($J$24,IF(MOD(A728-1,$J$26)=0,MAX($J$25,D727+$J$27),D727))),D727)))</f>
        <v>#NAME?</v>
      </c>
      <c r="E728" s="78" t="str">
        <f t="shared" si="3"/>
        <v>#NAME?</v>
      </c>
      <c r="F728" s="78" t="str">
        <f t="shared" si="4"/>
        <v>#NAME?</v>
      </c>
      <c r="G728" s="78" t="str">
        <f>IF(OR(A728="",A728&lt;$E$23),"",IF(J727&lt;=F728,0,IF(IF(AND(A728&gt;=$E$23,MOD(A728-$E$23,int)=0),$E$24,0)+F728&gt;=J727+E728,J727+E728-F728,IF(AND(A728&gt;=$E$23,MOD(A728-$E$23,int)=0),$E$24,0)+IF(IF(AND(A728&gt;=$E$23,MOD(A728-$E$23,int)=0),$E$24,0)+IF(MOD(A728-$E$27,periods_per_year)=0,$E$26,0)+F728&lt;J727+E728,IF(MOD(A728-$E$27,periods_per_year)=0,$E$26,0),J727+E728-IF(AND(A728&gt;=$E$23,MOD(A728-$E$23,int)=0),$E$24,0)-F728))))</f>
        <v>#NAME?</v>
      </c>
      <c r="H728" s="79"/>
      <c r="I728" s="78" t="str">
        <f t="shared" si="5"/>
        <v>#NAME?</v>
      </c>
      <c r="J728" s="78" t="str">
        <f t="shared" si="6"/>
        <v>#NAME?</v>
      </c>
      <c r="K728" s="78" t="str">
        <f t="shared" si="7"/>
        <v>#NAME?</v>
      </c>
      <c r="L728" s="78" t="str">
        <f t="shared" si="8"/>
        <v>#NAME?</v>
      </c>
      <c r="M728" s="4"/>
      <c r="N728" s="4"/>
      <c r="O728" s="74" t="str">
        <f t="shared" si="9"/>
        <v>#NAME?</v>
      </c>
      <c r="P728" s="75" t="str">
        <f>IF(O728="","",IF(OR(periods_per_year=26,periods_per_year=52),IF(periods_per_year=26,IF(O728=1,fpdate,P727+14),IF(periods_per_year=52,IF(O728=1,fpdate,P727+7),"n/a")),IF(periods_per_year=24,DATE(YEAR(fpdate),MONTH(fpdate)+(O728-1)/2+IF(AND(DAY(fpdate)&gt;=15,MOD(O728,2)=0),1,0),IF(MOD(O728,2)=0,IF(DAY(fpdate)&gt;=15,DAY(fpdate)-14,DAY(fpdate)+14),DAY(fpdate))),IF(DAY(DATE(YEAR(fpdate),MONTH(fpdate)+O728-1,DAY(fpdate)))&lt;&gt;DAY(fpdate),DATE(YEAR(fpdate),MONTH(fpdate)+O728,0),DATE(YEAR(fpdate),MONTH(fpdate)+O728-1,DAY(fpdate))))))</f>
        <v>#NAME?</v>
      </c>
      <c r="Q728" s="80" t="str">
        <f>IF(O728="","",IF(D728&lt;&gt;"",D728,IF(O728=1,start_rate,IF(variable,IF(OR(O728=1,O728&lt;$J$23*periods_per_year),Q727,MIN($J$24,IF(MOD(O728-1,$J$26)=0,MAX($J$25,Q727+$J$27),Q727))),Q727))))</f>
        <v>#NAME?</v>
      </c>
      <c r="R728" s="78" t="str">
        <f t="shared" si="10"/>
        <v>#NAME?</v>
      </c>
      <c r="S728" s="78" t="str">
        <f t="shared" si="11"/>
        <v>#NAME?</v>
      </c>
      <c r="T728" s="78" t="str">
        <f t="shared" si="12"/>
        <v>#NAME?</v>
      </c>
      <c r="U728" s="78" t="str">
        <f t="shared" si="13"/>
        <v>#NAME?</v>
      </c>
    </row>
    <row r="729" ht="12.75" customHeight="1">
      <c r="A729" s="74" t="str">
        <f t="shared" si="1"/>
        <v>#NAME?</v>
      </c>
      <c r="B729" s="75" t="str">
        <f>IF(A729="","",IF(OR(periods_per_year=26,periods_per_year=52),IF(periods_per_year=26,IF(A729=1,fpdate,B728+14),IF(periods_per_year=52,IF(A729=1,fpdate,B728+7),"n/a")),IF(periods_per_year=24,DATE(YEAR(fpdate),MONTH(fpdate)+(A729-1)/2+IF(AND(DAY(fpdate)&gt;=15,MOD(A729,2)=0),1,0),IF(MOD(A729,2)=0,IF(DAY(fpdate)&gt;=15,DAY(fpdate)-14,DAY(fpdate)+14),DAY(fpdate))),IF(DAY(DATE(YEAR(fpdate),MONTH(fpdate)+A729-1,DAY(fpdate)))&lt;&gt;DAY(fpdate),DATE(YEAR(fpdate),MONTH(fpdate)+A729,0),DATE(YEAR(fpdate),MONTH(fpdate)+A729-1,DAY(fpdate))))))</f>
        <v>#NAME?</v>
      </c>
      <c r="C729" s="76" t="str">
        <f t="shared" si="2"/>
        <v>#NAME?</v>
      </c>
      <c r="D729" s="77" t="str">
        <f>IF(A729="","",IF(A729=1,start_rate,IF(variable,IF(OR(A729=1,A729&lt;$J$23*periods_per_year),D728,MIN($J$24,IF(MOD(A729-1,$J$26)=0,MAX($J$25,D728+$J$27),D728))),D728)))</f>
        <v>#NAME?</v>
      </c>
      <c r="E729" s="78" t="str">
        <f t="shared" si="3"/>
        <v>#NAME?</v>
      </c>
      <c r="F729" s="78" t="str">
        <f t="shared" si="4"/>
        <v>#NAME?</v>
      </c>
      <c r="G729" s="78" t="str">
        <f>IF(OR(A729="",A729&lt;$E$23),"",IF(J728&lt;=F729,0,IF(IF(AND(A729&gt;=$E$23,MOD(A729-$E$23,int)=0),$E$24,0)+F729&gt;=J728+E729,J728+E729-F729,IF(AND(A729&gt;=$E$23,MOD(A729-$E$23,int)=0),$E$24,0)+IF(IF(AND(A729&gt;=$E$23,MOD(A729-$E$23,int)=0),$E$24,0)+IF(MOD(A729-$E$27,periods_per_year)=0,$E$26,0)+F729&lt;J728+E729,IF(MOD(A729-$E$27,periods_per_year)=0,$E$26,0),J728+E729-IF(AND(A729&gt;=$E$23,MOD(A729-$E$23,int)=0),$E$24,0)-F729))))</f>
        <v>#NAME?</v>
      </c>
      <c r="H729" s="79"/>
      <c r="I729" s="78" t="str">
        <f t="shared" si="5"/>
        <v>#NAME?</v>
      </c>
      <c r="J729" s="78" t="str">
        <f t="shared" si="6"/>
        <v>#NAME?</v>
      </c>
      <c r="K729" s="78" t="str">
        <f t="shared" si="7"/>
        <v>#NAME?</v>
      </c>
      <c r="L729" s="78" t="str">
        <f t="shared" si="8"/>
        <v>#NAME?</v>
      </c>
      <c r="M729" s="4"/>
      <c r="N729" s="4"/>
      <c r="O729" s="74" t="str">
        <f t="shared" si="9"/>
        <v>#NAME?</v>
      </c>
      <c r="P729" s="75" t="str">
        <f>IF(O729="","",IF(OR(periods_per_year=26,periods_per_year=52),IF(periods_per_year=26,IF(O729=1,fpdate,P728+14),IF(periods_per_year=52,IF(O729=1,fpdate,P728+7),"n/a")),IF(periods_per_year=24,DATE(YEAR(fpdate),MONTH(fpdate)+(O729-1)/2+IF(AND(DAY(fpdate)&gt;=15,MOD(O729,2)=0),1,0),IF(MOD(O729,2)=0,IF(DAY(fpdate)&gt;=15,DAY(fpdate)-14,DAY(fpdate)+14),DAY(fpdate))),IF(DAY(DATE(YEAR(fpdate),MONTH(fpdate)+O729-1,DAY(fpdate)))&lt;&gt;DAY(fpdate),DATE(YEAR(fpdate),MONTH(fpdate)+O729,0),DATE(YEAR(fpdate),MONTH(fpdate)+O729-1,DAY(fpdate))))))</f>
        <v>#NAME?</v>
      </c>
      <c r="Q729" s="80" t="str">
        <f>IF(O729="","",IF(D729&lt;&gt;"",D729,IF(O729=1,start_rate,IF(variable,IF(OR(O729=1,O729&lt;$J$23*periods_per_year),Q728,MIN($J$24,IF(MOD(O729-1,$J$26)=0,MAX($J$25,Q728+$J$27),Q728))),Q728))))</f>
        <v>#NAME?</v>
      </c>
      <c r="R729" s="78" t="str">
        <f t="shared" si="10"/>
        <v>#NAME?</v>
      </c>
      <c r="S729" s="78" t="str">
        <f t="shared" si="11"/>
        <v>#NAME?</v>
      </c>
      <c r="T729" s="78" t="str">
        <f t="shared" si="12"/>
        <v>#NAME?</v>
      </c>
      <c r="U729" s="78" t="str">
        <f t="shared" si="13"/>
        <v>#NAME?</v>
      </c>
    </row>
    <row r="730" ht="12.75" customHeight="1">
      <c r="A730" s="74" t="str">
        <f t="shared" si="1"/>
        <v>#NAME?</v>
      </c>
      <c r="B730" s="75" t="str">
        <f>IF(A730="","",IF(OR(periods_per_year=26,periods_per_year=52),IF(periods_per_year=26,IF(A730=1,fpdate,B729+14),IF(periods_per_year=52,IF(A730=1,fpdate,B729+7),"n/a")),IF(periods_per_year=24,DATE(YEAR(fpdate),MONTH(fpdate)+(A730-1)/2+IF(AND(DAY(fpdate)&gt;=15,MOD(A730,2)=0),1,0),IF(MOD(A730,2)=0,IF(DAY(fpdate)&gt;=15,DAY(fpdate)-14,DAY(fpdate)+14),DAY(fpdate))),IF(DAY(DATE(YEAR(fpdate),MONTH(fpdate)+A730-1,DAY(fpdate)))&lt;&gt;DAY(fpdate),DATE(YEAR(fpdate),MONTH(fpdate)+A730,0),DATE(YEAR(fpdate),MONTH(fpdate)+A730-1,DAY(fpdate))))))</f>
        <v>#NAME?</v>
      </c>
      <c r="C730" s="76" t="str">
        <f t="shared" si="2"/>
        <v>#NAME?</v>
      </c>
      <c r="D730" s="77" t="str">
        <f>IF(A730="","",IF(A730=1,start_rate,IF(variable,IF(OR(A730=1,A730&lt;$J$23*periods_per_year),D729,MIN($J$24,IF(MOD(A730-1,$J$26)=0,MAX($J$25,D729+$J$27),D729))),D729)))</f>
        <v>#NAME?</v>
      </c>
      <c r="E730" s="78" t="str">
        <f t="shared" si="3"/>
        <v>#NAME?</v>
      </c>
      <c r="F730" s="78" t="str">
        <f t="shared" si="4"/>
        <v>#NAME?</v>
      </c>
      <c r="G730" s="78" t="str">
        <f>IF(OR(A730="",A730&lt;$E$23),"",IF(J729&lt;=F730,0,IF(IF(AND(A730&gt;=$E$23,MOD(A730-$E$23,int)=0),$E$24,0)+F730&gt;=J729+E730,J729+E730-F730,IF(AND(A730&gt;=$E$23,MOD(A730-$E$23,int)=0),$E$24,0)+IF(IF(AND(A730&gt;=$E$23,MOD(A730-$E$23,int)=0),$E$24,0)+IF(MOD(A730-$E$27,periods_per_year)=0,$E$26,0)+F730&lt;J729+E730,IF(MOD(A730-$E$27,periods_per_year)=0,$E$26,0),J729+E730-IF(AND(A730&gt;=$E$23,MOD(A730-$E$23,int)=0),$E$24,0)-F730))))</f>
        <v>#NAME?</v>
      </c>
      <c r="H730" s="79"/>
      <c r="I730" s="78" t="str">
        <f t="shared" si="5"/>
        <v>#NAME?</v>
      </c>
      <c r="J730" s="78" t="str">
        <f t="shared" si="6"/>
        <v>#NAME?</v>
      </c>
      <c r="K730" s="78" t="str">
        <f t="shared" si="7"/>
        <v>#NAME?</v>
      </c>
      <c r="L730" s="78" t="str">
        <f t="shared" si="8"/>
        <v>#NAME?</v>
      </c>
      <c r="M730" s="4"/>
      <c r="N730" s="4"/>
      <c r="O730" s="74" t="str">
        <f t="shared" si="9"/>
        <v>#NAME?</v>
      </c>
      <c r="P730" s="75" t="str">
        <f>IF(O730="","",IF(OR(periods_per_year=26,periods_per_year=52),IF(periods_per_year=26,IF(O730=1,fpdate,P729+14),IF(periods_per_year=52,IF(O730=1,fpdate,P729+7),"n/a")),IF(periods_per_year=24,DATE(YEAR(fpdate),MONTH(fpdate)+(O730-1)/2+IF(AND(DAY(fpdate)&gt;=15,MOD(O730,2)=0),1,0),IF(MOD(O730,2)=0,IF(DAY(fpdate)&gt;=15,DAY(fpdate)-14,DAY(fpdate)+14),DAY(fpdate))),IF(DAY(DATE(YEAR(fpdate),MONTH(fpdate)+O730-1,DAY(fpdate)))&lt;&gt;DAY(fpdate),DATE(YEAR(fpdate),MONTH(fpdate)+O730,0),DATE(YEAR(fpdate),MONTH(fpdate)+O730-1,DAY(fpdate))))))</f>
        <v>#NAME?</v>
      </c>
      <c r="Q730" s="80" t="str">
        <f>IF(O730="","",IF(D730&lt;&gt;"",D730,IF(O730=1,start_rate,IF(variable,IF(OR(O730=1,O730&lt;$J$23*periods_per_year),Q729,MIN($J$24,IF(MOD(O730-1,$J$26)=0,MAX($J$25,Q729+$J$27),Q729))),Q729))))</f>
        <v>#NAME?</v>
      </c>
      <c r="R730" s="78" t="str">
        <f t="shared" si="10"/>
        <v>#NAME?</v>
      </c>
      <c r="S730" s="78" t="str">
        <f t="shared" si="11"/>
        <v>#NAME?</v>
      </c>
      <c r="T730" s="78" t="str">
        <f t="shared" si="12"/>
        <v>#NAME?</v>
      </c>
      <c r="U730" s="78" t="str">
        <f t="shared" si="13"/>
        <v>#NAME?</v>
      </c>
    </row>
    <row r="731" ht="12.75" customHeight="1">
      <c r="A731" s="74" t="str">
        <f t="shared" si="1"/>
        <v>#NAME?</v>
      </c>
      <c r="B731" s="75" t="str">
        <f>IF(A731="","",IF(OR(periods_per_year=26,periods_per_year=52),IF(periods_per_year=26,IF(A731=1,fpdate,B730+14),IF(periods_per_year=52,IF(A731=1,fpdate,B730+7),"n/a")),IF(periods_per_year=24,DATE(YEAR(fpdate),MONTH(fpdate)+(A731-1)/2+IF(AND(DAY(fpdate)&gt;=15,MOD(A731,2)=0),1,0),IF(MOD(A731,2)=0,IF(DAY(fpdate)&gt;=15,DAY(fpdate)-14,DAY(fpdate)+14),DAY(fpdate))),IF(DAY(DATE(YEAR(fpdate),MONTH(fpdate)+A731-1,DAY(fpdate)))&lt;&gt;DAY(fpdate),DATE(YEAR(fpdate),MONTH(fpdate)+A731,0),DATE(YEAR(fpdate),MONTH(fpdate)+A731-1,DAY(fpdate))))))</f>
        <v>#NAME?</v>
      </c>
      <c r="C731" s="76" t="str">
        <f t="shared" si="2"/>
        <v>#NAME?</v>
      </c>
      <c r="D731" s="77" t="str">
        <f>IF(A731="","",IF(A731=1,start_rate,IF(variable,IF(OR(A731=1,A731&lt;$J$23*periods_per_year),D730,MIN($J$24,IF(MOD(A731-1,$J$26)=0,MAX($J$25,D730+$J$27),D730))),D730)))</f>
        <v>#NAME?</v>
      </c>
      <c r="E731" s="78" t="str">
        <f t="shared" si="3"/>
        <v>#NAME?</v>
      </c>
      <c r="F731" s="78" t="str">
        <f t="shared" si="4"/>
        <v>#NAME?</v>
      </c>
      <c r="G731" s="78" t="str">
        <f>IF(OR(A731="",A731&lt;$E$23),"",IF(J730&lt;=F731,0,IF(IF(AND(A731&gt;=$E$23,MOD(A731-$E$23,int)=0),$E$24,0)+F731&gt;=J730+E731,J730+E731-F731,IF(AND(A731&gt;=$E$23,MOD(A731-$E$23,int)=0),$E$24,0)+IF(IF(AND(A731&gt;=$E$23,MOD(A731-$E$23,int)=0),$E$24,0)+IF(MOD(A731-$E$27,periods_per_year)=0,$E$26,0)+F731&lt;J730+E731,IF(MOD(A731-$E$27,periods_per_year)=0,$E$26,0),J730+E731-IF(AND(A731&gt;=$E$23,MOD(A731-$E$23,int)=0),$E$24,0)-F731))))</f>
        <v>#NAME?</v>
      </c>
      <c r="H731" s="79"/>
      <c r="I731" s="78" t="str">
        <f t="shared" si="5"/>
        <v>#NAME?</v>
      </c>
      <c r="J731" s="78" t="str">
        <f t="shared" si="6"/>
        <v>#NAME?</v>
      </c>
      <c r="K731" s="78" t="str">
        <f t="shared" si="7"/>
        <v>#NAME?</v>
      </c>
      <c r="L731" s="78" t="str">
        <f t="shared" si="8"/>
        <v>#NAME?</v>
      </c>
      <c r="M731" s="4"/>
      <c r="N731" s="4"/>
      <c r="O731" s="74" t="str">
        <f t="shared" si="9"/>
        <v>#NAME?</v>
      </c>
      <c r="P731" s="75" t="str">
        <f>IF(O731="","",IF(OR(periods_per_year=26,periods_per_year=52),IF(periods_per_year=26,IF(O731=1,fpdate,P730+14),IF(periods_per_year=52,IF(O731=1,fpdate,P730+7),"n/a")),IF(periods_per_year=24,DATE(YEAR(fpdate),MONTH(fpdate)+(O731-1)/2+IF(AND(DAY(fpdate)&gt;=15,MOD(O731,2)=0),1,0),IF(MOD(O731,2)=0,IF(DAY(fpdate)&gt;=15,DAY(fpdate)-14,DAY(fpdate)+14),DAY(fpdate))),IF(DAY(DATE(YEAR(fpdate),MONTH(fpdate)+O731-1,DAY(fpdate)))&lt;&gt;DAY(fpdate),DATE(YEAR(fpdate),MONTH(fpdate)+O731,0),DATE(YEAR(fpdate),MONTH(fpdate)+O731-1,DAY(fpdate))))))</f>
        <v>#NAME?</v>
      </c>
      <c r="Q731" s="80" t="str">
        <f>IF(O731="","",IF(D731&lt;&gt;"",D731,IF(O731=1,start_rate,IF(variable,IF(OR(O731=1,O731&lt;$J$23*periods_per_year),Q730,MIN($J$24,IF(MOD(O731-1,$J$26)=0,MAX($J$25,Q730+$J$27),Q730))),Q730))))</f>
        <v>#NAME?</v>
      </c>
      <c r="R731" s="78" t="str">
        <f t="shared" si="10"/>
        <v>#NAME?</v>
      </c>
      <c r="S731" s="78" t="str">
        <f t="shared" si="11"/>
        <v>#NAME?</v>
      </c>
      <c r="T731" s="78" t="str">
        <f t="shared" si="12"/>
        <v>#NAME?</v>
      </c>
      <c r="U731" s="78" t="str">
        <f t="shared" si="13"/>
        <v>#NAME?</v>
      </c>
    </row>
    <row r="732" ht="12.75" customHeight="1">
      <c r="A732" s="74" t="str">
        <f t="shared" si="1"/>
        <v>#NAME?</v>
      </c>
      <c r="B732" s="75" t="str">
        <f>IF(A732="","",IF(OR(periods_per_year=26,periods_per_year=52),IF(periods_per_year=26,IF(A732=1,fpdate,B731+14),IF(periods_per_year=52,IF(A732=1,fpdate,B731+7),"n/a")),IF(periods_per_year=24,DATE(YEAR(fpdate),MONTH(fpdate)+(A732-1)/2+IF(AND(DAY(fpdate)&gt;=15,MOD(A732,2)=0),1,0),IF(MOD(A732,2)=0,IF(DAY(fpdate)&gt;=15,DAY(fpdate)-14,DAY(fpdate)+14),DAY(fpdate))),IF(DAY(DATE(YEAR(fpdate),MONTH(fpdate)+A732-1,DAY(fpdate)))&lt;&gt;DAY(fpdate),DATE(YEAR(fpdate),MONTH(fpdate)+A732,0),DATE(YEAR(fpdate),MONTH(fpdate)+A732-1,DAY(fpdate))))))</f>
        <v>#NAME?</v>
      </c>
      <c r="C732" s="76" t="str">
        <f t="shared" si="2"/>
        <v>#NAME?</v>
      </c>
      <c r="D732" s="77" t="str">
        <f>IF(A732="","",IF(A732=1,start_rate,IF(variable,IF(OR(A732=1,A732&lt;$J$23*periods_per_year),D731,MIN($J$24,IF(MOD(A732-1,$J$26)=0,MAX($J$25,D731+$J$27),D731))),D731)))</f>
        <v>#NAME?</v>
      </c>
      <c r="E732" s="78" t="str">
        <f t="shared" si="3"/>
        <v>#NAME?</v>
      </c>
      <c r="F732" s="78" t="str">
        <f t="shared" si="4"/>
        <v>#NAME?</v>
      </c>
      <c r="G732" s="78" t="str">
        <f>IF(OR(A732="",A732&lt;$E$23),"",IF(J731&lt;=F732,0,IF(IF(AND(A732&gt;=$E$23,MOD(A732-$E$23,int)=0),$E$24,0)+F732&gt;=J731+E732,J731+E732-F732,IF(AND(A732&gt;=$E$23,MOD(A732-$E$23,int)=0),$E$24,0)+IF(IF(AND(A732&gt;=$E$23,MOD(A732-$E$23,int)=0),$E$24,0)+IF(MOD(A732-$E$27,periods_per_year)=0,$E$26,0)+F732&lt;J731+E732,IF(MOD(A732-$E$27,periods_per_year)=0,$E$26,0),J731+E732-IF(AND(A732&gt;=$E$23,MOD(A732-$E$23,int)=0),$E$24,0)-F732))))</f>
        <v>#NAME?</v>
      </c>
      <c r="H732" s="79"/>
      <c r="I732" s="78" t="str">
        <f t="shared" si="5"/>
        <v>#NAME?</v>
      </c>
      <c r="J732" s="78" t="str">
        <f t="shared" si="6"/>
        <v>#NAME?</v>
      </c>
      <c r="K732" s="78" t="str">
        <f t="shared" si="7"/>
        <v>#NAME?</v>
      </c>
      <c r="L732" s="78" t="str">
        <f t="shared" si="8"/>
        <v>#NAME?</v>
      </c>
      <c r="M732" s="4"/>
      <c r="N732" s="4"/>
      <c r="O732" s="74" t="str">
        <f t="shared" si="9"/>
        <v>#NAME?</v>
      </c>
      <c r="P732" s="75" t="str">
        <f>IF(O732="","",IF(OR(periods_per_year=26,periods_per_year=52),IF(periods_per_year=26,IF(O732=1,fpdate,P731+14),IF(periods_per_year=52,IF(O732=1,fpdate,P731+7),"n/a")),IF(periods_per_year=24,DATE(YEAR(fpdate),MONTH(fpdate)+(O732-1)/2+IF(AND(DAY(fpdate)&gt;=15,MOD(O732,2)=0),1,0),IF(MOD(O732,2)=0,IF(DAY(fpdate)&gt;=15,DAY(fpdate)-14,DAY(fpdate)+14),DAY(fpdate))),IF(DAY(DATE(YEAR(fpdate),MONTH(fpdate)+O732-1,DAY(fpdate)))&lt;&gt;DAY(fpdate),DATE(YEAR(fpdate),MONTH(fpdate)+O732,0),DATE(YEAR(fpdate),MONTH(fpdate)+O732-1,DAY(fpdate))))))</f>
        <v>#NAME?</v>
      </c>
      <c r="Q732" s="80" t="str">
        <f>IF(O732="","",IF(D732&lt;&gt;"",D732,IF(O732=1,start_rate,IF(variable,IF(OR(O732=1,O732&lt;$J$23*periods_per_year),Q731,MIN($J$24,IF(MOD(O732-1,$J$26)=0,MAX($J$25,Q731+$J$27),Q731))),Q731))))</f>
        <v>#NAME?</v>
      </c>
      <c r="R732" s="78" t="str">
        <f t="shared" si="10"/>
        <v>#NAME?</v>
      </c>
      <c r="S732" s="78" t="str">
        <f t="shared" si="11"/>
        <v>#NAME?</v>
      </c>
      <c r="T732" s="78" t="str">
        <f t="shared" si="12"/>
        <v>#NAME?</v>
      </c>
      <c r="U732" s="78" t="str">
        <f t="shared" si="13"/>
        <v>#NAME?</v>
      </c>
    </row>
    <row r="733" ht="12.75" customHeight="1">
      <c r="A733" s="74" t="str">
        <f t="shared" si="1"/>
        <v>#NAME?</v>
      </c>
      <c r="B733" s="75" t="str">
        <f>IF(A733="","",IF(OR(periods_per_year=26,periods_per_year=52),IF(periods_per_year=26,IF(A733=1,fpdate,B732+14),IF(periods_per_year=52,IF(A733=1,fpdate,B732+7),"n/a")),IF(periods_per_year=24,DATE(YEAR(fpdate),MONTH(fpdate)+(A733-1)/2+IF(AND(DAY(fpdate)&gt;=15,MOD(A733,2)=0),1,0),IF(MOD(A733,2)=0,IF(DAY(fpdate)&gt;=15,DAY(fpdate)-14,DAY(fpdate)+14),DAY(fpdate))),IF(DAY(DATE(YEAR(fpdate),MONTH(fpdate)+A733-1,DAY(fpdate)))&lt;&gt;DAY(fpdate),DATE(YEAR(fpdate),MONTH(fpdate)+A733,0),DATE(YEAR(fpdate),MONTH(fpdate)+A733-1,DAY(fpdate))))))</f>
        <v>#NAME?</v>
      </c>
      <c r="C733" s="76" t="str">
        <f t="shared" si="2"/>
        <v>#NAME?</v>
      </c>
      <c r="D733" s="77" t="str">
        <f>IF(A733="","",IF(A733=1,start_rate,IF(variable,IF(OR(A733=1,A733&lt;$J$23*periods_per_year),D732,MIN($J$24,IF(MOD(A733-1,$J$26)=0,MAX($J$25,D732+$J$27),D732))),D732)))</f>
        <v>#NAME?</v>
      </c>
      <c r="E733" s="78" t="str">
        <f t="shared" si="3"/>
        <v>#NAME?</v>
      </c>
      <c r="F733" s="78" t="str">
        <f t="shared" si="4"/>
        <v>#NAME?</v>
      </c>
      <c r="G733" s="78" t="str">
        <f>IF(OR(A733="",A733&lt;$E$23),"",IF(J732&lt;=F733,0,IF(IF(AND(A733&gt;=$E$23,MOD(A733-$E$23,int)=0),$E$24,0)+F733&gt;=J732+E733,J732+E733-F733,IF(AND(A733&gt;=$E$23,MOD(A733-$E$23,int)=0),$E$24,0)+IF(IF(AND(A733&gt;=$E$23,MOD(A733-$E$23,int)=0),$E$24,0)+IF(MOD(A733-$E$27,periods_per_year)=0,$E$26,0)+F733&lt;J732+E733,IF(MOD(A733-$E$27,periods_per_year)=0,$E$26,0),J732+E733-IF(AND(A733&gt;=$E$23,MOD(A733-$E$23,int)=0),$E$24,0)-F733))))</f>
        <v>#NAME?</v>
      </c>
      <c r="H733" s="79"/>
      <c r="I733" s="78" t="str">
        <f t="shared" si="5"/>
        <v>#NAME?</v>
      </c>
      <c r="J733" s="78" t="str">
        <f t="shared" si="6"/>
        <v>#NAME?</v>
      </c>
      <c r="K733" s="78" t="str">
        <f t="shared" si="7"/>
        <v>#NAME?</v>
      </c>
      <c r="L733" s="78" t="str">
        <f t="shared" si="8"/>
        <v>#NAME?</v>
      </c>
      <c r="M733" s="4"/>
      <c r="N733" s="4"/>
      <c r="O733" s="74" t="str">
        <f t="shared" si="9"/>
        <v>#NAME?</v>
      </c>
      <c r="P733" s="75" t="str">
        <f>IF(O733="","",IF(OR(periods_per_year=26,periods_per_year=52),IF(periods_per_year=26,IF(O733=1,fpdate,P732+14),IF(periods_per_year=52,IF(O733=1,fpdate,P732+7),"n/a")),IF(periods_per_year=24,DATE(YEAR(fpdate),MONTH(fpdate)+(O733-1)/2+IF(AND(DAY(fpdate)&gt;=15,MOD(O733,2)=0),1,0),IF(MOD(O733,2)=0,IF(DAY(fpdate)&gt;=15,DAY(fpdate)-14,DAY(fpdate)+14),DAY(fpdate))),IF(DAY(DATE(YEAR(fpdate),MONTH(fpdate)+O733-1,DAY(fpdate)))&lt;&gt;DAY(fpdate),DATE(YEAR(fpdate),MONTH(fpdate)+O733,0),DATE(YEAR(fpdate),MONTH(fpdate)+O733-1,DAY(fpdate))))))</f>
        <v>#NAME?</v>
      </c>
      <c r="Q733" s="80" t="str">
        <f>IF(O733="","",IF(D733&lt;&gt;"",D733,IF(O733=1,start_rate,IF(variable,IF(OR(O733=1,O733&lt;$J$23*periods_per_year),Q732,MIN($J$24,IF(MOD(O733-1,$J$26)=0,MAX($J$25,Q732+$J$27),Q732))),Q732))))</f>
        <v>#NAME?</v>
      </c>
      <c r="R733" s="78" t="str">
        <f t="shared" si="10"/>
        <v>#NAME?</v>
      </c>
      <c r="S733" s="78" t="str">
        <f t="shared" si="11"/>
        <v>#NAME?</v>
      </c>
      <c r="T733" s="78" t="str">
        <f t="shared" si="12"/>
        <v>#NAME?</v>
      </c>
      <c r="U733" s="78" t="str">
        <f t="shared" si="13"/>
        <v>#NAME?</v>
      </c>
    </row>
    <row r="734" ht="12.75" customHeight="1">
      <c r="A734" s="74" t="str">
        <f t="shared" si="1"/>
        <v>#NAME?</v>
      </c>
      <c r="B734" s="75" t="str">
        <f>IF(A734="","",IF(OR(periods_per_year=26,periods_per_year=52),IF(periods_per_year=26,IF(A734=1,fpdate,B733+14),IF(periods_per_year=52,IF(A734=1,fpdate,B733+7),"n/a")),IF(periods_per_year=24,DATE(YEAR(fpdate),MONTH(fpdate)+(A734-1)/2+IF(AND(DAY(fpdate)&gt;=15,MOD(A734,2)=0),1,0),IF(MOD(A734,2)=0,IF(DAY(fpdate)&gt;=15,DAY(fpdate)-14,DAY(fpdate)+14),DAY(fpdate))),IF(DAY(DATE(YEAR(fpdate),MONTH(fpdate)+A734-1,DAY(fpdate)))&lt;&gt;DAY(fpdate),DATE(YEAR(fpdate),MONTH(fpdate)+A734,0),DATE(YEAR(fpdate),MONTH(fpdate)+A734-1,DAY(fpdate))))))</f>
        <v>#NAME?</v>
      </c>
      <c r="C734" s="76" t="str">
        <f t="shared" si="2"/>
        <v>#NAME?</v>
      </c>
      <c r="D734" s="77" t="str">
        <f>IF(A734="","",IF(A734=1,start_rate,IF(variable,IF(OR(A734=1,A734&lt;$J$23*periods_per_year),D733,MIN($J$24,IF(MOD(A734-1,$J$26)=0,MAX($J$25,D733+$J$27),D733))),D733)))</f>
        <v>#NAME?</v>
      </c>
      <c r="E734" s="78" t="str">
        <f t="shared" si="3"/>
        <v>#NAME?</v>
      </c>
      <c r="F734" s="78" t="str">
        <f t="shared" si="4"/>
        <v>#NAME?</v>
      </c>
      <c r="G734" s="78" t="str">
        <f>IF(OR(A734="",A734&lt;$E$23),"",IF(J733&lt;=F734,0,IF(IF(AND(A734&gt;=$E$23,MOD(A734-$E$23,int)=0),$E$24,0)+F734&gt;=J733+E734,J733+E734-F734,IF(AND(A734&gt;=$E$23,MOD(A734-$E$23,int)=0),$E$24,0)+IF(IF(AND(A734&gt;=$E$23,MOD(A734-$E$23,int)=0),$E$24,0)+IF(MOD(A734-$E$27,periods_per_year)=0,$E$26,0)+F734&lt;J733+E734,IF(MOD(A734-$E$27,periods_per_year)=0,$E$26,0),J733+E734-IF(AND(A734&gt;=$E$23,MOD(A734-$E$23,int)=0),$E$24,0)-F734))))</f>
        <v>#NAME?</v>
      </c>
      <c r="H734" s="79"/>
      <c r="I734" s="78" t="str">
        <f t="shared" si="5"/>
        <v>#NAME?</v>
      </c>
      <c r="J734" s="78" t="str">
        <f t="shared" si="6"/>
        <v>#NAME?</v>
      </c>
      <c r="K734" s="78" t="str">
        <f t="shared" si="7"/>
        <v>#NAME?</v>
      </c>
      <c r="L734" s="78" t="str">
        <f t="shared" si="8"/>
        <v>#NAME?</v>
      </c>
      <c r="M734" s="4"/>
      <c r="N734" s="4"/>
      <c r="O734" s="74" t="str">
        <f t="shared" si="9"/>
        <v>#NAME?</v>
      </c>
      <c r="P734" s="75" t="str">
        <f>IF(O734="","",IF(OR(periods_per_year=26,periods_per_year=52),IF(periods_per_year=26,IF(O734=1,fpdate,P733+14),IF(periods_per_year=52,IF(O734=1,fpdate,P733+7),"n/a")),IF(periods_per_year=24,DATE(YEAR(fpdate),MONTH(fpdate)+(O734-1)/2+IF(AND(DAY(fpdate)&gt;=15,MOD(O734,2)=0),1,0),IF(MOD(O734,2)=0,IF(DAY(fpdate)&gt;=15,DAY(fpdate)-14,DAY(fpdate)+14),DAY(fpdate))),IF(DAY(DATE(YEAR(fpdate),MONTH(fpdate)+O734-1,DAY(fpdate)))&lt;&gt;DAY(fpdate),DATE(YEAR(fpdate),MONTH(fpdate)+O734,0),DATE(YEAR(fpdate),MONTH(fpdate)+O734-1,DAY(fpdate))))))</f>
        <v>#NAME?</v>
      </c>
      <c r="Q734" s="80" t="str">
        <f>IF(O734="","",IF(D734&lt;&gt;"",D734,IF(O734=1,start_rate,IF(variable,IF(OR(O734=1,O734&lt;$J$23*periods_per_year),Q733,MIN($J$24,IF(MOD(O734-1,$J$26)=0,MAX($J$25,Q733+$J$27),Q733))),Q733))))</f>
        <v>#NAME?</v>
      </c>
      <c r="R734" s="78" t="str">
        <f t="shared" si="10"/>
        <v>#NAME?</v>
      </c>
      <c r="S734" s="78" t="str">
        <f t="shared" si="11"/>
        <v>#NAME?</v>
      </c>
      <c r="T734" s="78" t="str">
        <f t="shared" si="12"/>
        <v>#NAME?</v>
      </c>
      <c r="U734" s="78" t="str">
        <f t="shared" si="13"/>
        <v>#NAME?</v>
      </c>
    </row>
    <row r="735" ht="12.75" customHeight="1">
      <c r="A735" s="74" t="str">
        <f t="shared" si="1"/>
        <v>#NAME?</v>
      </c>
      <c r="B735" s="75" t="str">
        <f>IF(A735="","",IF(OR(periods_per_year=26,periods_per_year=52),IF(periods_per_year=26,IF(A735=1,fpdate,B734+14),IF(periods_per_year=52,IF(A735=1,fpdate,B734+7),"n/a")),IF(periods_per_year=24,DATE(YEAR(fpdate),MONTH(fpdate)+(A735-1)/2+IF(AND(DAY(fpdate)&gt;=15,MOD(A735,2)=0),1,0),IF(MOD(A735,2)=0,IF(DAY(fpdate)&gt;=15,DAY(fpdate)-14,DAY(fpdate)+14),DAY(fpdate))),IF(DAY(DATE(YEAR(fpdate),MONTH(fpdate)+A735-1,DAY(fpdate)))&lt;&gt;DAY(fpdate),DATE(YEAR(fpdate),MONTH(fpdate)+A735,0),DATE(YEAR(fpdate),MONTH(fpdate)+A735-1,DAY(fpdate))))))</f>
        <v>#NAME?</v>
      </c>
      <c r="C735" s="76" t="str">
        <f t="shared" si="2"/>
        <v>#NAME?</v>
      </c>
      <c r="D735" s="77" t="str">
        <f>IF(A735="","",IF(A735=1,start_rate,IF(variable,IF(OR(A735=1,A735&lt;$J$23*periods_per_year),D734,MIN($J$24,IF(MOD(A735-1,$J$26)=0,MAX($J$25,D734+$J$27),D734))),D734)))</f>
        <v>#NAME?</v>
      </c>
      <c r="E735" s="78" t="str">
        <f t="shared" si="3"/>
        <v>#NAME?</v>
      </c>
      <c r="F735" s="78" t="str">
        <f t="shared" si="4"/>
        <v>#NAME?</v>
      </c>
      <c r="G735" s="78" t="str">
        <f>IF(OR(A735="",A735&lt;$E$23),"",IF(J734&lt;=F735,0,IF(IF(AND(A735&gt;=$E$23,MOD(A735-$E$23,int)=0),$E$24,0)+F735&gt;=J734+E735,J734+E735-F735,IF(AND(A735&gt;=$E$23,MOD(A735-$E$23,int)=0),$E$24,0)+IF(IF(AND(A735&gt;=$E$23,MOD(A735-$E$23,int)=0),$E$24,0)+IF(MOD(A735-$E$27,periods_per_year)=0,$E$26,0)+F735&lt;J734+E735,IF(MOD(A735-$E$27,periods_per_year)=0,$E$26,0),J734+E735-IF(AND(A735&gt;=$E$23,MOD(A735-$E$23,int)=0),$E$24,0)-F735))))</f>
        <v>#NAME?</v>
      </c>
      <c r="H735" s="79"/>
      <c r="I735" s="78" t="str">
        <f t="shared" si="5"/>
        <v>#NAME?</v>
      </c>
      <c r="J735" s="78" t="str">
        <f t="shared" si="6"/>
        <v>#NAME?</v>
      </c>
      <c r="K735" s="78" t="str">
        <f t="shared" si="7"/>
        <v>#NAME?</v>
      </c>
      <c r="L735" s="78" t="str">
        <f t="shared" si="8"/>
        <v>#NAME?</v>
      </c>
      <c r="M735" s="4"/>
      <c r="N735" s="4"/>
      <c r="O735" s="74" t="str">
        <f t="shared" si="9"/>
        <v>#NAME?</v>
      </c>
      <c r="P735" s="75" t="str">
        <f>IF(O735="","",IF(OR(periods_per_year=26,periods_per_year=52),IF(periods_per_year=26,IF(O735=1,fpdate,P734+14),IF(periods_per_year=52,IF(O735=1,fpdate,P734+7),"n/a")),IF(periods_per_year=24,DATE(YEAR(fpdate),MONTH(fpdate)+(O735-1)/2+IF(AND(DAY(fpdate)&gt;=15,MOD(O735,2)=0),1,0),IF(MOD(O735,2)=0,IF(DAY(fpdate)&gt;=15,DAY(fpdate)-14,DAY(fpdate)+14),DAY(fpdate))),IF(DAY(DATE(YEAR(fpdate),MONTH(fpdate)+O735-1,DAY(fpdate)))&lt;&gt;DAY(fpdate),DATE(YEAR(fpdate),MONTH(fpdate)+O735,0),DATE(YEAR(fpdate),MONTH(fpdate)+O735-1,DAY(fpdate))))))</f>
        <v>#NAME?</v>
      </c>
      <c r="Q735" s="80" t="str">
        <f>IF(O735="","",IF(D735&lt;&gt;"",D735,IF(O735=1,start_rate,IF(variable,IF(OR(O735=1,O735&lt;$J$23*periods_per_year),Q734,MIN($J$24,IF(MOD(O735-1,$J$26)=0,MAX($J$25,Q734+$J$27),Q734))),Q734))))</f>
        <v>#NAME?</v>
      </c>
      <c r="R735" s="78" t="str">
        <f t="shared" si="10"/>
        <v>#NAME?</v>
      </c>
      <c r="S735" s="78" t="str">
        <f t="shared" si="11"/>
        <v>#NAME?</v>
      </c>
      <c r="T735" s="78" t="str">
        <f t="shared" si="12"/>
        <v>#NAME?</v>
      </c>
      <c r="U735" s="78" t="str">
        <f t="shared" si="13"/>
        <v>#NAME?</v>
      </c>
    </row>
    <row r="736" ht="12.75" customHeight="1">
      <c r="A736" s="74" t="str">
        <f t="shared" si="1"/>
        <v>#NAME?</v>
      </c>
      <c r="B736" s="75" t="str">
        <f>IF(A736="","",IF(OR(periods_per_year=26,periods_per_year=52),IF(periods_per_year=26,IF(A736=1,fpdate,B735+14),IF(periods_per_year=52,IF(A736=1,fpdate,B735+7),"n/a")),IF(periods_per_year=24,DATE(YEAR(fpdate),MONTH(fpdate)+(A736-1)/2+IF(AND(DAY(fpdate)&gt;=15,MOD(A736,2)=0),1,0),IF(MOD(A736,2)=0,IF(DAY(fpdate)&gt;=15,DAY(fpdate)-14,DAY(fpdate)+14),DAY(fpdate))),IF(DAY(DATE(YEAR(fpdate),MONTH(fpdate)+A736-1,DAY(fpdate)))&lt;&gt;DAY(fpdate),DATE(YEAR(fpdate),MONTH(fpdate)+A736,0),DATE(YEAR(fpdate),MONTH(fpdate)+A736-1,DAY(fpdate))))))</f>
        <v>#NAME?</v>
      </c>
      <c r="C736" s="76" t="str">
        <f t="shared" si="2"/>
        <v>#NAME?</v>
      </c>
      <c r="D736" s="77" t="str">
        <f>IF(A736="","",IF(A736=1,start_rate,IF(variable,IF(OR(A736=1,A736&lt;$J$23*periods_per_year),D735,MIN($J$24,IF(MOD(A736-1,$J$26)=0,MAX($J$25,D735+$J$27),D735))),D735)))</f>
        <v>#NAME?</v>
      </c>
      <c r="E736" s="78" t="str">
        <f t="shared" si="3"/>
        <v>#NAME?</v>
      </c>
      <c r="F736" s="78" t="str">
        <f t="shared" si="4"/>
        <v>#NAME?</v>
      </c>
      <c r="G736" s="78" t="str">
        <f>IF(OR(A736="",A736&lt;$E$23),"",IF(J735&lt;=F736,0,IF(IF(AND(A736&gt;=$E$23,MOD(A736-$E$23,int)=0),$E$24,0)+F736&gt;=J735+E736,J735+E736-F736,IF(AND(A736&gt;=$E$23,MOD(A736-$E$23,int)=0),$E$24,0)+IF(IF(AND(A736&gt;=$E$23,MOD(A736-$E$23,int)=0),$E$24,0)+IF(MOD(A736-$E$27,periods_per_year)=0,$E$26,0)+F736&lt;J735+E736,IF(MOD(A736-$E$27,periods_per_year)=0,$E$26,0),J735+E736-IF(AND(A736&gt;=$E$23,MOD(A736-$E$23,int)=0),$E$24,0)-F736))))</f>
        <v>#NAME?</v>
      </c>
      <c r="H736" s="79"/>
      <c r="I736" s="78" t="str">
        <f t="shared" si="5"/>
        <v>#NAME?</v>
      </c>
      <c r="J736" s="78" t="str">
        <f t="shared" si="6"/>
        <v>#NAME?</v>
      </c>
      <c r="K736" s="78" t="str">
        <f t="shared" si="7"/>
        <v>#NAME?</v>
      </c>
      <c r="L736" s="78" t="str">
        <f t="shared" si="8"/>
        <v>#NAME?</v>
      </c>
      <c r="M736" s="4"/>
      <c r="N736" s="4"/>
      <c r="O736" s="74" t="str">
        <f t="shared" si="9"/>
        <v>#NAME?</v>
      </c>
      <c r="P736" s="75" t="str">
        <f>IF(O736="","",IF(OR(periods_per_year=26,periods_per_year=52),IF(periods_per_year=26,IF(O736=1,fpdate,P735+14),IF(periods_per_year=52,IF(O736=1,fpdate,P735+7),"n/a")),IF(periods_per_year=24,DATE(YEAR(fpdate),MONTH(fpdate)+(O736-1)/2+IF(AND(DAY(fpdate)&gt;=15,MOD(O736,2)=0),1,0),IF(MOD(O736,2)=0,IF(DAY(fpdate)&gt;=15,DAY(fpdate)-14,DAY(fpdate)+14),DAY(fpdate))),IF(DAY(DATE(YEAR(fpdate),MONTH(fpdate)+O736-1,DAY(fpdate)))&lt;&gt;DAY(fpdate),DATE(YEAR(fpdate),MONTH(fpdate)+O736,0),DATE(YEAR(fpdate),MONTH(fpdate)+O736-1,DAY(fpdate))))))</f>
        <v>#NAME?</v>
      </c>
      <c r="Q736" s="80" t="str">
        <f>IF(O736="","",IF(D736&lt;&gt;"",D736,IF(O736=1,start_rate,IF(variable,IF(OR(O736=1,O736&lt;$J$23*periods_per_year),Q735,MIN($J$24,IF(MOD(O736-1,$J$26)=0,MAX($J$25,Q735+$J$27),Q735))),Q735))))</f>
        <v>#NAME?</v>
      </c>
      <c r="R736" s="78" t="str">
        <f t="shared" si="10"/>
        <v>#NAME?</v>
      </c>
      <c r="S736" s="78" t="str">
        <f t="shared" si="11"/>
        <v>#NAME?</v>
      </c>
      <c r="T736" s="78" t="str">
        <f t="shared" si="12"/>
        <v>#NAME?</v>
      </c>
      <c r="U736" s="78" t="str">
        <f t="shared" si="13"/>
        <v>#NAME?</v>
      </c>
    </row>
    <row r="737" ht="12.75" customHeight="1">
      <c r="A737" s="74" t="str">
        <f t="shared" si="1"/>
        <v>#NAME?</v>
      </c>
      <c r="B737" s="75" t="str">
        <f>IF(A737="","",IF(OR(periods_per_year=26,periods_per_year=52),IF(periods_per_year=26,IF(A737=1,fpdate,B736+14),IF(periods_per_year=52,IF(A737=1,fpdate,B736+7),"n/a")),IF(periods_per_year=24,DATE(YEAR(fpdate),MONTH(fpdate)+(A737-1)/2+IF(AND(DAY(fpdate)&gt;=15,MOD(A737,2)=0),1,0),IF(MOD(A737,2)=0,IF(DAY(fpdate)&gt;=15,DAY(fpdate)-14,DAY(fpdate)+14),DAY(fpdate))),IF(DAY(DATE(YEAR(fpdate),MONTH(fpdate)+A737-1,DAY(fpdate)))&lt;&gt;DAY(fpdate),DATE(YEAR(fpdate),MONTH(fpdate)+A737,0),DATE(YEAR(fpdate),MONTH(fpdate)+A737-1,DAY(fpdate))))))</f>
        <v>#NAME?</v>
      </c>
      <c r="C737" s="76" t="str">
        <f t="shared" si="2"/>
        <v>#NAME?</v>
      </c>
      <c r="D737" s="77" t="str">
        <f>IF(A737="","",IF(A737=1,start_rate,IF(variable,IF(OR(A737=1,A737&lt;$J$23*periods_per_year),D736,MIN($J$24,IF(MOD(A737-1,$J$26)=0,MAX($J$25,D736+$J$27),D736))),D736)))</f>
        <v>#NAME?</v>
      </c>
      <c r="E737" s="78" t="str">
        <f t="shared" si="3"/>
        <v>#NAME?</v>
      </c>
      <c r="F737" s="78" t="str">
        <f t="shared" si="4"/>
        <v>#NAME?</v>
      </c>
      <c r="G737" s="78" t="str">
        <f>IF(OR(A737="",A737&lt;$E$23),"",IF(J736&lt;=F737,0,IF(IF(AND(A737&gt;=$E$23,MOD(A737-$E$23,int)=0),$E$24,0)+F737&gt;=J736+E737,J736+E737-F737,IF(AND(A737&gt;=$E$23,MOD(A737-$E$23,int)=0),$E$24,0)+IF(IF(AND(A737&gt;=$E$23,MOD(A737-$E$23,int)=0),$E$24,0)+IF(MOD(A737-$E$27,periods_per_year)=0,$E$26,0)+F737&lt;J736+E737,IF(MOD(A737-$E$27,periods_per_year)=0,$E$26,0),J736+E737-IF(AND(A737&gt;=$E$23,MOD(A737-$E$23,int)=0),$E$24,0)-F737))))</f>
        <v>#NAME?</v>
      </c>
      <c r="H737" s="79"/>
      <c r="I737" s="78" t="str">
        <f t="shared" si="5"/>
        <v>#NAME?</v>
      </c>
      <c r="J737" s="78" t="str">
        <f t="shared" si="6"/>
        <v>#NAME?</v>
      </c>
      <c r="K737" s="78" t="str">
        <f t="shared" si="7"/>
        <v>#NAME?</v>
      </c>
      <c r="L737" s="78" t="str">
        <f t="shared" si="8"/>
        <v>#NAME?</v>
      </c>
      <c r="M737" s="4"/>
      <c r="N737" s="4"/>
      <c r="O737" s="74" t="str">
        <f t="shared" si="9"/>
        <v>#NAME?</v>
      </c>
      <c r="P737" s="75" t="str">
        <f>IF(O737="","",IF(OR(periods_per_year=26,periods_per_year=52),IF(periods_per_year=26,IF(O737=1,fpdate,P736+14),IF(periods_per_year=52,IF(O737=1,fpdate,P736+7),"n/a")),IF(periods_per_year=24,DATE(YEAR(fpdate),MONTH(fpdate)+(O737-1)/2+IF(AND(DAY(fpdate)&gt;=15,MOD(O737,2)=0),1,0),IF(MOD(O737,2)=0,IF(DAY(fpdate)&gt;=15,DAY(fpdate)-14,DAY(fpdate)+14),DAY(fpdate))),IF(DAY(DATE(YEAR(fpdate),MONTH(fpdate)+O737-1,DAY(fpdate)))&lt;&gt;DAY(fpdate),DATE(YEAR(fpdate),MONTH(fpdate)+O737,0),DATE(YEAR(fpdate),MONTH(fpdate)+O737-1,DAY(fpdate))))))</f>
        <v>#NAME?</v>
      </c>
      <c r="Q737" s="80" t="str">
        <f>IF(O737="","",IF(D737&lt;&gt;"",D737,IF(O737=1,start_rate,IF(variable,IF(OR(O737=1,O737&lt;$J$23*periods_per_year),Q736,MIN($J$24,IF(MOD(O737-1,$J$26)=0,MAX($J$25,Q736+$J$27),Q736))),Q736))))</f>
        <v>#NAME?</v>
      </c>
      <c r="R737" s="78" t="str">
        <f t="shared" si="10"/>
        <v>#NAME?</v>
      </c>
      <c r="S737" s="78" t="str">
        <f t="shared" si="11"/>
        <v>#NAME?</v>
      </c>
      <c r="T737" s="78" t="str">
        <f t="shared" si="12"/>
        <v>#NAME?</v>
      </c>
      <c r="U737" s="78" t="str">
        <f t="shared" si="13"/>
        <v>#NAME?</v>
      </c>
    </row>
    <row r="738" ht="12.75" customHeight="1">
      <c r="A738" s="74" t="str">
        <f t="shared" si="1"/>
        <v>#NAME?</v>
      </c>
      <c r="B738" s="75" t="str">
        <f>IF(A738="","",IF(OR(periods_per_year=26,periods_per_year=52),IF(periods_per_year=26,IF(A738=1,fpdate,B737+14),IF(periods_per_year=52,IF(A738=1,fpdate,B737+7),"n/a")),IF(periods_per_year=24,DATE(YEAR(fpdate),MONTH(fpdate)+(A738-1)/2+IF(AND(DAY(fpdate)&gt;=15,MOD(A738,2)=0),1,0),IF(MOD(A738,2)=0,IF(DAY(fpdate)&gt;=15,DAY(fpdate)-14,DAY(fpdate)+14),DAY(fpdate))),IF(DAY(DATE(YEAR(fpdate),MONTH(fpdate)+A738-1,DAY(fpdate)))&lt;&gt;DAY(fpdate),DATE(YEAR(fpdate),MONTH(fpdate)+A738,0),DATE(YEAR(fpdate),MONTH(fpdate)+A738-1,DAY(fpdate))))))</f>
        <v>#NAME?</v>
      </c>
      <c r="C738" s="76" t="str">
        <f t="shared" si="2"/>
        <v>#NAME?</v>
      </c>
      <c r="D738" s="77" t="str">
        <f>IF(A738="","",IF(A738=1,start_rate,IF(variable,IF(OR(A738=1,A738&lt;$J$23*periods_per_year),D737,MIN($J$24,IF(MOD(A738-1,$J$26)=0,MAX($J$25,D737+$J$27),D737))),D737)))</f>
        <v>#NAME?</v>
      </c>
      <c r="E738" s="78" t="str">
        <f t="shared" si="3"/>
        <v>#NAME?</v>
      </c>
      <c r="F738" s="78" t="str">
        <f t="shared" si="4"/>
        <v>#NAME?</v>
      </c>
      <c r="G738" s="78" t="str">
        <f>IF(OR(A738="",A738&lt;$E$23),"",IF(J737&lt;=F738,0,IF(IF(AND(A738&gt;=$E$23,MOD(A738-$E$23,int)=0),$E$24,0)+F738&gt;=J737+E738,J737+E738-F738,IF(AND(A738&gt;=$E$23,MOD(A738-$E$23,int)=0),$E$24,0)+IF(IF(AND(A738&gt;=$E$23,MOD(A738-$E$23,int)=0),$E$24,0)+IF(MOD(A738-$E$27,periods_per_year)=0,$E$26,0)+F738&lt;J737+E738,IF(MOD(A738-$E$27,periods_per_year)=0,$E$26,0),J737+E738-IF(AND(A738&gt;=$E$23,MOD(A738-$E$23,int)=0),$E$24,0)-F738))))</f>
        <v>#NAME?</v>
      </c>
      <c r="H738" s="79"/>
      <c r="I738" s="78" t="str">
        <f t="shared" si="5"/>
        <v>#NAME?</v>
      </c>
      <c r="J738" s="78" t="str">
        <f t="shared" si="6"/>
        <v>#NAME?</v>
      </c>
      <c r="K738" s="78" t="str">
        <f t="shared" si="7"/>
        <v>#NAME?</v>
      </c>
      <c r="L738" s="78" t="str">
        <f t="shared" si="8"/>
        <v>#NAME?</v>
      </c>
      <c r="M738" s="4"/>
      <c r="N738" s="4"/>
      <c r="O738" s="74" t="str">
        <f t="shared" si="9"/>
        <v>#NAME?</v>
      </c>
      <c r="P738" s="75" t="str">
        <f>IF(O738="","",IF(OR(periods_per_year=26,periods_per_year=52),IF(periods_per_year=26,IF(O738=1,fpdate,P737+14),IF(periods_per_year=52,IF(O738=1,fpdate,P737+7),"n/a")),IF(periods_per_year=24,DATE(YEAR(fpdate),MONTH(fpdate)+(O738-1)/2+IF(AND(DAY(fpdate)&gt;=15,MOD(O738,2)=0),1,0),IF(MOD(O738,2)=0,IF(DAY(fpdate)&gt;=15,DAY(fpdate)-14,DAY(fpdate)+14),DAY(fpdate))),IF(DAY(DATE(YEAR(fpdate),MONTH(fpdate)+O738-1,DAY(fpdate)))&lt;&gt;DAY(fpdate),DATE(YEAR(fpdate),MONTH(fpdate)+O738,0),DATE(YEAR(fpdate),MONTH(fpdate)+O738-1,DAY(fpdate))))))</f>
        <v>#NAME?</v>
      </c>
      <c r="Q738" s="80" t="str">
        <f>IF(O738="","",IF(D738&lt;&gt;"",D738,IF(O738=1,start_rate,IF(variable,IF(OR(O738=1,O738&lt;$J$23*periods_per_year),Q737,MIN($J$24,IF(MOD(O738-1,$J$26)=0,MAX($J$25,Q737+$J$27),Q737))),Q737))))</f>
        <v>#NAME?</v>
      </c>
      <c r="R738" s="78" t="str">
        <f t="shared" si="10"/>
        <v>#NAME?</v>
      </c>
      <c r="S738" s="78" t="str">
        <f t="shared" si="11"/>
        <v>#NAME?</v>
      </c>
      <c r="T738" s="78" t="str">
        <f t="shared" si="12"/>
        <v>#NAME?</v>
      </c>
      <c r="U738" s="78" t="str">
        <f t="shared" si="13"/>
        <v>#NAME?</v>
      </c>
    </row>
    <row r="739" ht="12.75" customHeight="1">
      <c r="A739" s="74" t="str">
        <f t="shared" si="1"/>
        <v>#NAME?</v>
      </c>
      <c r="B739" s="75" t="str">
        <f>IF(A739="","",IF(OR(periods_per_year=26,periods_per_year=52),IF(periods_per_year=26,IF(A739=1,fpdate,B738+14),IF(periods_per_year=52,IF(A739=1,fpdate,B738+7),"n/a")),IF(periods_per_year=24,DATE(YEAR(fpdate),MONTH(fpdate)+(A739-1)/2+IF(AND(DAY(fpdate)&gt;=15,MOD(A739,2)=0),1,0),IF(MOD(A739,2)=0,IF(DAY(fpdate)&gt;=15,DAY(fpdate)-14,DAY(fpdate)+14),DAY(fpdate))),IF(DAY(DATE(YEAR(fpdate),MONTH(fpdate)+A739-1,DAY(fpdate)))&lt;&gt;DAY(fpdate),DATE(YEAR(fpdate),MONTH(fpdate)+A739,0),DATE(YEAR(fpdate),MONTH(fpdate)+A739-1,DAY(fpdate))))))</f>
        <v>#NAME?</v>
      </c>
      <c r="C739" s="76" t="str">
        <f t="shared" si="2"/>
        <v>#NAME?</v>
      </c>
      <c r="D739" s="77" t="str">
        <f>IF(A739="","",IF(A739=1,start_rate,IF(variable,IF(OR(A739=1,A739&lt;$J$23*periods_per_year),D738,MIN($J$24,IF(MOD(A739-1,$J$26)=0,MAX($J$25,D738+$J$27),D738))),D738)))</f>
        <v>#NAME?</v>
      </c>
      <c r="E739" s="78" t="str">
        <f t="shared" si="3"/>
        <v>#NAME?</v>
      </c>
      <c r="F739" s="78" t="str">
        <f t="shared" si="4"/>
        <v>#NAME?</v>
      </c>
      <c r="G739" s="78" t="str">
        <f>IF(OR(A739="",A739&lt;$E$23),"",IF(J738&lt;=F739,0,IF(IF(AND(A739&gt;=$E$23,MOD(A739-$E$23,int)=0),$E$24,0)+F739&gt;=J738+E739,J738+E739-F739,IF(AND(A739&gt;=$E$23,MOD(A739-$E$23,int)=0),$E$24,0)+IF(IF(AND(A739&gt;=$E$23,MOD(A739-$E$23,int)=0),$E$24,0)+IF(MOD(A739-$E$27,periods_per_year)=0,$E$26,0)+F739&lt;J738+E739,IF(MOD(A739-$E$27,periods_per_year)=0,$E$26,0),J738+E739-IF(AND(A739&gt;=$E$23,MOD(A739-$E$23,int)=0),$E$24,0)-F739))))</f>
        <v>#NAME?</v>
      </c>
      <c r="H739" s="79"/>
      <c r="I739" s="78" t="str">
        <f t="shared" si="5"/>
        <v>#NAME?</v>
      </c>
      <c r="J739" s="78" t="str">
        <f t="shared" si="6"/>
        <v>#NAME?</v>
      </c>
      <c r="K739" s="78" t="str">
        <f t="shared" si="7"/>
        <v>#NAME?</v>
      </c>
      <c r="L739" s="78" t="str">
        <f t="shared" si="8"/>
        <v>#NAME?</v>
      </c>
      <c r="M739" s="4"/>
      <c r="N739" s="4"/>
      <c r="O739" s="74" t="str">
        <f t="shared" si="9"/>
        <v>#NAME?</v>
      </c>
      <c r="P739" s="75" t="str">
        <f>IF(O739="","",IF(OR(periods_per_year=26,periods_per_year=52),IF(periods_per_year=26,IF(O739=1,fpdate,P738+14),IF(periods_per_year=52,IF(O739=1,fpdate,P738+7),"n/a")),IF(periods_per_year=24,DATE(YEAR(fpdate),MONTH(fpdate)+(O739-1)/2+IF(AND(DAY(fpdate)&gt;=15,MOD(O739,2)=0),1,0),IF(MOD(O739,2)=0,IF(DAY(fpdate)&gt;=15,DAY(fpdate)-14,DAY(fpdate)+14),DAY(fpdate))),IF(DAY(DATE(YEAR(fpdate),MONTH(fpdate)+O739-1,DAY(fpdate)))&lt;&gt;DAY(fpdate),DATE(YEAR(fpdate),MONTH(fpdate)+O739,0),DATE(YEAR(fpdate),MONTH(fpdate)+O739-1,DAY(fpdate))))))</f>
        <v>#NAME?</v>
      </c>
      <c r="Q739" s="80" t="str">
        <f>IF(O739="","",IF(D739&lt;&gt;"",D739,IF(O739=1,start_rate,IF(variable,IF(OR(O739=1,O739&lt;$J$23*periods_per_year),Q738,MIN($J$24,IF(MOD(O739-1,$J$26)=0,MAX($J$25,Q738+$J$27),Q738))),Q738))))</f>
        <v>#NAME?</v>
      </c>
      <c r="R739" s="78" t="str">
        <f t="shared" si="10"/>
        <v>#NAME?</v>
      </c>
      <c r="S739" s="78" t="str">
        <f t="shared" si="11"/>
        <v>#NAME?</v>
      </c>
      <c r="T739" s="78" t="str">
        <f t="shared" si="12"/>
        <v>#NAME?</v>
      </c>
      <c r="U739" s="78" t="str">
        <f t="shared" si="13"/>
        <v>#NAME?</v>
      </c>
    </row>
    <row r="740" ht="12.75" customHeight="1">
      <c r="A740" s="74" t="str">
        <f t="shared" si="1"/>
        <v>#NAME?</v>
      </c>
      <c r="B740" s="75" t="str">
        <f>IF(A740="","",IF(OR(periods_per_year=26,periods_per_year=52),IF(periods_per_year=26,IF(A740=1,fpdate,B739+14),IF(periods_per_year=52,IF(A740=1,fpdate,B739+7),"n/a")),IF(periods_per_year=24,DATE(YEAR(fpdate),MONTH(fpdate)+(A740-1)/2+IF(AND(DAY(fpdate)&gt;=15,MOD(A740,2)=0),1,0),IF(MOD(A740,2)=0,IF(DAY(fpdate)&gt;=15,DAY(fpdate)-14,DAY(fpdate)+14),DAY(fpdate))),IF(DAY(DATE(YEAR(fpdate),MONTH(fpdate)+A740-1,DAY(fpdate)))&lt;&gt;DAY(fpdate),DATE(YEAR(fpdate),MONTH(fpdate)+A740,0),DATE(YEAR(fpdate),MONTH(fpdate)+A740-1,DAY(fpdate))))))</f>
        <v>#NAME?</v>
      </c>
      <c r="C740" s="76" t="str">
        <f t="shared" si="2"/>
        <v>#NAME?</v>
      </c>
      <c r="D740" s="77" t="str">
        <f>IF(A740="","",IF(A740=1,start_rate,IF(variable,IF(OR(A740=1,A740&lt;$J$23*periods_per_year),D739,MIN($J$24,IF(MOD(A740-1,$J$26)=0,MAX($J$25,D739+$J$27),D739))),D739)))</f>
        <v>#NAME?</v>
      </c>
      <c r="E740" s="78" t="str">
        <f t="shared" si="3"/>
        <v>#NAME?</v>
      </c>
      <c r="F740" s="78" t="str">
        <f t="shared" si="4"/>
        <v>#NAME?</v>
      </c>
      <c r="G740" s="78" t="str">
        <f>IF(OR(A740="",A740&lt;$E$23),"",IF(J739&lt;=F740,0,IF(IF(AND(A740&gt;=$E$23,MOD(A740-$E$23,int)=0),$E$24,0)+F740&gt;=J739+E740,J739+E740-F740,IF(AND(A740&gt;=$E$23,MOD(A740-$E$23,int)=0),$E$24,0)+IF(IF(AND(A740&gt;=$E$23,MOD(A740-$E$23,int)=0),$E$24,0)+IF(MOD(A740-$E$27,periods_per_year)=0,$E$26,0)+F740&lt;J739+E740,IF(MOD(A740-$E$27,periods_per_year)=0,$E$26,0),J739+E740-IF(AND(A740&gt;=$E$23,MOD(A740-$E$23,int)=0),$E$24,0)-F740))))</f>
        <v>#NAME?</v>
      </c>
      <c r="H740" s="79"/>
      <c r="I740" s="78" t="str">
        <f t="shared" si="5"/>
        <v>#NAME?</v>
      </c>
      <c r="J740" s="78" t="str">
        <f t="shared" si="6"/>
        <v>#NAME?</v>
      </c>
      <c r="K740" s="78" t="str">
        <f t="shared" si="7"/>
        <v>#NAME?</v>
      </c>
      <c r="L740" s="78" t="str">
        <f t="shared" si="8"/>
        <v>#NAME?</v>
      </c>
      <c r="M740" s="4"/>
      <c r="N740" s="4"/>
      <c r="O740" s="74" t="str">
        <f t="shared" si="9"/>
        <v>#NAME?</v>
      </c>
      <c r="P740" s="75" t="str">
        <f>IF(O740="","",IF(OR(periods_per_year=26,periods_per_year=52),IF(periods_per_year=26,IF(O740=1,fpdate,P739+14),IF(periods_per_year=52,IF(O740=1,fpdate,P739+7),"n/a")),IF(periods_per_year=24,DATE(YEAR(fpdate),MONTH(fpdate)+(O740-1)/2+IF(AND(DAY(fpdate)&gt;=15,MOD(O740,2)=0),1,0),IF(MOD(O740,2)=0,IF(DAY(fpdate)&gt;=15,DAY(fpdate)-14,DAY(fpdate)+14),DAY(fpdate))),IF(DAY(DATE(YEAR(fpdate),MONTH(fpdate)+O740-1,DAY(fpdate)))&lt;&gt;DAY(fpdate),DATE(YEAR(fpdate),MONTH(fpdate)+O740,0),DATE(YEAR(fpdate),MONTH(fpdate)+O740-1,DAY(fpdate))))))</f>
        <v>#NAME?</v>
      </c>
      <c r="Q740" s="80" t="str">
        <f>IF(O740="","",IF(D740&lt;&gt;"",D740,IF(O740=1,start_rate,IF(variable,IF(OR(O740=1,O740&lt;$J$23*periods_per_year),Q739,MIN($J$24,IF(MOD(O740-1,$J$26)=0,MAX($J$25,Q739+$J$27),Q739))),Q739))))</f>
        <v>#NAME?</v>
      </c>
      <c r="R740" s="78" t="str">
        <f t="shared" si="10"/>
        <v>#NAME?</v>
      </c>
      <c r="S740" s="78" t="str">
        <f t="shared" si="11"/>
        <v>#NAME?</v>
      </c>
      <c r="T740" s="78" t="str">
        <f t="shared" si="12"/>
        <v>#NAME?</v>
      </c>
      <c r="U740" s="78" t="str">
        <f t="shared" si="13"/>
        <v>#NAME?</v>
      </c>
    </row>
    <row r="741" ht="12.75" customHeight="1">
      <c r="A741" s="74" t="str">
        <f t="shared" si="1"/>
        <v>#NAME?</v>
      </c>
      <c r="B741" s="75" t="str">
        <f>IF(A741="","",IF(OR(periods_per_year=26,periods_per_year=52),IF(periods_per_year=26,IF(A741=1,fpdate,B740+14),IF(periods_per_year=52,IF(A741=1,fpdate,B740+7),"n/a")),IF(periods_per_year=24,DATE(YEAR(fpdate),MONTH(fpdate)+(A741-1)/2+IF(AND(DAY(fpdate)&gt;=15,MOD(A741,2)=0),1,0),IF(MOD(A741,2)=0,IF(DAY(fpdate)&gt;=15,DAY(fpdate)-14,DAY(fpdate)+14),DAY(fpdate))),IF(DAY(DATE(YEAR(fpdate),MONTH(fpdate)+A741-1,DAY(fpdate)))&lt;&gt;DAY(fpdate),DATE(YEAR(fpdate),MONTH(fpdate)+A741,0),DATE(YEAR(fpdate),MONTH(fpdate)+A741-1,DAY(fpdate))))))</f>
        <v>#NAME?</v>
      </c>
      <c r="C741" s="76" t="str">
        <f t="shared" si="2"/>
        <v>#NAME?</v>
      </c>
      <c r="D741" s="77" t="str">
        <f>IF(A741="","",IF(A741=1,start_rate,IF(variable,IF(OR(A741=1,A741&lt;$J$23*periods_per_year),D740,MIN($J$24,IF(MOD(A741-1,$J$26)=0,MAX($J$25,D740+$J$27),D740))),D740)))</f>
        <v>#NAME?</v>
      </c>
      <c r="E741" s="78" t="str">
        <f t="shared" si="3"/>
        <v>#NAME?</v>
      </c>
      <c r="F741" s="78" t="str">
        <f t="shared" si="4"/>
        <v>#NAME?</v>
      </c>
      <c r="G741" s="78" t="str">
        <f>IF(OR(A741="",A741&lt;$E$23),"",IF(J740&lt;=F741,0,IF(IF(AND(A741&gt;=$E$23,MOD(A741-$E$23,int)=0),$E$24,0)+F741&gt;=J740+E741,J740+E741-F741,IF(AND(A741&gt;=$E$23,MOD(A741-$E$23,int)=0),$E$24,0)+IF(IF(AND(A741&gt;=$E$23,MOD(A741-$E$23,int)=0),$E$24,0)+IF(MOD(A741-$E$27,periods_per_year)=0,$E$26,0)+F741&lt;J740+E741,IF(MOD(A741-$E$27,periods_per_year)=0,$E$26,0),J740+E741-IF(AND(A741&gt;=$E$23,MOD(A741-$E$23,int)=0),$E$24,0)-F741))))</f>
        <v>#NAME?</v>
      </c>
      <c r="H741" s="79"/>
      <c r="I741" s="78" t="str">
        <f t="shared" si="5"/>
        <v>#NAME?</v>
      </c>
      <c r="J741" s="78" t="str">
        <f t="shared" si="6"/>
        <v>#NAME?</v>
      </c>
      <c r="K741" s="78" t="str">
        <f t="shared" si="7"/>
        <v>#NAME?</v>
      </c>
      <c r="L741" s="78" t="str">
        <f t="shared" si="8"/>
        <v>#NAME?</v>
      </c>
      <c r="M741" s="4"/>
      <c r="N741" s="4"/>
      <c r="O741" s="74" t="str">
        <f t="shared" si="9"/>
        <v>#NAME?</v>
      </c>
      <c r="P741" s="75" t="str">
        <f>IF(O741="","",IF(OR(periods_per_year=26,periods_per_year=52),IF(periods_per_year=26,IF(O741=1,fpdate,P740+14),IF(periods_per_year=52,IF(O741=1,fpdate,P740+7),"n/a")),IF(periods_per_year=24,DATE(YEAR(fpdate),MONTH(fpdate)+(O741-1)/2+IF(AND(DAY(fpdate)&gt;=15,MOD(O741,2)=0),1,0),IF(MOD(O741,2)=0,IF(DAY(fpdate)&gt;=15,DAY(fpdate)-14,DAY(fpdate)+14),DAY(fpdate))),IF(DAY(DATE(YEAR(fpdate),MONTH(fpdate)+O741-1,DAY(fpdate)))&lt;&gt;DAY(fpdate),DATE(YEAR(fpdate),MONTH(fpdate)+O741,0),DATE(YEAR(fpdate),MONTH(fpdate)+O741-1,DAY(fpdate))))))</f>
        <v>#NAME?</v>
      </c>
      <c r="Q741" s="80" t="str">
        <f>IF(O741="","",IF(D741&lt;&gt;"",D741,IF(O741=1,start_rate,IF(variable,IF(OR(O741=1,O741&lt;$J$23*periods_per_year),Q740,MIN($J$24,IF(MOD(O741-1,$J$26)=0,MAX($J$25,Q740+$J$27),Q740))),Q740))))</f>
        <v>#NAME?</v>
      </c>
      <c r="R741" s="78" t="str">
        <f t="shared" si="10"/>
        <v>#NAME?</v>
      </c>
      <c r="S741" s="78" t="str">
        <f t="shared" si="11"/>
        <v>#NAME?</v>
      </c>
      <c r="T741" s="78" t="str">
        <f t="shared" si="12"/>
        <v>#NAME?</v>
      </c>
      <c r="U741" s="78" t="str">
        <f t="shared" si="13"/>
        <v>#NAME?</v>
      </c>
    </row>
    <row r="742" ht="12.75" customHeight="1">
      <c r="A742" s="74" t="str">
        <f t="shared" si="1"/>
        <v>#NAME?</v>
      </c>
      <c r="B742" s="75" t="str">
        <f>IF(A742="","",IF(OR(periods_per_year=26,periods_per_year=52),IF(periods_per_year=26,IF(A742=1,fpdate,B741+14),IF(periods_per_year=52,IF(A742=1,fpdate,B741+7),"n/a")),IF(periods_per_year=24,DATE(YEAR(fpdate),MONTH(fpdate)+(A742-1)/2+IF(AND(DAY(fpdate)&gt;=15,MOD(A742,2)=0),1,0),IF(MOD(A742,2)=0,IF(DAY(fpdate)&gt;=15,DAY(fpdate)-14,DAY(fpdate)+14),DAY(fpdate))),IF(DAY(DATE(YEAR(fpdate),MONTH(fpdate)+A742-1,DAY(fpdate)))&lt;&gt;DAY(fpdate),DATE(YEAR(fpdate),MONTH(fpdate)+A742,0),DATE(YEAR(fpdate),MONTH(fpdate)+A742-1,DAY(fpdate))))))</f>
        <v>#NAME?</v>
      </c>
      <c r="C742" s="76" t="str">
        <f t="shared" si="2"/>
        <v>#NAME?</v>
      </c>
      <c r="D742" s="77" t="str">
        <f>IF(A742="","",IF(A742=1,start_rate,IF(variable,IF(OR(A742=1,A742&lt;$J$23*periods_per_year),D741,MIN($J$24,IF(MOD(A742-1,$J$26)=0,MAX($J$25,D741+$J$27),D741))),D741)))</f>
        <v>#NAME?</v>
      </c>
      <c r="E742" s="78" t="str">
        <f t="shared" si="3"/>
        <v>#NAME?</v>
      </c>
      <c r="F742" s="78" t="str">
        <f t="shared" si="4"/>
        <v>#NAME?</v>
      </c>
      <c r="G742" s="78" t="str">
        <f>IF(OR(A742="",A742&lt;$E$23),"",IF(J741&lt;=F742,0,IF(IF(AND(A742&gt;=$E$23,MOD(A742-$E$23,int)=0),$E$24,0)+F742&gt;=J741+E742,J741+E742-F742,IF(AND(A742&gt;=$E$23,MOD(A742-$E$23,int)=0),$E$24,0)+IF(IF(AND(A742&gt;=$E$23,MOD(A742-$E$23,int)=0),$E$24,0)+IF(MOD(A742-$E$27,periods_per_year)=0,$E$26,0)+F742&lt;J741+E742,IF(MOD(A742-$E$27,periods_per_year)=0,$E$26,0),J741+E742-IF(AND(A742&gt;=$E$23,MOD(A742-$E$23,int)=0),$E$24,0)-F742))))</f>
        <v>#NAME?</v>
      </c>
      <c r="H742" s="79"/>
      <c r="I742" s="78" t="str">
        <f t="shared" si="5"/>
        <v>#NAME?</v>
      </c>
      <c r="J742" s="78" t="str">
        <f t="shared" si="6"/>
        <v>#NAME?</v>
      </c>
      <c r="K742" s="78" t="str">
        <f t="shared" si="7"/>
        <v>#NAME?</v>
      </c>
      <c r="L742" s="78" t="str">
        <f t="shared" si="8"/>
        <v>#NAME?</v>
      </c>
      <c r="M742" s="4"/>
      <c r="N742" s="4"/>
      <c r="O742" s="74" t="str">
        <f t="shared" si="9"/>
        <v>#NAME?</v>
      </c>
      <c r="P742" s="75" t="str">
        <f>IF(O742="","",IF(OR(periods_per_year=26,periods_per_year=52),IF(periods_per_year=26,IF(O742=1,fpdate,P741+14),IF(periods_per_year=52,IF(O742=1,fpdate,P741+7),"n/a")),IF(periods_per_year=24,DATE(YEAR(fpdate),MONTH(fpdate)+(O742-1)/2+IF(AND(DAY(fpdate)&gt;=15,MOD(O742,2)=0),1,0),IF(MOD(O742,2)=0,IF(DAY(fpdate)&gt;=15,DAY(fpdate)-14,DAY(fpdate)+14),DAY(fpdate))),IF(DAY(DATE(YEAR(fpdate),MONTH(fpdate)+O742-1,DAY(fpdate)))&lt;&gt;DAY(fpdate),DATE(YEAR(fpdate),MONTH(fpdate)+O742,0),DATE(YEAR(fpdate),MONTH(fpdate)+O742-1,DAY(fpdate))))))</f>
        <v>#NAME?</v>
      </c>
      <c r="Q742" s="80" t="str">
        <f>IF(O742="","",IF(D742&lt;&gt;"",D742,IF(O742=1,start_rate,IF(variable,IF(OR(O742=1,O742&lt;$J$23*periods_per_year),Q741,MIN($J$24,IF(MOD(O742-1,$J$26)=0,MAX($J$25,Q741+$J$27),Q741))),Q741))))</f>
        <v>#NAME?</v>
      </c>
      <c r="R742" s="78" t="str">
        <f t="shared" si="10"/>
        <v>#NAME?</v>
      </c>
      <c r="S742" s="78" t="str">
        <f t="shared" si="11"/>
        <v>#NAME?</v>
      </c>
      <c r="T742" s="78" t="str">
        <f t="shared" si="12"/>
        <v>#NAME?</v>
      </c>
      <c r="U742" s="78" t="str">
        <f t="shared" si="13"/>
        <v>#NAME?</v>
      </c>
    </row>
    <row r="743" ht="12.75" customHeight="1">
      <c r="A743" s="74" t="str">
        <f t="shared" si="1"/>
        <v>#NAME?</v>
      </c>
      <c r="B743" s="75" t="str">
        <f>IF(A743="","",IF(OR(periods_per_year=26,periods_per_year=52),IF(periods_per_year=26,IF(A743=1,fpdate,B742+14),IF(periods_per_year=52,IF(A743=1,fpdate,B742+7),"n/a")),IF(periods_per_year=24,DATE(YEAR(fpdate),MONTH(fpdate)+(A743-1)/2+IF(AND(DAY(fpdate)&gt;=15,MOD(A743,2)=0),1,0),IF(MOD(A743,2)=0,IF(DAY(fpdate)&gt;=15,DAY(fpdate)-14,DAY(fpdate)+14),DAY(fpdate))),IF(DAY(DATE(YEAR(fpdate),MONTH(fpdate)+A743-1,DAY(fpdate)))&lt;&gt;DAY(fpdate),DATE(YEAR(fpdate),MONTH(fpdate)+A743,0),DATE(YEAR(fpdate),MONTH(fpdate)+A743-1,DAY(fpdate))))))</f>
        <v>#NAME?</v>
      </c>
      <c r="C743" s="76" t="str">
        <f t="shared" si="2"/>
        <v>#NAME?</v>
      </c>
      <c r="D743" s="77" t="str">
        <f>IF(A743="","",IF(A743=1,start_rate,IF(variable,IF(OR(A743=1,A743&lt;$J$23*periods_per_year),D742,MIN($J$24,IF(MOD(A743-1,$J$26)=0,MAX($J$25,D742+$J$27),D742))),D742)))</f>
        <v>#NAME?</v>
      </c>
      <c r="E743" s="78" t="str">
        <f t="shared" si="3"/>
        <v>#NAME?</v>
      </c>
      <c r="F743" s="78" t="str">
        <f t="shared" si="4"/>
        <v>#NAME?</v>
      </c>
      <c r="G743" s="78" t="str">
        <f>IF(OR(A743="",A743&lt;$E$23),"",IF(J742&lt;=F743,0,IF(IF(AND(A743&gt;=$E$23,MOD(A743-$E$23,int)=0),$E$24,0)+F743&gt;=J742+E743,J742+E743-F743,IF(AND(A743&gt;=$E$23,MOD(A743-$E$23,int)=0),$E$24,0)+IF(IF(AND(A743&gt;=$E$23,MOD(A743-$E$23,int)=0),$E$24,0)+IF(MOD(A743-$E$27,periods_per_year)=0,$E$26,0)+F743&lt;J742+E743,IF(MOD(A743-$E$27,periods_per_year)=0,$E$26,0),J742+E743-IF(AND(A743&gt;=$E$23,MOD(A743-$E$23,int)=0),$E$24,0)-F743))))</f>
        <v>#NAME?</v>
      </c>
      <c r="H743" s="79"/>
      <c r="I743" s="78" t="str">
        <f t="shared" si="5"/>
        <v>#NAME?</v>
      </c>
      <c r="J743" s="78" t="str">
        <f t="shared" si="6"/>
        <v>#NAME?</v>
      </c>
      <c r="K743" s="78" t="str">
        <f t="shared" si="7"/>
        <v>#NAME?</v>
      </c>
      <c r="L743" s="78" t="str">
        <f t="shared" si="8"/>
        <v>#NAME?</v>
      </c>
      <c r="M743" s="4"/>
      <c r="N743" s="4"/>
      <c r="O743" s="74" t="str">
        <f t="shared" si="9"/>
        <v>#NAME?</v>
      </c>
      <c r="P743" s="75" t="str">
        <f>IF(O743="","",IF(OR(periods_per_year=26,periods_per_year=52),IF(periods_per_year=26,IF(O743=1,fpdate,P742+14),IF(periods_per_year=52,IF(O743=1,fpdate,P742+7),"n/a")),IF(periods_per_year=24,DATE(YEAR(fpdate),MONTH(fpdate)+(O743-1)/2+IF(AND(DAY(fpdate)&gt;=15,MOD(O743,2)=0),1,0),IF(MOD(O743,2)=0,IF(DAY(fpdate)&gt;=15,DAY(fpdate)-14,DAY(fpdate)+14),DAY(fpdate))),IF(DAY(DATE(YEAR(fpdate),MONTH(fpdate)+O743-1,DAY(fpdate)))&lt;&gt;DAY(fpdate),DATE(YEAR(fpdate),MONTH(fpdate)+O743,0),DATE(YEAR(fpdate),MONTH(fpdate)+O743-1,DAY(fpdate))))))</f>
        <v>#NAME?</v>
      </c>
      <c r="Q743" s="80" t="str">
        <f>IF(O743="","",IF(D743&lt;&gt;"",D743,IF(O743=1,start_rate,IF(variable,IF(OR(O743=1,O743&lt;$J$23*periods_per_year),Q742,MIN($J$24,IF(MOD(O743-1,$J$26)=0,MAX($J$25,Q742+$J$27),Q742))),Q742))))</f>
        <v>#NAME?</v>
      </c>
      <c r="R743" s="78" t="str">
        <f t="shared" si="10"/>
        <v>#NAME?</v>
      </c>
      <c r="S743" s="78" t="str">
        <f t="shared" si="11"/>
        <v>#NAME?</v>
      </c>
      <c r="T743" s="78" t="str">
        <f t="shared" si="12"/>
        <v>#NAME?</v>
      </c>
      <c r="U743" s="78" t="str">
        <f t="shared" si="13"/>
        <v>#NAME?</v>
      </c>
    </row>
    <row r="744" ht="12.75" customHeight="1">
      <c r="A744" s="74" t="str">
        <f t="shared" si="1"/>
        <v>#NAME?</v>
      </c>
      <c r="B744" s="75" t="str">
        <f>IF(A744="","",IF(OR(periods_per_year=26,periods_per_year=52),IF(periods_per_year=26,IF(A744=1,fpdate,B743+14),IF(periods_per_year=52,IF(A744=1,fpdate,B743+7),"n/a")),IF(periods_per_year=24,DATE(YEAR(fpdate),MONTH(fpdate)+(A744-1)/2+IF(AND(DAY(fpdate)&gt;=15,MOD(A744,2)=0),1,0),IF(MOD(A744,2)=0,IF(DAY(fpdate)&gt;=15,DAY(fpdate)-14,DAY(fpdate)+14),DAY(fpdate))),IF(DAY(DATE(YEAR(fpdate),MONTH(fpdate)+A744-1,DAY(fpdate)))&lt;&gt;DAY(fpdate),DATE(YEAR(fpdate),MONTH(fpdate)+A744,0),DATE(YEAR(fpdate),MONTH(fpdate)+A744-1,DAY(fpdate))))))</f>
        <v>#NAME?</v>
      </c>
      <c r="C744" s="76" t="str">
        <f t="shared" si="2"/>
        <v>#NAME?</v>
      </c>
      <c r="D744" s="77" t="str">
        <f>IF(A744="","",IF(A744=1,start_rate,IF(variable,IF(OR(A744=1,A744&lt;$J$23*periods_per_year),D743,MIN($J$24,IF(MOD(A744-1,$J$26)=0,MAX($J$25,D743+$J$27),D743))),D743)))</f>
        <v>#NAME?</v>
      </c>
      <c r="E744" s="78" t="str">
        <f t="shared" si="3"/>
        <v>#NAME?</v>
      </c>
      <c r="F744" s="78" t="str">
        <f t="shared" si="4"/>
        <v>#NAME?</v>
      </c>
      <c r="G744" s="78" t="str">
        <f>IF(OR(A744="",A744&lt;$E$23),"",IF(J743&lt;=F744,0,IF(IF(AND(A744&gt;=$E$23,MOD(A744-$E$23,int)=0),$E$24,0)+F744&gt;=J743+E744,J743+E744-F744,IF(AND(A744&gt;=$E$23,MOD(A744-$E$23,int)=0),$E$24,0)+IF(IF(AND(A744&gt;=$E$23,MOD(A744-$E$23,int)=0),$E$24,0)+IF(MOD(A744-$E$27,periods_per_year)=0,$E$26,0)+F744&lt;J743+E744,IF(MOD(A744-$E$27,periods_per_year)=0,$E$26,0),J743+E744-IF(AND(A744&gt;=$E$23,MOD(A744-$E$23,int)=0),$E$24,0)-F744))))</f>
        <v>#NAME?</v>
      </c>
      <c r="H744" s="79"/>
      <c r="I744" s="78" t="str">
        <f t="shared" si="5"/>
        <v>#NAME?</v>
      </c>
      <c r="J744" s="78" t="str">
        <f t="shared" si="6"/>
        <v>#NAME?</v>
      </c>
      <c r="K744" s="78" t="str">
        <f t="shared" si="7"/>
        <v>#NAME?</v>
      </c>
      <c r="L744" s="78" t="str">
        <f t="shared" si="8"/>
        <v>#NAME?</v>
      </c>
      <c r="M744" s="4"/>
      <c r="N744" s="4"/>
      <c r="O744" s="74" t="str">
        <f t="shared" si="9"/>
        <v>#NAME?</v>
      </c>
      <c r="P744" s="75" t="str">
        <f>IF(O744="","",IF(OR(periods_per_year=26,periods_per_year=52),IF(periods_per_year=26,IF(O744=1,fpdate,P743+14),IF(periods_per_year=52,IF(O744=1,fpdate,P743+7),"n/a")),IF(periods_per_year=24,DATE(YEAR(fpdate),MONTH(fpdate)+(O744-1)/2+IF(AND(DAY(fpdate)&gt;=15,MOD(O744,2)=0),1,0),IF(MOD(O744,2)=0,IF(DAY(fpdate)&gt;=15,DAY(fpdate)-14,DAY(fpdate)+14),DAY(fpdate))),IF(DAY(DATE(YEAR(fpdate),MONTH(fpdate)+O744-1,DAY(fpdate)))&lt;&gt;DAY(fpdate),DATE(YEAR(fpdate),MONTH(fpdate)+O744,0),DATE(YEAR(fpdate),MONTH(fpdate)+O744-1,DAY(fpdate))))))</f>
        <v>#NAME?</v>
      </c>
      <c r="Q744" s="80" t="str">
        <f>IF(O744="","",IF(D744&lt;&gt;"",D744,IF(O744=1,start_rate,IF(variable,IF(OR(O744=1,O744&lt;$J$23*periods_per_year),Q743,MIN($J$24,IF(MOD(O744-1,$J$26)=0,MAX($J$25,Q743+$J$27),Q743))),Q743))))</f>
        <v>#NAME?</v>
      </c>
      <c r="R744" s="78" t="str">
        <f t="shared" si="10"/>
        <v>#NAME?</v>
      </c>
      <c r="S744" s="78" t="str">
        <f t="shared" si="11"/>
        <v>#NAME?</v>
      </c>
      <c r="T744" s="78" t="str">
        <f t="shared" si="12"/>
        <v>#NAME?</v>
      </c>
      <c r="U744" s="78" t="str">
        <f t="shared" si="13"/>
        <v>#NAME?</v>
      </c>
    </row>
    <row r="745" ht="12.75" customHeight="1">
      <c r="A745" s="74" t="str">
        <f t="shared" si="1"/>
        <v>#NAME?</v>
      </c>
      <c r="B745" s="75" t="str">
        <f>IF(A745="","",IF(OR(periods_per_year=26,periods_per_year=52),IF(periods_per_year=26,IF(A745=1,fpdate,B744+14),IF(periods_per_year=52,IF(A745=1,fpdate,B744+7),"n/a")),IF(periods_per_year=24,DATE(YEAR(fpdate),MONTH(fpdate)+(A745-1)/2+IF(AND(DAY(fpdate)&gt;=15,MOD(A745,2)=0),1,0),IF(MOD(A745,2)=0,IF(DAY(fpdate)&gt;=15,DAY(fpdate)-14,DAY(fpdate)+14),DAY(fpdate))),IF(DAY(DATE(YEAR(fpdate),MONTH(fpdate)+A745-1,DAY(fpdate)))&lt;&gt;DAY(fpdate),DATE(YEAR(fpdate),MONTH(fpdate)+A745,0),DATE(YEAR(fpdate),MONTH(fpdate)+A745-1,DAY(fpdate))))))</f>
        <v>#NAME?</v>
      </c>
      <c r="C745" s="76" t="str">
        <f t="shared" si="2"/>
        <v>#NAME?</v>
      </c>
      <c r="D745" s="77" t="str">
        <f>IF(A745="","",IF(A745=1,start_rate,IF(variable,IF(OR(A745=1,A745&lt;$J$23*periods_per_year),D744,MIN($J$24,IF(MOD(A745-1,$J$26)=0,MAX($J$25,D744+$J$27),D744))),D744)))</f>
        <v>#NAME?</v>
      </c>
      <c r="E745" s="78" t="str">
        <f t="shared" si="3"/>
        <v>#NAME?</v>
      </c>
      <c r="F745" s="78" t="str">
        <f t="shared" si="4"/>
        <v>#NAME?</v>
      </c>
      <c r="G745" s="78" t="str">
        <f>IF(OR(A745="",A745&lt;$E$23),"",IF(J744&lt;=F745,0,IF(IF(AND(A745&gt;=$E$23,MOD(A745-$E$23,int)=0),$E$24,0)+F745&gt;=J744+E745,J744+E745-F745,IF(AND(A745&gt;=$E$23,MOD(A745-$E$23,int)=0),$E$24,0)+IF(IF(AND(A745&gt;=$E$23,MOD(A745-$E$23,int)=0),$E$24,0)+IF(MOD(A745-$E$27,periods_per_year)=0,$E$26,0)+F745&lt;J744+E745,IF(MOD(A745-$E$27,periods_per_year)=0,$E$26,0),J744+E745-IF(AND(A745&gt;=$E$23,MOD(A745-$E$23,int)=0),$E$24,0)-F745))))</f>
        <v>#NAME?</v>
      </c>
      <c r="H745" s="79"/>
      <c r="I745" s="78" t="str">
        <f t="shared" si="5"/>
        <v>#NAME?</v>
      </c>
      <c r="J745" s="78" t="str">
        <f t="shared" si="6"/>
        <v>#NAME?</v>
      </c>
      <c r="K745" s="78" t="str">
        <f t="shared" si="7"/>
        <v>#NAME?</v>
      </c>
      <c r="L745" s="78" t="str">
        <f t="shared" si="8"/>
        <v>#NAME?</v>
      </c>
      <c r="M745" s="4"/>
      <c r="N745" s="4"/>
      <c r="O745" s="74" t="str">
        <f t="shared" si="9"/>
        <v>#NAME?</v>
      </c>
      <c r="P745" s="75" t="str">
        <f>IF(O745="","",IF(OR(periods_per_year=26,periods_per_year=52),IF(periods_per_year=26,IF(O745=1,fpdate,P744+14),IF(periods_per_year=52,IF(O745=1,fpdate,P744+7),"n/a")),IF(periods_per_year=24,DATE(YEAR(fpdate),MONTH(fpdate)+(O745-1)/2+IF(AND(DAY(fpdate)&gt;=15,MOD(O745,2)=0),1,0),IF(MOD(O745,2)=0,IF(DAY(fpdate)&gt;=15,DAY(fpdate)-14,DAY(fpdate)+14),DAY(fpdate))),IF(DAY(DATE(YEAR(fpdate),MONTH(fpdate)+O745-1,DAY(fpdate)))&lt;&gt;DAY(fpdate),DATE(YEAR(fpdate),MONTH(fpdate)+O745,0),DATE(YEAR(fpdate),MONTH(fpdate)+O745-1,DAY(fpdate))))))</f>
        <v>#NAME?</v>
      </c>
      <c r="Q745" s="80" t="str">
        <f>IF(O745="","",IF(D745&lt;&gt;"",D745,IF(O745=1,start_rate,IF(variable,IF(OR(O745=1,O745&lt;$J$23*periods_per_year),Q744,MIN($J$24,IF(MOD(O745-1,$J$26)=0,MAX($J$25,Q744+$J$27),Q744))),Q744))))</f>
        <v>#NAME?</v>
      </c>
      <c r="R745" s="78" t="str">
        <f t="shared" si="10"/>
        <v>#NAME?</v>
      </c>
      <c r="S745" s="78" t="str">
        <f t="shared" si="11"/>
        <v>#NAME?</v>
      </c>
      <c r="T745" s="78" t="str">
        <f t="shared" si="12"/>
        <v>#NAME?</v>
      </c>
      <c r="U745" s="78" t="str">
        <f t="shared" si="13"/>
        <v>#NAME?</v>
      </c>
    </row>
    <row r="746" ht="12.75" customHeight="1">
      <c r="A746" s="74" t="str">
        <f t="shared" si="1"/>
        <v>#NAME?</v>
      </c>
      <c r="B746" s="75" t="str">
        <f>IF(A746="","",IF(OR(periods_per_year=26,periods_per_year=52),IF(periods_per_year=26,IF(A746=1,fpdate,B745+14),IF(periods_per_year=52,IF(A746=1,fpdate,B745+7),"n/a")),IF(periods_per_year=24,DATE(YEAR(fpdate),MONTH(fpdate)+(A746-1)/2+IF(AND(DAY(fpdate)&gt;=15,MOD(A746,2)=0),1,0),IF(MOD(A746,2)=0,IF(DAY(fpdate)&gt;=15,DAY(fpdate)-14,DAY(fpdate)+14),DAY(fpdate))),IF(DAY(DATE(YEAR(fpdate),MONTH(fpdate)+A746-1,DAY(fpdate)))&lt;&gt;DAY(fpdate),DATE(YEAR(fpdate),MONTH(fpdate)+A746,0),DATE(YEAR(fpdate),MONTH(fpdate)+A746-1,DAY(fpdate))))))</f>
        <v>#NAME?</v>
      </c>
      <c r="C746" s="76" t="str">
        <f t="shared" si="2"/>
        <v>#NAME?</v>
      </c>
      <c r="D746" s="77" t="str">
        <f>IF(A746="","",IF(A746=1,start_rate,IF(variable,IF(OR(A746=1,A746&lt;$J$23*periods_per_year),D745,MIN($J$24,IF(MOD(A746-1,$J$26)=0,MAX($J$25,D745+$J$27),D745))),D745)))</f>
        <v>#NAME?</v>
      </c>
      <c r="E746" s="78" t="str">
        <f t="shared" si="3"/>
        <v>#NAME?</v>
      </c>
      <c r="F746" s="78" t="str">
        <f t="shared" si="4"/>
        <v>#NAME?</v>
      </c>
      <c r="G746" s="78" t="str">
        <f>IF(OR(A746="",A746&lt;$E$23),"",IF(J745&lt;=F746,0,IF(IF(AND(A746&gt;=$E$23,MOD(A746-$E$23,int)=0),$E$24,0)+F746&gt;=J745+E746,J745+E746-F746,IF(AND(A746&gt;=$E$23,MOD(A746-$E$23,int)=0),$E$24,0)+IF(IF(AND(A746&gt;=$E$23,MOD(A746-$E$23,int)=0),$E$24,0)+IF(MOD(A746-$E$27,periods_per_year)=0,$E$26,0)+F746&lt;J745+E746,IF(MOD(A746-$E$27,periods_per_year)=0,$E$26,0),J745+E746-IF(AND(A746&gt;=$E$23,MOD(A746-$E$23,int)=0),$E$24,0)-F746))))</f>
        <v>#NAME?</v>
      </c>
      <c r="H746" s="79"/>
      <c r="I746" s="78" t="str">
        <f t="shared" si="5"/>
        <v>#NAME?</v>
      </c>
      <c r="J746" s="78" t="str">
        <f t="shared" si="6"/>
        <v>#NAME?</v>
      </c>
      <c r="K746" s="78" t="str">
        <f t="shared" si="7"/>
        <v>#NAME?</v>
      </c>
      <c r="L746" s="78" t="str">
        <f t="shared" si="8"/>
        <v>#NAME?</v>
      </c>
      <c r="M746" s="4"/>
      <c r="N746" s="4"/>
      <c r="O746" s="74" t="str">
        <f t="shared" si="9"/>
        <v>#NAME?</v>
      </c>
      <c r="P746" s="75" t="str">
        <f>IF(O746="","",IF(OR(periods_per_year=26,periods_per_year=52),IF(periods_per_year=26,IF(O746=1,fpdate,P745+14),IF(periods_per_year=52,IF(O746=1,fpdate,P745+7),"n/a")),IF(periods_per_year=24,DATE(YEAR(fpdate),MONTH(fpdate)+(O746-1)/2+IF(AND(DAY(fpdate)&gt;=15,MOD(O746,2)=0),1,0),IF(MOD(O746,2)=0,IF(DAY(fpdate)&gt;=15,DAY(fpdate)-14,DAY(fpdate)+14),DAY(fpdate))),IF(DAY(DATE(YEAR(fpdate),MONTH(fpdate)+O746-1,DAY(fpdate)))&lt;&gt;DAY(fpdate),DATE(YEAR(fpdate),MONTH(fpdate)+O746,0),DATE(YEAR(fpdate),MONTH(fpdate)+O746-1,DAY(fpdate))))))</f>
        <v>#NAME?</v>
      </c>
      <c r="Q746" s="80" t="str">
        <f>IF(O746="","",IF(D746&lt;&gt;"",D746,IF(O746=1,start_rate,IF(variable,IF(OR(O746=1,O746&lt;$J$23*periods_per_year),Q745,MIN($J$24,IF(MOD(O746-1,$J$26)=0,MAX($J$25,Q745+$J$27),Q745))),Q745))))</f>
        <v>#NAME?</v>
      </c>
      <c r="R746" s="78" t="str">
        <f t="shared" si="10"/>
        <v>#NAME?</v>
      </c>
      <c r="S746" s="78" t="str">
        <f t="shared" si="11"/>
        <v>#NAME?</v>
      </c>
      <c r="T746" s="78" t="str">
        <f t="shared" si="12"/>
        <v>#NAME?</v>
      </c>
      <c r="U746" s="78" t="str">
        <f t="shared" si="13"/>
        <v>#NAME?</v>
      </c>
    </row>
    <row r="747" ht="12.75" customHeight="1">
      <c r="A747" s="74" t="str">
        <f t="shared" si="1"/>
        <v>#NAME?</v>
      </c>
      <c r="B747" s="75" t="str">
        <f>IF(A747="","",IF(OR(periods_per_year=26,periods_per_year=52),IF(periods_per_year=26,IF(A747=1,fpdate,B746+14),IF(periods_per_year=52,IF(A747=1,fpdate,B746+7),"n/a")),IF(periods_per_year=24,DATE(YEAR(fpdate),MONTH(fpdate)+(A747-1)/2+IF(AND(DAY(fpdate)&gt;=15,MOD(A747,2)=0),1,0),IF(MOD(A747,2)=0,IF(DAY(fpdate)&gt;=15,DAY(fpdate)-14,DAY(fpdate)+14),DAY(fpdate))),IF(DAY(DATE(YEAR(fpdate),MONTH(fpdate)+A747-1,DAY(fpdate)))&lt;&gt;DAY(fpdate),DATE(YEAR(fpdate),MONTH(fpdate)+A747,0),DATE(YEAR(fpdate),MONTH(fpdate)+A747-1,DAY(fpdate))))))</f>
        <v>#NAME?</v>
      </c>
      <c r="C747" s="76" t="str">
        <f t="shared" si="2"/>
        <v>#NAME?</v>
      </c>
      <c r="D747" s="77" t="str">
        <f>IF(A747="","",IF(A747=1,start_rate,IF(variable,IF(OR(A747=1,A747&lt;$J$23*periods_per_year),D746,MIN($J$24,IF(MOD(A747-1,$J$26)=0,MAX($J$25,D746+$J$27),D746))),D746)))</f>
        <v>#NAME?</v>
      </c>
      <c r="E747" s="78" t="str">
        <f t="shared" si="3"/>
        <v>#NAME?</v>
      </c>
      <c r="F747" s="78" t="str">
        <f t="shared" si="4"/>
        <v>#NAME?</v>
      </c>
      <c r="G747" s="78" t="str">
        <f>IF(OR(A747="",A747&lt;$E$23),"",IF(J746&lt;=F747,0,IF(IF(AND(A747&gt;=$E$23,MOD(A747-$E$23,int)=0),$E$24,0)+F747&gt;=J746+E747,J746+E747-F747,IF(AND(A747&gt;=$E$23,MOD(A747-$E$23,int)=0),$E$24,0)+IF(IF(AND(A747&gt;=$E$23,MOD(A747-$E$23,int)=0),$E$24,0)+IF(MOD(A747-$E$27,periods_per_year)=0,$E$26,0)+F747&lt;J746+E747,IF(MOD(A747-$E$27,periods_per_year)=0,$E$26,0),J746+E747-IF(AND(A747&gt;=$E$23,MOD(A747-$E$23,int)=0),$E$24,0)-F747))))</f>
        <v>#NAME?</v>
      </c>
      <c r="H747" s="79"/>
      <c r="I747" s="78" t="str">
        <f t="shared" si="5"/>
        <v>#NAME?</v>
      </c>
      <c r="J747" s="78" t="str">
        <f t="shared" si="6"/>
        <v>#NAME?</v>
      </c>
      <c r="K747" s="78" t="str">
        <f t="shared" si="7"/>
        <v>#NAME?</v>
      </c>
      <c r="L747" s="78" t="str">
        <f t="shared" si="8"/>
        <v>#NAME?</v>
      </c>
      <c r="M747" s="4"/>
      <c r="N747" s="4"/>
      <c r="O747" s="74" t="str">
        <f t="shared" si="9"/>
        <v>#NAME?</v>
      </c>
      <c r="P747" s="75" t="str">
        <f>IF(O747="","",IF(OR(periods_per_year=26,periods_per_year=52),IF(periods_per_year=26,IF(O747=1,fpdate,P746+14),IF(periods_per_year=52,IF(O747=1,fpdate,P746+7),"n/a")),IF(periods_per_year=24,DATE(YEAR(fpdate),MONTH(fpdate)+(O747-1)/2+IF(AND(DAY(fpdate)&gt;=15,MOD(O747,2)=0),1,0),IF(MOD(O747,2)=0,IF(DAY(fpdate)&gt;=15,DAY(fpdate)-14,DAY(fpdate)+14),DAY(fpdate))),IF(DAY(DATE(YEAR(fpdate),MONTH(fpdate)+O747-1,DAY(fpdate)))&lt;&gt;DAY(fpdate),DATE(YEAR(fpdate),MONTH(fpdate)+O747,0),DATE(YEAR(fpdate),MONTH(fpdate)+O747-1,DAY(fpdate))))))</f>
        <v>#NAME?</v>
      </c>
      <c r="Q747" s="80" t="str">
        <f>IF(O747="","",IF(D747&lt;&gt;"",D747,IF(O747=1,start_rate,IF(variable,IF(OR(O747=1,O747&lt;$J$23*periods_per_year),Q746,MIN($J$24,IF(MOD(O747-1,$J$26)=0,MAX($J$25,Q746+$J$27),Q746))),Q746))))</f>
        <v>#NAME?</v>
      </c>
      <c r="R747" s="78" t="str">
        <f t="shared" si="10"/>
        <v>#NAME?</v>
      </c>
      <c r="S747" s="78" t="str">
        <f t="shared" si="11"/>
        <v>#NAME?</v>
      </c>
      <c r="T747" s="78" t="str">
        <f t="shared" si="12"/>
        <v>#NAME?</v>
      </c>
      <c r="U747" s="78" t="str">
        <f t="shared" si="13"/>
        <v>#NAME?</v>
      </c>
    </row>
    <row r="748" ht="12.75" customHeight="1">
      <c r="A748" s="74" t="str">
        <f t="shared" si="1"/>
        <v>#NAME?</v>
      </c>
      <c r="B748" s="75" t="str">
        <f>IF(A748="","",IF(OR(periods_per_year=26,periods_per_year=52),IF(periods_per_year=26,IF(A748=1,fpdate,B747+14),IF(periods_per_year=52,IF(A748=1,fpdate,B747+7),"n/a")),IF(periods_per_year=24,DATE(YEAR(fpdate),MONTH(fpdate)+(A748-1)/2+IF(AND(DAY(fpdate)&gt;=15,MOD(A748,2)=0),1,0),IF(MOD(A748,2)=0,IF(DAY(fpdate)&gt;=15,DAY(fpdate)-14,DAY(fpdate)+14),DAY(fpdate))),IF(DAY(DATE(YEAR(fpdate),MONTH(fpdate)+A748-1,DAY(fpdate)))&lt;&gt;DAY(fpdate),DATE(YEAR(fpdate),MONTH(fpdate)+A748,0),DATE(YEAR(fpdate),MONTH(fpdate)+A748-1,DAY(fpdate))))))</f>
        <v>#NAME?</v>
      </c>
      <c r="C748" s="76" t="str">
        <f t="shared" si="2"/>
        <v>#NAME?</v>
      </c>
      <c r="D748" s="77" t="str">
        <f>IF(A748="","",IF(A748=1,start_rate,IF(variable,IF(OR(A748=1,A748&lt;$J$23*periods_per_year),D747,MIN($J$24,IF(MOD(A748-1,$J$26)=0,MAX($J$25,D747+$J$27),D747))),D747)))</f>
        <v>#NAME?</v>
      </c>
      <c r="E748" s="78" t="str">
        <f t="shared" si="3"/>
        <v>#NAME?</v>
      </c>
      <c r="F748" s="78" t="str">
        <f t="shared" si="4"/>
        <v>#NAME?</v>
      </c>
      <c r="G748" s="78" t="str">
        <f>IF(OR(A748="",A748&lt;$E$23),"",IF(J747&lt;=F748,0,IF(IF(AND(A748&gt;=$E$23,MOD(A748-$E$23,int)=0),$E$24,0)+F748&gt;=J747+E748,J747+E748-F748,IF(AND(A748&gt;=$E$23,MOD(A748-$E$23,int)=0),$E$24,0)+IF(IF(AND(A748&gt;=$E$23,MOD(A748-$E$23,int)=0),$E$24,0)+IF(MOD(A748-$E$27,periods_per_year)=0,$E$26,0)+F748&lt;J747+E748,IF(MOD(A748-$E$27,periods_per_year)=0,$E$26,0),J747+E748-IF(AND(A748&gt;=$E$23,MOD(A748-$E$23,int)=0),$E$24,0)-F748))))</f>
        <v>#NAME?</v>
      </c>
      <c r="H748" s="79"/>
      <c r="I748" s="78" t="str">
        <f t="shared" si="5"/>
        <v>#NAME?</v>
      </c>
      <c r="J748" s="78" t="str">
        <f t="shared" si="6"/>
        <v>#NAME?</v>
      </c>
      <c r="K748" s="78" t="str">
        <f t="shared" si="7"/>
        <v>#NAME?</v>
      </c>
      <c r="L748" s="78" t="str">
        <f t="shared" si="8"/>
        <v>#NAME?</v>
      </c>
      <c r="M748" s="4"/>
      <c r="N748" s="4"/>
      <c r="O748" s="74" t="str">
        <f t="shared" si="9"/>
        <v>#NAME?</v>
      </c>
      <c r="P748" s="75" t="str">
        <f>IF(O748="","",IF(OR(periods_per_year=26,periods_per_year=52),IF(periods_per_year=26,IF(O748=1,fpdate,P747+14),IF(periods_per_year=52,IF(O748=1,fpdate,P747+7),"n/a")),IF(periods_per_year=24,DATE(YEAR(fpdate),MONTH(fpdate)+(O748-1)/2+IF(AND(DAY(fpdate)&gt;=15,MOD(O748,2)=0),1,0),IF(MOD(O748,2)=0,IF(DAY(fpdate)&gt;=15,DAY(fpdate)-14,DAY(fpdate)+14),DAY(fpdate))),IF(DAY(DATE(YEAR(fpdate),MONTH(fpdate)+O748-1,DAY(fpdate)))&lt;&gt;DAY(fpdate),DATE(YEAR(fpdate),MONTH(fpdate)+O748,0),DATE(YEAR(fpdate),MONTH(fpdate)+O748-1,DAY(fpdate))))))</f>
        <v>#NAME?</v>
      </c>
      <c r="Q748" s="80" t="str">
        <f>IF(O748="","",IF(D748&lt;&gt;"",D748,IF(O748=1,start_rate,IF(variable,IF(OR(O748=1,O748&lt;$J$23*periods_per_year),Q747,MIN($J$24,IF(MOD(O748-1,$J$26)=0,MAX($J$25,Q747+$J$27),Q747))),Q747))))</f>
        <v>#NAME?</v>
      </c>
      <c r="R748" s="78" t="str">
        <f t="shared" si="10"/>
        <v>#NAME?</v>
      </c>
      <c r="S748" s="78" t="str">
        <f t="shared" si="11"/>
        <v>#NAME?</v>
      </c>
      <c r="T748" s="78" t="str">
        <f t="shared" si="12"/>
        <v>#NAME?</v>
      </c>
      <c r="U748" s="78" t="str">
        <f t="shared" si="13"/>
        <v>#NAME?</v>
      </c>
    </row>
    <row r="749" ht="12.75" customHeight="1">
      <c r="A749" s="74" t="str">
        <f t="shared" si="1"/>
        <v>#NAME?</v>
      </c>
      <c r="B749" s="75" t="str">
        <f>IF(A749="","",IF(OR(periods_per_year=26,periods_per_year=52),IF(periods_per_year=26,IF(A749=1,fpdate,B748+14),IF(periods_per_year=52,IF(A749=1,fpdate,B748+7),"n/a")),IF(periods_per_year=24,DATE(YEAR(fpdate),MONTH(fpdate)+(A749-1)/2+IF(AND(DAY(fpdate)&gt;=15,MOD(A749,2)=0),1,0),IF(MOD(A749,2)=0,IF(DAY(fpdate)&gt;=15,DAY(fpdate)-14,DAY(fpdate)+14),DAY(fpdate))),IF(DAY(DATE(YEAR(fpdate),MONTH(fpdate)+A749-1,DAY(fpdate)))&lt;&gt;DAY(fpdate),DATE(YEAR(fpdate),MONTH(fpdate)+A749,0),DATE(YEAR(fpdate),MONTH(fpdate)+A749-1,DAY(fpdate))))))</f>
        <v>#NAME?</v>
      </c>
      <c r="C749" s="76" t="str">
        <f t="shared" si="2"/>
        <v>#NAME?</v>
      </c>
      <c r="D749" s="77" t="str">
        <f>IF(A749="","",IF(A749=1,start_rate,IF(variable,IF(OR(A749=1,A749&lt;$J$23*periods_per_year),D748,MIN($J$24,IF(MOD(A749-1,$J$26)=0,MAX($J$25,D748+$J$27),D748))),D748)))</f>
        <v>#NAME?</v>
      </c>
      <c r="E749" s="78" t="str">
        <f t="shared" si="3"/>
        <v>#NAME?</v>
      </c>
      <c r="F749" s="78" t="str">
        <f t="shared" si="4"/>
        <v>#NAME?</v>
      </c>
      <c r="G749" s="78" t="str">
        <f>IF(OR(A749="",A749&lt;$E$23),"",IF(J748&lt;=F749,0,IF(IF(AND(A749&gt;=$E$23,MOD(A749-$E$23,int)=0),$E$24,0)+F749&gt;=J748+E749,J748+E749-F749,IF(AND(A749&gt;=$E$23,MOD(A749-$E$23,int)=0),$E$24,0)+IF(IF(AND(A749&gt;=$E$23,MOD(A749-$E$23,int)=0),$E$24,0)+IF(MOD(A749-$E$27,periods_per_year)=0,$E$26,0)+F749&lt;J748+E749,IF(MOD(A749-$E$27,periods_per_year)=0,$E$26,0),J748+E749-IF(AND(A749&gt;=$E$23,MOD(A749-$E$23,int)=0),$E$24,0)-F749))))</f>
        <v>#NAME?</v>
      </c>
      <c r="H749" s="79"/>
      <c r="I749" s="78" t="str">
        <f t="shared" si="5"/>
        <v>#NAME?</v>
      </c>
      <c r="J749" s="78" t="str">
        <f t="shared" si="6"/>
        <v>#NAME?</v>
      </c>
      <c r="K749" s="78" t="str">
        <f t="shared" si="7"/>
        <v>#NAME?</v>
      </c>
      <c r="L749" s="78" t="str">
        <f t="shared" si="8"/>
        <v>#NAME?</v>
      </c>
      <c r="M749" s="4"/>
      <c r="N749" s="4"/>
      <c r="O749" s="74" t="str">
        <f t="shared" si="9"/>
        <v>#NAME?</v>
      </c>
      <c r="P749" s="75" t="str">
        <f>IF(O749="","",IF(OR(periods_per_year=26,periods_per_year=52),IF(periods_per_year=26,IF(O749=1,fpdate,P748+14),IF(periods_per_year=52,IF(O749=1,fpdate,P748+7),"n/a")),IF(periods_per_year=24,DATE(YEAR(fpdate),MONTH(fpdate)+(O749-1)/2+IF(AND(DAY(fpdate)&gt;=15,MOD(O749,2)=0),1,0),IF(MOD(O749,2)=0,IF(DAY(fpdate)&gt;=15,DAY(fpdate)-14,DAY(fpdate)+14),DAY(fpdate))),IF(DAY(DATE(YEAR(fpdate),MONTH(fpdate)+O749-1,DAY(fpdate)))&lt;&gt;DAY(fpdate),DATE(YEAR(fpdate),MONTH(fpdate)+O749,0),DATE(YEAR(fpdate),MONTH(fpdate)+O749-1,DAY(fpdate))))))</f>
        <v>#NAME?</v>
      </c>
      <c r="Q749" s="80" t="str">
        <f>IF(O749="","",IF(D749&lt;&gt;"",D749,IF(O749=1,start_rate,IF(variable,IF(OR(O749=1,O749&lt;$J$23*periods_per_year),Q748,MIN($J$24,IF(MOD(O749-1,$J$26)=0,MAX($J$25,Q748+$J$27),Q748))),Q748))))</f>
        <v>#NAME?</v>
      </c>
      <c r="R749" s="78" t="str">
        <f t="shared" si="10"/>
        <v>#NAME?</v>
      </c>
      <c r="S749" s="78" t="str">
        <f t="shared" si="11"/>
        <v>#NAME?</v>
      </c>
      <c r="T749" s="78" t="str">
        <f t="shared" si="12"/>
        <v>#NAME?</v>
      </c>
      <c r="U749" s="78" t="str">
        <f t="shared" si="13"/>
        <v>#NAME?</v>
      </c>
    </row>
    <row r="750" ht="12.75" customHeight="1">
      <c r="A750" s="74" t="str">
        <f t="shared" si="1"/>
        <v>#NAME?</v>
      </c>
      <c r="B750" s="75" t="str">
        <f>IF(A750="","",IF(OR(periods_per_year=26,periods_per_year=52),IF(periods_per_year=26,IF(A750=1,fpdate,B749+14),IF(periods_per_year=52,IF(A750=1,fpdate,B749+7),"n/a")),IF(periods_per_year=24,DATE(YEAR(fpdate),MONTH(fpdate)+(A750-1)/2+IF(AND(DAY(fpdate)&gt;=15,MOD(A750,2)=0),1,0),IF(MOD(A750,2)=0,IF(DAY(fpdate)&gt;=15,DAY(fpdate)-14,DAY(fpdate)+14),DAY(fpdate))),IF(DAY(DATE(YEAR(fpdate),MONTH(fpdate)+A750-1,DAY(fpdate)))&lt;&gt;DAY(fpdate),DATE(YEAR(fpdate),MONTH(fpdate)+A750,0),DATE(YEAR(fpdate),MONTH(fpdate)+A750-1,DAY(fpdate))))))</f>
        <v>#NAME?</v>
      </c>
      <c r="C750" s="76" t="str">
        <f t="shared" si="2"/>
        <v>#NAME?</v>
      </c>
      <c r="D750" s="77" t="str">
        <f>IF(A750="","",IF(A750=1,start_rate,IF(variable,IF(OR(A750=1,A750&lt;$J$23*periods_per_year),D749,MIN($J$24,IF(MOD(A750-1,$J$26)=0,MAX($J$25,D749+$J$27),D749))),D749)))</f>
        <v>#NAME?</v>
      </c>
      <c r="E750" s="78" t="str">
        <f t="shared" si="3"/>
        <v>#NAME?</v>
      </c>
      <c r="F750" s="78" t="str">
        <f t="shared" si="4"/>
        <v>#NAME?</v>
      </c>
      <c r="G750" s="78" t="str">
        <f>IF(OR(A750="",A750&lt;$E$23),"",IF(J749&lt;=F750,0,IF(IF(AND(A750&gt;=$E$23,MOD(A750-$E$23,int)=0),$E$24,0)+F750&gt;=J749+E750,J749+E750-F750,IF(AND(A750&gt;=$E$23,MOD(A750-$E$23,int)=0),$E$24,0)+IF(IF(AND(A750&gt;=$E$23,MOD(A750-$E$23,int)=0),$E$24,0)+IF(MOD(A750-$E$27,periods_per_year)=0,$E$26,0)+F750&lt;J749+E750,IF(MOD(A750-$E$27,periods_per_year)=0,$E$26,0),J749+E750-IF(AND(A750&gt;=$E$23,MOD(A750-$E$23,int)=0),$E$24,0)-F750))))</f>
        <v>#NAME?</v>
      </c>
      <c r="H750" s="79"/>
      <c r="I750" s="78" t="str">
        <f t="shared" si="5"/>
        <v>#NAME?</v>
      </c>
      <c r="J750" s="78" t="str">
        <f t="shared" si="6"/>
        <v>#NAME?</v>
      </c>
      <c r="K750" s="78" t="str">
        <f t="shared" si="7"/>
        <v>#NAME?</v>
      </c>
      <c r="L750" s="78" t="str">
        <f t="shared" si="8"/>
        <v>#NAME?</v>
      </c>
      <c r="M750" s="4"/>
      <c r="N750" s="4"/>
      <c r="O750" s="74" t="str">
        <f t="shared" si="9"/>
        <v>#NAME?</v>
      </c>
      <c r="P750" s="75" t="str">
        <f>IF(O750="","",IF(OR(periods_per_year=26,periods_per_year=52),IF(periods_per_year=26,IF(O750=1,fpdate,P749+14),IF(periods_per_year=52,IF(O750=1,fpdate,P749+7),"n/a")),IF(periods_per_year=24,DATE(YEAR(fpdate),MONTH(fpdate)+(O750-1)/2+IF(AND(DAY(fpdate)&gt;=15,MOD(O750,2)=0),1,0),IF(MOD(O750,2)=0,IF(DAY(fpdate)&gt;=15,DAY(fpdate)-14,DAY(fpdate)+14),DAY(fpdate))),IF(DAY(DATE(YEAR(fpdate),MONTH(fpdate)+O750-1,DAY(fpdate)))&lt;&gt;DAY(fpdate),DATE(YEAR(fpdate),MONTH(fpdate)+O750,0),DATE(YEAR(fpdate),MONTH(fpdate)+O750-1,DAY(fpdate))))))</f>
        <v>#NAME?</v>
      </c>
      <c r="Q750" s="80" t="str">
        <f>IF(O750="","",IF(D750&lt;&gt;"",D750,IF(O750=1,start_rate,IF(variable,IF(OR(O750=1,O750&lt;$J$23*periods_per_year),Q749,MIN($J$24,IF(MOD(O750-1,$J$26)=0,MAX($J$25,Q749+$J$27),Q749))),Q749))))</f>
        <v>#NAME?</v>
      </c>
      <c r="R750" s="78" t="str">
        <f t="shared" si="10"/>
        <v>#NAME?</v>
      </c>
      <c r="S750" s="78" t="str">
        <f t="shared" si="11"/>
        <v>#NAME?</v>
      </c>
      <c r="T750" s="78" t="str">
        <f t="shared" si="12"/>
        <v>#NAME?</v>
      </c>
      <c r="U750" s="78" t="str">
        <f t="shared" si="13"/>
        <v>#NAME?</v>
      </c>
    </row>
    <row r="751" ht="12.75" customHeight="1">
      <c r="A751" s="74" t="str">
        <f t="shared" si="1"/>
        <v>#NAME?</v>
      </c>
      <c r="B751" s="75" t="str">
        <f>IF(A751="","",IF(OR(periods_per_year=26,periods_per_year=52),IF(periods_per_year=26,IF(A751=1,fpdate,B750+14),IF(periods_per_year=52,IF(A751=1,fpdate,B750+7),"n/a")),IF(periods_per_year=24,DATE(YEAR(fpdate),MONTH(fpdate)+(A751-1)/2+IF(AND(DAY(fpdate)&gt;=15,MOD(A751,2)=0),1,0),IF(MOD(A751,2)=0,IF(DAY(fpdate)&gt;=15,DAY(fpdate)-14,DAY(fpdate)+14),DAY(fpdate))),IF(DAY(DATE(YEAR(fpdate),MONTH(fpdate)+A751-1,DAY(fpdate)))&lt;&gt;DAY(fpdate),DATE(YEAR(fpdate),MONTH(fpdate)+A751,0),DATE(YEAR(fpdate),MONTH(fpdate)+A751-1,DAY(fpdate))))))</f>
        <v>#NAME?</v>
      </c>
      <c r="C751" s="76" t="str">
        <f t="shared" si="2"/>
        <v>#NAME?</v>
      </c>
      <c r="D751" s="77" t="str">
        <f>IF(A751="","",IF(A751=1,start_rate,IF(variable,IF(OR(A751=1,A751&lt;$J$23*periods_per_year),D750,MIN($J$24,IF(MOD(A751-1,$J$26)=0,MAX($J$25,D750+$J$27),D750))),D750)))</f>
        <v>#NAME?</v>
      </c>
      <c r="E751" s="78" t="str">
        <f t="shared" si="3"/>
        <v>#NAME?</v>
      </c>
      <c r="F751" s="78" t="str">
        <f t="shared" si="4"/>
        <v>#NAME?</v>
      </c>
      <c r="G751" s="78" t="str">
        <f>IF(OR(A751="",A751&lt;$E$23),"",IF(J750&lt;=F751,0,IF(IF(AND(A751&gt;=$E$23,MOD(A751-$E$23,int)=0),$E$24,0)+F751&gt;=J750+E751,J750+E751-F751,IF(AND(A751&gt;=$E$23,MOD(A751-$E$23,int)=0),$E$24,0)+IF(IF(AND(A751&gt;=$E$23,MOD(A751-$E$23,int)=0),$E$24,0)+IF(MOD(A751-$E$27,periods_per_year)=0,$E$26,0)+F751&lt;J750+E751,IF(MOD(A751-$E$27,periods_per_year)=0,$E$26,0),J750+E751-IF(AND(A751&gt;=$E$23,MOD(A751-$E$23,int)=0),$E$24,0)-F751))))</f>
        <v>#NAME?</v>
      </c>
      <c r="H751" s="79"/>
      <c r="I751" s="78" t="str">
        <f t="shared" si="5"/>
        <v>#NAME?</v>
      </c>
      <c r="J751" s="78" t="str">
        <f t="shared" si="6"/>
        <v>#NAME?</v>
      </c>
      <c r="K751" s="78" t="str">
        <f t="shared" si="7"/>
        <v>#NAME?</v>
      </c>
      <c r="L751" s="78" t="str">
        <f t="shared" si="8"/>
        <v>#NAME?</v>
      </c>
      <c r="M751" s="4"/>
      <c r="N751" s="4"/>
      <c r="O751" s="74" t="str">
        <f t="shared" si="9"/>
        <v>#NAME?</v>
      </c>
      <c r="P751" s="75" t="str">
        <f>IF(O751="","",IF(OR(periods_per_year=26,periods_per_year=52),IF(periods_per_year=26,IF(O751=1,fpdate,P750+14),IF(periods_per_year=52,IF(O751=1,fpdate,P750+7),"n/a")),IF(periods_per_year=24,DATE(YEAR(fpdate),MONTH(fpdate)+(O751-1)/2+IF(AND(DAY(fpdate)&gt;=15,MOD(O751,2)=0),1,0),IF(MOD(O751,2)=0,IF(DAY(fpdate)&gt;=15,DAY(fpdate)-14,DAY(fpdate)+14),DAY(fpdate))),IF(DAY(DATE(YEAR(fpdate),MONTH(fpdate)+O751-1,DAY(fpdate)))&lt;&gt;DAY(fpdate),DATE(YEAR(fpdate),MONTH(fpdate)+O751,0),DATE(YEAR(fpdate),MONTH(fpdate)+O751-1,DAY(fpdate))))))</f>
        <v>#NAME?</v>
      </c>
      <c r="Q751" s="80" t="str">
        <f>IF(O751="","",IF(D751&lt;&gt;"",D751,IF(O751=1,start_rate,IF(variable,IF(OR(O751=1,O751&lt;$J$23*periods_per_year),Q750,MIN($J$24,IF(MOD(O751-1,$J$26)=0,MAX($J$25,Q750+$J$27),Q750))),Q750))))</f>
        <v>#NAME?</v>
      </c>
      <c r="R751" s="78" t="str">
        <f t="shared" si="10"/>
        <v>#NAME?</v>
      </c>
      <c r="S751" s="78" t="str">
        <f t="shared" si="11"/>
        <v>#NAME?</v>
      </c>
      <c r="T751" s="78" t="str">
        <f t="shared" si="12"/>
        <v>#NAME?</v>
      </c>
      <c r="U751" s="78" t="str">
        <f t="shared" si="13"/>
        <v>#NAME?</v>
      </c>
    </row>
    <row r="752" ht="12.75" customHeight="1">
      <c r="A752" s="74" t="str">
        <f t="shared" si="1"/>
        <v>#NAME?</v>
      </c>
      <c r="B752" s="75" t="str">
        <f>IF(A752="","",IF(OR(periods_per_year=26,periods_per_year=52),IF(periods_per_year=26,IF(A752=1,fpdate,B751+14),IF(periods_per_year=52,IF(A752=1,fpdate,B751+7),"n/a")),IF(periods_per_year=24,DATE(YEAR(fpdate),MONTH(fpdate)+(A752-1)/2+IF(AND(DAY(fpdate)&gt;=15,MOD(A752,2)=0),1,0),IF(MOD(A752,2)=0,IF(DAY(fpdate)&gt;=15,DAY(fpdate)-14,DAY(fpdate)+14),DAY(fpdate))),IF(DAY(DATE(YEAR(fpdate),MONTH(fpdate)+A752-1,DAY(fpdate)))&lt;&gt;DAY(fpdate),DATE(YEAR(fpdate),MONTH(fpdate)+A752,0),DATE(YEAR(fpdate),MONTH(fpdate)+A752-1,DAY(fpdate))))))</f>
        <v>#NAME?</v>
      </c>
      <c r="C752" s="76" t="str">
        <f t="shared" si="2"/>
        <v>#NAME?</v>
      </c>
      <c r="D752" s="77" t="str">
        <f>IF(A752="","",IF(A752=1,start_rate,IF(variable,IF(OR(A752=1,A752&lt;$J$23*periods_per_year),D751,MIN($J$24,IF(MOD(A752-1,$J$26)=0,MAX($J$25,D751+$J$27),D751))),D751)))</f>
        <v>#NAME?</v>
      </c>
      <c r="E752" s="78" t="str">
        <f t="shared" si="3"/>
        <v>#NAME?</v>
      </c>
      <c r="F752" s="78" t="str">
        <f t="shared" si="4"/>
        <v>#NAME?</v>
      </c>
      <c r="G752" s="78" t="str">
        <f>IF(OR(A752="",A752&lt;$E$23),"",IF(J751&lt;=F752,0,IF(IF(AND(A752&gt;=$E$23,MOD(A752-$E$23,int)=0),$E$24,0)+F752&gt;=J751+E752,J751+E752-F752,IF(AND(A752&gt;=$E$23,MOD(A752-$E$23,int)=0),$E$24,0)+IF(IF(AND(A752&gt;=$E$23,MOD(A752-$E$23,int)=0),$E$24,0)+IF(MOD(A752-$E$27,periods_per_year)=0,$E$26,0)+F752&lt;J751+E752,IF(MOD(A752-$E$27,periods_per_year)=0,$E$26,0),J751+E752-IF(AND(A752&gt;=$E$23,MOD(A752-$E$23,int)=0),$E$24,0)-F752))))</f>
        <v>#NAME?</v>
      </c>
      <c r="H752" s="79"/>
      <c r="I752" s="78" t="str">
        <f t="shared" si="5"/>
        <v>#NAME?</v>
      </c>
      <c r="J752" s="78" t="str">
        <f t="shared" si="6"/>
        <v>#NAME?</v>
      </c>
      <c r="K752" s="78" t="str">
        <f t="shared" si="7"/>
        <v>#NAME?</v>
      </c>
      <c r="L752" s="78" t="str">
        <f t="shared" si="8"/>
        <v>#NAME?</v>
      </c>
      <c r="M752" s="4"/>
      <c r="N752" s="4"/>
      <c r="O752" s="74" t="str">
        <f t="shared" si="9"/>
        <v>#NAME?</v>
      </c>
      <c r="P752" s="75" t="str">
        <f>IF(O752="","",IF(OR(periods_per_year=26,periods_per_year=52),IF(periods_per_year=26,IF(O752=1,fpdate,P751+14),IF(periods_per_year=52,IF(O752=1,fpdate,P751+7),"n/a")),IF(periods_per_year=24,DATE(YEAR(fpdate),MONTH(fpdate)+(O752-1)/2+IF(AND(DAY(fpdate)&gt;=15,MOD(O752,2)=0),1,0),IF(MOD(O752,2)=0,IF(DAY(fpdate)&gt;=15,DAY(fpdate)-14,DAY(fpdate)+14),DAY(fpdate))),IF(DAY(DATE(YEAR(fpdate),MONTH(fpdate)+O752-1,DAY(fpdate)))&lt;&gt;DAY(fpdate),DATE(YEAR(fpdate),MONTH(fpdate)+O752,0),DATE(YEAR(fpdate),MONTH(fpdate)+O752-1,DAY(fpdate))))))</f>
        <v>#NAME?</v>
      </c>
      <c r="Q752" s="80" t="str">
        <f>IF(O752="","",IF(D752&lt;&gt;"",D752,IF(O752=1,start_rate,IF(variable,IF(OR(O752=1,O752&lt;$J$23*periods_per_year),Q751,MIN($J$24,IF(MOD(O752-1,$J$26)=0,MAX($J$25,Q751+$J$27),Q751))),Q751))))</f>
        <v>#NAME?</v>
      </c>
      <c r="R752" s="78" t="str">
        <f t="shared" si="10"/>
        <v>#NAME?</v>
      </c>
      <c r="S752" s="78" t="str">
        <f t="shared" si="11"/>
        <v>#NAME?</v>
      </c>
      <c r="T752" s="78" t="str">
        <f t="shared" si="12"/>
        <v>#NAME?</v>
      </c>
      <c r="U752" s="78" t="str">
        <f t="shared" si="13"/>
        <v>#NAME?</v>
      </c>
    </row>
    <row r="753" ht="12.75" customHeight="1">
      <c r="A753" s="74" t="str">
        <f t="shared" si="1"/>
        <v>#NAME?</v>
      </c>
      <c r="B753" s="75" t="str">
        <f>IF(A753="","",IF(OR(periods_per_year=26,periods_per_year=52),IF(periods_per_year=26,IF(A753=1,fpdate,B752+14),IF(periods_per_year=52,IF(A753=1,fpdate,B752+7),"n/a")),IF(periods_per_year=24,DATE(YEAR(fpdate),MONTH(fpdate)+(A753-1)/2+IF(AND(DAY(fpdate)&gt;=15,MOD(A753,2)=0),1,0),IF(MOD(A753,2)=0,IF(DAY(fpdate)&gt;=15,DAY(fpdate)-14,DAY(fpdate)+14),DAY(fpdate))),IF(DAY(DATE(YEAR(fpdate),MONTH(fpdate)+A753-1,DAY(fpdate)))&lt;&gt;DAY(fpdate),DATE(YEAR(fpdate),MONTH(fpdate)+A753,0),DATE(YEAR(fpdate),MONTH(fpdate)+A753-1,DAY(fpdate))))))</f>
        <v>#NAME?</v>
      </c>
      <c r="C753" s="76" t="str">
        <f t="shared" si="2"/>
        <v>#NAME?</v>
      </c>
      <c r="D753" s="77" t="str">
        <f>IF(A753="","",IF(A753=1,start_rate,IF(variable,IF(OR(A753=1,A753&lt;$J$23*periods_per_year),D752,MIN($J$24,IF(MOD(A753-1,$J$26)=0,MAX($J$25,D752+$J$27),D752))),D752)))</f>
        <v>#NAME?</v>
      </c>
      <c r="E753" s="78" t="str">
        <f t="shared" si="3"/>
        <v>#NAME?</v>
      </c>
      <c r="F753" s="78" t="str">
        <f t="shared" si="4"/>
        <v>#NAME?</v>
      </c>
      <c r="G753" s="78" t="str">
        <f>IF(OR(A753="",A753&lt;$E$23),"",IF(J752&lt;=F753,0,IF(IF(AND(A753&gt;=$E$23,MOD(A753-$E$23,int)=0),$E$24,0)+F753&gt;=J752+E753,J752+E753-F753,IF(AND(A753&gt;=$E$23,MOD(A753-$E$23,int)=0),$E$24,0)+IF(IF(AND(A753&gt;=$E$23,MOD(A753-$E$23,int)=0),$E$24,0)+IF(MOD(A753-$E$27,periods_per_year)=0,$E$26,0)+F753&lt;J752+E753,IF(MOD(A753-$E$27,periods_per_year)=0,$E$26,0),J752+E753-IF(AND(A753&gt;=$E$23,MOD(A753-$E$23,int)=0),$E$24,0)-F753))))</f>
        <v>#NAME?</v>
      </c>
      <c r="H753" s="79"/>
      <c r="I753" s="78" t="str">
        <f t="shared" si="5"/>
        <v>#NAME?</v>
      </c>
      <c r="J753" s="78" t="str">
        <f t="shared" si="6"/>
        <v>#NAME?</v>
      </c>
      <c r="K753" s="78" t="str">
        <f t="shared" si="7"/>
        <v>#NAME?</v>
      </c>
      <c r="L753" s="78" t="str">
        <f t="shared" si="8"/>
        <v>#NAME?</v>
      </c>
      <c r="M753" s="4"/>
      <c r="N753" s="4"/>
      <c r="O753" s="74" t="str">
        <f t="shared" si="9"/>
        <v>#NAME?</v>
      </c>
      <c r="P753" s="75" t="str">
        <f>IF(O753="","",IF(OR(periods_per_year=26,periods_per_year=52),IF(periods_per_year=26,IF(O753=1,fpdate,P752+14),IF(periods_per_year=52,IF(O753=1,fpdate,P752+7),"n/a")),IF(periods_per_year=24,DATE(YEAR(fpdate),MONTH(fpdate)+(O753-1)/2+IF(AND(DAY(fpdate)&gt;=15,MOD(O753,2)=0),1,0),IF(MOD(O753,2)=0,IF(DAY(fpdate)&gt;=15,DAY(fpdate)-14,DAY(fpdate)+14),DAY(fpdate))),IF(DAY(DATE(YEAR(fpdate),MONTH(fpdate)+O753-1,DAY(fpdate)))&lt;&gt;DAY(fpdate),DATE(YEAR(fpdate),MONTH(fpdate)+O753,0),DATE(YEAR(fpdate),MONTH(fpdate)+O753-1,DAY(fpdate))))))</f>
        <v>#NAME?</v>
      </c>
      <c r="Q753" s="80" t="str">
        <f>IF(O753="","",IF(D753&lt;&gt;"",D753,IF(O753=1,start_rate,IF(variable,IF(OR(O753=1,O753&lt;$J$23*periods_per_year),Q752,MIN($J$24,IF(MOD(O753-1,$J$26)=0,MAX($J$25,Q752+$J$27),Q752))),Q752))))</f>
        <v>#NAME?</v>
      </c>
      <c r="R753" s="78" t="str">
        <f t="shared" si="10"/>
        <v>#NAME?</v>
      </c>
      <c r="S753" s="78" t="str">
        <f t="shared" si="11"/>
        <v>#NAME?</v>
      </c>
      <c r="T753" s="78" t="str">
        <f t="shared" si="12"/>
        <v>#NAME?</v>
      </c>
      <c r="U753" s="78" t="str">
        <f t="shared" si="13"/>
        <v>#NAME?</v>
      </c>
    </row>
    <row r="754" ht="12.75" customHeight="1">
      <c r="A754" s="74" t="str">
        <f t="shared" si="1"/>
        <v>#NAME?</v>
      </c>
      <c r="B754" s="75" t="str">
        <f>IF(A754="","",IF(OR(periods_per_year=26,periods_per_year=52),IF(periods_per_year=26,IF(A754=1,fpdate,B753+14),IF(periods_per_year=52,IF(A754=1,fpdate,B753+7),"n/a")),IF(periods_per_year=24,DATE(YEAR(fpdate),MONTH(fpdate)+(A754-1)/2+IF(AND(DAY(fpdate)&gt;=15,MOD(A754,2)=0),1,0),IF(MOD(A754,2)=0,IF(DAY(fpdate)&gt;=15,DAY(fpdate)-14,DAY(fpdate)+14),DAY(fpdate))),IF(DAY(DATE(YEAR(fpdate),MONTH(fpdate)+A754-1,DAY(fpdate)))&lt;&gt;DAY(fpdate),DATE(YEAR(fpdate),MONTH(fpdate)+A754,0),DATE(YEAR(fpdate),MONTH(fpdate)+A754-1,DAY(fpdate))))))</f>
        <v>#NAME?</v>
      </c>
      <c r="C754" s="76" t="str">
        <f t="shared" si="2"/>
        <v>#NAME?</v>
      </c>
      <c r="D754" s="77" t="str">
        <f>IF(A754="","",IF(A754=1,start_rate,IF(variable,IF(OR(A754=1,A754&lt;$J$23*periods_per_year),D753,MIN($J$24,IF(MOD(A754-1,$J$26)=0,MAX($J$25,D753+$J$27),D753))),D753)))</f>
        <v>#NAME?</v>
      </c>
      <c r="E754" s="78" t="str">
        <f t="shared" si="3"/>
        <v>#NAME?</v>
      </c>
      <c r="F754" s="78" t="str">
        <f t="shared" si="4"/>
        <v>#NAME?</v>
      </c>
      <c r="G754" s="78" t="str">
        <f>IF(OR(A754="",A754&lt;$E$23),"",IF(J753&lt;=F754,0,IF(IF(AND(A754&gt;=$E$23,MOD(A754-$E$23,int)=0),$E$24,0)+F754&gt;=J753+E754,J753+E754-F754,IF(AND(A754&gt;=$E$23,MOD(A754-$E$23,int)=0),$E$24,0)+IF(IF(AND(A754&gt;=$E$23,MOD(A754-$E$23,int)=0),$E$24,0)+IF(MOD(A754-$E$27,periods_per_year)=0,$E$26,0)+F754&lt;J753+E754,IF(MOD(A754-$E$27,periods_per_year)=0,$E$26,0),J753+E754-IF(AND(A754&gt;=$E$23,MOD(A754-$E$23,int)=0),$E$24,0)-F754))))</f>
        <v>#NAME?</v>
      </c>
      <c r="H754" s="79"/>
      <c r="I754" s="78" t="str">
        <f t="shared" si="5"/>
        <v>#NAME?</v>
      </c>
      <c r="J754" s="78" t="str">
        <f t="shared" si="6"/>
        <v>#NAME?</v>
      </c>
      <c r="K754" s="78" t="str">
        <f t="shared" si="7"/>
        <v>#NAME?</v>
      </c>
      <c r="L754" s="78" t="str">
        <f t="shared" si="8"/>
        <v>#NAME?</v>
      </c>
      <c r="M754" s="4"/>
      <c r="N754" s="4"/>
      <c r="O754" s="74" t="str">
        <f t="shared" si="9"/>
        <v>#NAME?</v>
      </c>
      <c r="P754" s="75" t="str">
        <f>IF(O754="","",IF(OR(periods_per_year=26,periods_per_year=52),IF(periods_per_year=26,IF(O754=1,fpdate,P753+14),IF(periods_per_year=52,IF(O754=1,fpdate,P753+7),"n/a")),IF(periods_per_year=24,DATE(YEAR(fpdate),MONTH(fpdate)+(O754-1)/2+IF(AND(DAY(fpdate)&gt;=15,MOD(O754,2)=0),1,0),IF(MOD(O754,2)=0,IF(DAY(fpdate)&gt;=15,DAY(fpdate)-14,DAY(fpdate)+14),DAY(fpdate))),IF(DAY(DATE(YEAR(fpdate),MONTH(fpdate)+O754-1,DAY(fpdate)))&lt;&gt;DAY(fpdate),DATE(YEAR(fpdate),MONTH(fpdate)+O754,0),DATE(YEAR(fpdate),MONTH(fpdate)+O754-1,DAY(fpdate))))))</f>
        <v>#NAME?</v>
      </c>
      <c r="Q754" s="80" t="str">
        <f>IF(O754="","",IF(D754&lt;&gt;"",D754,IF(O754=1,start_rate,IF(variable,IF(OR(O754=1,O754&lt;$J$23*periods_per_year),Q753,MIN($J$24,IF(MOD(O754-1,$J$26)=0,MAX($J$25,Q753+$J$27),Q753))),Q753))))</f>
        <v>#NAME?</v>
      </c>
      <c r="R754" s="78" t="str">
        <f t="shared" si="10"/>
        <v>#NAME?</v>
      </c>
      <c r="S754" s="78" t="str">
        <f t="shared" si="11"/>
        <v>#NAME?</v>
      </c>
      <c r="T754" s="78" t="str">
        <f t="shared" si="12"/>
        <v>#NAME?</v>
      </c>
      <c r="U754" s="78" t="str">
        <f t="shared" si="13"/>
        <v>#NAME?</v>
      </c>
    </row>
    <row r="755" ht="12.75" customHeight="1">
      <c r="A755" s="74" t="str">
        <f t="shared" si="1"/>
        <v>#NAME?</v>
      </c>
      <c r="B755" s="75" t="str">
        <f>IF(A755="","",IF(OR(periods_per_year=26,periods_per_year=52),IF(periods_per_year=26,IF(A755=1,fpdate,B754+14),IF(periods_per_year=52,IF(A755=1,fpdate,B754+7),"n/a")),IF(periods_per_year=24,DATE(YEAR(fpdate),MONTH(fpdate)+(A755-1)/2+IF(AND(DAY(fpdate)&gt;=15,MOD(A755,2)=0),1,0),IF(MOD(A755,2)=0,IF(DAY(fpdate)&gt;=15,DAY(fpdate)-14,DAY(fpdate)+14),DAY(fpdate))),IF(DAY(DATE(YEAR(fpdate),MONTH(fpdate)+A755-1,DAY(fpdate)))&lt;&gt;DAY(fpdate),DATE(YEAR(fpdate),MONTH(fpdate)+A755,0),DATE(YEAR(fpdate),MONTH(fpdate)+A755-1,DAY(fpdate))))))</f>
        <v>#NAME?</v>
      </c>
      <c r="C755" s="76" t="str">
        <f t="shared" si="2"/>
        <v>#NAME?</v>
      </c>
      <c r="D755" s="77" t="str">
        <f>IF(A755="","",IF(A755=1,start_rate,IF(variable,IF(OR(A755=1,A755&lt;$J$23*periods_per_year),D754,MIN($J$24,IF(MOD(A755-1,$J$26)=0,MAX($J$25,D754+$J$27),D754))),D754)))</f>
        <v>#NAME?</v>
      </c>
      <c r="E755" s="78" t="str">
        <f t="shared" si="3"/>
        <v>#NAME?</v>
      </c>
      <c r="F755" s="78" t="str">
        <f t="shared" si="4"/>
        <v>#NAME?</v>
      </c>
      <c r="G755" s="78" t="str">
        <f>IF(OR(A755="",A755&lt;$E$23),"",IF(J754&lt;=F755,0,IF(IF(AND(A755&gt;=$E$23,MOD(A755-$E$23,int)=0),$E$24,0)+F755&gt;=J754+E755,J754+E755-F755,IF(AND(A755&gt;=$E$23,MOD(A755-$E$23,int)=0),$E$24,0)+IF(IF(AND(A755&gt;=$E$23,MOD(A755-$E$23,int)=0),$E$24,0)+IF(MOD(A755-$E$27,periods_per_year)=0,$E$26,0)+F755&lt;J754+E755,IF(MOD(A755-$E$27,periods_per_year)=0,$E$26,0),J754+E755-IF(AND(A755&gt;=$E$23,MOD(A755-$E$23,int)=0),$E$24,0)-F755))))</f>
        <v>#NAME?</v>
      </c>
      <c r="H755" s="79"/>
      <c r="I755" s="78" t="str">
        <f t="shared" si="5"/>
        <v>#NAME?</v>
      </c>
      <c r="J755" s="78" t="str">
        <f t="shared" si="6"/>
        <v>#NAME?</v>
      </c>
      <c r="K755" s="78" t="str">
        <f t="shared" si="7"/>
        <v>#NAME?</v>
      </c>
      <c r="L755" s="78" t="str">
        <f t="shared" si="8"/>
        <v>#NAME?</v>
      </c>
      <c r="M755" s="4"/>
      <c r="N755" s="4"/>
      <c r="O755" s="74" t="str">
        <f t="shared" si="9"/>
        <v>#NAME?</v>
      </c>
      <c r="P755" s="75" t="str">
        <f>IF(O755="","",IF(OR(periods_per_year=26,periods_per_year=52),IF(periods_per_year=26,IF(O755=1,fpdate,P754+14),IF(periods_per_year=52,IF(O755=1,fpdate,P754+7),"n/a")),IF(periods_per_year=24,DATE(YEAR(fpdate),MONTH(fpdate)+(O755-1)/2+IF(AND(DAY(fpdate)&gt;=15,MOD(O755,2)=0),1,0),IF(MOD(O755,2)=0,IF(DAY(fpdate)&gt;=15,DAY(fpdate)-14,DAY(fpdate)+14),DAY(fpdate))),IF(DAY(DATE(YEAR(fpdate),MONTH(fpdate)+O755-1,DAY(fpdate)))&lt;&gt;DAY(fpdate),DATE(YEAR(fpdate),MONTH(fpdate)+O755,0),DATE(YEAR(fpdate),MONTH(fpdate)+O755-1,DAY(fpdate))))))</f>
        <v>#NAME?</v>
      </c>
      <c r="Q755" s="80" t="str">
        <f>IF(O755="","",IF(D755&lt;&gt;"",D755,IF(O755=1,start_rate,IF(variable,IF(OR(O755=1,O755&lt;$J$23*periods_per_year),Q754,MIN($J$24,IF(MOD(O755-1,$J$26)=0,MAX($J$25,Q754+$J$27),Q754))),Q754))))</f>
        <v>#NAME?</v>
      </c>
      <c r="R755" s="78" t="str">
        <f t="shared" si="10"/>
        <v>#NAME?</v>
      </c>
      <c r="S755" s="78" t="str">
        <f t="shared" si="11"/>
        <v>#NAME?</v>
      </c>
      <c r="T755" s="78" t="str">
        <f t="shared" si="12"/>
        <v>#NAME?</v>
      </c>
      <c r="U755" s="78" t="str">
        <f t="shared" si="13"/>
        <v>#NAME?</v>
      </c>
    </row>
    <row r="756" ht="12.75" customHeight="1">
      <c r="A756" s="74" t="str">
        <f t="shared" si="1"/>
        <v>#NAME?</v>
      </c>
      <c r="B756" s="75" t="str">
        <f>IF(A756="","",IF(OR(periods_per_year=26,periods_per_year=52),IF(periods_per_year=26,IF(A756=1,fpdate,B755+14),IF(periods_per_year=52,IF(A756=1,fpdate,B755+7),"n/a")),IF(periods_per_year=24,DATE(YEAR(fpdate),MONTH(fpdate)+(A756-1)/2+IF(AND(DAY(fpdate)&gt;=15,MOD(A756,2)=0),1,0),IF(MOD(A756,2)=0,IF(DAY(fpdate)&gt;=15,DAY(fpdate)-14,DAY(fpdate)+14),DAY(fpdate))),IF(DAY(DATE(YEAR(fpdate),MONTH(fpdate)+A756-1,DAY(fpdate)))&lt;&gt;DAY(fpdate),DATE(YEAR(fpdate),MONTH(fpdate)+A756,0),DATE(YEAR(fpdate),MONTH(fpdate)+A756-1,DAY(fpdate))))))</f>
        <v>#NAME?</v>
      </c>
      <c r="C756" s="76" t="str">
        <f t="shared" si="2"/>
        <v>#NAME?</v>
      </c>
      <c r="D756" s="77" t="str">
        <f>IF(A756="","",IF(A756=1,start_rate,IF(variable,IF(OR(A756=1,A756&lt;$J$23*periods_per_year),D755,MIN($J$24,IF(MOD(A756-1,$J$26)=0,MAX($J$25,D755+$J$27),D755))),D755)))</f>
        <v>#NAME?</v>
      </c>
      <c r="E756" s="78" t="str">
        <f t="shared" si="3"/>
        <v>#NAME?</v>
      </c>
      <c r="F756" s="78" t="str">
        <f t="shared" si="4"/>
        <v>#NAME?</v>
      </c>
      <c r="G756" s="78" t="str">
        <f>IF(OR(A756="",A756&lt;$E$23),"",IF(J755&lt;=F756,0,IF(IF(AND(A756&gt;=$E$23,MOD(A756-$E$23,int)=0),$E$24,0)+F756&gt;=J755+E756,J755+E756-F756,IF(AND(A756&gt;=$E$23,MOD(A756-$E$23,int)=0),$E$24,0)+IF(IF(AND(A756&gt;=$E$23,MOD(A756-$E$23,int)=0),$E$24,0)+IF(MOD(A756-$E$27,periods_per_year)=0,$E$26,0)+F756&lt;J755+E756,IF(MOD(A756-$E$27,periods_per_year)=0,$E$26,0),J755+E756-IF(AND(A756&gt;=$E$23,MOD(A756-$E$23,int)=0),$E$24,0)-F756))))</f>
        <v>#NAME?</v>
      </c>
      <c r="H756" s="79"/>
      <c r="I756" s="78" t="str">
        <f t="shared" si="5"/>
        <v>#NAME?</v>
      </c>
      <c r="J756" s="78" t="str">
        <f t="shared" si="6"/>
        <v>#NAME?</v>
      </c>
      <c r="K756" s="78" t="str">
        <f t="shared" si="7"/>
        <v>#NAME?</v>
      </c>
      <c r="L756" s="78" t="str">
        <f t="shared" si="8"/>
        <v>#NAME?</v>
      </c>
      <c r="M756" s="4"/>
      <c r="N756" s="4"/>
      <c r="O756" s="74" t="str">
        <f t="shared" si="9"/>
        <v>#NAME?</v>
      </c>
      <c r="P756" s="75" t="str">
        <f>IF(O756="","",IF(OR(periods_per_year=26,periods_per_year=52),IF(periods_per_year=26,IF(O756=1,fpdate,P755+14),IF(periods_per_year=52,IF(O756=1,fpdate,P755+7),"n/a")),IF(periods_per_year=24,DATE(YEAR(fpdate),MONTH(fpdate)+(O756-1)/2+IF(AND(DAY(fpdate)&gt;=15,MOD(O756,2)=0),1,0),IF(MOD(O756,2)=0,IF(DAY(fpdate)&gt;=15,DAY(fpdate)-14,DAY(fpdate)+14),DAY(fpdate))),IF(DAY(DATE(YEAR(fpdate),MONTH(fpdate)+O756-1,DAY(fpdate)))&lt;&gt;DAY(fpdate),DATE(YEAR(fpdate),MONTH(fpdate)+O756,0),DATE(YEAR(fpdate),MONTH(fpdate)+O756-1,DAY(fpdate))))))</f>
        <v>#NAME?</v>
      </c>
      <c r="Q756" s="80" t="str">
        <f>IF(O756="","",IF(D756&lt;&gt;"",D756,IF(O756=1,start_rate,IF(variable,IF(OR(O756=1,O756&lt;$J$23*periods_per_year),Q755,MIN($J$24,IF(MOD(O756-1,$J$26)=0,MAX($J$25,Q755+$J$27),Q755))),Q755))))</f>
        <v>#NAME?</v>
      </c>
      <c r="R756" s="78" t="str">
        <f t="shared" si="10"/>
        <v>#NAME?</v>
      </c>
      <c r="S756" s="78" t="str">
        <f t="shared" si="11"/>
        <v>#NAME?</v>
      </c>
      <c r="T756" s="78" t="str">
        <f t="shared" si="12"/>
        <v>#NAME?</v>
      </c>
      <c r="U756" s="78" t="str">
        <f t="shared" si="13"/>
        <v>#NAME?</v>
      </c>
    </row>
    <row r="757" ht="12.75" customHeight="1">
      <c r="A757" s="74" t="str">
        <f t="shared" si="1"/>
        <v>#NAME?</v>
      </c>
      <c r="B757" s="75" t="str">
        <f>IF(A757="","",IF(OR(periods_per_year=26,periods_per_year=52),IF(periods_per_year=26,IF(A757=1,fpdate,B756+14),IF(periods_per_year=52,IF(A757=1,fpdate,B756+7),"n/a")),IF(periods_per_year=24,DATE(YEAR(fpdate),MONTH(fpdate)+(A757-1)/2+IF(AND(DAY(fpdate)&gt;=15,MOD(A757,2)=0),1,0),IF(MOD(A757,2)=0,IF(DAY(fpdate)&gt;=15,DAY(fpdate)-14,DAY(fpdate)+14),DAY(fpdate))),IF(DAY(DATE(YEAR(fpdate),MONTH(fpdate)+A757-1,DAY(fpdate)))&lt;&gt;DAY(fpdate),DATE(YEAR(fpdate),MONTH(fpdate)+A757,0),DATE(YEAR(fpdate),MONTH(fpdate)+A757-1,DAY(fpdate))))))</f>
        <v>#NAME?</v>
      </c>
      <c r="C757" s="76" t="str">
        <f t="shared" si="2"/>
        <v>#NAME?</v>
      </c>
      <c r="D757" s="77" t="str">
        <f>IF(A757="","",IF(A757=1,start_rate,IF(variable,IF(OR(A757=1,A757&lt;$J$23*periods_per_year),D756,MIN($J$24,IF(MOD(A757-1,$J$26)=0,MAX($J$25,D756+$J$27),D756))),D756)))</f>
        <v>#NAME?</v>
      </c>
      <c r="E757" s="78" t="str">
        <f t="shared" si="3"/>
        <v>#NAME?</v>
      </c>
      <c r="F757" s="78" t="str">
        <f t="shared" si="4"/>
        <v>#NAME?</v>
      </c>
      <c r="G757" s="78" t="str">
        <f>IF(OR(A757="",A757&lt;$E$23),"",IF(J756&lt;=F757,0,IF(IF(AND(A757&gt;=$E$23,MOD(A757-$E$23,int)=0),$E$24,0)+F757&gt;=J756+E757,J756+E757-F757,IF(AND(A757&gt;=$E$23,MOD(A757-$E$23,int)=0),$E$24,0)+IF(IF(AND(A757&gt;=$E$23,MOD(A757-$E$23,int)=0),$E$24,0)+IF(MOD(A757-$E$27,periods_per_year)=0,$E$26,0)+F757&lt;J756+E757,IF(MOD(A757-$E$27,periods_per_year)=0,$E$26,0),J756+E757-IF(AND(A757&gt;=$E$23,MOD(A757-$E$23,int)=0),$E$24,0)-F757))))</f>
        <v>#NAME?</v>
      </c>
      <c r="H757" s="79"/>
      <c r="I757" s="78" t="str">
        <f t="shared" si="5"/>
        <v>#NAME?</v>
      </c>
      <c r="J757" s="78" t="str">
        <f t="shared" si="6"/>
        <v>#NAME?</v>
      </c>
      <c r="K757" s="78" t="str">
        <f t="shared" si="7"/>
        <v>#NAME?</v>
      </c>
      <c r="L757" s="78" t="str">
        <f t="shared" si="8"/>
        <v>#NAME?</v>
      </c>
      <c r="M757" s="4"/>
      <c r="N757" s="4"/>
      <c r="O757" s="74" t="str">
        <f t="shared" si="9"/>
        <v>#NAME?</v>
      </c>
      <c r="P757" s="75" t="str">
        <f>IF(O757="","",IF(OR(periods_per_year=26,periods_per_year=52),IF(periods_per_year=26,IF(O757=1,fpdate,P756+14),IF(periods_per_year=52,IF(O757=1,fpdate,P756+7),"n/a")),IF(periods_per_year=24,DATE(YEAR(fpdate),MONTH(fpdate)+(O757-1)/2+IF(AND(DAY(fpdate)&gt;=15,MOD(O757,2)=0),1,0),IF(MOD(O757,2)=0,IF(DAY(fpdate)&gt;=15,DAY(fpdate)-14,DAY(fpdate)+14),DAY(fpdate))),IF(DAY(DATE(YEAR(fpdate),MONTH(fpdate)+O757-1,DAY(fpdate)))&lt;&gt;DAY(fpdate),DATE(YEAR(fpdate),MONTH(fpdate)+O757,0),DATE(YEAR(fpdate),MONTH(fpdate)+O757-1,DAY(fpdate))))))</f>
        <v>#NAME?</v>
      </c>
      <c r="Q757" s="80" t="str">
        <f>IF(O757="","",IF(D757&lt;&gt;"",D757,IF(O757=1,start_rate,IF(variable,IF(OR(O757=1,O757&lt;$J$23*periods_per_year),Q756,MIN($J$24,IF(MOD(O757-1,$J$26)=0,MAX($J$25,Q756+$J$27),Q756))),Q756))))</f>
        <v>#NAME?</v>
      </c>
      <c r="R757" s="78" t="str">
        <f t="shared" si="10"/>
        <v>#NAME?</v>
      </c>
      <c r="S757" s="78" t="str">
        <f t="shared" si="11"/>
        <v>#NAME?</v>
      </c>
      <c r="T757" s="78" t="str">
        <f t="shared" si="12"/>
        <v>#NAME?</v>
      </c>
      <c r="U757" s="78" t="str">
        <f t="shared" si="13"/>
        <v>#NAME?</v>
      </c>
    </row>
    <row r="758" ht="12.75" customHeight="1">
      <c r="A758" s="74" t="str">
        <f t="shared" si="1"/>
        <v>#NAME?</v>
      </c>
      <c r="B758" s="75" t="str">
        <f>IF(A758="","",IF(OR(periods_per_year=26,periods_per_year=52),IF(periods_per_year=26,IF(A758=1,fpdate,B757+14),IF(periods_per_year=52,IF(A758=1,fpdate,B757+7),"n/a")),IF(periods_per_year=24,DATE(YEAR(fpdate),MONTH(fpdate)+(A758-1)/2+IF(AND(DAY(fpdate)&gt;=15,MOD(A758,2)=0),1,0),IF(MOD(A758,2)=0,IF(DAY(fpdate)&gt;=15,DAY(fpdate)-14,DAY(fpdate)+14),DAY(fpdate))),IF(DAY(DATE(YEAR(fpdate),MONTH(fpdate)+A758-1,DAY(fpdate)))&lt;&gt;DAY(fpdate),DATE(YEAR(fpdate),MONTH(fpdate)+A758,0),DATE(YEAR(fpdate),MONTH(fpdate)+A758-1,DAY(fpdate))))))</f>
        <v>#NAME?</v>
      </c>
      <c r="C758" s="76" t="str">
        <f t="shared" si="2"/>
        <v>#NAME?</v>
      </c>
      <c r="D758" s="77" t="str">
        <f>IF(A758="","",IF(A758=1,start_rate,IF(variable,IF(OR(A758=1,A758&lt;$J$23*periods_per_year),D757,MIN($J$24,IF(MOD(A758-1,$J$26)=0,MAX($J$25,D757+$J$27),D757))),D757)))</f>
        <v>#NAME?</v>
      </c>
      <c r="E758" s="78" t="str">
        <f t="shared" si="3"/>
        <v>#NAME?</v>
      </c>
      <c r="F758" s="78" t="str">
        <f t="shared" si="4"/>
        <v>#NAME?</v>
      </c>
      <c r="G758" s="78" t="str">
        <f>IF(OR(A758="",A758&lt;$E$23),"",IF(J757&lt;=F758,0,IF(IF(AND(A758&gt;=$E$23,MOD(A758-$E$23,int)=0),$E$24,0)+F758&gt;=J757+E758,J757+E758-F758,IF(AND(A758&gt;=$E$23,MOD(A758-$E$23,int)=0),$E$24,0)+IF(IF(AND(A758&gt;=$E$23,MOD(A758-$E$23,int)=0),$E$24,0)+IF(MOD(A758-$E$27,periods_per_year)=0,$E$26,0)+F758&lt;J757+E758,IF(MOD(A758-$E$27,periods_per_year)=0,$E$26,0),J757+E758-IF(AND(A758&gt;=$E$23,MOD(A758-$E$23,int)=0),$E$24,0)-F758))))</f>
        <v>#NAME?</v>
      </c>
      <c r="H758" s="79"/>
      <c r="I758" s="78" t="str">
        <f t="shared" si="5"/>
        <v>#NAME?</v>
      </c>
      <c r="J758" s="78" t="str">
        <f t="shared" si="6"/>
        <v>#NAME?</v>
      </c>
      <c r="K758" s="78" t="str">
        <f t="shared" si="7"/>
        <v>#NAME?</v>
      </c>
      <c r="L758" s="78" t="str">
        <f t="shared" si="8"/>
        <v>#NAME?</v>
      </c>
      <c r="M758" s="4"/>
      <c r="N758" s="4"/>
      <c r="O758" s="74" t="str">
        <f t="shared" si="9"/>
        <v>#NAME?</v>
      </c>
      <c r="P758" s="75" t="str">
        <f>IF(O758="","",IF(OR(periods_per_year=26,periods_per_year=52),IF(periods_per_year=26,IF(O758=1,fpdate,P757+14),IF(periods_per_year=52,IF(O758=1,fpdate,P757+7),"n/a")),IF(periods_per_year=24,DATE(YEAR(fpdate),MONTH(fpdate)+(O758-1)/2+IF(AND(DAY(fpdate)&gt;=15,MOD(O758,2)=0),1,0),IF(MOD(O758,2)=0,IF(DAY(fpdate)&gt;=15,DAY(fpdate)-14,DAY(fpdate)+14),DAY(fpdate))),IF(DAY(DATE(YEAR(fpdate),MONTH(fpdate)+O758-1,DAY(fpdate)))&lt;&gt;DAY(fpdate),DATE(YEAR(fpdate),MONTH(fpdate)+O758,0),DATE(YEAR(fpdate),MONTH(fpdate)+O758-1,DAY(fpdate))))))</f>
        <v>#NAME?</v>
      </c>
      <c r="Q758" s="80" t="str">
        <f>IF(O758="","",IF(D758&lt;&gt;"",D758,IF(O758=1,start_rate,IF(variable,IF(OR(O758=1,O758&lt;$J$23*periods_per_year),Q757,MIN($J$24,IF(MOD(O758-1,$J$26)=0,MAX($J$25,Q757+$J$27),Q757))),Q757))))</f>
        <v>#NAME?</v>
      </c>
      <c r="R758" s="78" t="str">
        <f t="shared" si="10"/>
        <v>#NAME?</v>
      </c>
      <c r="S758" s="78" t="str">
        <f t="shared" si="11"/>
        <v>#NAME?</v>
      </c>
      <c r="T758" s="78" t="str">
        <f t="shared" si="12"/>
        <v>#NAME?</v>
      </c>
      <c r="U758" s="78" t="str">
        <f t="shared" si="13"/>
        <v>#NAME?</v>
      </c>
    </row>
    <row r="759" ht="12.75" customHeight="1">
      <c r="A759" s="74" t="str">
        <f t="shared" si="1"/>
        <v>#NAME?</v>
      </c>
      <c r="B759" s="75" t="str">
        <f>IF(A759="","",IF(OR(periods_per_year=26,periods_per_year=52),IF(periods_per_year=26,IF(A759=1,fpdate,B758+14),IF(periods_per_year=52,IF(A759=1,fpdate,B758+7),"n/a")),IF(periods_per_year=24,DATE(YEAR(fpdate),MONTH(fpdate)+(A759-1)/2+IF(AND(DAY(fpdate)&gt;=15,MOD(A759,2)=0),1,0),IF(MOD(A759,2)=0,IF(DAY(fpdate)&gt;=15,DAY(fpdate)-14,DAY(fpdate)+14),DAY(fpdate))),IF(DAY(DATE(YEAR(fpdate),MONTH(fpdate)+A759-1,DAY(fpdate)))&lt;&gt;DAY(fpdate),DATE(YEAR(fpdate),MONTH(fpdate)+A759,0),DATE(YEAR(fpdate),MONTH(fpdate)+A759-1,DAY(fpdate))))))</f>
        <v>#NAME?</v>
      </c>
      <c r="C759" s="76" t="str">
        <f t="shared" si="2"/>
        <v>#NAME?</v>
      </c>
      <c r="D759" s="77" t="str">
        <f>IF(A759="","",IF(A759=1,start_rate,IF(variable,IF(OR(A759=1,A759&lt;$J$23*periods_per_year),D758,MIN($J$24,IF(MOD(A759-1,$J$26)=0,MAX($J$25,D758+$J$27),D758))),D758)))</f>
        <v>#NAME?</v>
      </c>
      <c r="E759" s="78" t="str">
        <f t="shared" si="3"/>
        <v>#NAME?</v>
      </c>
      <c r="F759" s="78" t="str">
        <f t="shared" si="4"/>
        <v>#NAME?</v>
      </c>
      <c r="G759" s="78" t="str">
        <f>IF(OR(A759="",A759&lt;$E$23),"",IF(J758&lt;=F759,0,IF(IF(AND(A759&gt;=$E$23,MOD(A759-$E$23,int)=0),$E$24,0)+F759&gt;=J758+E759,J758+E759-F759,IF(AND(A759&gt;=$E$23,MOD(A759-$E$23,int)=0),$E$24,0)+IF(IF(AND(A759&gt;=$E$23,MOD(A759-$E$23,int)=0),$E$24,0)+IF(MOD(A759-$E$27,periods_per_year)=0,$E$26,0)+F759&lt;J758+E759,IF(MOD(A759-$E$27,periods_per_year)=0,$E$26,0),J758+E759-IF(AND(A759&gt;=$E$23,MOD(A759-$E$23,int)=0),$E$24,0)-F759))))</f>
        <v>#NAME?</v>
      </c>
      <c r="H759" s="79"/>
      <c r="I759" s="78" t="str">
        <f t="shared" si="5"/>
        <v>#NAME?</v>
      </c>
      <c r="J759" s="78" t="str">
        <f t="shared" si="6"/>
        <v>#NAME?</v>
      </c>
      <c r="K759" s="78" t="str">
        <f t="shared" si="7"/>
        <v>#NAME?</v>
      </c>
      <c r="L759" s="78" t="str">
        <f t="shared" si="8"/>
        <v>#NAME?</v>
      </c>
      <c r="M759" s="4"/>
      <c r="N759" s="4"/>
      <c r="O759" s="74" t="str">
        <f t="shared" si="9"/>
        <v>#NAME?</v>
      </c>
      <c r="P759" s="75" t="str">
        <f>IF(O759="","",IF(OR(periods_per_year=26,periods_per_year=52),IF(periods_per_year=26,IF(O759=1,fpdate,P758+14),IF(periods_per_year=52,IF(O759=1,fpdate,P758+7),"n/a")),IF(periods_per_year=24,DATE(YEAR(fpdate),MONTH(fpdate)+(O759-1)/2+IF(AND(DAY(fpdate)&gt;=15,MOD(O759,2)=0),1,0),IF(MOD(O759,2)=0,IF(DAY(fpdate)&gt;=15,DAY(fpdate)-14,DAY(fpdate)+14),DAY(fpdate))),IF(DAY(DATE(YEAR(fpdate),MONTH(fpdate)+O759-1,DAY(fpdate)))&lt;&gt;DAY(fpdate),DATE(YEAR(fpdate),MONTH(fpdate)+O759,0),DATE(YEAR(fpdate),MONTH(fpdate)+O759-1,DAY(fpdate))))))</f>
        <v>#NAME?</v>
      </c>
      <c r="Q759" s="80" t="str">
        <f>IF(O759="","",IF(D759&lt;&gt;"",D759,IF(O759=1,start_rate,IF(variable,IF(OR(O759=1,O759&lt;$J$23*periods_per_year),Q758,MIN($J$24,IF(MOD(O759-1,$J$26)=0,MAX($J$25,Q758+$J$27),Q758))),Q758))))</f>
        <v>#NAME?</v>
      </c>
      <c r="R759" s="78" t="str">
        <f t="shared" si="10"/>
        <v>#NAME?</v>
      </c>
      <c r="S759" s="78" t="str">
        <f t="shared" si="11"/>
        <v>#NAME?</v>
      </c>
      <c r="T759" s="78" t="str">
        <f t="shared" si="12"/>
        <v>#NAME?</v>
      </c>
      <c r="U759" s="78" t="str">
        <f t="shared" si="13"/>
        <v>#NAME?</v>
      </c>
    </row>
    <row r="760" ht="12.75" customHeight="1">
      <c r="A760" s="74" t="str">
        <f t="shared" si="1"/>
        <v>#NAME?</v>
      </c>
      <c r="B760" s="75" t="str">
        <f>IF(A760="","",IF(OR(periods_per_year=26,periods_per_year=52),IF(periods_per_year=26,IF(A760=1,fpdate,B759+14),IF(periods_per_year=52,IF(A760=1,fpdate,B759+7),"n/a")),IF(periods_per_year=24,DATE(YEAR(fpdate),MONTH(fpdate)+(A760-1)/2+IF(AND(DAY(fpdate)&gt;=15,MOD(A760,2)=0),1,0),IF(MOD(A760,2)=0,IF(DAY(fpdate)&gt;=15,DAY(fpdate)-14,DAY(fpdate)+14),DAY(fpdate))),IF(DAY(DATE(YEAR(fpdate),MONTH(fpdate)+A760-1,DAY(fpdate)))&lt;&gt;DAY(fpdate),DATE(YEAR(fpdate),MONTH(fpdate)+A760,0),DATE(YEAR(fpdate),MONTH(fpdate)+A760-1,DAY(fpdate))))))</f>
        <v>#NAME?</v>
      </c>
      <c r="C760" s="76" t="str">
        <f t="shared" si="2"/>
        <v>#NAME?</v>
      </c>
      <c r="D760" s="77" t="str">
        <f>IF(A760="","",IF(A760=1,start_rate,IF(variable,IF(OR(A760=1,A760&lt;$J$23*periods_per_year),D759,MIN($J$24,IF(MOD(A760-1,$J$26)=0,MAX($J$25,D759+$J$27),D759))),D759)))</f>
        <v>#NAME?</v>
      </c>
      <c r="E760" s="78" t="str">
        <f t="shared" si="3"/>
        <v>#NAME?</v>
      </c>
      <c r="F760" s="78" t="str">
        <f t="shared" si="4"/>
        <v>#NAME?</v>
      </c>
      <c r="G760" s="78" t="str">
        <f>IF(OR(A760="",A760&lt;$E$23),"",IF(J759&lt;=F760,0,IF(IF(AND(A760&gt;=$E$23,MOD(A760-$E$23,int)=0),$E$24,0)+F760&gt;=J759+E760,J759+E760-F760,IF(AND(A760&gt;=$E$23,MOD(A760-$E$23,int)=0),$E$24,0)+IF(IF(AND(A760&gt;=$E$23,MOD(A760-$E$23,int)=0),$E$24,0)+IF(MOD(A760-$E$27,periods_per_year)=0,$E$26,0)+F760&lt;J759+E760,IF(MOD(A760-$E$27,periods_per_year)=0,$E$26,0),J759+E760-IF(AND(A760&gt;=$E$23,MOD(A760-$E$23,int)=0),$E$24,0)-F760))))</f>
        <v>#NAME?</v>
      </c>
      <c r="H760" s="79"/>
      <c r="I760" s="78" t="str">
        <f t="shared" si="5"/>
        <v>#NAME?</v>
      </c>
      <c r="J760" s="78" t="str">
        <f t="shared" si="6"/>
        <v>#NAME?</v>
      </c>
      <c r="K760" s="78" t="str">
        <f t="shared" si="7"/>
        <v>#NAME?</v>
      </c>
      <c r="L760" s="78" t="str">
        <f t="shared" si="8"/>
        <v>#NAME?</v>
      </c>
      <c r="M760" s="4"/>
      <c r="N760" s="4"/>
      <c r="O760" s="74" t="str">
        <f t="shared" si="9"/>
        <v>#NAME?</v>
      </c>
      <c r="P760" s="75" t="str">
        <f>IF(O760="","",IF(OR(periods_per_year=26,periods_per_year=52),IF(periods_per_year=26,IF(O760=1,fpdate,P759+14),IF(periods_per_year=52,IF(O760=1,fpdate,P759+7),"n/a")),IF(periods_per_year=24,DATE(YEAR(fpdate),MONTH(fpdate)+(O760-1)/2+IF(AND(DAY(fpdate)&gt;=15,MOD(O760,2)=0),1,0),IF(MOD(O760,2)=0,IF(DAY(fpdate)&gt;=15,DAY(fpdate)-14,DAY(fpdate)+14),DAY(fpdate))),IF(DAY(DATE(YEAR(fpdate),MONTH(fpdate)+O760-1,DAY(fpdate)))&lt;&gt;DAY(fpdate),DATE(YEAR(fpdate),MONTH(fpdate)+O760,0),DATE(YEAR(fpdate),MONTH(fpdate)+O760-1,DAY(fpdate))))))</f>
        <v>#NAME?</v>
      </c>
      <c r="Q760" s="80" t="str">
        <f>IF(O760="","",IF(D760&lt;&gt;"",D760,IF(O760=1,start_rate,IF(variable,IF(OR(O760=1,O760&lt;$J$23*periods_per_year),Q759,MIN($J$24,IF(MOD(O760-1,$J$26)=0,MAX($J$25,Q759+$J$27),Q759))),Q759))))</f>
        <v>#NAME?</v>
      </c>
      <c r="R760" s="78" t="str">
        <f t="shared" si="10"/>
        <v>#NAME?</v>
      </c>
      <c r="S760" s="78" t="str">
        <f t="shared" si="11"/>
        <v>#NAME?</v>
      </c>
      <c r="T760" s="78" t="str">
        <f t="shared" si="12"/>
        <v>#NAME?</v>
      </c>
      <c r="U760" s="78" t="str">
        <f t="shared" si="13"/>
        <v>#NAME?</v>
      </c>
    </row>
    <row r="761" ht="12.75" customHeight="1">
      <c r="A761" s="74" t="str">
        <f t="shared" si="1"/>
        <v>#NAME?</v>
      </c>
      <c r="B761" s="75" t="str">
        <f>IF(A761="","",IF(OR(periods_per_year=26,periods_per_year=52),IF(periods_per_year=26,IF(A761=1,fpdate,B760+14),IF(periods_per_year=52,IF(A761=1,fpdate,B760+7),"n/a")),IF(periods_per_year=24,DATE(YEAR(fpdate),MONTH(fpdate)+(A761-1)/2+IF(AND(DAY(fpdate)&gt;=15,MOD(A761,2)=0),1,0),IF(MOD(A761,2)=0,IF(DAY(fpdate)&gt;=15,DAY(fpdate)-14,DAY(fpdate)+14),DAY(fpdate))),IF(DAY(DATE(YEAR(fpdate),MONTH(fpdate)+A761-1,DAY(fpdate)))&lt;&gt;DAY(fpdate),DATE(YEAR(fpdate),MONTH(fpdate)+A761,0),DATE(YEAR(fpdate),MONTH(fpdate)+A761-1,DAY(fpdate))))))</f>
        <v>#NAME?</v>
      </c>
      <c r="C761" s="76" t="str">
        <f t="shared" si="2"/>
        <v>#NAME?</v>
      </c>
      <c r="D761" s="77" t="str">
        <f>IF(A761="","",IF(A761=1,start_rate,IF(variable,IF(OR(A761=1,A761&lt;$J$23*periods_per_year),D760,MIN($J$24,IF(MOD(A761-1,$J$26)=0,MAX($J$25,D760+$J$27),D760))),D760)))</f>
        <v>#NAME?</v>
      </c>
      <c r="E761" s="78" t="str">
        <f t="shared" si="3"/>
        <v>#NAME?</v>
      </c>
      <c r="F761" s="78" t="str">
        <f t="shared" si="4"/>
        <v>#NAME?</v>
      </c>
      <c r="G761" s="78" t="str">
        <f>IF(OR(A761="",A761&lt;$E$23),"",IF(J760&lt;=F761,0,IF(IF(AND(A761&gt;=$E$23,MOD(A761-$E$23,int)=0),$E$24,0)+F761&gt;=J760+E761,J760+E761-F761,IF(AND(A761&gt;=$E$23,MOD(A761-$E$23,int)=0),$E$24,0)+IF(IF(AND(A761&gt;=$E$23,MOD(A761-$E$23,int)=0),$E$24,0)+IF(MOD(A761-$E$27,periods_per_year)=0,$E$26,0)+F761&lt;J760+E761,IF(MOD(A761-$E$27,periods_per_year)=0,$E$26,0),J760+E761-IF(AND(A761&gt;=$E$23,MOD(A761-$E$23,int)=0),$E$24,0)-F761))))</f>
        <v>#NAME?</v>
      </c>
      <c r="H761" s="79"/>
      <c r="I761" s="78" t="str">
        <f t="shared" si="5"/>
        <v>#NAME?</v>
      </c>
      <c r="J761" s="78" t="str">
        <f t="shared" si="6"/>
        <v>#NAME?</v>
      </c>
      <c r="K761" s="78" t="str">
        <f t="shared" si="7"/>
        <v>#NAME?</v>
      </c>
      <c r="L761" s="78" t="str">
        <f t="shared" si="8"/>
        <v>#NAME?</v>
      </c>
      <c r="M761" s="4"/>
      <c r="N761" s="4"/>
      <c r="O761" s="74" t="str">
        <f t="shared" si="9"/>
        <v>#NAME?</v>
      </c>
      <c r="P761" s="75" t="str">
        <f>IF(O761="","",IF(OR(periods_per_year=26,periods_per_year=52),IF(periods_per_year=26,IF(O761=1,fpdate,P760+14),IF(periods_per_year=52,IF(O761=1,fpdate,P760+7),"n/a")),IF(periods_per_year=24,DATE(YEAR(fpdate),MONTH(fpdate)+(O761-1)/2+IF(AND(DAY(fpdate)&gt;=15,MOD(O761,2)=0),1,0),IF(MOD(O761,2)=0,IF(DAY(fpdate)&gt;=15,DAY(fpdate)-14,DAY(fpdate)+14),DAY(fpdate))),IF(DAY(DATE(YEAR(fpdate),MONTH(fpdate)+O761-1,DAY(fpdate)))&lt;&gt;DAY(fpdate),DATE(YEAR(fpdate),MONTH(fpdate)+O761,0),DATE(YEAR(fpdate),MONTH(fpdate)+O761-1,DAY(fpdate))))))</f>
        <v>#NAME?</v>
      </c>
      <c r="Q761" s="80" t="str">
        <f>IF(O761="","",IF(D761&lt;&gt;"",D761,IF(O761=1,start_rate,IF(variable,IF(OR(O761=1,O761&lt;$J$23*periods_per_year),Q760,MIN($J$24,IF(MOD(O761-1,$J$26)=0,MAX($J$25,Q760+$J$27),Q760))),Q760))))</f>
        <v>#NAME?</v>
      </c>
      <c r="R761" s="78" t="str">
        <f t="shared" si="10"/>
        <v>#NAME?</v>
      </c>
      <c r="S761" s="78" t="str">
        <f t="shared" si="11"/>
        <v>#NAME?</v>
      </c>
      <c r="T761" s="78" t="str">
        <f t="shared" si="12"/>
        <v>#NAME?</v>
      </c>
      <c r="U761" s="78" t="str">
        <f t="shared" si="13"/>
        <v>#NAME?</v>
      </c>
    </row>
    <row r="762" ht="12.75" customHeight="1">
      <c r="A762" s="74" t="str">
        <f t="shared" si="1"/>
        <v>#NAME?</v>
      </c>
      <c r="B762" s="75" t="str">
        <f>IF(A762="","",IF(OR(periods_per_year=26,periods_per_year=52),IF(periods_per_year=26,IF(A762=1,fpdate,B761+14),IF(periods_per_year=52,IF(A762=1,fpdate,B761+7),"n/a")),IF(periods_per_year=24,DATE(YEAR(fpdate),MONTH(fpdate)+(A762-1)/2+IF(AND(DAY(fpdate)&gt;=15,MOD(A762,2)=0),1,0),IF(MOD(A762,2)=0,IF(DAY(fpdate)&gt;=15,DAY(fpdate)-14,DAY(fpdate)+14),DAY(fpdate))),IF(DAY(DATE(YEAR(fpdate),MONTH(fpdate)+A762-1,DAY(fpdate)))&lt;&gt;DAY(fpdate),DATE(YEAR(fpdate),MONTH(fpdate)+A762,0),DATE(YEAR(fpdate),MONTH(fpdate)+A762-1,DAY(fpdate))))))</f>
        <v>#NAME?</v>
      </c>
      <c r="C762" s="76" t="str">
        <f t="shared" si="2"/>
        <v>#NAME?</v>
      </c>
      <c r="D762" s="77" t="str">
        <f>IF(A762="","",IF(A762=1,start_rate,IF(variable,IF(OR(A762=1,A762&lt;$J$23*periods_per_year),D761,MIN($J$24,IF(MOD(A762-1,$J$26)=0,MAX($J$25,D761+$J$27),D761))),D761)))</f>
        <v>#NAME?</v>
      </c>
      <c r="E762" s="78" t="str">
        <f t="shared" si="3"/>
        <v>#NAME?</v>
      </c>
      <c r="F762" s="78" t="str">
        <f t="shared" si="4"/>
        <v>#NAME?</v>
      </c>
      <c r="G762" s="78" t="str">
        <f>IF(OR(A762="",A762&lt;$E$23),"",IF(J761&lt;=F762,0,IF(IF(AND(A762&gt;=$E$23,MOD(A762-$E$23,int)=0),$E$24,0)+F762&gt;=J761+E762,J761+E762-F762,IF(AND(A762&gt;=$E$23,MOD(A762-$E$23,int)=0),$E$24,0)+IF(IF(AND(A762&gt;=$E$23,MOD(A762-$E$23,int)=0),$E$24,0)+IF(MOD(A762-$E$27,periods_per_year)=0,$E$26,0)+F762&lt;J761+E762,IF(MOD(A762-$E$27,periods_per_year)=0,$E$26,0),J761+E762-IF(AND(A762&gt;=$E$23,MOD(A762-$E$23,int)=0),$E$24,0)-F762))))</f>
        <v>#NAME?</v>
      </c>
      <c r="H762" s="79"/>
      <c r="I762" s="78" t="str">
        <f t="shared" si="5"/>
        <v>#NAME?</v>
      </c>
      <c r="J762" s="78" t="str">
        <f t="shared" si="6"/>
        <v>#NAME?</v>
      </c>
      <c r="K762" s="78" t="str">
        <f t="shared" si="7"/>
        <v>#NAME?</v>
      </c>
      <c r="L762" s="78" t="str">
        <f t="shared" si="8"/>
        <v>#NAME?</v>
      </c>
      <c r="M762" s="4"/>
      <c r="N762" s="4"/>
      <c r="O762" s="74" t="str">
        <f t="shared" si="9"/>
        <v>#NAME?</v>
      </c>
      <c r="P762" s="75" t="str">
        <f>IF(O762="","",IF(OR(periods_per_year=26,periods_per_year=52),IF(periods_per_year=26,IF(O762=1,fpdate,P761+14),IF(periods_per_year=52,IF(O762=1,fpdate,P761+7),"n/a")),IF(periods_per_year=24,DATE(YEAR(fpdate),MONTH(fpdate)+(O762-1)/2+IF(AND(DAY(fpdate)&gt;=15,MOD(O762,2)=0),1,0),IF(MOD(O762,2)=0,IF(DAY(fpdate)&gt;=15,DAY(fpdate)-14,DAY(fpdate)+14),DAY(fpdate))),IF(DAY(DATE(YEAR(fpdate),MONTH(fpdate)+O762-1,DAY(fpdate)))&lt;&gt;DAY(fpdate),DATE(YEAR(fpdate),MONTH(fpdate)+O762,0),DATE(YEAR(fpdate),MONTH(fpdate)+O762-1,DAY(fpdate))))))</f>
        <v>#NAME?</v>
      </c>
      <c r="Q762" s="80" t="str">
        <f>IF(O762="","",IF(D762&lt;&gt;"",D762,IF(O762=1,start_rate,IF(variable,IF(OR(O762=1,O762&lt;$J$23*periods_per_year),Q761,MIN($J$24,IF(MOD(O762-1,$J$26)=0,MAX($J$25,Q761+$J$27),Q761))),Q761))))</f>
        <v>#NAME?</v>
      </c>
      <c r="R762" s="78" t="str">
        <f t="shared" si="10"/>
        <v>#NAME?</v>
      </c>
      <c r="S762" s="78" t="str">
        <f t="shared" si="11"/>
        <v>#NAME?</v>
      </c>
      <c r="T762" s="78" t="str">
        <f t="shared" si="12"/>
        <v>#NAME?</v>
      </c>
      <c r="U762" s="78" t="str">
        <f t="shared" si="13"/>
        <v>#NAME?</v>
      </c>
    </row>
    <row r="763" ht="12.75" customHeight="1">
      <c r="A763" s="74" t="str">
        <f t="shared" si="1"/>
        <v>#NAME?</v>
      </c>
      <c r="B763" s="75" t="str">
        <f>IF(A763="","",IF(OR(periods_per_year=26,periods_per_year=52),IF(periods_per_year=26,IF(A763=1,fpdate,B762+14),IF(periods_per_year=52,IF(A763=1,fpdate,B762+7),"n/a")),IF(periods_per_year=24,DATE(YEAR(fpdate),MONTH(fpdate)+(A763-1)/2+IF(AND(DAY(fpdate)&gt;=15,MOD(A763,2)=0),1,0),IF(MOD(A763,2)=0,IF(DAY(fpdate)&gt;=15,DAY(fpdate)-14,DAY(fpdate)+14),DAY(fpdate))),IF(DAY(DATE(YEAR(fpdate),MONTH(fpdate)+A763-1,DAY(fpdate)))&lt;&gt;DAY(fpdate),DATE(YEAR(fpdate),MONTH(fpdate)+A763,0),DATE(YEAR(fpdate),MONTH(fpdate)+A763-1,DAY(fpdate))))))</f>
        <v>#NAME?</v>
      </c>
      <c r="C763" s="76" t="str">
        <f t="shared" si="2"/>
        <v>#NAME?</v>
      </c>
      <c r="D763" s="77" t="str">
        <f>IF(A763="","",IF(A763=1,start_rate,IF(variable,IF(OR(A763=1,A763&lt;$J$23*periods_per_year),D762,MIN($J$24,IF(MOD(A763-1,$J$26)=0,MAX($J$25,D762+$J$27),D762))),D762)))</f>
        <v>#NAME?</v>
      </c>
      <c r="E763" s="78" t="str">
        <f t="shared" si="3"/>
        <v>#NAME?</v>
      </c>
      <c r="F763" s="78" t="str">
        <f t="shared" si="4"/>
        <v>#NAME?</v>
      </c>
      <c r="G763" s="78" t="str">
        <f>IF(OR(A763="",A763&lt;$E$23),"",IF(J762&lt;=F763,0,IF(IF(AND(A763&gt;=$E$23,MOD(A763-$E$23,int)=0),$E$24,0)+F763&gt;=J762+E763,J762+E763-F763,IF(AND(A763&gt;=$E$23,MOD(A763-$E$23,int)=0),$E$24,0)+IF(IF(AND(A763&gt;=$E$23,MOD(A763-$E$23,int)=0),$E$24,0)+IF(MOD(A763-$E$27,periods_per_year)=0,$E$26,0)+F763&lt;J762+E763,IF(MOD(A763-$E$27,periods_per_year)=0,$E$26,0),J762+E763-IF(AND(A763&gt;=$E$23,MOD(A763-$E$23,int)=0),$E$24,0)-F763))))</f>
        <v>#NAME?</v>
      </c>
      <c r="H763" s="79"/>
      <c r="I763" s="78" t="str">
        <f t="shared" si="5"/>
        <v>#NAME?</v>
      </c>
      <c r="J763" s="78" t="str">
        <f t="shared" si="6"/>
        <v>#NAME?</v>
      </c>
      <c r="K763" s="78" t="str">
        <f t="shared" si="7"/>
        <v>#NAME?</v>
      </c>
      <c r="L763" s="78" t="str">
        <f t="shared" si="8"/>
        <v>#NAME?</v>
      </c>
      <c r="M763" s="4"/>
      <c r="N763" s="4"/>
      <c r="O763" s="74" t="str">
        <f t="shared" si="9"/>
        <v>#NAME?</v>
      </c>
      <c r="P763" s="75" t="str">
        <f>IF(O763="","",IF(OR(periods_per_year=26,periods_per_year=52),IF(periods_per_year=26,IF(O763=1,fpdate,P762+14),IF(periods_per_year=52,IF(O763=1,fpdate,P762+7),"n/a")),IF(periods_per_year=24,DATE(YEAR(fpdate),MONTH(fpdate)+(O763-1)/2+IF(AND(DAY(fpdate)&gt;=15,MOD(O763,2)=0),1,0),IF(MOD(O763,2)=0,IF(DAY(fpdate)&gt;=15,DAY(fpdate)-14,DAY(fpdate)+14),DAY(fpdate))),IF(DAY(DATE(YEAR(fpdate),MONTH(fpdate)+O763-1,DAY(fpdate)))&lt;&gt;DAY(fpdate),DATE(YEAR(fpdate),MONTH(fpdate)+O763,0),DATE(YEAR(fpdate),MONTH(fpdate)+O763-1,DAY(fpdate))))))</f>
        <v>#NAME?</v>
      </c>
      <c r="Q763" s="80" t="str">
        <f>IF(O763="","",IF(D763&lt;&gt;"",D763,IF(O763=1,start_rate,IF(variable,IF(OR(O763=1,O763&lt;$J$23*periods_per_year),Q762,MIN($J$24,IF(MOD(O763-1,$J$26)=0,MAX($J$25,Q762+$J$27),Q762))),Q762))))</f>
        <v>#NAME?</v>
      </c>
      <c r="R763" s="78" t="str">
        <f t="shared" si="10"/>
        <v>#NAME?</v>
      </c>
      <c r="S763" s="78" t="str">
        <f t="shared" si="11"/>
        <v>#NAME?</v>
      </c>
      <c r="T763" s="78" t="str">
        <f t="shared" si="12"/>
        <v>#NAME?</v>
      </c>
      <c r="U763" s="78" t="str">
        <f t="shared" si="13"/>
        <v>#NAME?</v>
      </c>
    </row>
    <row r="764" ht="12.75" customHeight="1">
      <c r="A764" s="74" t="str">
        <f t="shared" si="1"/>
        <v>#NAME?</v>
      </c>
      <c r="B764" s="75" t="str">
        <f>IF(A764="","",IF(OR(periods_per_year=26,periods_per_year=52),IF(periods_per_year=26,IF(A764=1,fpdate,B763+14),IF(periods_per_year=52,IF(A764=1,fpdate,B763+7),"n/a")),IF(periods_per_year=24,DATE(YEAR(fpdate),MONTH(fpdate)+(A764-1)/2+IF(AND(DAY(fpdate)&gt;=15,MOD(A764,2)=0),1,0),IF(MOD(A764,2)=0,IF(DAY(fpdate)&gt;=15,DAY(fpdate)-14,DAY(fpdate)+14),DAY(fpdate))),IF(DAY(DATE(YEAR(fpdate),MONTH(fpdate)+A764-1,DAY(fpdate)))&lt;&gt;DAY(fpdate),DATE(YEAR(fpdate),MONTH(fpdate)+A764,0),DATE(YEAR(fpdate),MONTH(fpdate)+A764-1,DAY(fpdate))))))</f>
        <v>#NAME?</v>
      </c>
      <c r="C764" s="76" t="str">
        <f t="shared" si="2"/>
        <v>#NAME?</v>
      </c>
      <c r="D764" s="77" t="str">
        <f>IF(A764="","",IF(A764=1,start_rate,IF(variable,IF(OR(A764=1,A764&lt;$J$23*periods_per_year),D763,MIN($J$24,IF(MOD(A764-1,$J$26)=0,MAX($J$25,D763+$J$27),D763))),D763)))</f>
        <v>#NAME?</v>
      </c>
      <c r="E764" s="78" t="str">
        <f t="shared" si="3"/>
        <v>#NAME?</v>
      </c>
      <c r="F764" s="78" t="str">
        <f t="shared" si="4"/>
        <v>#NAME?</v>
      </c>
      <c r="G764" s="78" t="str">
        <f>IF(OR(A764="",A764&lt;$E$23),"",IF(J763&lt;=F764,0,IF(IF(AND(A764&gt;=$E$23,MOD(A764-$E$23,int)=0),$E$24,0)+F764&gt;=J763+E764,J763+E764-F764,IF(AND(A764&gt;=$E$23,MOD(A764-$E$23,int)=0),$E$24,0)+IF(IF(AND(A764&gt;=$E$23,MOD(A764-$E$23,int)=0),$E$24,0)+IF(MOD(A764-$E$27,periods_per_year)=0,$E$26,0)+F764&lt;J763+E764,IF(MOD(A764-$E$27,periods_per_year)=0,$E$26,0),J763+E764-IF(AND(A764&gt;=$E$23,MOD(A764-$E$23,int)=0),$E$24,0)-F764))))</f>
        <v>#NAME?</v>
      </c>
      <c r="H764" s="79"/>
      <c r="I764" s="78" t="str">
        <f t="shared" si="5"/>
        <v>#NAME?</v>
      </c>
      <c r="J764" s="78" t="str">
        <f t="shared" si="6"/>
        <v>#NAME?</v>
      </c>
      <c r="K764" s="78" t="str">
        <f t="shared" si="7"/>
        <v>#NAME?</v>
      </c>
      <c r="L764" s="78" t="str">
        <f t="shared" si="8"/>
        <v>#NAME?</v>
      </c>
      <c r="M764" s="4"/>
      <c r="N764" s="4"/>
      <c r="O764" s="74" t="str">
        <f t="shared" si="9"/>
        <v>#NAME?</v>
      </c>
      <c r="P764" s="75" t="str">
        <f>IF(O764="","",IF(OR(periods_per_year=26,periods_per_year=52),IF(periods_per_year=26,IF(O764=1,fpdate,P763+14),IF(periods_per_year=52,IF(O764=1,fpdate,P763+7),"n/a")),IF(periods_per_year=24,DATE(YEAR(fpdate),MONTH(fpdate)+(O764-1)/2+IF(AND(DAY(fpdate)&gt;=15,MOD(O764,2)=0),1,0),IF(MOD(O764,2)=0,IF(DAY(fpdate)&gt;=15,DAY(fpdate)-14,DAY(fpdate)+14),DAY(fpdate))),IF(DAY(DATE(YEAR(fpdate),MONTH(fpdate)+O764-1,DAY(fpdate)))&lt;&gt;DAY(fpdate),DATE(YEAR(fpdate),MONTH(fpdate)+O764,0),DATE(YEAR(fpdate),MONTH(fpdate)+O764-1,DAY(fpdate))))))</f>
        <v>#NAME?</v>
      </c>
      <c r="Q764" s="80" t="str">
        <f>IF(O764="","",IF(D764&lt;&gt;"",D764,IF(O764=1,start_rate,IF(variable,IF(OR(O764=1,O764&lt;$J$23*periods_per_year),Q763,MIN($J$24,IF(MOD(O764-1,$J$26)=0,MAX($J$25,Q763+$J$27),Q763))),Q763))))</f>
        <v>#NAME?</v>
      </c>
      <c r="R764" s="78" t="str">
        <f t="shared" si="10"/>
        <v>#NAME?</v>
      </c>
      <c r="S764" s="78" t="str">
        <f t="shared" si="11"/>
        <v>#NAME?</v>
      </c>
      <c r="T764" s="78" t="str">
        <f t="shared" si="12"/>
        <v>#NAME?</v>
      </c>
      <c r="U764" s="78" t="str">
        <f t="shared" si="13"/>
        <v>#NAME?</v>
      </c>
    </row>
    <row r="765" ht="12.75" customHeight="1">
      <c r="A765" s="74" t="str">
        <f t="shared" si="1"/>
        <v>#NAME?</v>
      </c>
      <c r="B765" s="75" t="str">
        <f>IF(A765="","",IF(OR(periods_per_year=26,periods_per_year=52),IF(periods_per_year=26,IF(A765=1,fpdate,B764+14),IF(periods_per_year=52,IF(A765=1,fpdate,B764+7),"n/a")),IF(periods_per_year=24,DATE(YEAR(fpdate),MONTH(fpdate)+(A765-1)/2+IF(AND(DAY(fpdate)&gt;=15,MOD(A765,2)=0),1,0),IF(MOD(A765,2)=0,IF(DAY(fpdate)&gt;=15,DAY(fpdate)-14,DAY(fpdate)+14),DAY(fpdate))),IF(DAY(DATE(YEAR(fpdate),MONTH(fpdate)+A765-1,DAY(fpdate)))&lt;&gt;DAY(fpdate),DATE(YEAR(fpdate),MONTH(fpdate)+A765,0),DATE(YEAR(fpdate),MONTH(fpdate)+A765-1,DAY(fpdate))))))</f>
        <v>#NAME?</v>
      </c>
      <c r="C765" s="76" t="str">
        <f t="shared" si="2"/>
        <v>#NAME?</v>
      </c>
      <c r="D765" s="77" t="str">
        <f>IF(A765="","",IF(A765=1,start_rate,IF(variable,IF(OR(A765=1,A765&lt;$J$23*periods_per_year),D764,MIN($J$24,IF(MOD(A765-1,$J$26)=0,MAX($J$25,D764+$J$27),D764))),D764)))</f>
        <v>#NAME?</v>
      </c>
      <c r="E765" s="78" t="str">
        <f t="shared" si="3"/>
        <v>#NAME?</v>
      </c>
      <c r="F765" s="78" t="str">
        <f t="shared" si="4"/>
        <v>#NAME?</v>
      </c>
      <c r="G765" s="78" t="str">
        <f>IF(OR(A765="",A765&lt;$E$23),"",IF(J764&lt;=F765,0,IF(IF(AND(A765&gt;=$E$23,MOD(A765-$E$23,int)=0),$E$24,0)+F765&gt;=J764+E765,J764+E765-F765,IF(AND(A765&gt;=$E$23,MOD(A765-$E$23,int)=0),$E$24,0)+IF(IF(AND(A765&gt;=$E$23,MOD(A765-$E$23,int)=0),$E$24,0)+IF(MOD(A765-$E$27,periods_per_year)=0,$E$26,0)+F765&lt;J764+E765,IF(MOD(A765-$E$27,periods_per_year)=0,$E$26,0),J764+E765-IF(AND(A765&gt;=$E$23,MOD(A765-$E$23,int)=0),$E$24,0)-F765))))</f>
        <v>#NAME?</v>
      </c>
      <c r="H765" s="79"/>
      <c r="I765" s="78" t="str">
        <f t="shared" si="5"/>
        <v>#NAME?</v>
      </c>
      <c r="J765" s="78" t="str">
        <f t="shared" si="6"/>
        <v>#NAME?</v>
      </c>
      <c r="K765" s="78" t="str">
        <f t="shared" si="7"/>
        <v>#NAME?</v>
      </c>
      <c r="L765" s="78" t="str">
        <f t="shared" si="8"/>
        <v>#NAME?</v>
      </c>
      <c r="M765" s="4"/>
      <c r="N765" s="4"/>
      <c r="O765" s="74" t="str">
        <f t="shared" si="9"/>
        <v>#NAME?</v>
      </c>
      <c r="P765" s="75" t="str">
        <f>IF(O765="","",IF(OR(periods_per_year=26,periods_per_year=52),IF(periods_per_year=26,IF(O765=1,fpdate,P764+14),IF(periods_per_year=52,IF(O765=1,fpdate,P764+7),"n/a")),IF(periods_per_year=24,DATE(YEAR(fpdate),MONTH(fpdate)+(O765-1)/2+IF(AND(DAY(fpdate)&gt;=15,MOD(O765,2)=0),1,0),IF(MOD(O765,2)=0,IF(DAY(fpdate)&gt;=15,DAY(fpdate)-14,DAY(fpdate)+14),DAY(fpdate))),IF(DAY(DATE(YEAR(fpdate),MONTH(fpdate)+O765-1,DAY(fpdate)))&lt;&gt;DAY(fpdate),DATE(YEAR(fpdate),MONTH(fpdate)+O765,0),DATE(YEAR(fpdate),MONTH(fpdate)+O765-1,DAY(fpdate))))))</f>
        <v>#NAME?</v>
      </c>
      <c r="Q765" s="80" t="str">
        <f>IF(O765="","",IF(D765&lt;&gt;"",D765,IF(O765=1,start_rate,IF(variable,IF(OR(O765=1,O765&lt;$J$23*periods_per_year),Q764,MIN($J$24,IF(MOD(O765-1,$J$26)=0,MAX($J$25,Q764+$J$27),Q764))),Q764))))</f>
        <v>#NAME?</v>
      </c>
      <c r="R765" s="78" t="str">
        <f t="shared" si="10"/>
        <v>#NAME?</v>
      </c>
      <c r="S765" s="78" t="str">
        <f t="shared" si="11"/>
        <v>#NAME?</v>
      </c>
      <c r="T765" s="78" t="str">
        <f t="shared" si="12"/>
        <v>#NAME?</v>
      </c>
      <c r="U765" s="78" t="str">
        <f t="shared" si="13"/>
        <v>#NAME?</v>
      </c>
    </row>
    <row r="766" ht="12.75" customHeight="1">
      <c r="A766" s="74" t="str">
        <f t="shared" si="1"/>
        <v>#NAME?</v>
      </c>
      <c r="B766" s="75" t="str">
        <f>IF(A766="","",IF(OR(periods_per_year=26,periods_per_year=52),IF(periods_per_year=26,IF(A766=1,fpdate,B765+14),IF(periods_per_year=52,IF(A766=1,fpdate,B765+7),"n/a")),IF(periods_per_year=24,DATE(YEAR(fpdate),MONTH(fpdate)+(A766-1)/2+IF(AND(DAY(fpdate)&gt;=15,MOD(A766,2)=0),1,0),IF(MOD(A766,2)=0,IF(DAY(fpdate)&gt;=15,DAY(fpdate)-14,DAY(fpdate)+14),DAY(fpdate))),IF(DAY(DATE(YEAR(fpdate),MONTH(fpdate)+A766-1,DAY(fpdate)))&lt;&gt;DAY(fpdate),DATE(YEAR(fpdate),MONTH(fpdate)+A766,0),DATE(YEAR(fpdate),MONTH(fpdate)+A766-1,DAY(fpdate))))))</f>
        <v>#NAME?</v>
      </c>
      <c r="C766" s="76" t="str">
        <f t="shared" si="2"/>
        <v>#NAME?</v>
      </c>
      <c r="D766" s="77" t="str">
        <f>IF(A766="","",IF(A766=1,start_rate,IF(variable,IF(OR(A766=1,A766&lt;$J$23*periods_per_year),D765,MIN($J$24,IF(MOD(A766-1,$J$26)=0,MAX($J$25,D765+$J$27),D765))),D765)))</f>
        <v>#NAME?</v>
      </c>
      <c r="E766" s="78" t="str">
        <f t="shared" si="3"/>
        <v>#NAME?</v>
      </c>
      <c r="F766" s="78" t="str">
        <f t="shared" si="4"/>
        <v>#NAME?</v>
      </c>
      <c r="G766" s="78" t="str">
        <f>IF(OR(A766="",A766&lt;$E$23),"",IF(J765&lt;=F766,0,IF(IF(AND(A766&gt;=$E$23,MOD(A766-$E$23,int)=0),$E$24,0)+F766&gt;=J765+E766,J765+E766-F766,IF(AND(A766&gt;=$E$23,MOD(A766-$E$23,int)=0),$E$24,0)+IF(IF(AND(A766&gt;=$E$23,MOD(A766-$E$23,int)=0),$E$24,0)+IF(MOD(A766-$E$27,periods_per_year)=0,$E$26,0)+F766&lt;J765+E766,IF(MOD(A766-$E$27,periods_per_year)=0,$E$26,0),J765+E766-IF(AND(A766&gt;=$E$23,MOD(A766-$E$23,int)=0),$E$24,0)-F766))))</f>
        <v>#NAME?</v>
      </c>
      <c r="H766" s="79"/>
      <c r="I766" s="78" t="str">
        <f t="shared" si="5"/>
        <v>#NAME?</v>
      </c>
      <c r="J766" s="78" t="str">
        <f t="shared" si="6"/>
        <v>#NAME?</v>
      </c>
      <c r="K766" s="78" t="str">
        <f t="shared" si="7"/>
        <v>#NAME?</v>
      </c>
      <c r="L766" s="78" t="str">
        <f t="shared" si="8"/>
        <v>#NAME?</v>
      </c>
      <c r="M766" s="4"/>
      <c r="N766" s="4"/>
      <c r="O766" s="74" t="str">
        <f t="shared" si="9"/>
        <v>#NAME?</v>
      </c>
      <c r="P766" s="75" t="str">
        <f>IF(O766="","",IF(OR(periods_per_year=26,periods_per_year=52),IF(periods_per_year=26,IF(O766=1,fpdate,P765+14),IF(periods_per_year=52,IF(O766=1,fpdate,P765+7),"n/a")),IF(periods_per_year=24,DATE(YEAR(fpdate),MONTH(fpdate)+(O766-1)/2+IF(AND(DAY(fpdate)&gt;=15,MOD(O766,2)=0),1,0),IF(MOD(O766,2)=0,IF(DAY(fpdate)&gt;=15,DAY(fpdate)-14,DAY(fpdate)+14),DAY(fpdate))),IF(DAY(DATE(YEAR(fpdate),MONTH(fpdate)+O766-1,DAY(fpdate)))&lt;&gt;DAY(fpdate),DATE(YEAR(fpdate),MONTH(fpdate)+O766,0),DATE(YEAR(fpdate),MONTH(fpdate)+O766-1,DAY(fpdate))))))</f>
        <v>#NAME?</v>
      </c>
      <c r="Q766" s="80" t="str">
        <f>IF(O766="","",IF(D766&lt;&gt;"",D766,IF(O766=1,start_rate,IF(variable,IF(OR(O766=1,O766&lt;$J$23*periods_per_year),Q765,MIN($J$24,IF(MOD(O766-1,$J$26)=0,MAX($J$25,Q765+$J$27),Q765))),Q765))))</f>
        <v>#NAME?</v>
      </c>
      <c r="R766" s="78" t="str">
        <f t="shared" si="10"/>
        <v>#NAME?</v>
      </c>
      <c r="S766" s="78" t="str">
        <f t="shared" si="11"/>
        <v>#NAME?</v>
      </c>
      <c r="T766" s="78" t="str">
        <f t="shared" si="12"/>
        <v>#NAME?</v>
      </c>
      <c r="U766" s="78" t="str">
        <f t="shared" si="13"/>
        <v>#NAME?</v>
      </c>
    </row>
    <row r="767" ht="12.75" customHeight="1">
      <c r="A767" s="74" t="str">
        <f t="shared" si="1"/>
        <v>#NAME?</v>
      </c>
      <c r="B767" s="75" t="str">
        <f>IF(A767="","",IF(OR(periods_per_year=26,periods_per_year=52),IF(periods_per_year=26,IF(A767=1,fpdate,B766+14),IF(periods_per_year=52,IF(A767=1,fpdate,B766+7),"n/a")),IF(periods_per_year=24,DATE(YEAR(fpdate),MONTH(fpdate)+(A767-1)/2+IF(AND(DAY(fpdate)&gt;=15,MOD(A767,2)=0),1,0),IF(MOD(A767,2)=0,IF(DAY(fpdate)&gt;=15,DAY(fpdate)-14,DAY(fpdate)+14),DAY(fpdate))),IF(DAY(DATE(YEAR(fpdate),MONTH(fpdate)+A767-1,DAY(fpdate)))&lt;&gt;DAY(fpdate),DATE(YEAR(fpdate),MONTH(fpdate)+A767,0),DATE(YEAR(fpdate),MONTH(fpdate)+A767-1,DAY(fpdate))))))</f>
        <v>#NAME?</v>
      </c>
      <c r="C767" s="76" t="str">
        <f t="shared" si="2"/>
        <v>#NAME?</v>
      </c>
      <c r="D767" s="77" t="str">
        <f>IF(A767="","",IF(A767=1,start_rate,IF(variable,IF(OR(A767=1,A767&lt;$J$23*periods_per_year),D766,MIN($J$24,IF(MOD(A767-1,$J$26)=0,MAX($J$25,D766+$J$27),D766))),D766)))</f>
        <v>#NAME?</v>
      </c>
      <c r="E767" s="78" t="str">
        <f t="shared" si="3"/>
        <v>#NAME?</v>
      </c>
      <c r="F767" s="78" t="str">
        <f t="shared" si="4"/>
        <v>#NAME?</v>
      </c>
      <c r="G767" s="78" t="str">
        <f>IF(OR(A767="",A767&lt;$E$23),"",IF(J766&lt;=F767,0,IF(IF(AND(A767&gt;=$E$23,MOD(A767-$E$23,int)=0),$E$24,0)+F767&gt;=J766+E767,J766+E767-F767,IF(AND(A767&gt;=$E$23,MOD(A767-$E$23,int)=0),$E$24,0)+IF(IF(AND(A767&gt;=$E$23,MOD(A767-$E$23,int)=0),$E$24,0)+IF(MOD(A767-$E$27,periods_per_year)=0,$E$26,0)+F767&lt;J766+E767,IF(MOD(A767-$E$27,periods_per_year)=0,$E$26,0),J766+E767-IF(AND(A767&gt;=$E$23,MOD(A767-$E$23,int)=0),$E$24,0)-F767))))</f>
        <v>#NAME?</v>
      </c>
      <c r="H767" s="79"/>
      <c r="I767" s="78" t="str">
        <f t="shared" si="5"/>
        <v>#NAME?</v>
      </c>
      <c r="J767" s="78" t="str">
        <f t="shared" si="6"/>
        <v>#NAME?</v>
      </c>
      <c r="K767" s="78" t="str">
        <f t="shared" si="7"/>
        <v>#NAME?</v>
      </c>
      <c r="L767" s="78" t="str">
        <f t="shared" si="8"/>
        <v>#NAME?</v>
      </c>
      <c r="M767" s="4"/>
      <c r="N767" s="4"/>
      <c r="O767" s="74" t="str">
        <f t="shared" si="9"/>
        <v>#NAME?</v>
      </c>
      <c r="P767" s="75" t="str">
        <f>IF(O767="","",IF(OR(periods_per_year=26,periods_per_year=52),IF(periods_per_year=26,IF(O767=1,fpdate,P766+14),IF(periods_per_year=52,IF(O767=1,fpdate,P766+7),"n/a")),IF(periods_per_year=24,DATE(YEAR(fpdate),MONTH(fpdate)+(O767-1)/2+IF(AND(DAY(fpdate)&gt;=15,MOD(O767,2)=0),1,0),IF(MOD(O767,2)=0,IF(DAY(fpdate)&gt;=15,DAY(fpdate)-14,DAY(fpdate)+14),DAY(fpdate))),IF(DAY(DATE(YEAR(fpdate),MONTH(fpdate)+O767-1,DAY(fpdate)))&lt;&gt;DAY(fpdate),DATE(YEAR(fpdate),MONTH(fpdate)+O767,0),DATE(YEAR(fpdate),MONTH(fpdate)+O767-1,DAY(fpdate))))))</f>
        <v>#NAME?</v>
      </c>
      <c r="Q767" s="80" t="str">
        <f>IF(O767="","",IF(D767&lt;&gt;"",D767,IF(O767=1,start_rate,IF(variable,IF(OR(O767=1,O767&lt;$J$23*periods_per_year),Q766,MIN($J$24,IF(MOD(O767-1,$J$26)=0,MAX($J$25,Q766+$J$27),Q766))),Q766))))</f>
        <v>#NAME?</v>
      </c>
      <c r="R767" s="78" t="str">
        <f t="shared" si="10"/>
        <v>#NAME?</v>
      </c>
      <c r="S767" s="78" t="str">
        <f t="shared" si="11"/>
        <v>#NAME?</v>
      </c>
      <c r="T767" s="78" t="str">
        <f t="shared" si="12"/>
        <v>#NAME?</v>
      </c>
      <c r="U767" s="78" t="str">
        <f t="shared" si="13"/>
        <v>#NAME?</v>
      </c>
    </row>
    <row r="768" ht="12.75" customHeight="1">
      <c r="A768" s="74" t="str">
        <f t="shared" si="1"/>
        <v>#NAME?</v>
      </c>
      <c r="B768" s="75" t="str">
        <f>IF(A768="","",IF(OR(periods_per_year=26,periods_per_year=52),IF(periods_per_year=26,IF(A768=1,fpdate,B767+14),IF(periods_per_year=52,IF(A768=1,fpdate,B767+7),"n/a")),IF(periods_per_year=24,DATE(YEAR(fpdate),MONTH(fpdate)+(A768-1)/2+IF(AND(DAY(fpdate)&gt;=15,MOD(A768,2)=0),1,0),IF(MOD(A768,2)=0,IF(DAY(fpdate)&gt;=15,DAY(fpdate)-14,DAY(fpdate)+14),DAY(fpdate))),IF(DAY(DATE(YEAR(fpdate),MONTH(fpdate)+A768-1,DAY(fpdate)))&lt;&gt;DAY(fpdate),DATE(YEAR(fpdate),MONTH(fpdate)+A768,0),DATE(YEAR(fpdate),MONTH(fpdate)+A768-1,DAY(fpdate))))))</f>
        <v>#NAME?</v>
      </c>
      <c r="C768" s="76" t="str">
        <f t="shared" si="2"/>
        <v>#NAME?</v>
      </c>
      <c r="D768" s="77" t="str">
        <f>IF(A768="","",IF(A768=1,start_rate,IF(variable,IF(OR(A768=1,A768&lt;$J$23*periods_per_year),D767,MIN($J$24,IF(MOD(A768-1,$J$26)=0,MAX($J$25,D767+$J$27),D767))),D767)))</f>
        <v>#NAME?</v>
      </c>
      <c r="E768" s="78" t="str">
        <f t="shared" si="3"/>
        <v>#NAME?</v>
      </c>
      <c r="F768" s="78" t="str">
        <f t="shared" si="4"/>
        <v>#NAME?</v>
      </c>
      <c r="G768" s="78" t="str">
        <f>IF(OR(A768="",A768&lt;$E$23),"",IF(J767&lt;=F768,0,IF(IF(AND(A768&gt;=$E$23,MOD(A768-$E$23,int)=0),$E$24,0)+F768&gt;=J767+E768,J767+E768-F768,IF(AND(A768&gt;=$E$23,MOD(A768-$E$23,int)=0),$E$24,0)+IF(IF(AND(A768&gt;=$E$23,MOD(A768-$E$23,int)=0),$E$24,0)+IF(MOD(A768-$E$27,periods_per_year)=0,$E$26,0)+F768&lt;J767+E768,IF(MOD(A768-$E$27,periods_per_year)=0,$E$26,0),J767+E768-IF(AND(A768&gt;=$E$23,MOD(A768-$E$23,int)=0),$E$24,0)-F768))))</f>
        <v>#NAME?</v>
      </c>
      <c r="H768" s="79"/>
      <c r="I768" s="78" t="str">
        <f t="shared" si="5"/>
        <v>#NAME?</v>
      </c>
      <c r="J768" s="78" t="str">
        <f t="shared" si="6"/>
        <v>#NAME?</v>
      </c>
      <c r="K768" s="78" t="str">
        <f t="shared" si="7"/>
        <v>#NAME?</v>
      </c>
      <c r="L768" s="78" t="str">
        <f t="shared" si="8"/>
        <v>#NAME?</v>
      </c>
      <c r="M768" s="4"/>
      <c r="N768" s="4"/>
      <c r="O768" s="74" t="str">
        <f t="shared" si="9"/>
        <v>#NAME?</v>
      </c>
      <c r="P768" s="75" t="str">
        <f>IF(O768="","",IF(OR(periods_per_year=26,periods_per_year=52),IF(periods_per_year=26,IF(O768=1,fpdate,P767+14),IF(periods_per_year=52,IF(O768=1,fpdate,P767+7),"n/a")),IF(periods_per_year=24,DATE(YEAR(fpdate),MONTH(fpdate)+(O768-1)/2+IF(AND(DAY(fpdate)&gt;=15,MOD(O768,2)=0),1,0),IF(MOD(O768,2)=0,IF(DAY(fpdate)&gt;=15,DAY(fpdate)-14,DAY(fpdate)+14),DAY(fpdate))),IF(DAY(DATE(YEAR(fpdate),MONTH(fpdate)+O768-1,DAY(fpdate)))&lt;&gt;DAY(fpdate),DATE(YEAR(fpdate),MONTH(fpdate)+O768,0),DATE(YEAR(fpdate),MONTH(fpdate)+O768-1,DAY(fpdate))))))</f>
        <v>#NAME?</v>
      </c>
      <c r="Q768" s="80" t="str">
        <f>IF(O768="","",IF(D768&lt;&gt;"",D768,IF(O768=1,start_rate,IF(variable,IF(OR(O768=1,O768&lt;$J$23*periods_per_year),Q767,MIN($J$24,IF(MOD(O768-1,$J$26)=0,MAX($J$25,Q767+$J$27),Q767))),Q767))))</f>
        <v>#NAME?</v>
      </c>
      <c r="R768" s="78" t="str">
        <f t="shared" si="10"/>
        <v>#NAME?</v>
      </c>
      <c r="S768" s="78" t="str">
        <f t="shared" si="11"/>
        <v>#NAME?</v>
      </c>
      <c r="T768" s="78" t="str">
        <f t="shared" si="12"/>
        <v>#NAME?</v>
      </c>
      <c r="U768" s="78" t="str">
        <f t="shared" si="13"/>
        <v>#NAME?</v>
      </c>
    </row>
    <row r="769" ht="12.75" customHeight="1">
      <c r="A769" s="74" t="str">
        <f t="shared" si="1"/>
        <v>#NAME?</v>
      </c>
      <c r="B769" s="75" t="str">
        <f>IF(A769="","",IF(OR(periods_per_year=26,periods_per_year=52),IF(periods_per_year=26,IF(A769=1,fpdate,B768+14),IF(periods_per_year=52,IF(A769=1,fpdate,B768+7),"n/a")),IF(periods_per_year=24,DATE(YEAR(fpdate),MONTH(fpdate)+(A769-1)/2+IF(AND(DAY(fpdate)&gt;=15,MOD(A769,2)=0),1,0),IF(MOD(A769,2)=0,IF(DAY(fpdate)&gt;=15,DAY(fpdate)-14,DAY(fpdate)+14),DAY(fpdate))),IF(DAY(DATE(YEAR(fpdate),MONTH(fpdate)+A769-1,DAY(fpdate)))&lt;&gt;DAY(fpdate),DATE(YEAR(fpdate),MONTH(fpdate)+A769,0),DATE(YEAR(fpdate),MONTH(fpdate)+A769-1,DAY(fpdate))))))</f>
        <v>#NAME?</v>
      </c>
      <c r="C769" s="76" t="str">
        <f t="shared" si="2"/>
        <v>#NAME?</v>
      </c>
      <c r="D769" s="77" t="str">
        <f>IF(A769="","",IF(A769=1,start_rate,IF(variable,IF(OR(A769=1,A769&lt;$J$23*periods_per_year),D768,MIN($J$24,IF(MOD(A769-1,$J$26)=0,MAX($J$25,D768+$J$27),D768))),D768)))</f>
        <v>#NAME?</v>
      </c>
      <c r="E769" s="78" t="str">
        <f t="shared" si="3"/>
        <v>#NAME?</v>
      </c>
      <c r="F769" s="78" t="str">
        <f t="shared" si="4"/>
        <v>#NAME?</v>
      </c>
      <c r="G769" s="78" t="str">
        <f>IF(OR(A769="",A769&lt;$E$23),"",IF(J768&lt;=F769,0,IF(IF(AND(A769&gt;=$E$23,MOD(A769-$E$23,int)=0),$E$24,0)+F769&gt;=J768+E769,J768+E769-F769,IF(AND(A769&gt;=$E$23,MOD(A769-$E$23,int)=0),$E$24,0)+IF(IF(AND(A769&gt;=$E$23,MOD(A769-$E$23,int)=0),$E$24,0)+IF(MOD(A769-$E$27,periods_per_year)=0,$E$26,0)+F769&lt;J768+E769,IF(MOD(A769-$E$27,periods_per_year)=0,$E$26,0),J768+E769-IF(AND(A769&gt;=$E$23,MOD(A769-$E$23,int)=0),$E$24,0)-F769))))</f>
        <v>#NAME?</v>
      </c>
      <c r="H769" s="79"/>
      <c r="I769" s="78" t="str">
        <f t="shared" si="5"/>
        <v>#NAME?</v>
      </c>
      <c r="J769" s="78" t="str">
        <f t="shared" si="6"/>
        <v>#NAME?</v>
      </c>
      <c r="K769" s="78" t="str">
        <f t="shared" si="7"/>
        <v>#NAME?</v>
      </c>
      <c r="L769" s="78" t="str">
        <f t="shared" si="8"/>
        <v>#NAME?</v>
      </c>
      <c r="M769" s="4"/>
      <c r="N769" s="4"/>
      <c r="O769" s="74" t="str">
        <f t="shared" si="9"/>
        <v>#NAME?</v>
      </c>
      <c r="P769" s="75" t="str">
        <f>IF(O769="","",IF(OR(periods_per_year=26,periods_per_year=52),IF(periods_per_year=26,IF(O769=1,fpdate,P768+14),IF(periods_per_year=52,IF(O769=1,fpdate,P768+7),"n/a")),IF(periods_per_year=24,DATE(YEAR(fpdate),MONTH(fpdate)+(O769-1)/2+IF(AND(DAY(fpdate)&gt;=15,MOD(O769,2)=0),1,0),IF(MOD(O769,2)=0,IF(DAY(fpdate)&gt;=15,DAY(fpdate)-14,DAY(fpdate)+14),DAY(fpdate))),IF(DAY(DATE(YEAR(fpdate),MONTH(fpdate)+O769-1,DAY(fpdate)))&lt;&gt;DAY(fpdate),DATE(YEAR(fpdate),MONTH(fpdate)+O769,0),DATE(YEAR(fpdate),MONTH(fpdate)+O769-1,DAY(fpdate))))))</f>
        <v>#NAME?</v>
      </c>
      <c r="Q769" s="80" t="str">
        <f>IF(O769="","",IF(D769&lt;&gt;"",D769,IF(O769=1,start_rate,IF(variable,IF(OR(O769=1,O769&lt;$J$23*periods_per_year),Q768,MIN($J$24,IF(MOD(O769-1,$J$26)=0,MAX($J$25,Q768+$J$27),Q768))),Q768))))</f>
        <v>#NAME?</v>
      </c>
      <c r="R769" s="78" t="str">
        <f t="shared" si="10"/>
        <v>#NAME?</v>
      </c>
      <c r="S769" s="78" t="str">
        <f t="shared" si="11"/>
        <v>#NAME?</v>
      </c>
      <c r="T769" s="78" t="str">
        <f t="shared" si="12"/>
        <v>#NAME?</v>
      </c>
      <c r="U769" s="78" t="str">
        <f t="shared" si="13"/>
        <v>#NAME?</v>
      </c>
    </row>
    <row r="770" ht="12.75" customHeight="1">
      <c r="A770" s="74" t="str">
        <f t="shared" si="1"/>
        <v>#NAME?</v>
      </c>
      <c r="B770" s="75" t="str">
        <f>IF(A770="","",IF(OR(periods_per_year=26,periods_per_year=52),IF(periods_per_year=26,IF(A770=1,fpdate,B769+14),IF(periods_per_year=52,IF(A770=1,fpdate,B769+7),"n/a")),IF(periods_per_year=24,DATE(YEAR(fpdate),MONTH(fpdate)+(A770-1)/2+IF(AND(DAY(fpdate)&gt;=15,MOD(A770,2)=0),1,0),IF(MOD(A770,2)=0,IF(DAY(fpdate)&gt;=15,DAY(fpdate)-14,DAY(fpdate)+14),DAY(fpdate))),IF(DAY(DATE(YEAR(fpdate),MONTH(fpdate)+A770-1,DAY(fpdate)))&lt;&gt;DAY(fpdate),DATE(YEAR(fpdate),MONTH(fpdate)+A770,0),DATE(YEAR(fpdate),MONTH(fpdate)+A770-1,DAY(fpdate))))))</f>
        <v>#NAME?</v>
      </c>
      <c r="C770" s="76" t="str">
        <f t="shared" si="2"/>
        <v>#NAME?</v>
      </c>
      <c r="D770" s="77" t="str">
        <f>IF(A770="","",IF(A770=1,start_rate,IF(variable,IF(OR(A770=1,A770&lt;$J$23*periods_per_year),D769,MIN($J$24,IF(MOD(A770-1,$J$26)=0,MAX($J$25,D769+$J$27),D769))),D769)))</f>
        <v>#NAME?</v>
      </c>
      <c r="E770" s="78" t="str">
        <f t="shared" si="3"/>
        <v>#NAME?</v>
      </c>
      <c r="F770" s="78" t="str">
        <f t="shared" si="4"/>
        <v>#NAME?</v>
      </c>
      <c r="G770" s="78" t="str">
        <f>IF(OR(A770="",A770&lt;$E$23),"",IF(J769&lt;=F770,0,IF(IF(AND(A770&gt;=$E$23,MOD(A770-$E$23,int)=0),$E$24,0)+F770&gt;=J769+E770,J769+E770-F770,IF(AND(A770&gt;=$E$23,MOD(A770-$E$23,int)=0),$E$24,0)+IF(IF(AND(A770&gt;=$E$23,MOD(A770-$E$23,int)=0),$E$24,0)+IF(MOD(A770-$E$27,periods_per_year)=0,$E$26,0)+F770&lt;J769+E770,IF(MOD(A770-$E$27,periods_per_year)=0,$E$26,0),J769+E770-IF(AND(A770&gt;=$E$23,MOD(A770-$E$23,int)=0),$E$24,0)-F770))))</f>
        <v>#NAME?</v>
      </c>
      <c r="H770" s="79"/>
      <c r="I770" s="78" t="str">
        <f t="shared" si="5"/>
        <v>#NAME?</v>
      </c>
      <c r="J770" s="78" t="str">
        <f t="shared" si="6"/>
        <v>#NAME?</v>
      </c>
      <c r="K770" s="78" t="str">
        <f t="shared" si="7"/>
        <v>#NAME?</v>
      </c>
      <c r="L770" s="78" t="str">
        <f t="shared" si="8"/>
        <v>#NAME?</v>
      </c>
      <c r="M770" s="4"/>
      <c r="N770" s="4"/>
      <c r="O770" s="74" t="str">
        <f t="shared" si="9"/>
        <v>#NAME?</v>
      </c>
      <c r="P770" s="75" t="str">
        <f>IF(O770="","",IF(OR(periods_per_year=26,periods_per_year=52),IF(periods_per_year=26,IF(O770=1,fpdate,P769+14),IF(periods_per_year=52,IF(O770=1,fpdate,P769+7),"n/a")),IF(periods_per_year=24,DATE(YEAR(fpdate),MONTH(fpdate)+(O770-1)/2+IF(AND(DAY(fpdate)&gt;=15,MOD(O770,2)=0),1,0),IF(MOD(O770,2)=0,IF(DAY(fpdate)&gt;=15,DAY(fpdate)-14,DAY(fpdate)+14),DAY(fpdate))),IF(DAY(DATE(YEAR(fpdate),MONTH(fpdate)+O770-1,DAY(fpdate)))&lt;&gt;DAY(fpdate),DATE(YEAR(fpdate),MONTH(fpdate)+O770,0),DATE(YEAR(fpdate),MONTH(fpdate)+O770-1,DAY(fpdate))))))</f>
        <v>#NAME?</v>
      </c>
      <c r="Q770" s="80" t="str">
        <f>IF(O770="","",IF(D770&lt;&gt;"",D770,IF(O770=1,start_rate,IF(variable,IF(OR(O770=1,O770&lt;$J$23*periods_per_year),Q769,MIN($J$24,IF(MOD(O770-1,$J$26)=0,MAX($J$25,Q769+$J$27),Q769))),Q769))))</f>
        <v>#NAME?</v>
      </c>
      <c r="R770" s="78" t="str">
        <f t="shared" si="10"/>
        <v>#NAME?</v>
      </c>
      <c r="S770" s="78" t="str">
        <f t="shared" si="11"/>
        <v>#NAME?</v>
      </c>
      <c r="T770" s="78" t="str">
        <f t="shared" si="12"/>
        <v>#NAME?</v>
      </c>
      <c r="U770" s="78" t="str">
        <f t="shared" si="13"/>
        <v>#NAME?</v>
      </c>
    </row>
    <row r="771" ht="12.75" customHeight="1">
      <c r="A771" s="74" t="str">
        <f t="shared" si="1"/>
        <v>#NAME?</v>
      </c>
      <c r="B771" s="75" t="str">
        <f>IF(A771="","",IF(OR(periods_per_year=26,periods_per_year=52),IF(periods_per_year=26,IF(A771=1,fpdate,B770+14),IF(periods_per_year=52,IF(A771=1,fpdate,B770+7),"n/a")),IF(periods_per_year=24,DATE(YEAR(fpdate),MONTH(fpdate)+(A771-1)/2+IF(AND(DAY(fpdate)&gt;=15,MOD(A771,2)=0),1,0),IF(MOD(A771,2)=0,IF(DAY(fpdate)&gt;=15,DAY(fpdate)-14,DAY(fpdate)+14),DAY(fpdate))),IF(DAY(DATE(YEAR(fpdate),MONTH(fpdate)+A771-1,DAY(fpdate)))&lt;&gt;DAY(fpdate),DATE(YEAR(fpdate),MONTH(fpdate)+A771,0),DATE(YEAR(fpdate),MONTH(fpdate)+A771-1,DAY(fpdate))))))</f>
        <v>#NAME?</v>
      </c>
      <c r="C771" s="76" t="str">
        <f t="shared" si="2"/>
        <v>#NAME?</v>
      </c>
      <c r="D771" s="77" t="str">
        <f>IF(A771="","",IF(A771=1,start_rate,IF(variable,IF(OR(A771=1,A771&lt;$J$23*periods_per_year),D770,MIN($J$24,IF(MOD(A771-1,$J$26)=0,MAX($J$25,D770+$J$27),D770))),D770)))</f>
        <v>#NAME?</v>
      </c>
      <c r="E771" s="78" t="str">
        <f t="shared" si="3"/>
        <v>#NAME?</v>
      </c>
      <c r="F771" s="78" t="str">
        <f t="shared" si="4"/>
        <v>#NAME?</v>
      </c>
      <c r="G771" s="78" t="str">
        <f>IF(OR(A771="",A771&lt;$E$23),"",IF(J770&lt;=F771,0,IF(IF(AND(A771&gt;=$E$23,MOD(A771-$E$23,int)=0),$E$24,0)+F771&gt;=J770+E771,J770+E771-F771,IF(AND(A771&gt;=$E$23,MOD(A771-$E$23,int)=0),$E$24,0)+IF(IF(AND(A771&gt;=$E$23,MOD(A771-$E$23,int)=0),$E$24,0)+IF(MOD(A771-$E$27,periods_per_year)=0,$E$26,0)+F771&lt;J770+E771,IF(MOD(A771-$E$27,periods_per_year)=0,$E$26,0),J770+E771-IF(AND(A771&gt;=$E$23,MOD(A771-$E$23,int)=0),$E$24,0)-F771))))</f>
        <v>#NAME?</v>
      </c>
      <c r="H771" s="79"/>
      <c r="I771" s="78" t="str">
        <f t="shared" si="5"/>
        <v>#NAME?</v>
      </c>
      <c r="J771" s="78" t="str">
        <f t="shared" si="6"/>
        <v>#NAME?</v>
      </c>
      <c r="K771" s="78" t="str">
        <f t="shared" si="7"/>
        <v>#NAME?</v>
      </c>
      <c r="L771" s="78" t="str">
        <f t="shared" si="8"/>
        <v>#NAME?</v>
      </c>
      <c r="M771" s="4"/>
      <c r="N771" s="4"/>
      <c r="O771" s="74" t="str">
        <f t="shared" si="9"/>
        <v>#NAME?</v>
      </c>
      <c r="P771" s="75" t="str">
        <f>IF(O771="","",IF(OR(periods_per_year=26,periods_per_year=52),IF(periods_per_year=26,IF(O771=1,fpdate,P770+14),IF(periods_per_year=52,IF(O771=1,fpdate,P770+7),"n/a")),IF(periods_per_year=24,DATE(YEAR(fpdate),MONTH(fpdate)+(O771-1)/2+IF(AND(DAY(fpdate)&gt;=15,MOD(O771,2)=0),1,0),IF(MOD(O771,2)=0,IF(DAY(fpdate)&gt;=15,DAY(fpdate)-14,DAY(fpdate)+14),DAY(fpdate))),IF(DAY(DATE(YEAR(fpdate),MONTH(fpdate)+O771-1,DAY(fpdate)))&lt;&gt;DAY(fpdate),DATE(YEAR(fpdate),MONTH(fpdate)+O771,0),DATE(YEAR(fpdate),MONTH(fpdate)+O771-1,DAY(fpdate))))))</f>
        <v>#NAME?</v>
      </c>
      <c r="Q771" s="80" t="str">
        <f>IF(O771="","",IF(D771&lt;&gt;"",D771,IF(O771=1,start_rate,IF(variable,IF(OR(O771=1,O771&lt;$J$23*periods_per_year),Q770,MIN($J$24,IF(MOD(O771-1,$J$26)=0,MAX($J$25,Q770+$J$27),Q770))),Q770))))</f>
        <v>#NAME?</v>
      </c>
      <c r="R771" s="78" t="str">
        <f t="shared" si="10"/>
        <v>#NAME?</v>
      </c>
      <c r="S771" s="78" t="str">
        <f t="shared" si="11"/>
        <v>#NAME?</v>
      </c>
      <c r="T771" s="78" t="str">
        <f t="shared" si="12"/>
        <v>#NAME?</v>
      </c>
      <c r="U771" s="78" t="str">
        <f t="shared" si="13"/>
        <v>#NAME?</v>
      </c>
    </row>
    <row r="772" ht="12.75" customHeight="1">
      <c r="A772" s="74" t="str">
        <f t="shared" si="1"/>
        <v>#NAME?</v>
      </c>
      <c r="B772" s="75" t="str">
        <f>IF(A772="","",IF(OR(periods_per_year=26,periods_per_year=52),IF(periods_per_year=26,IF(A772=1,fpdate,B771+14),IF(periods_per_year=52,IF(A772=1,fpdate,B771+7),"n/a")),IF(periods_per_year=24,DATE(YEAR(fpdate),MONTH(fpdate)+(A772-1)/2+IF(AND(DAY(fpdate)&gt;=15,MOD(A772,2)=0),1,0),IF(MOD(A772,2)=0,IF(DAY(fpdate)&gt;=15,DAY(fpdate)-14,DAY(fpdate)+14),DAY(fpdate))),IF(DAY(DATE(YEAR(fpdate),MONTH(fpdate)+A772-1,DAY(fpdate)))&lt;&gt;DAY(fpdate),DATE(YEAR(fpdate),MONTH(fpdate)+A772,0),DATE(YEAR(fpdate),MONTH(fpdate)+A772-1,DAY(fpdate))))))</f>
        <v>#NAME?</v>
      </c>
      <c r="C772" s="76" t="str">
        <f t="shared" si="2"/>
        <v>#NAME?</v>
      </c>
      <c r="D772" s="77" t="str">
        <f>IF(A772="","",IF(A772=1,start_rate,IF(variable,IF(OR(A772=1,A772&lt;$J$23*periods_per_year),D771,MIN($J$24,IF(MOD(A772-1,$J$26)=0,MAX($J$25,D771+$J$27),D771))),D771)))</f>
        <v>#NAME?</v>
      </c>
      <c r="E772" s="78" t="str">
        <f t="shared" si="3"/>
        <v>#NAME?</v>
      </c>
      <c r="F772" s="78" t="str">
        <f t="shared" si="4"/>
        <v>#NAME?</v>
      </c>
      <c r="G772" s="78" t="str">
        <f>IF(OR(A772="",A772&lt;$E$23),"",IF(J771&lt;=F772,0,IF(IF(AND(A772&gt;=$E$23,MOD(A772-$E$23,int)=0),$E$24,0)+F772&gt;=J771+E772,J771+E772-F772,IF(AND(A772&gt;=$E$23,MOD(A772-$E$23,int)=0),$E$24,0)+IF(IF(AND(A772&gt;=$E$23,MOD(A772-$E$23,int)=0),$E$24,0)+IF(MOD(A772-$E$27,periods_per_year)=0,$E$26,0)+F772&lt;J771+E772,IF(MOD(A772-$E$27,periods_per_year)=0,$E$26,0),J771+E772-IF(AND(A772&gt;=$E$23,MOD(A772-$E$23,int)=0),$E$24,0)-F772))))</f>
        <v>#NAME?</v>
      </c>
      <c r="H772" s="79"/>
      <c r="I772" s="78" t="str">
        <f t="shared" si="5"/>
        <v>#NAME?</v>
      </c>
      <c r="J772" s="78" t="str">
        <f t="shared" si="6"/>
        <v>#NAME?</v>
      </c>
      <c r="K772" s="78" t="str">
        <f t="shared" si="7"/>
        <v>#NAME?</v>
      </c>
      <c r="L772" s="78" t="str">
        <f t="shared" si="8"/>
        <v>#NAME?</v>
      </c>
      <c r="M772" s="4"/>
      <c r="N772" s="4"/>
      <c r="O772" s="74" t="str">
        <f t="shared" si="9"/>
        <v>#NAME?</v>
      </c>
      <c r="P772" s="75" t="str">
        <f>IF(O772="","",IF(OR(periods_per_year=26,periods_per_year=52),IF(periods_per_year=26,IF(O772=1,fpdate,P771+14),IF(periods_per_year=52,IF(O772=1,fpdate,P771+7),"n/a")),IF(periods_per_year=24,DATE(YEAR(fpdate),MONTH(fpdate)+(O772-1)/2+IF(AND(DAY(fpdate)&gt;=15,MOD(O772,2)=0),1,0),IF(MOD(O772,2)=0,IF(DAY(fpdate)&gt;=15,DAY(fpdate)-14,DAY(fpdate)+14),DAY(fpdate))),IF(DAY(DATE(YEAR(fpdate),MONTH(fpdate)+O772-1,DAY(fpdate)))&lt;&gt;DAY(fpdate),DATE(YEAR(fpdate),MONTH(fpdate)+O772,0),DATE(YEAR(fpdate),MONTH(fpdate)+O772-1,DAY(fpdate))))))</f>
        <v>#NAME?</v>
      </c>
      <c r="Q772" s="80" t="str">
        <f>IF(O772="","",IF(D772&lt;&gt;"",D772,IF(O772=1,start_rate,IF(variable,IF(OR(O772=1,O772&lt;$J$23*periods_per_year),Q771,MIN($J$24,IF(MOD(O772-1,$J$26)=0,MAX($J$25,Q771+$J$27),Q771))),Q771))))</f>
        <v>#NAME?</v>
      </c>
      <c r="R772" s="78" t="str">
        <f t="shared" si="10"/>
        <v>#NAME?</v>
      </c>
      <c r="S772" s="78" t="str">
        <f t="shared" si="11"/>
        <v>#NAME?</v>
      </c>
      <c r="T772" s="78" t="str">
        <f t="shared" si="12"/>
        <v>#NAME?</v>
      </c>
      <c r="U772" s="78" t="str">
        <f t="shared" si="13"/>
        <v>#NAME?</v>
      </c>
    </row>
    <row r="773" ht="12.75" customHeight="1">
      <c r="A773" s="74" t="str">
        <f t="shared" si="1"/>
        <v>#NAME?</v>
      </c>
      <c r="B773" s="75" t="str">
        <f>IF(A773="","",IF(OR(periods_per_year=26,periods_per_year=52),IF(periods_per_year=26,IF(A773=1,fpdate,B772+14),IF(periods_per_year=52,IF(A773=1,fpdate,B772+7),"n/a")),IF(periods_per_year=24,DATE(YEAR(fpdate),MONTH(fpdate)+(A773-1)/2+IF(AND(DAY(fpdate)&gt;=15,MOD(A773,2)=0),1,0),IF(MOD(A773,2)=0,IF(DAY(fpdate)&gt;=15,DAY(fpdate)-14,DAY(fpdate)+14),DAY(fpdate))),IF(DAY(DATE(YEAR(fpdate),MONTH(fpdate)+A773-1,DAY(fpdate)))&lt;&gt;DAY(fpdate),DATE(YEAR(fpdate),MONTH(fpdate)+A773,0),DATE(YEAR(fpdate),MONTH(fpdate)+A773-1,DAY(fpdate))))))</f>
        <v>#NAME?</v>
      </c>
      <c r="C773" s="76" t="str">
        <f t="shared" si="2"/>
        <v>#NAME?</v>
      </c>
      <c r="D773" s="77" t="str">
        <f>IF(A773="","",IF(A773=1,start_rate,IF(variable,IF(OR(A773=1,A773&lt;$J$23*periods_per_year),D772,MIN($J$24,IF(MOD(A773-1,$J$26)=0,MAX($J$25,D772+$J$27),D772))),D772)))</f>
        <v>#NAME?</v>
      </c>
      <c r="E773" s="78" t="str">
        <f t="shared" si="3"/>
        <v>#NAME?</v>
      </c>
      <c r="F773" s="78" t="str">
        <f t="shared" si="4"/>
        <v>#NAME?</v>
      </c>
      <c r="G773" s="78" t="str">
        <f>IF(OR(A773="",A773&lt;$E$23),"",IF(J772&lt;=F773,0,IF(IF(AND(A773&gt;=$E$23,MOD(A773-$E$23,int)=0),$E$24,0)+F773&gt;=J772+E773,J772+E773-F773,IF(AND(A773&gt;=$E$23,MOD(A773-$E$23,int)=0),$E$24,0)+IF(IF(AND(A773&gt;=$E$23,MOD(A773-$E$23,int)=0),$E$24,0)+IF(MOD(A773-$E$27,periods_per_year)=0,$E$26,0)+F773&lt;J772+E773,IF(MOD(A773-$E$27,periods_per_year)=0,$E$26,0),J772+E773-IF(AND(A773&gt;=$E$23,MOD(A773-$E$23,int)=0),$E$24,0)-F773))))</f>
        <v>#NAME?</v>
      </c>
      <c r="H773" s="79"/>
      <c r="I773" s="78" t="str">
        <f t="shared" si="5"/>
        <v>#NAME?</v>
      </c>
      <c r="J773" s="78" t="str">
        <f t="shared" si="6"/>
        <v>#NAME?</v>
      </c>
      <c r="K773" s="78" t="str">
        <f t="shared" si="7"/>
        <v>#NAME?</v>
      </c>
      <c r="L773" s="78" t="str">
        <f t="shared" si="8"/>
        <v>#NAME?</v>
      </c>
      <c r="M773" s="4"/>
      <c r="N773" s="4"/>
      <c r="O773" s="74" t="str">
        <f t="shared" si="9"/>
        <v>#NAME?</v>
      </c>
      <c r="P773" s="75" t="str">
        <f>IF(O773="","",IF(OR(periods_per_year=26,periods_per_year=52),IF(periods_per_year=26,IF(O773=1,fpdate,P772+14),IF(periods_per_year=52,IF(O773=1,fpdate,P772+7),"n/a")),IF(periods_per_year=24,DATE(YEAR(fpdate),MONTH(fpdate)+(O773-1)/2+IF(AND(DAY(fpdate)&gt;=15,MOD(O773,2)=0),1,0),IF(MOD(O773,2)=0,IF(DAY(fpdate)&gt;=15,DAY(fpdate)-14,DAY(fpdate)+14),DAY(fpdate))),IF(DAY(DATE(YEAR(fpdate),MONTH(fpdate)+O773-1,DAY(fpdate)))&lt;&gt;DAY(fpdate),DATE(YEAR(fpdate),MONTH(fpdate)+O773,0),DATE(YEAR(fpdate),MONTH(fpdate)+O773-1,DAY(fpdate))))))</f>
        <v>#NAME?</v>
      </c>
      <c r="Q773" s="80" t="str">
        <f>IF(O773="","",IF(D773&lt;&gt;"",D773,IF(O773=1,start_rate,IF(variable,IF(OR(O773=1,O773&lt;$J$23*periods_per_year),Q772,MIN($J$24,IF(MOD(O773-1,$J$26)=0,MAX($J$25,Q772+$J$27),Q772))),Q772))))</f>
        <v>#NAME?</v>
      </c>
      <c r="R773" s="78" t="str">
        <f t="shared" si="10"/>
        <v>#NAME?</v>
      </c>
      <c r="S773" s="78" t="str">
        <f t="shared" si="11"/>
        <v>#NAME?</v>
      </c>
      <c r="T773" s="78" t="str">
        <f t="shared" si="12"/>
        <v>#NAME?</v>
      </c>
      <c r="U773" s="78" t="str">
        <f t="shared" si="13"/>
        <v>#NAME?</v>
      </c>
    </row>
    <row r="774" ht="12.75" customHeight="1">
      <c r="A774" s="74" t="str">
        <f t="shared" si="1"/>
        <v>#NAME?</v>
      </c>
      <c r="B774" s="75" t="str">
        <f>IF(A774="","",IF(OR(periods_per_year=26,periods_per_year=52),IF(periods_per_year=26,IF(A774=1,fpdate,B773+14),IF(periods_per_year=52,IF(A774=1,fpdate,B773+7),"n/a")),IF(periods_per_year=24,DATE(YEAR(fpdate),MONTH(fpdate)+(A774-1)/2+IF(AND(DAY(fpdate)&gt;=15,MOD(A774,2)=0),1,0),IF(MOD(A774,2)=0,IF(DAY(fpdate)&gt;=15,DAY(fpdate)-14,DAY(fpdate)+14),DAY(fpdate))),IF(DAY(DATE(YEAR(fpdate),MONTH(fpdate)+A774-1,DAY(fpdate)))&lt;&gt;DAY(fpdate),DATE(YEAR(fpdate),MONTH(fpdate)+A774,0),DATE(YEAR(fpdate),MONTH(fpdate)+A774-1,DAY(fpdate))))))</f>
        <v>#NAME?</v>
      </c>
      <c r="C774" s="76" t="str">
        <f t="shared" si="2"/>
        <v>#NAME?</v>
      </c>
      <c r="D774" s="77" t="str">
        <f>IF(A774="","",IF(A774=1,start_rate,IF(variable,IF(OR(A774=1,A774&lt;$J$23*periods_per_year),D773,MIN($J$24,IF(MOD(A774-1,$J$26)=0,MAX($J$25,D773+$J$27),D773))),D773)))</f>
        <v>#NAME?</v>
      </c>
      <c r="E774" s="78" t="str">
        <f t="shared" si="3"/>
        <v>#NAME?</v>
      </c>
      <c r="F774" s="78" t="str">
        <f t="shared" si="4"/>
        <v>#NAME?</v>
      </c>
      <c r="G774" s="78" t="str">
        <f>IF(OR(A774="",A774&lt;$E$23),"",IF(J773&lt;=F774,0,IF(IF(AND(A774&gt;=$E$23,MOD(A774-$E$23,int)=0),$E$24,0)+F774&gt;=J773+E774,J773+E774-F774,IF(AND(A774&gt;=$E$23,MOD(A774-$E$23,int)=0),$E$24,0)+IF(IF(AND(A774&gt;=$E$23,MOD(A774-$E$23,int)=0),$E$24,0)+IF(MOD(A774-$E$27,periods_per_year)=0,$E$26,0)+F774&lt;J773+E774,IF(MOD(A774-$E$27,periods_per_year)=0,$E$26,0),J773+E774-IF(AND(A774&gt;=$E$23,MOD(A774-$E$23,int)=0),$E$24,0)-F774))))</f>
        <v>#NAME?</v>
      </c>
      <c r="H774" s="79"/>
      <c r="I774" s="78" t="str">
        <f t="shared" si="5"/>
        <v>#NAME?</v>
      </c>
      <c r="J774" s="78" t="str">
        <f t="shared" si="6"/>
        <v>#NAME?</v>
      </c>
      <c r="K774" s="78" t="str">
        <f t="shared" si="7"/>
        <v>#NAME?</v>
      </c>
      <c r="L774" s="78" t="str">
        <f t="shared" si="8"/>
        <v>#NAME?</v>
      </c>
      <c r="M774" s="4"/>
      <c r="N774" s="4"/>
      <c r="O774" s="74" t="str">
        <f t="shared" si="9"/>
        <v>#NAME?</v>
      </c>
      <c r="P774" s="75" t="str">
        <f>IF(O774="","",IF(OR(periods_per_year=26,periods_per_year=52),IF(periods_per_year=26,IF(O774=1,fpdate,P773+14),IF(periods_per_year=52,IF(O774=1,fpdate,P773+7),"n/a")),IF(periods_per_year=24,DATE(YEAR(fpdate),MONTH(fpdate)+(O774-1)/2+IF(AND(DAY(fpdate)&gt;=15,MOD(O774,2)=0),1,0),IF(MOD(O774,2)=0,IF(DAY(fpdate)&gt;=15,DAY(fpdate)-14,DAY(fpdate)+14),DAY(fpdate))),IF(DAY(DATE(YEAR(fpdate),MONTH(fpdate)+O774-1,DAY(fpdate)))&lt;&gt;DAY(fpdate),DATE(YEAR(fpdate),MONTH(fpdate)+O774,0),DATE(YEAR(fpdate),MONTH(fpdate)+O774-1,DAY(fpdate))))))</f>
        <v>#NAME?</v>
      </c>
      <c r="Q774" s="80" t="str">
        <f>IF(O774="","",IF(D774&lt;&gt;"",D774,IF(O774=1,start_rate,IF(variable,IF(OR(O774=1,O774&lt;$J$23*periods_per_year),Q773,MIN($J$24,IF(MOD(O774-1,$J$26)=0,MAX($J$25,Q773+$J$27),Q773))),Q773))))</f>
        <v>#NAME?</v>
      </c>
      <c r="R774" s="78" t="str">
        <f t="shared" si="10"/>
        <v>#NAME?</v>
      </c>
      <c r="S774" s="78" t="str">
        <f t="shared" si="11"/>
        <v>#NAME?</v>
      </c>
      <c r="T774" s="78" t="str">
        <f t="shared" si="12"/>
        <v>#NAME?</v>
      </c>
      <c r="U774" s="78" t="str">
        <f t="shared" si="13"/>
        <v>#NAME?</v>
      </c>
    </row>
    <row r="775" ht="12.75" customHeight="1">
      <c r="A775" s="74" t="str">
        <f t="shared" si="1"/>
        <v>#NAME?</v>
      </c>
      <c r="B775" s="75" t="str">
        <f>IF(A775="","",IF(OR(periods_per_year=26,periods_per_year=52),IF(periods_per_year=26,IF(A775=1,fpdate,B774+14),IF(periods_per_year=52,IF(A775=1,fpdate,B774+7),"n/a")),IF(periods_per_year=24,DATE(YEAR(fpdate),MONTH(fpdate)+(A775-1)/2+IF(AND(DAY(fpdate)&gt;=15,MOD(A775,2)=0),1,0),IF(MOD(A775,2)=0,IF(DAY(fpdate)&gt;=15,DAY(fpdate)-14,DAY(fpdate)+14),DAY(fpdate))),IF(DAY(DATE(YEAR(fpdate),MONTH(fpdate)+A775-1,DAY(fpdate)))&lt;&gt;DAY(fpdate),DATE(YEAR(fpdate),MONTH(fpdate)+A775,0),DATE(YEAR(fpdate),MONTH(fpdate)+A775-1,DAY(fpdate))))))</f>
        <v>#NAME?</v>
      </c>
      <c r="C775" s="76" t="str">
        <f t="shared" si="2"/>
        <v>#NAME?</v>
      </c>
      <c r="D775" s="77" t="str">
        <f>IF(A775="","",IF(A775=1,start_rate,IF(variable,IF(OR(A775=1,A775&lt;$J$23*periods_per_year),D774,MIN($J$24,IF(MOD(A775-1,$J$26)=0,MAX($J$25,D774+$J$27),D774))),D774)))</f>
        <v>#NAME?</v>
      </c>
      <c r="E775" s="78" t="str">
        <f t="shared" si="3"/>
        <v>#NAME?</v>
      </c>
      <c r="F775" s="78" t="str">
        <f t="shared" si="4"/>
        <v>#NAME?</v>
      </c>
      <c r="G775" s="78" t="str">
        <f>IF(OR(A775="",A775&lt;$E$23),"",IF(J774&lt;=F775,0,IF(IF(AND(A775&gt;=$E$23,MOD(A775-$E$23,int)=0),$E$24,0)+F775&gt;=J774+E775,J774+E775-F775,IF(AND(A775&gt;=$E$23,MOD(A775-$E$23,int)=0),$E$24,0)+IF(IF(AND(A775&gt;=$E$23,MOD(A775-$E$23,int)=0),$E$24,0)+IF(MOD(A775-$E$27,periods_per_year)=0,$E$26,0)+F775&lt;J774+E775,IF(MOD(A775-$E$27,periods_per_year)=0,$E$26,0),J774+E775-IF(AND(A775&gt;=$E$23,MOD(A775-$E$23,int)=0),$E$24,0)-F775))))</f>
        <v>#NAME?</v>
      </c>
      <c r="H775" s="79"/>
      <c r="I775" s="78" t="str">
        <f t="shared" si="5"/>
        <v>#NAME?</v>
      </c>
      <c r="J775" s="78" t="str">
        <f t="shared" si="6"/>
        <v>#NAME?</v>
      </c>
      <c r="K775" s="78" t="str">
        <f t="shared" si="7"/>
        <v>#NAME?</v>
      </c>
      <c r="L775" s="78" t="str">
        <f t="shared" si="8"/>
        <v>#NAME?</v>
      </c>
      <c r="M775" s="4"/>
      <c r="N775" s="4"/>
      <c r="O775" s="74" t="str">
        <f t="shared" si="9"/>
        <v>#NAME?</v>
      </c>
      <c r="P775" s="75" t="str">
        <f>IF(O775="","",IF(OR(periods_per_year=26,periods_per_year=52),IF(periods_per_year=26,IF(O775=1,fpdate,P774+14),IF(periods_per_year=52,IF(O775=1,fpdate,P774+7),"n/a")),IF(periods_per_year=24,DATE(YEAR(fpdate),MONTH(fpdate)+(O775-1)/2+IF(AND(DAY(fpdate)&gt;=15,MOD(O775,2)=0),1,0),IF(MOD(O775,2)=0,IF(DAY(fpdate)&gt;=15,DAY(fpdate)-14,DAY(fpdate)+14),DAY(fpdate))),IF(DAY(DATE(YEAR(fpdate),MONTH(fpdate)+O775-1,DAY(fpdate)))&lt;&gt;DAY(fpdate),DATE(YEAR(fpdate),MONTH(fpdate)+O775,0),DATE(YEAR(fpdate),MONTH(fpdate)+O775-1,DAY(fpdate))))))</f>
        <v>#NAME?</v>
      </c>
      <c r="Q775" s="80" t="str">
        <f>IF(O775="","",IF(D775&lt;&gt;"",D775,IF(O775=1,start_rate,IF(variable,IF(OR(O775=1,O775&lt;$J$23*periods_per_year),Q774,MIN($J$24,IF(MOD(O775-1,$J$26)=0,MAX($J$25,Q774+$J$27),Q774))),Q774))))</f>
        <v>#NAME?</v>
      </c>
      <c r="R775" s="78" t="str">
        <f t="shared" si="10"/>
        <v>#NAME?</v>
      </c>
      <c r="S775" s="78" t="str">
        <f t="shared" si="11"/>
        <v>#NAME?</v>
      </c>
      <c r="T775" s="78" t="str">
        <f t="shared" si="12"/>
        <v>#NAME?</v>
      </c>
      <c r="U775" s="78" t="str">
        <f t="shared" si="13"/>
        <v>#NAME?</v>
      </c>
    </row>
    <row r="776" ht="12.75" customHeight="1">
      <c r="A776" s="74" t="str">
        <f t="shared" si="1"/>
        <v>#NAME?</v>
      </c>
      <c r="B776" s="75" t="str">
        <f>IF(A776="","",IF(OR(periods_per_year=26,periods_per_year=52),IF(periods_per_year=26,IF(A776=1,fpdate,B775+14),IF(periods_per_year=52,IF(A776=1,fpdate,B775+7),"n/a")),IF(periods_per_year=24,DATE(YEAR(fpdate),MONTH(fpdate)+(A776-1)/2+IF(AND(DAY(fpdate)&gt;=15,MOD(A776,2)=0),1,0),IF(MOD(A776,2)=0,IF(DAY(fpdate)&gt;=15,DAY(fpdate)-14,DAY(fpdate)+14),DAY(fpdate))),IF(DAY(DATE(YEAR(fpdate),MONTH(fpdate)+A776-1,DAY(fpdate)))&lt;&gt;DAY(fpdate),DATE(YEAR(fpdate),MONTH(fpdate)+A776,0),DATE(YEAR(fpdate),MONTH(fpdate)+A776-1,DAY(fpdate))))))</f>
        <v>#NAME?</v>
      </c>
      <c r="C776" s="76" t="str">
        <f t="shared" si="2"/>
        <v>#NAME?</v>
      </c>
      <c r="D776" s="77" t="str">
        <f>IF(A776="","",IF(A776=1,start_rate,IF(variable,IF(OR(A776=1,A776&lt;$J$23*periods_per_year),D775,MIN($J$24,IF(MOD(A776-1,$J$26)=0,MAX($J$25,D775+$J$27),D775))),D775)))</f>
        <v>#NAME?</v>
      </c>
      <c r="E776" s="78" t="str">
        <f t="shared" si="3"/>
        <v>#NAME?</v>
      </c>
      <c r="F776" s="78" t="str">
        <f t="shared" si="4"/>
        <v>#NAME?</v>
      </c>
      <c r="G776" s="78" t="str">
        <f>IF(OR(A776="",A776&lt;$E$23),"",IF(J775&lt;=F776,0,IF(IF(AND(A776&gt;=$E$23,MOD(A776-$E$23,int)=0),$E$24,0)+F776&gt;=J775+E776,J775+E776-F776,IF(AND(A776&gt;=$E$23,MOD(A776-$E$23,int)=0),$E$24,0)+IF(IF(AND(A776&gt;=$E$23,MOD(A776-$E$23,int)=0),$E$24,0)+IF(MOD(A776-$E$27,periods_per_year)=0,$E$26,0)+F776&lt;J775+E776,IF(MOD(A776-$E$27,periods_per_year)=0,$E$26,0),J775+E776-IF(AND(A776&gt;=$E$23,MOD(A776-$E$23,int)=0),$E$24,0)-F776))))</f>
        <v>#NAME?</v>
      </c>
      <c r="H776" s="79"/>
      <c r="I776" s="78" t="str">
        <f t="shared" si="5"/>
        <v>#NAME?</v>
      </c>
      <c r="J776" s="78" t="str">
        <f t="shared" si="6"/>
        <v>#NAME?</v>
      </c>
      <c r="K776" s="78" t="str">
        <f t="shared" si="7"/>
        <v>#NAME?</v>
      </c>
      <c r="L776" s="78" t="str">
        <f t="shared" si="8"/>
        <v>#NAME?</v>
      </c>
      <c r="M776" s="4"/>
      <c r="N776" s="4"/>
      <c r="O776" s="74" t="str">
        <f t="shared" si="9"/>
        <v>#NAME?</v>
      </c>
      <c r="P776" s="75" t="str">
        <f>IF(O776="","",IF(OR(periods_per_year=26,periods_per_year=52),IF(periods_per_year=26,IF(O776=1,fpdate,P775+14),IF(periods_per_year=52,IF(O776=1,fpdate,P775+7),"n/a")),IF(periods_per_year=24,DATE(YEAR(fpdate),MONTH(fpdate)+(O776-1)/2+IF(AND(DAY(fpdate)&gt;=15,MOD(O776,2)=0),1,0),IF(MOD(O776,2)=0,IF(DAY(fpdate)&gt;=15,DAY(fpdate)-14,DAY(fpdate)+14),DAY(fpdate))),IF(DAY(DATE(YEAR(fpdate),MONTH(fpdate)+O776-1,DAY(fpdate)))&lt;&gt;DAY(fpdate),DATE(YEAR(fpdate),MONTH(fpdate)+O776,0),DATE(YEAR(fpdate),MONTH(fpdate)+O776-1,DAY(fpdate))))))</f>
        <v>#NAME?</v>
      </c>
      <c r="Q776" s="80" t="str">
        <f>IF(O776="","",IF(D776&lt;&gt;"",D776,IF(O776=1,start_rate,IF(variable,IF(OR(O776=1,O776&lt;$J$23*periods_per_year),Q775,MIN($J$24,IF(MOD(O776-1,$J$26)=0,MAX($J$25,Q775+$J$27),Q775))),Q775))))</f>
        <v>#NAME?</v>
      </c>
      <c r="R776" s="78" t="str">
        <f t="shared" si="10"/>
        <v>#NAME?</v>
      </c>
      <c r="S776" s="78" t="str">
        <f t="shared" si="11"/>
        <v>#NAME?</v>
      </c>
      <c r="T776" s="78" t="str">
        <f t="shared" si="12"/>
        <v>#NAME?</v>
      </c>
      <c r="U776" s="78" t="str">
        <f t="shared" si="13"/>
        <v>#NAME?</v>
      </c>
    </row>
    <row r="777" ht="12.75" customHeight="1">
      <c r="A777" s="74" t="str">
        <f t="shared" si="1"/>
        <v>#NAME?</v>
      </c>
      <c r="B777" s="75" t="str">
        <f>IF(A777="","",IF(OR(periods_per_year=26,periods_per_year=52),IF(periods_per_year=26,IF(A777=1,fpdate,B776+14),IF(periods_per_year=52,IF(A777=1,fpdate,B776+7),"n/a")),IF(periods_per_year=24,DATE(YEAR(fpdate),MONTH(fpdate)+(A777-1)/2+IF(AND(DAY(fpdate)&gt;=15,MOD(A777,2)=0),1,0),IF(MOD(A777,2)=0,IF(DAY(fpdate)&gt;=15,DAY(fpdate)-14,DAY(fpdate)+14),DAY(fpdate))),IF(DAY(DATE(YEAR(fpdate),MONTH(fpdate)+A777-1,DAY(fpdate)))&lt;&gt;DAY(fpdate),DATE(YEAR(fpdate),MONTH(fpdate)+A777,0),DATE(YEAR(fpdate),MONTH(fpdate)+A777-1,DAY(fpdate))))))</f>
        <v>#NAME?</v>
      </c>
      <c r="C777" s="76" t="str">
        <f t="shared" si="2"/>
        <v>#NAME?</v>
      </c>
      <c r="D777" s="77" t="str">
        <f>IF(A777="","",IF(A777=1,start_rate,IF(variable,IF(OR(A777=1,A777&lt;$J$23*periods_per_year),D776,MIN($J$24,IF(MOD(A777-1,$J$26)=0,MAX($J$25,D776+$J$27),D776))),D776)))</f>
        <v>#NAME?</v>
      </c>
      <c r="E777" s="78" t="str">
        <f t="shared" si="3"/>
        <v>#NAME?</v>
      </c>
      <c r="F777" s="78" t="str">
        <f t="shared" si="4"/>
        <v>#NAME?</v>
      </c>
      <c r="G777" s="78" t="str">
        <f>IF(OR(A777="",A777&lt;$E$23),"",IF(J776&lt;=F777,0,IF(IF(AND(A777&gt;=$E$23,MOD(A777-$E$23,int)=0),$E$24,0)+F777&gt;=J776+E777,J776+E777-F777,IF(AND(A777&gt;=$E$23,MOD(A777-$E$23,int)=0),$E$24,0)+IF(IF(AND(A777&gt;=$E$23,MOD(A777-$E$23,int)=0),$E$24,0)+IF(MOD(A777-$E$27,periods_per_year)=0,$E$26,0)+F777&lt;J776+E777,IF(MOD(A777-$E$27,periods_per_year)=0,$E$26,0),J776+E777-IF(AND(A777&gt;=$E$23,MOD(A777-$E$23,int)=0),$E$24,0)-F777))))</f>
        <v>#NAME?</v>
      </c>
      <c r="H777" s="79"/>
      <c r="I777" s="78" t="str">
        <f t="shared" si="5"/>
        <v>#NAME?</v>
      </c>
      <c r="J777" s="78" t="str">
        <f t="shared" si="6"/>
        <v>#NAME?</v>
      </c>
      <c r="K777" s="78" t="str">
        <f t="shared" si="7"/>
        <v>#NAME?</v>
      </c>
      <c r="L777" s="78" t="str">
        <f t="shared" si="8"/>
        <v>#NAME?</v>
      </c>
      <c r="M777" s="4"/>
      <c r="N777" s="4"/>
      <c r="O777" s="74" t="str">
        <f t="shared" si="9"/>
        <v>#NAME?</v>
      </c>
      <c r="P777" s="75" t="str">
        <f>IF(O777="","",IF(OR(periods_per_year=26,periods_per_year=52),IF(periods_per_year=26,IF(O777=1,fpdate,P776+14),IF(periods_per_year=52,IF(O777=1,fpdate,P776+7),"n/a")),IF(periods_per_year=24,DATE(YEAR(fpdate),MONTH(fpdate)+(O777-1)/2+IF(AND(DAY(fpdate)&gt;=15,MOD(O777,2)=0),1,0),IF(MOD(O777,2)=0,IF(DAY(fpdate)&gt;=15,DAY(fpdate)-14,DAY(fpdate)+14),DAY(fpdate))),IF(DAY(DATE(YEAR(fpdate),MONTH(fpdate)+O777-1,DAY(fpdate)))&lt;&gt;DAY(fpdate),DATE(YEAR(fpdate),MONTH(fpdate)+O777,0),DATE(YEAR(fpdate),MONTH(fpdate)+O777-1,DAY(fpdate))))))</f>
        <v>#NAME?</v>
      </c>
      <c r="Q777" s="80" t="str">
        <f>IF(O777="","",IF(D777&lt;&gt;"",D777,IF(O777=1,start_rate,IF(variable,IF(OR(O777=1,O777&lt;$J$23*periods_per_year),Q776,MIN($J$24,IF(MOD(O777-1,$J$26)=0,MAX($J$25,Q776+$J$27),Q776))),Q776))))</f>
        <v>#NAME?</v>
      </c>
      <c r="R777" s="78" t="str">
        <f t="shared" si="10"/>
        <v>#NAME?</v>
      </c>
      <c r="S777" s="78" t="str">
        <f t="shared" si="11"/>
        <v>#NAME?</v>
      </c>
      <c r="T777" s="78" t="str">
        <f t="shared" si="12"/>
        <v>#NAME?</v>
      </c>
      <c r="U777" s="78" t="str">
        <f t="shared" si="13"/>
        <v>#NAME?</v>
      </c>
    </row>
    <row r="778" ht="12.75" customHeight="1">
      <c r="A778" s="74" t="str">
        <f t="shared" si="1"/>
        <v>#NAME?</v>
      </c>
      <c r="B778" s="75" t="str">
        <f>IF(A778="","",IF(OR(periods_per_year=26,periods_per_year=52),IF(periods_per_year=26,IF(A778=1,fpdate,B777+14),IF(periods_per_year=52,IF(A778=1,fpdate,B777+7),"n/a")),IF(periods_per_year=24,DATE(YEAR(fpdate),MONTH(fpdate)+(A778-1)/2+IF(AND(DAY(fpdate)&gt;=15,MOD(A778,2)=0),1,0),IF(MOD(A778,2)=0,IF(DAY(fpdate)&gt;=15,DAY(fpdate)-14,DAY(fpdate)+14),DAY(fpdate))),IF(DAY(DATE(YEAR(fpdate),MONTH(fpdate)+A778-1,DAY(fpdate)))&lt;&gt;DAY(fpdate),DATE(YEAR(fpdate),MONTH(fpdate)+A778,0),DATE(YEAR(fpdate),MONTH(fpdate)+A778-1,DAY(fpdate))))))</f>
        <v>#NAME?</v>
      </c>
      <c r="C778" s="76" t="str">
        <f t="shared" si="2"/>
        <v>#NAME?</v>
      </c>
      <c r="D778" s="77" t="str">
        <f>IF(A778="","",IF(A778=1,start_rate,IF(variable,IF(OR(A778=1,A778&lt;$J$23*periods_per_year),D777,MIN($J$24,IF(MOD(A778-1,$J$26)=0,MAX($J$25,D777+$J$27),D777))),D777)))</f>
        <v>#NAME?</v>
      </c>
      <c r="E778" s="78" t="str">
        <f t="shared" si="3"/>
        <v>#NAME?</v>
      </c>
      <c r="F778" s="78" t="str">
        <f t="shared" si="4"/>
        <v>#NAME?</v>
      </c>
      <c r="G778" s="78" t="str">
        <f>IF(OR(A778="",A778&lt;$E$23),"",IF(J777&lt;=F778,0,IF(IF(AND(A778&gt;=$E$23,MOD(A778-$E$23,int)=0),$E$24,0)+F778&gt;=J777+E778,J777+E778-F778,IF(AND(A778&gt;=$E$23,MOD(A778-$E$23,int)=0),$E$24,0)+IF(IF(AND(A778&gt;=$E$23,MOD(A778-$E$23,int)=0),$E$24,0)+IF(MOD(A778-$E$27,periods_per_year)=0,$E$26,0)+F778&lt;J777+E778,IF(MOD(A778-$E$27,periods_per_year)=0,$E$26,0),J777+E778-IF(AND(A778&gt;=$E$23,MOD(A778-$E$23,int)=0),$E$24,0)-F778))))</f>
        <v>#NAME?</v>
      </c>
      <c r="H778" s="79"/>
      <c r="I778" s="78" t="str">
        <f t="shared" si="5"/>
        <v>#NAME?</v>
      </c>
      <c r="J778" s="78" t="str">
        <f t="shared" si="6"/>
        <v>#NAME?</v>
      </c>
      <c r="K778" s="78" t="str">
        <f t="shared" si="7"/>
        <v>#NAME?</v>
      </c>
      <c r="L778" s="78" t="str">
        <f t="shared" si="8"/>
        <v>#NAME?</v>
      </c>
      <c r="M778" s="4"/>
      <c r="N778" s="4"/>
      <c r="O778" s="74" t="str">
        <f t="shared" si="9"/>
        <v>#NAME?</v>
      </c>
      <c r="P778" s="75" t="str">
        <f>IF(O778="","",IF(OR(periods_per_year=26,periods_per_year=52),IF(periods_per_year=26,IF(O778=1,fpdate,P777+14),IF(periods_per_year=52,IF(O778=1,fpdate,P777+7),"n/a")),IF(periods_per_year=24,DATE(YEAR(fpdate),MONTH(fpdate)+(O778-1)/2+IF(AND(DAY(fpdate)&gt;=15,MOD(O778,2)=0),1,0),IF(MOD(O778,2)=0,IF(DAY(fpdate)&gt;=15,DAY(fpdate)-14,DAY(fpdate)+14),DAY(fpdate))),IF(DAY(DATE(YEAR(fpdate),MONTH(fpdate)+O778-1,DAY(fpdate)))&lt;&gt;DAY(fpdate),DATE(YEAR(fpdate),MONTH(fpdate)+O778,0),DATE(YEAR(fpdate),MONTH(fpdate)+O778-1,DAY(fpdate))))))</f>
        <v>#NAME?</v>
      </c>
      <c r="Q778" s="80" t="str">
        <f>IF(O778="","",IF(D778&lt;&gt;"",D778,IF(O778=1,start_rate,IF(variable,IF(OR(O778=1,O778&lt;$J$23*periods_per_year),Q777,MIN($J$24,IF(MOD(O778-1,$J$26)=0,MAX($J$25,Q777+$J$27),Q777))),Q777))))</f>
        <v>#NAME?</v>
      </c>
      <c r="R778" s="78" t="str">
        <f t="shared" si="10"/>
        <v>#NAME?</v>
      </c>
      <c r="S778" s="78" t="str">
        <f t="shared" si="11"/>
        <v>#NAME?</v>
      </c>
      <c r="T778" s="78" t="str">
        <f t="shared" si="12"/>
        <v>#NAME?</v>
      </c>
      <c r="U778" s="78" t="str">
        <f t="shared" si="13"/>
        <v>#NAME?</v>
      </c>
    </row>
    <row r="779" ht="12.75" customHeight="1">
      <c r="A779" s="74" t="str">
        <f t="shared" si="1"/>
        <v>#NAME?</v>
      </c>
      <c r="B779" s="75" t="str">
        <f>IF(A779="","",IF(OR(periods_per_year=26,periods_per_year=52),IF(periods_per_year=26,IF(A779=1,fpdate,B778+14),IF(periods_per_year=52,IF(A779=1,fpdate,B778+7),"n/a")),IF(periods_per_year=24,DATE(YEAR(fpdate),MONTH(fpdate)+(A779-1)/2+IF(AND(DAY(fpdate)&gt;=15,MOD(A779,2)=0),1,0),IF(MOD(A779,2)=0,IF(DAY(fpdate)&gt;=15,DAY(fpdate)-14,DAY(fpdate)+14),DAY(fpdate))),IF(DAY(DATE(YEAR(fpdate),MONTH(fpdate)+A779-1,DAY(fpdate)))&lt;&gt;DAY(fpdate),DATE(YEAR(fpdate),MONTH(fpdate)+A779,0),DATE(YEAR(fpdate),MONTH(fpdate)+A779-1,DAY(fpdate))))))</f>
        <v>#NAME?</v>
      </c>
      <c r="C779" s="76" t="str">
        <f t="shared" si="2"/>
        <v>#NAME?</v>
      </c>
      <c r="D779" s="77" t="str">
        <f>IF(A779="","",IF(A779=1,start_rate,IF(variable,IF(OR(A779=1,A779&lt;$J$23*periods_per_year),D778,MIN($J$24,IF(MOD(A779-1,$J$26)=0,MAX($J$25,D778+$J$27),D778))),D778)))</f>
        <v>#NAME?</v>
      </c>
      <c r="E779" s="78" t="str">
        <f t="shared" si="3"/>
        <v>#NAME?</v>
      </c>
      <c r="F779" s="78" t="str">
        <f t="shared" si="4"/>
        <v>#NAME?</v>
      </c>
      <c r="G779" s="78" t="str">
        <f>IF(OR(A779="",A779&lt;$E$23),"",IF(J778&lt;=F779,0,IF(IF(AND(A779&gt;=$E$23,MOD(A779-$E$23,int)=0),$E$24,0)+F779&gt;=J778+E779,J778+E779-F779,IF(AND(A779&gt;=$E$23,MOD(A779-$E$23,int)=0),$E$24,0)+IF(IF(AND(A779&gt;=$E$23,MOD(A779-$E$23,int)=0),$E$24,0)+IF(MOD(A779-$E$27,periods_per_year)=0,$E$26,0)+F779&lt;J778+E779,IF(MOD(A779-$E$27,periods_per_year)=0,$E$26,0),J778+E779-IF(AND(A779&gt;=$E$23,MOD(A779-$E$23,int)=0),$E$24,0)-F779))))</f>
        <v>#NAME?</v>
      </c>
      <c r="H779" s="79"/>
      <c r="I779" s="78" t="str">
        <f t="shared" si="5"/>
        <v>#NAME?</v>
      </c>
      <c r="J779" s="78" t="str">
        <f t="shared" si="6"/>
        <v>#NAME?</v>
      </c>
      <c r="K779" s="78" t="str">
        <f t="shared" si="7"/>
        <v>#NAME?</v>
      </c>
      <c r="L779" s="78" t="str">
        <f t="shared" si="8"/>
        <v>#NAME?</v>
      </c>
      <c r="M779" s="4"/>
      <c r="N779" s="4"/>
      <c r="O779" s="74" t="str">
        <f t="shared" si="9"/>
        <v>#NAME?</v>
      </c>
      <c r="P779" s="75" t="str">
        <f>IF(O779="","",IF(OR(periods_per_year=26,periods_per_year=52),IF(periods_per_year=26,IF(O779=1,fpdate,P778+14),IF(periods_per_year=52,IF(O779=1,fpdate,P778+7),"n/a")),IF(periods_per_year=24,DATE(YEAR(fpdate),MONTH(fpdate)+(O779-1)/2+IF(AND(DAY(fpdate)&gt;=15,MOD(O779,2)=0),1,0),IF(MOD(O779,2)=0,IF(DAY(fpdate)&gt;=15,DAY(fpdate)-14,DAY(fpdate)+14),DAY(fpdate))),IF(DAY(DATE(YEAR(fpdate),MONTH(fpdate)+O779-1,DAY(fpdate)))&lt;&gt;DAY(fpdate),DATE(YEAR(fpdate),MONTH(fpdate)+O779,0),DATE(YEAR(fpdate),MONTH(fpdate)+O779-1,DAY(fpdate))))))</f>
        <v>#NAME?</v>
      </c>
      <c r="Q779" s="80" t="str">
        <f>IF(O779="","",IF(D779&lt;&gt;"",D779,IF(O779=1,start_rate,IF(variable,IF(OR(O779=1,O779&lt;$J$23*periods_per_year),Q778,MIN($J$24,IF(MOD(O779-1,$J$26)=0,MAX($J$25,Q778+$J$27),Q778))),Q778))))</f>
        <v>#NAME?</v>
      </c>
      <c r="R779" s="78" t="str">
        <f t="shared" si="10"/>
        <v>#NAME?</v>
      </c>
      <c r="S779" s="78" t="str">
        <f t="shared" si="11"/>
        <v>#NAME?</v>
      </c>
      <c r="T779" s="78" t="str">
        <f t="shared" si="12"/>
        <v>#NAME?</v>
      </c>
      <c r="U779" s="78" t="str">
        <f t="shared" si="13"/>
        <v>#NAME?</v>
      </c>
    </row>
    <row r="780" ht="12.75" customHeight="1">
      <c r="A780" s="74" t="str">
        <f t="shared" si="1"/>
        <v>#NAME?</v>
      </c>
      <c r="B780" s="75" t="str">
        <f>IF(A780="","",IF(OR(periods_per_year=26,periods_per_year=52),IF(periods_per_year=26,IF(A780=1,fpdate,B779+14),IF(periods_per_year=52,IF(A780=1,fpdate,B779+7),"n/a")),IF(periods_per_year=24,DATE(YEAR(fpdate),MONTH(fpdate)+(A780-1)/2+IF(AND(DAY(fpdate)&gt;=15,MOD(A780,2)=0),1,0),IF(MOD(A780,2)=0,IF(DAY(fpdate)&gt;=15,DAY(fpdate)-14,DAY(fpdate)+14),DAY(fpdate))),IF(DAY(DATE(YEAR(fpdate),MONTH(fpdate)+A780-1,DAY(fpdate)))&lt;&gt;DAY(fpdate),DATE(YEAR(fpdate),MONTH(fpdate)+A780,0),DATE(YEAR(fpdate),MONTH(fpdate)+A780-1,DAY(fpdate))))))</f>
        <v>#NAME?</v>
      </c>
      <c r="C780" s="76" t="str">
        <f t="shared" si="2"/>
        <v>#NAME?</v>
      </c>
      <c r="D780" s="77" t="str">
        <f>IF(A780="","",IF(A780=1,start_rate,IF(variable,IF(OR(A780=1,A780&lt;$J$23*periods_per_year),D779,MIN($J$24,IF(MOD(A780-1,$J$26)=0,MAX($J$25,D779+$J$27),D779))),D779)))</f>
        <v>#NAME?</v>
      </c>
      <c r="E780" s="78" t="str">
        <f t="shared" si="3"/>
        <v>#NAME?</v>
      </c>
      <c r="F780" s="78" t="str">
        <f t="shared" si="4"/>
        <v>#NAME?</v>
      </c>
      <c r="G780" s="78" t="str">
        <f>IF(OR(A780="",A780&lt;$E$23),"",IF(J779&lt;=F780,0,IF(IF(AND(A780&gt;=$E$23,MOD(A780-$E$23,int)=0),$E$24,0)+F780&gt;=J779+E780,J779+E780-F780,IF(AND(A780&gt;=$E$23,MOD(A780-$E$23,int)=0),$E$24,0)+IF(IF(AND(A780&gt;=$E$23,MOD(A780-$E$23,int)=0),$E$24,0)+IF(MOD(A780-$E$27,periods_per_year)=0,$E$26,0)+F780&lt;J779+E780,IF(MOD(A780-$E$27,periods_per_year)=0,$E$26,0),J779+E780-IF(AND(A780&gt;=$E$23,MOD(A780-$E$23,int)=0),$E$24,0)-F780))))</f>
        <v>#NAME?</v>
      </c>
      <c r="H780" s="79"/>
      <c r="I780" s="78" t="str">
        <f t="shared" si="5"/>
        <v>#NAME?</v>
      </c>
      <c r="J780" s="78" t="str">
        <f t="shared" si="6"/>
        <v>#NAME?</v>
      </c>
      <c r="K780" s="78" t="str">
        <f t="shared" si="7"/>
        <v>#NAME?</v>
      </c>
      <c r="L780" s="78" t="str">
        <f t="shared" si="8"/>
        <v>#NAME?</v>
      </c>
      <c r="M780" s="4"/>
      <c r="N780" s="4"/>
      <c r="O780" s="74" t="str">
        <f t="shared" si="9"/>
        <v>#NAME?</v>
      </c>
      <c r="P780" s="75" t="str">
        <f>IF(O780="","",IF(OR(periods_per_year=26,periods_per_year=52),IF(periods_per_year=26,IF(O780=1,fpdate,P779+14),IF(periods_per_year=52,IF(O780=1,fpdate,P779+7),"n/a")),IF(periods_per_year=24,DATE(YEAR(fpdate),MONTH(fpdate)+(O780-1)/2+IF(AND(DAY(fpdate)&gt;=15,MOD(O780,2)=0),1,0),IF(MOD(O780,2)=0,IF(DAY(fpdate)&gt;=15,DAY(fpdate)-14,DAY(fpdate)+14),DAY(fpdate))),IF(DAY(DATE(YEAR(fpdate),MONTH(fpdate)+O780-1,DAY(fpdate)))&lt;&gt;DAY(fpdate),DATE(YEAR(fpdate),MONTH(fpdate)+O780,0),DATE(YEAR(fpdate),MONTH(fpdate)+O780-1,DAY(fpdate))))))</f>
        <v>#NAME?</v>
      </c>
      <c r="Q780" s="80" t="str">
        <f>IF(O780="","",IF(D780&lt;&gt;"",D780,IF(O780=1,start_rate,IF(variable,IF(OR(O780=1,O780&lt;$J$23*periods_per_year),Q779,MIN($J$24,IF(MOD(O780-1,$J$26)=0,MAX($J$25,Q779+$J$27),Q779))),Q779))))</f>
        <v>#NAME?</v>
      </c>
      <c r="R780" s="78" t="str">
        <f t="shared" si="10"/>
        <v>#NAME?</v>
      </c>
      <c r="S780" s="78" t="str">
        <f t="shared" si="11"/>
        <v>#NAME?</v>
      </c>
      <c r="T780" s="78" t="str">
        <f t="shared" si="12"/>
        <v>#NAME?</v>
      </c>
      <c r="U780" s="78" t="str">
        <f t="shared" si="13"/>
        <v>#NAME?</v>
      </c>
    </row>
    <row r="781" ht="12.75" customHeight="1">
      <c r="A781" s="74" t="str">
        <f t="shared" si="1"/>
        <v>#NAME?</v>
      </c>
      <c r="B781" s="75" t="str">
        <f>IF(A781="","",IF(OR(periods_per_year=26,periods_per_year=52),IF(periods_per_year=26,IF(A781=1,fpdate,B780+14),IF(periods_per_year=52,IF(A781=1,fpdate,B780+7),"n/a")),IF(periods_per_year=24,DATE(YEAR(fpdate),MONTH(fpdate)+(A781-1)/2+IF(AND(DAY(fpdate)&gt;=15,MOD(A781,2)=0),1,0),IF(MOD(A781,2)=0,IF(DAY(fpdate)&gt;=15,DAY(fpdate)-14,DAY(fpdate)+14),DAY(fpdate))),IF(DAY(DATE(YEAR(fpdate),MONTH(fpdate)+A781-1,DAY(fpdate)))&lt;&gt;DAY(fpdate),DATE(YEAR(fpdate),MONTH(fpdate)+A781,0),DATE(YEAR(fpdate),MONTH(fpdate)+A781-1,DAY(fpdate))))))</f>
        <v>#NAME?</v>
      </c>
      <c r="C781" s="76" t="str">
        <f t="shared" si="2"/>
        <v>#NAME?</v>
      </c>
      <c r="D781" s="77" t="str">
        <f>IF(A781="","",IF(A781=1,start_rate,IF(variable,IF(OR(A781=1,A781&lt;$J$23*periods_per_year),D780,MIN($J$24,IF(MOD(A781-1,$J$26)=0,MAX($J$25,D780+$J$27),D780))),D780)))</f>
        <v>#NAME?</v>
      </c>
      <c r="E781" s="78" t="str">
        <f t="shared" si="3"/>
        <v>#NAME?</v>
      </c>
      <c r="F781" s="78" t="str">
        <f t="shared" si="4"/>
        <v>#NAME?</v>
      </c>
      <c r="G781" s="78" t="str">
        <f>IF(OR(A781="",A781&lt;$E$23),"",IF(J780&lt;=F781,0,IF(IF(AND(A781&gt;=$E$23,MOD(A781-$E$23,int)=0),$E$24,0)+F781&gt;=J780+E781,J780+E781-F781,IF(AND(A781&gt;=$E$23,MOD(A781-$E$23,int)=0),$E$24,0)+IF(IF(AND(A781&gt;=$E$23,MOD(A781-$E$23,int)=0),$E$24,0)+IF(MOD(A781-$E$27,periods_per_year)=0,$E$26,0)+F781&lt;J780+E781,IF(MOD(A781-$E$27,periods_per_year)=0,$E$26,0),J780+E781-IF(AND(A781&gt;=$E$23,MOD(A781-$E$23,int)=0),$E$24,0)-F781))))</f>
        <v>#NAME?</v>
      </c>
      <c r="H781" s="79"/>
      <c r="I781" s="78" t="str">
        <f t="shared" si="5"/>
        <v>#NAME?</v>
      </c>
      <c r="J781" s="78" t="str">
        <f t="shared" si="6"/>
        <v>#NAME?</v>
      </c>
      <c r="K781" s="78" t="str">
        <f t="shared" si="7"/>
        <v>#NAME?</v>
      </c>
      <c r="L781" s="78" t="str">
        <f t="shared" si="8"/>
        <v>#NAME?</v>
      </c>
      <c r="M781" s="4"/>
      <c r="N781" s="4"/>
      <c r="O781" s="74" t="str">
        <f t="shared" si="9"/>
        <v>#NAME?</v>
      </c>
      <c r="P781" s="75" t="str">
        <f>IF(O781="","",IF(OR(periods_per_year=26,periods_per_year=52),IF(periods_per_year=26,IF(O781=1,fpdate,P780+14),IF(periods_per_year=52,IF(O781=1,fpdate,P780+7),"n/a")),IF(periods_per_year=24,DATE(YEAR(fpdate),MONTH(fpdate)+(O781-1)/2+IF(AND(DAY(fpdate)&gt;=15,MOD(O781,2)=0),1,0),IF(MOD(O781,2)=0,IF(DAY(fpdate)&gt;=15,DAY(fpdate)-14,DAY(fpdate)+14),DAY(fpdate))),IF(DAY(DATE(YEAR(fpdate),MONTH(fpdate)+O781-1,DAY(fpdate)))&lt;&gt;DAY(fpdate),DATE(YEAR(fpdate),MONTH(fpdate)+O781,0),DATE(YEAR(fpdate),MONTH(fpdate)+O781-1,DAY(fpdate))))))</f>
        <v>#NAME?</v>
      </c>
      <c r="Q781" s="80" t="str">
        <f>IF(O781="","",IF(D781&lt;&gt;"",D781,IF(O781=1,start_rate,IF(variable,IF(OR(O781=1,O781&lt;$J$23*periods_per_year),Q780,MIN($J$24,IF(MOD(O781-1,$J$26)=0,MAX($J$25,Q780+$J$27),Q780))),Q780))))</f>
        <v>#NAME?</v>
      </c>
      <c r="R781" s="78" t="str">
        <f t="shared" si="10"/>
        <v>#NAME?</v>
      </c>
      <c r="S781" s="78" t="str">
        <f t="shared" si="11"/>
        <v>#NAME?</v>
      </c>
      <c r="T781" s="78" t="str">
        <f t="shared" si="12"/>
        <v>#NAME?</v>
      </c>
      <c r="U781" s="78" t="str">
        <f t="shared" si="13"/>
        <v>#NAME?</v>
      </c>
    </row>
    <row r="782" ht="12.75" customHeight="1">
      <c r="A782" s="74" t="str">
        <f t="shared" si="1"/>
        <v>#NAME?</v>
      </c>
      <c r="B782" s="75" t="str">
        <f>IF(A782="","",IF(OR(periods_per_year=26,periods_per_year=52),IF(periods_per_year=26,IF(A782=1,fpdate,B781+14),IF(periods_per_year=52,IF(A782=1,fpdate,B781+7),"n/a")),IF(periods_per_year=24,DATE(YEAR(fpdate),MONTH(fpdate)+(A782-1)/2+IF(AND(DAY(fpdate)&gt;=15,MOD(A782,2)=0),1,0),IF(MOD(A782,2)=0,IF(DAY(fpdate)&gt;=15,DAY(fpdate)-14,DAY(fpdate)+14),DAY(fpdate))),IF(DAY(DATE(YEAR(fpdate),MONTH(fpdate)+A782-1,DAY(fpdate)))&lt;&gt;DAY(fpdate),DATE(YEAR(fpdate),MONTH(fpdate)+A782,0),DATE(YEAR(fpdate),MONTH(fpdate)+A782-1,DAY(fpdate))))))</f>
        <v>#NAME?</v>
      </c>
      <c r="C782" s="76" t="str">
        <f t="shared" si="2"/>
        <v>#NAME?</v>
      </c>
      <c r="D782" s="77" t="str">
        <f>IF(A782="","",IF(A782=1,start_rate,IF(variable,IF(OR(A782=1,A782&lt;$J$23*periods_per_year),D781,MIN($J$24,IF(MOD(A782-1,$J$26)=0,MAX($J$25,D781+$J$27),D781))),D781)))</f>
        <v>#NAME?</v>
      </c>
      <c r="E782" s="78" t="str">
        <f t="shared" si="3"/>
        <v>#NAME?</v>
      </c>
      <c r="F782" s="78" t="str">
        <f t="shared" si="4"/>
        <v>#NAME?</v>
      </c>
      <c r="G782" s="78" t="str">
        <f>IF(OR(A782="",A782&lt;$E$23),"",IF(J781&lt;=F782,0,IF(IF(AND(A782&gt;=$E$23,MOD(A782-$E$23,int)=0),$E$24,0)+F782&gt;=J781+E782,J781+E782-F782,IF(AND(A782&gt;=$E$23,MOD(A782-$E$23,int)=0),$E$24,0)+IF(IF(AND(A782&gt;=$E$23,MOD(A782-$E$23,int)=0),$E$24,0)+IF(MOD(A782-$E$27,periods_per_year)=0,$E$26,0)+F782&lt;J781+E782,IF(MOD(A782-$E$27,periods_per_year)=0,$E$26,0),J781+E782-IF(AND(A782&gt;=$E$23,MOD(A782-$E$23,int)=0),$E$24,0)-F782))))</f>
        <v>#NAME?</v>
      </c>
      <c r="H782" s="79"/>
      <c r="I782" s="78" t="str">
        <f t="shared" si="5"/>
        <v>#NAME?</v>
      </c>
      <c r="J782" s="78" t="str">
        <f t="shared" si="6"/>
        <v>#NAME?</v>
      </c>
      <c r="K782" s="78" t="str">
        <f t="shared" si="7"/>
        <v>#NAME?</v>
      </c>
      <c r="L782" s="78" t="str">
        <f t="shared" si="8"/>
        <v>#NAME?</v>
      </c>
      <c r="M782" s="4"/>
      <c r="N782" s="4"/>
      <c r="O782" s="74" t="str">
        <f t="shared" si="9"/>
        <v>#NAME?</v>
      </c>
      <c r="P782" s="75" t="str">
        <f>IF(O782="","",IF(OR(periods_per_year=26,periods_per_year=52),IF(periods_per_year=26,IF(O782=1,fpdate,P781+14),IF(periods_per_year=52,IF(O782=1,fpdate,P781+7),"n/a")),IF(periods_per_year=24,DATE(YEAR(fpdate),MONTH(fpdate)+(O782-1)/2+IF(AND(DAY(fpdate)&gt;=15,MOD(O782,2)=0),1,0),IF(MOD(O782,2)=0,IF(DAY(fpdate)&gt;=15,DAY(fpdate)-14,DAY(fpdate)+14),DAY(fpdate))),IF(DAY(DATE(YEAR(fpdate),MONTH(fpdate)+O782-1,DAY(fpdate)))&lt;&gt;DAY(fpdate),DATE(YEAR(fpdate),MONTH(fpdate)+O782,0),DATE(YEAR(fpdate),MONTH(fpdate)+O782-1,DAY(fpdate))))))</f>
        <v>#NAME?</v>
      </c>
      <c r="Q782" s="80" t="str">
        <f>IF(O782="","",IF(D782&lt;&gt;"",D782,IF(O782=1,start_rate,IF(variable,IF(OR(O782=1,O782&lt;$J$23*periods_per_year),Q781,MIN($J$24,IF(MOD(O782-1,$J$26)=0,MAX($J$25,Q781+$J$27),Q781))),Q781))))</f>
        <v>#NAME?</v>
      </c>
      <c r="R782" s="78" t="str">
        <f t="shared" si="10"/>
        <v>#NAME?</v>
      </c>
      <c r="S782" s="78" t="str">
        <f t="shared" si="11"/>
        <v>#NAME?</v>
      </c>
      <c r="T782" s="78" t="str">
        <f t="shared" si="12"/>
        <v>#NAME?</v>
      </c>
      <c r="U782" s="78" t="str">
        <f t="shared" si="13"/>
        <v>#NAME?</v>
      </c>
    </row>
    <row r="783" ht="12.75" customHeight="1">
      <c r="A783" s="74" t="str">
        <f t="shared" si="1"/>
        <v>#NAME?</v>
      </c>
      <c r="B783" s="75" t="str">
        <f>IF(A783="","",IF(OR(periods_per_year=26,periods_per_year=52),IF(periods_per_year=26,IF(A783=1,fpdate,B782+14),IF(periods_per_year=52,IF(A783=1,fpdate,B782+7),"n/a")),IF(periods_per_year=24,DATE(YEAR(fpdate),MONTH(fpdate)+(A783-1)/2+IF(AND(DAY(fpdate)&gt;=15,MOD(A783,2)=0),1,0),IF(MOD(A783,2)=0,IF(DAY(fpdate)&gt;=15,DAY(fpdate)-14,DAY(fpdate)+14),DAY(fpdate))),IF(DAY(DATE(YEAR(fpdate),MONTH(fpdate)+A783-1,DAY(fpdate)))&lt;&gt;DAY(fpdate),DATE(YEAR(fpdate),MONTH(fpdate)+A783,0),DATE(YEAR(fpdate),MONTH(fpdate)+A783-1,DAY(fpdate))))))</f>
        <v>#NAME?</v>
      </c>
      <c r="C783" s="76" t="str">
        <f t="shared" si="2"/>
        <v>#NAME?</v>
      </c>
      <c r="D783" s="77" t="str">
        <f>IF(A783="","",IF(A783=1,start_rate,IF(variable,IF(OR(A783=1,A783&lt;$J$23*periods_per_year),D782,MIN($J$24,IF(MOD(A783-1,$J$26)=0,MAX($J$25,D782+$J$27),D782))),D782)))</f>
        <v>#NAME?</v>
      </c>
      <c r="E783" s="78" t="str">
        <f t="shared" si="3"/>
        <v>#NAME?</v>
      </c>
      <c r="F783" s="78" t="str">
        <f t="shared" si="4"/>
        <v>#NAME?</v>
      </c>
      <c r="G783" s="78" t="str">
        <f>IF(OR(A783="",A783&lt;$E$23),"",IF(J782&lt;=F783,0,IF(IF(AND(A783&gt;=$E$23,MOD(A783-$E$23,int)=0),$E$24,0)+F783&gt;=J782+E783,J782+E783-F783,IF(AND(A783&gt;=$E$23,MOD(A783-$E$23,int)=0),$E$24,0)+IF(IF(AND(A783&gt;=$E$23,MOD(A783-$E$23,int)=0),$E$24,0)+IF(MOD(A783-$E$27,periods_per_year)=0,$E$26,0)+F783&lt;J782+E783,IF(MOD(A783-$E$27,periods_per_year)=0,$E$26,0),J782+E783-IF(AND(A783&gt;=$E$23,MOD(A783-$E$23,int)=0),$E$24,0)-F783))))</f>
        <v>#NAME?</v>
      </c>
      <c r="H783" s="79"/>
      <c r="I783" s="78" t="str">
        <f t="shared" si="5"/>
        <v>#NAME?</v>
      </c>
      <c r="J783" s="78" t="str">
        <f t="shared" si="6"/>
        <v>#NAME?</v>
      </c>
      <c r="K783" s="78" t="str">
        <f t="shared" si="7"/>
        <v>#NAME?</v>
      </c>
      <c r="L783" s="78" t="str">
        <f t="shared" si="8"/>
        <v>#NAME?</v>
      </c>
      <c r="M783" s="4"/>
      <c r="N783" s="4"/>
      <c r="O783" s="74" t="str">
        <f t="shared" si="9"/>
        <v>#NAME?</v>
      </c>
      <c r="P783" s="75" t="str">
        <f>IF(O783="","",IF(OR(periods_per_year=26,periods_per_year=52),IF(periods_per_year=26,IF(O783=1,fpdate,P782+14),IF(periods_per_year=52,IF(O783=1,fpdate,P782+7),"n/a")),IF(periods_per_year=24,DATE(YEAR(fpdate),MONTH(fpdate)+(O783-1)/2+IF(AND(DAY(fpdate)&gt;=15,MOD(O783,2)=0),1,0),IF(MOD(O783,2)=0,IF(DAY(fpdate)&gt;=15,DAY(fpdate)-14,DAY(fpdate)+14),DAY(fpdate))),IF(DAY(DATE(YEAR(fpdate),MONTH(fpdate)+O783-1,DAY(fpdate)))&lt;&gt;DAY(fpdate),DATE(YEAR(fpdate),MONTH(fpdate)+O783,0),DATE(YEAR(fpdate),MONTH(fpdate)+O783-1,DAY(fpdate))))))</f>
        <v>#NAME?</v>
      </c>
      <c r="Q783" s="80" t="str">
        <f>IF(O783="","",IF(D783&lt;&gt;"",D783,IF(O783=1,start_rate,IF(variable,IF(OR(O783=1,O783&lt;$J$23*periods_per_year),Q782,MIN($J$24,IF(MOD(O783-1,$J$26)=0,MAX($J$25,Q782+$J$27),Q782))),Q782))))</f>
        <v>#NAME?</v>
      </c>
      <c r="R783" s="78" t="str">
        <f t="shared" si="10"/>
        <v>#NAME?</v>
      </c>
      <c r="S783" s="78" t="str">
        <f t="shared" si="11"/>
        <v>#NAME?</v>
      </c>
      <c r="T783" s="78" t="str">
        <f t="shared" si="12"/>
        <v>#NAME?</v>
      </c>
      <c r="U783" s="78" t="str">
        <f t="shared" si="13"/>
        <v>#NAME?</v>
      </c>
    </row>
    <row r="784" ht="12.75" customHeight="1">
      <c r="A784" s="74" t="str">
        <f t="shared" si="1"/>
        <v>#NAME?</v>
      </c>
      <c r="B784" s="75" t="str">
        <f>IF(A784="","",IF(OR(periods_per_year=26,periods_per_year=52),IF(periods_per_year=26,IF(A784=1,fpdate,B783+14),IF(periods_per_year=52,IF(A784=1,fpdate,B783+7),"n/a")),IF(periods_per_year=24,DATE(YEAR(fpdate),MONTH(fpdate)+(A784-1)/2+IF(AND(DAY(fpdate)&gt;=15,MOD(A784,2)=0),1,0),IF(MOD(A784,2)=0,IF(DAY(fpdate)&gt;=15,DAY(fpdate)-14,DAY(fpdate)+14),DAY(fpdate))),IF(DAY(DATE(YEAR(fpdate),MONTH(fpdate)+A784-1,DAY(fpdate)))&lt;&gt;DAY(fpdate),DATE(YEAR(fpdate),MONTH(fpdate)+A784,0),DATE(YEAR(fpdate),MONTH(fpdate)+A784-1,DAY(fpdate))))))</f>
        <v>#NAME?</v>
      </c>
      <c r="C784" s="76" t="str">
        <f t="shared" si="2"/>
        <v>#NAME?</v>
      </c>
      <c r="D784" s="77" t="str">
        <f>IF(A784="","",IF(A784=1,start_rate,IF(variable,IF(OR(A784=1,A784&lt;$J$23*periods_per_year),D783,MIN($J$24,IF(MOD(A784-1,$J$26)=0,MAX($J$25,D783+$J$27),D783))),D783)))</f>
        <v>#NAME?</v>
      </c>
      <c r="E784" s="78" t="str">
        <f t="shared" si="3"/>
        <v>#NAME?</v>
      </c>
      <c r="F784" s="78" t="str">
        <f t="shared" si="4"/>
        <v>#NAME?</v>
      </c>
      <c r="G784" s="78" t="str">
        <f>IF(OR(A784="",A784&lt;$E$23),"",IF(J783&lt;=F784,0,IF(IF(AND(A784&gt;=$E$23,MOD(A784-$E$23,int)=0),$E$24,0)+F784&gt;=J783+E784,J783+E784-F784,IF(AND(A784&gt;=$E$23,MOD(A784-$E$23,int)=0),$E$24,0)+IF(IF(AND(A784&gt;=$E$23,MOD(A784-$E$23,int)=0),$E$24,0)+IF(MOD(A784-$E$27,periods_per_year)=0,$E$26,0)+F784&lt;J783+E784,IF(MOD(A784-$E$27,periods_per_year)=0,$E$26,0),J783+E784-IF(AND(A784&gt;=$E$23,MOD(A784-$E$23,int)=0),$E$24,0)-F784))))</f>
        <v>#NAME?</v>
      </c>
      <c r="H784" s="79"/>
      <c r="I784" s="78" t="str">
        <f t="shared" si="5"/>
        <v>#NAME?</v>
      </c>
      <c r="J784" s="78" t="str">
        <f t="shared" si="6"/>
        <v>#NAME?</v>
      </c>
      <c r="K784" s="78" t="str">
        <f t="shared" si="7"/>
        <v>#NAME?</v>
      </c>
      <c r="L784" s="78" t="str">
        <f t="shared" si="8"/>
        <v>#NAME?</v>
      </c>
      <c r="M784" s="4"/>
      <c r="N784" s="4"/>
      <c r="O784" s="74" t="str">
        <f t="shared" si="9"/>
        <v>#NAME?</v>
      </c>
      <c r="P784" s="75" t="str">
        <f>IF(O784="","",IF(OR(periods_per_year=26,periods_per_year=52),IF(periods_per_year=26,IF(O784=1,fpdate,P783+14),IF(periods_per_year=52,IF(O784=1,fpdate,P783+7),"n/a")),IF(periods_per_year=24,DATE(YEAR(fpdate),MONTH(fpdate)+(O784-1)/2+IF(AND(DAY(fpdate)&gt;=15,MOD(O784,2)=0),1,0),IF(MOD(O784,2)=0,IF(DAY(fpdate)&gt;=15,DAY(fpdate)-14,DAY(fpdate)+14),DAY(fpdate))),IF(DAY(DATE(YEAR(fpdate),MONTH(fpdate)+O784-1,DAY(fpdate)))&lt;&gt;DAY(fpdate),DATE(YEAR(fpdate),MONTH(fpdate)+O784,0),DATE(YEAR(fpdate),MONTH(fpdate)+O784-1,DAY(fpdate))))))</f>
        <v>#NAME?</v>
      </c>
      <c r="Q784" s="80" t="str">
        <f>IF(O784="","",IF(D784&lt;&gt;"",D784,IF(O784=1,start_rate,IF(variable,IF(OR(O784=1,O784&lt;$J$23*periods_per_year),Q783,MIN($J$24,IF(MOD(O784-1,$J$26)=0,MAX($J$25,Q783+$J$27),Q783))),Q783))))</f>
        <v>#NAME?</v>
      </c>
      <c r="R784" s="78" t="str">
        <f t="shared" si="10"/>
        <v>#NAME?</v>
      </c>
      <c r="S784" s="78" t="str">
        <f t="shared" si="11"/>
        <v>#NAME?</v>
      </c>
      <c r="T784" s="78" t="str">
        <f t="shared" si="12"/>
        <v>#NAME?</v>
      </c>
      <c r="U784" s="78" t="str">
        <f t="shared" si="13"/>
        <v>#NAME?</v>
      </c>
    </row>
    <row r="785" ht="12.75" customHeight="1">
      <c r="A785" s="74" t="str">
        <f t="shared" si="1"/>
        <v>#NAME?</v>
      </c>
      <c r="B785" s="75" t="str">
        <f>IF(A785="","",IF(OR(periods_per_year=26,periods_per_year=52),IF(periods_per_year=26,IF(A785=1,fpdate,B784+14),IF(periods_per_year=52,IF(A785=1,fpdate,B784+7),"n/a")),IF(periods_per_year=24,DATE(YEAR(fpdate),MONTH(fpdate)+(A785-1)/2+IF(AND(DAY(fpdate)&gt;=15,MOD(A785,2)=0),1,0),IF(MOD(A785,2)=0,IF(DAY(fpdate)&gt;=15,DAY(fpdate)-14,DAY(fpdate)+14),DAY(fpdate))),IF(DAY(DATE(YEAR(fpdate),MONTH(fpdate)+A785-1,DAY(fpdate)))&lt;&gt;DAY(fpdate),DATE(YEAR(fpdate),MONTH(fpdate)+A785,0),DATE(YEAR(fpdate),MONTH(fpdate)+A785-1,DAY(fpdate))))))</f>
        <v>#NAME?</v>
      </c>
      <c r="C785" s="76" t="str">
        <f t="shared" si="2"/>
        <v>#NAME?</v>
      </c>
      <c r="D785" s="77" t="str">
        <f>IF(A785="","",IF(A785=1,start_rate,IF(variable,IF(OR(A785=1,A785&lt;$J$23*periods_per_year),D784,MIN($J$24,IF(MOD(A785-1,$J$26)=0,MAX($J$25,D784+$J$27),D784))),D784)))</f>
        <v>#NAME?</v>
      </c>
      <c r="E785" s="78" t="str">
        <f t="shared" si="3"/>
        <v>#NAME?</v>
      </c>
      <c r="F785" s="78" t="str">
        <f t="shared" si="4"/>
        <v>#NAME?</v>
      </c>
      <c r="G785" s="78" t="str">
        <f>IF(OR(A785="",A785&lt;$E$23),"",IF(J784&lt;=F785,0,IF(IF(AND(A785&gt;=$E$23,MOD(A785-$E$23,int)=0),$E$24,0)+F785&gt;=J784+E785,J784+E785-F785,IF(AND(A785&gt;=$E$23,MOD(A785-$E$23,int)=0),$E$24,0)+IF(IF(AND(A785&gt;=$E$23,MOD(A785-$E$23,int)=0),$E$24,0)+IF(MOD(A785-$E$27,periods_per_year)=0,$E$26,0)+F785&lt;J784+E785,IF(MOD(A785-$E$27,periods_per_year)=0,$E$26,0),J784+E785-IF(AND(A785&gt;=$E$23,MOD(A785-$E$23,int)=0),$E$24,0)-F785))))</f>
        <v>#NAME?</v>
      </c>
      <c r="H785" s="79"/>
      <c r="I785" s="78" t="str">
        <f t="shared" si="5"/>
        <v>#NAME?</v>
      </c>
      <c r="J785" s="78" t="str">
        <f t="shared" si="6"/>
        <v>#NAME?</v>
      </c>
      <c r="K785" s="78" t="str">
        <f t="shared" si="7"/>
        <v>#NAME?</v>
      </c>
      <c r="L785" s="78" t="str">
        <f t="shared" si="8"/>
        <v>#NAME?</v>
      </c>
      <c r="M785" s="4"/>
      <c r="N785" s="4"/>
      <c r="O785" s="74" t="str">
        <f t="shared" si="9"/>
        <v>#NAME?</v>
      </c>
      <c r="P785" s="75" t="str">
        <f>IF(O785="","",IF(OR(periods_per_year=26,periods_per_year=52),IF(periods_per_year=26,IF(O785=1,fpdate,P784+14),IF(periods_per_year=52,IF(O785=1,fpdate,P784+7),"n/a")),IF(periods_per_year=24,DATE(YEAR(fpdate),MONTH(fpdate)+(O785-1)/2+IF(AND(DAY(fpdate)&gt;=15,MOD(O785,2)=0),1,0),IF(MOD(O785,2)=0,IF(DAY(fpdate)&gt;=15,DAY(fpdate)-14,DAY(fpdate)+14),DAY(fpdate))),IF(DAY(DATE(YEAR(fpdate),MONTH(fpdate)+O785-1,DAY(fpdate)))&lt;&gt;DAY(fpdate),DATE(YEAR(fpdate),MONTH(fpdate)+O785,0),DATE(YEAR(fpdate),MONTH(fpdate)+O785-1,DAY(fpdate))))))</f>
        <v>#NAME?</v>
      </c>
      <c r="Q785" s="80" t="str">
        <f>IF(O785="","",IF(D785&lt;&gt;"",D785,IF(O785=1,start_rate,IF(variable,IF(OR(O785=1,O785&lt;$J$23*periods_per_year),Q784,MIN($J$24,IF(MOD(O785-1,$J$26)=0,MAX($J$25,Q784+$J$27),Q784))),Q784))))</f>
        <v>#NAME?</v>
      </c>
      <c r="R785" s="78" t="str">
        <f t="shared" si="10"/>
        <v>#NAME?</v>
      </c>
      <c r="S785" s="78" t="str">
        <f t="shared" si="11"/>
        <v>#NAME?</v>
      </c>
      <c r="T785" s="78" t="str">
        <f t="shared" si="12"/>
        <v>#NAME?</v>
      </c>
      <c r="U785" s="78" t="str">
        <f t="shared" si="13"/>
        <v>#NAME?</v>
      </c>
    </row>
    <row r="786" ht="12.75" customHeight="1">
      <c r="A786" s="74" t="str">
        <f t="shared" si="1"/>
        <v>#NAME?</v>
      </c>
      <c r="B786" s="75" t="str">
        <f>IF(A786="","",IF(OR(periods_per_year=26,periods_per_year=52),IF(periods_per_year=26,IF(A786=1,fpdate,B785+14),IF(periods_per_year=52,IF(A786=1,fpdate,B785+7),"n/a")),IF(periods_per_year=24,DATE(YEAR(fpdate),MONTH(fpdate)+(A786-1)/2+IF(AND(DAY(fpdate)&gt;=15,MOD(A786,2)=0),1,0),IF(MOD(A786,2)=0,IF(DAY(fpdate)&gt;=15,DAY(fpdate)-14,DAY(fpdate)+14),DAY(fpdate))),IF(DAY(DATE(YEAR(fpdate),MONTH(fpdate)+A786-1,DAY(fpdate)))&lt;&gt;DAY(fpdate),DATE(YEAR(fpdate),MONTH(fpdate)+A786,0),DATE(YEAR(fpdate),MONTH(fpdate)+A786-1,DAY(fpdate))))))</f>
        <v>#NAME?</v>
      </c>
      <c r="C786" s="76" t="str">
        <f t="shared" si="2"/>
        <v>#NAME?</v>
      </c>
      <c r="D786" s="77" t="str">
        <f>IF(A786="","",IF(A786=1,start_rate,IF(variable,IF(OR(A786=1,A786&lt;$J$23*periods_per_year),D785,MIN($J$24,IF(MOD(A786-1,$J$26)=0,MAX($J$25,D785+$J$27),D785))),D785)))</f>
        <v>#NAME?</v>
      </c>
      <c r="E786" s="78" t="str">
        <f t="shared" si="3"/>
        <v>#NAME?</v>
      </c>
      <c r="F786" s="78" t="str">
        <f t="shared" si="4"/>
        <v>#NAME?</v>
      </c>
      <c r="G786" s="78" t="str">
        <f>IF(OR(A786="",A786&lt;$E$23),"",IF(J785&lt;=F786,0,IF(IF(AND(A786&gt;=$E$23,MOD(A786-$E$23,int)=0),$E$24,0)+F786&gt;=J785+E786,J785+E786-F786,IF(AND(A786&gt;=$E$23,MOD(A786-$E$23,int)=0),$E$24,0)+IF(IF(AND(A786&gt;=$E$23,MOD(A786-$E$23,int)=0),$E$24,0)+IF(MOD(A786-$E$27,periods_per_year)=0,$E$26,0)+F786&lt;J785+E786,IF(MOD(A786-$E$27,periods_per_year)=0,$E$26,0),J785+E786-IF(AND(A786&gt;=$E$23,MOD(A786-$E$23,int)=0),$E$24,0)-F786))))</f>
        <v>#NAME?</v>
      </c>
      <c r="H786" s="79"/>
      <c r="I786" s="78" t="str">
        <f t="shared" si="5"/>
        <v>#NAME?</v>
      </c>
      <c r="J786" s="78" t="str">
        <f t="shared" si="6"/>
        <v>#NAME?</v>
      </c>
      <c r="K786" s="78" t="str">
        <f t="shared" si="7"/>
        <v>#NAME?</v>
      </c>
      <c r="L786" s="78" t="str">
        <f t="shared" si="8"/>
        <v>#NAME?</v>
      </c>
      <c r="M786" s="4"/>
      <c r="N786" s="4"/>
      <c r="O786" s="74" t="str">
        <f t="shared" si="9"/>
        <v>#NAME?</v>
      </c>
      <c r="P786" s="75" t="str">
        <f>IF(O786="","",IF(OR(periods_per_year=26,periods_per_year=52),IF(periods_per_year=26,IF(O786=1,fpdate,P785+14),IF(periods_per_year=52,IF(O786=1,fpdate,P785+7),"n/a")),IF(periods_per_year=24,DATE(YEAR(fpdate),MONTH(fpdate)+(O786-1)/2+IF(AND(DAY(fpdate)&gt;=15,MOD(O786,2)=0),1,0),IF(MOD(O786,2)=0,IF(DAY(fpdate)&gt;=15,DAY(fpdate)-14,DAY(fpdate)+14),DAY(fpdate))),IF(DAY(DATE(YEAR(fpdate),MONTH(fpdate)+O786-1,DAY(fpdate)))&lt;&gt;DAY(fpdate),DATE(YEAR(fpdate),MONTH(fpdate)+O786,0),DATE(YEAR(fpdate),MONTH(fpdate)+O786-1,DAY(fpdate))))))</f>
        <v>#NAME?</v>
      </c>
      <c r="Q786" s="80" t="str">
        <f>IF(O786="","",IF(D786&lt;&gt;"",D786,IF(O786=1,start_rate,IF(variable,IF(OR(O786=1,O786&lt;$J$23*periods_per_year),Q785,MIN($J$24,IF(MOD(O786-1,$J$26)=0,MAX($J$25,Q785+$J$27),Q785))),Q785))))</f>
        <v>#NAME?</v>
      </c>
      <c r="R786" s="78" t="str">
        <f t="shared" si="10"/>
        <v>#NAME?</v>
      </c>
      <c r="S786" s="78" t="str">
        <f t="shared" si="11"/>
        <v>#NAME?</v>
      </c>
      <c r="T786" s="78" t="str">
        <f t="shared" si="12"/>
        <v>#NAME?</v>
      </c>
      <c r="U786" s="78" t="str">
        <f t="shared" si="13"/>
        <v>#NAME?</v>
      </c>
    </row>
    <row r="787" ht="12.75" customHeight="1">
      <c r="A787" s="74" t="str">
        <f t="shared" si="1"/>
        <v>#NAME?</v>
      </c>
      <c r="B787" s="75" t="str">
        <f>IF(A787="","",IF(OR(periods_per_year=26,periods_per_year=52),IF(periods_per_year=26,IF(A787=1,fpdate,B786+14),IF(periods_per_year=52,IF(A787=1,fpdate,B786+7),"n/a")),IF(periods_per_year=24,DATE(YEAR(fpdate),MONTH(fpdate)+(A787-1)/2+IF(AND(DAY(fpdate)&gt;=15,MOD(A787,2)=0),1,0),IF(MOD(A787,2)=0,IF(DAY(fpdate)&gt;=15,DAY(fpdate)-14,DAY(fpdate)+14),DAY(fpdate))),IF(DAY(DATE(YEAR(fpdate),MONTH(fpdate)+A787-1,DAY(fpdate)))&lt;&gt;DAY(fpdate),DATE(YEAR(fpdate),MONTH(fpdate)+A787,0),DATE(YEAR(fpdate),MONTH(fpdate)+A787-1,DAY(fpdate))))))</f>
        <v>#NAME?</v>
      </c>
      <c r="C787" s="76" t="str">
        <f t="shared" si="2"/>
        <v>#NAME?</v>
      </c>
      <c r="D787" s="77" t="str">
        <f>IF(A787="","",IF(A787=1,start_rate,IF(variable,IF(OR(A787=1,A787&lt;$J$23*periods_per_year),D786,MIN($J$24,IF(MOD(A787-1,$J$26)=0,MAX($J$25,D786+$J$27),D786))),D786)))</f>
        <v>#NAME?</v>
      </c>
      <c r="E787" s="78" t="str">
        <f t="shared" si="3"/>
        <v>#NAME?</v>
      </c>
      <c r="F787" s="78" t="str">
        <f t="shared" si="4"/>
        <v>#NAME?</v>
      </c>
      <c r="G787" s="78" t="str">
        <f>IF(OR(A787="",A787&lt;$E$23),"",IF(J786&lt;=F787,0,IF(IF(AND(A787&gt;=$E$23,MOD(A787-$E$23,int)=0),$E$24,0)+F787&gt;=J786+E787,J786+E787-F787,IF(AND(A787&gt;=$E$23,MOD(A787-$E$23,int)=0),$E$24,0)+IF(IF(AND(A787&gt;=$E$23,MOD(A787-$E$23,int)=0),$E$24,0)+IF(MOD(A787-$E$27,periods_per_year)=0,$E$26,0)+F787&lt;J786+E787,IF(MOD(A787-$E$27,periods_per_year)=0,$E$26,0),J786+E787-IF(AND(A787&gt;=$E$23,MOD(A787-$E$23,int)=0),$E$24,0)-F787))))</f>
        <v>#NAME?</v>
      </c>
      <c r="H787" s="79"/>
      <c r="I787" s="78" t="str">
        <f t="shared" si="5"/>
        <v>#NAME?</v>
      </c>
      <c r="J787" s="78" t="str">
        <f t="shared" si="6"/>
        <v>#NAME?</v>
      </c>
      <c r="K787" s="78" t="str">
        <f t="shared" si="7"/>
        <v>#NAME?</v>
      </c>
      <c r="L787" s="78" t="str">
        <f t="shared" si="8"/>
        <v>#NAME?</v>
      </c>
      <c r="M787" s="4"/>
      <c r="N787" s="4"/>
      <c r="O787" s="74" t="str">
        <f t="shared" si="9"/>
        <v>#NAME?</v>
      </c>
      <c r="P787" s="75" t="str">
        <f>IF(O787="","",IF(OR(periods_per_year=26,periods_per_year=52),IF(periods_per_year=26,IF(O787=1,fpdate,P786+14),IF(periods_per_year=52,IF(O787=1,fpdate,P786+7),"n/a")),IF(periods_per_year=24,DATE(YEAR(fpdate),MONTH(fpdate)+(O787-1)/2+IF(AND(DAY(fpdate)&gt;=15,MOD(O787,2)=0),1,0),IF(MOD(O787,2)=0,IF(DAY(fpdate)&gt;=15,DAY(fpdate)-14,DAY(fpdate)+14),DAY(fpdate))),IF(DAY(DATE(YEAR(fpdate),MONTH(fpdate)+O787-1,DAY(fpdate)))&lt;&gt;DAY(fpdate),DATE(YEAR(fpdate),MONTH(fpdate)+O787,0),DATE(YEAR(fpdate),MONTH(fpdate)+O787-1,DAY(fpdate))))))</f>
        <v>#NAME?</v>
      </c>
      <c r="Q787" s="80" t="str">
        <f>IF(O787="","",IF(D787&lt;&gt;"",D787,IF(O787=1,start_rate,IF(variable,IF(OR(O787=1,O787&lt;$J$23*periods_per_year),Q786,MIN($J$24,IF(MOD(O787-1,$J$26)=0,MAX($J$25,Q786+$J$27),Q786))),Q786))))</f>
        <v>#NAME?</v>
      </c>
      <c r="R787" s="78" t="str">
        <f t="shared" si="10"/>
        <v>#NAME?</v>
      </c>
      <c r="S787" s="78" t="str">
        <f t="shared" si="11"/>
        <v>#NAME?</v>
      </c>
      <c r="T787" s="78" t="str">
        <f t="shared" si="12"/>
        <v>#NAME?</v>
      </c>
      <c r="U787" s="78" t="str">
        <f t="shared" si="13"/>
        <v>#NAME?</v>
      </c>
    </row>
    <row r="788" ht="12.75" customHeight="1">
      <c r="A788" s="74" t="str">
        <f t="shared" si="1"/>
        <v>#NAME?</v>
      </c>
      <c r="B788" s="75" t="str">
        <f>IF(A788="","",IF(OR(periods_per_year=26,periods_per_year=52),IF(periods_per_year=26,IF(A788=1,fpdate,B787+14),IF(periods_per_year=52,IF(A788=1,fpdate,B787+7),"n/a")),IF(periods_per_year=24,DATE(YEAR(fpdate),MONTH(fpdate)+(A788-1)/2+IF(AND(DAY(fpdate)&gt;=15,MOD(A788,2)=0),1,0),IF(MOD(A788,2)=0,IF(DAY(fpdate)&gt;=15,DAY(fpdate)-14,DAY(fpdate)+14),DAY(fpdate))),IF(DAY(DATE(YEAR(fpdate),MONTH(fpdate)+A788-1,DAY(fpdate)))&lt;&gt;DAY(fpdate),DATE(YEAR(fpdate),MONTH(fpdate)+A788,0),DATE(YEAR(fpdate),MONTH(fpdate)+A788-1,DAY(fpdate))))))</f>
        <v>#NAME?</v>
      </c>
      <c r="C788" s="76" t="str">
        <f t="shared" si="2"/>
        <v>#NAME?</v>
      </c>
      <c r="D788" s="77" t="str">
        <f>IF(A788="","",IF(A788=1,start_rate,IF(variable,IF(OR(A788=1,A788&lt;$J$23*periods_per_year),D787,MIN($J$24,IF(MOD(A788-1,$J$26)=0,MAX($J$25,D787+$J$27),D787))),D787)))</f>
        <v>#NAME?</v>
      </c>
      <c r="E788" s="78" t="str">
        <f t="shared" si="3"/>
        <v>#NAME?</v>
      </c>
      <c r="F788" s="78" t="str">
        <f t="shared" si="4"/>
        <v>#NAME?</v>
      </c>
      <c r="G788" s="78" t="str">
        <f>IF(OR(A788="",A788&lt;$E$23),"",IF(J787&lt;=F788,0,IF(IF(AND(A788&gt;=$E$23,MOD(A788-$E$23,int)=0),$E$24,0)+F788&gt;=J787+E788,J787+E788-F788,IF(AND(A788&gt;=$E$23,MOD(A788-$E$23,int)=0),$E$24,0)+IF(IF(AND(A788&gt;=$E$23,MOD(A788-$E$23,int)=0),$E$24,0)+IF(MOD(A788-$E$27,periods_per_year)=0,$E$26,0)+F788&lt;J787+E788,IF(MOD(A788-$E$27,periods_per_year)=0,$E$26,0),J787+E788-IF(AND(A788&gt;=$E$23,MOD(A788-$E$23,int)=0),$E$24,0)-F788))))</f>
        <v>#NAME?</v>
      </c>
      <c r="H788" s="79"/>
      <c r="I788" s="78" t="str">
        <f t="shared" si="5"/>
        <v>#NAME?</v>
      </c>
      <c r="J788" s="78" t="str">
        <f t="shared" si="6"/>
        <v>#NAME?</v>
      </c>
      <c r="K788" s="78" t="str">
        <f t="shared" si="7"/>
        <v>#NAME?</v>
      </c>
      <c r="L788" s="78" t="str">
        <f t="shared" si="8"/>
        <v>#NAME?</v>
      </c>
      <c r="M788" s="4"/>
      <c r="N788" s="4"/>
      <c r="O788" s="74" t="str">
        <f t="shared" si="9"/>
        <v>#NAME?</v>
      </c>
      <c r="P788" s="75" t="str">
        <f>IF(O788="","",IF(OR(periods_per_year=26,periods_per_year=52),IF(periods_per_year=26,IF(O788=1,fpdate,P787+14),IF(periods_per_year=52,IF(O788=1,fpdate,P787+7),"n/a")),IF(periods_per_year=24,DATE(YEAR(fpdate),MONTH(fpdate)+(O788-1)/2+IF(AND(DAY(fpdate)&gt;=15,MOD(O788,2)=0),1,0),IF(MOD(O788,2)=0,IF(DAY(fpdate)&gt;=15,DAY(fpdate)-14,DAY(fpdate)+14),DAY(fpdate))),IF(DAY(DATE(YEAR(fpdate),MONTH(fpdate)+O788-1,DAY(fpdate)))&lt;&gt;DAY(fpdate),DATE(YEAR(fpdate),MONTH(fpdate)+O788,0),DATE(YEAR(fpdate),MONTH(fpdate)+O788-1,DAY(fpdate))))))</f>
        <v>#NAME?</v>
      </c>
      <c r="Q788" s="80" t="str">
        <f>IF(O788="","",IF(D788&lt;&gt;"",D788,IF(O788=1,start_rate,IF(variable,IF(OR(O788=1,O788&lt;$J$23*periods_per_year),Q787,MIN($J$24,IF(MOD(O788-1,$J$26)=0,MAX($J$25,Q787+$J$27),Q787))),Q787))))</f>
        <v>#NAME?</v>
      </c>
      <c r="R788" s="78" t="str">
        <f t="shared" si="10"/>
        <v>#NAME?</v>
      </c>
      <c r="S788" s="78" t="str">
        <f t="shared" si="11"/>
        <v>#NAME?</v>
      </c>
      <c r="T788" s="78" t="str">
        <f t="shared" si="12"/>
        <v>#NAME?</v>
      </c>
      <c r="U788" s="78" t="str">
        <f t="shared" si="13"/>
        <v>#NAME?</v>
      </c>
    </row>
    <row r="789" ht="12.75" customHeight="1">
      <c r="A789" s="74" t="str">
        <f t="shared" si="1"/>
        <v>#NAME?</v>
      </c>
      <c r="B789" s="75" t="str">
        <f>IF(A789="","",IF(OR(periods_per_year=26,periods_per_year=52),IF(periods_per_year=26,IF(A789=1,fpdate,B788+14),IF(periods_per_year=52,IF(A789=1,fpdate,B788+7),"n/a")),IF(periods_per_year=24,DATE(YEAR(fpdate),MONTH(fpdate)+(A789-1)/2+IF(AND(DAY(fpdate)&gt;=15,MOD(A789,2)=0),1,0),IF(MOD(A789,2)=0,IF(DAY(fpdate)&gt;=15,DAY(fpdate)-14,DAY(fpdate)+14),DAY(fpdate))),IF(DAY(DATE(YEAR(fpdate),MONTH(fpdate)+A789-1,DAY(fpdate)))&lt;&gt;DAY(fpdate),DATE(YEAR(fpdate),MONTH(fpdate)+A789,0),DATE(YEAR(fpdate),MONTH(fpdate)+A789-1,DAY(fpdate))))))</f>
        <v>#NAME?</v>
      </c>
      <c r="C789" s="76" t="str">
        <f t="shared" si="2"/>
        <v>#NAME?</v>
      </c>
      <c r="D789" s="77" t="str">
        <f>IF(A789="","",IF(A789=1,start_rate,IF(variable,IF(OR(A789=1,A789&lt;$J$23*periods_per_year),D788,MIN($J$24,IF(MOD(A789-1,$J$26)=0,MAX($J$25,D788+$J$27),D788))),D788)))</f>
        <v>#NAME?</v>
      </c>
      <c r="E789" s="78" t="str">
        <f t="shared" si="3"/>
        <v>#NAME?</v>
      </c>
      <c r="F789" s="78" t="str">
        <f t="shared" si="4"/>
        <v>#NAME?</v>
      </c>
      <c r="G789" s="78" t="str">
        <f>IF(OR(A789="",A789&lt;$E$23),"",IF(J788&lt;=F789,0,IF(IF(AND(A789&gt;=$E$23,MOD(A789-$E$23,int)=0),$E$24,0)+F789&gt;=J788+E789,J788+E789-F789,IF(AND(A789&gt;=$E$23,MOD(A789-$E$23,int)=0),$E$24,0)+IF(IF(AND(A789&gt;=$E$23,MOD(A789-$E$23,int)=0),$E$24,0)+IF(MOD(A789-$E$27,periods_per_year)=0,$E$26,0)+F789&lt;J788+E789,IF(MOD(A789-$E$27,periods_per_year)=0,$E$26,0),J788+E789-IF(AND(A789&gt;=$E$23,MOD(A789-$E$23,int)=0),$E$24,0)-F789))))</f>
        <v>#NAME?</v>
      </c>
      <c r="H789" s="79"/>
      <c r="I789" s="78" t="str">
        <f t="shared" si="5"/>
        <v>#NAME?</v>
      </c>
      <c r="J789" s="78" t="str">
        <f t="shared" si="6"/>
        <v>#NAME?</v>
      </c>
      <c r="K789" s="78" t="str">
        <f t="shared" si="7"/>
        <v>#NAME?</v>
      </c>
      <c r="L789" s="78" t="str">
        <f t="shared" si="8"/>
        <v>#NAME?</v>
      </c>
      <c r="M789" s="4"/>
      <c r="N789" s="4"/>
      <c r="O789" s="74" t="str">
        <f t="shared" si="9"/>
        <v>#NAME?</v>
      </c>
      <c r="P789" s="75" t="str">
        <f>IF(O789="","",IF(OR(periods_per_year=26,periods_per_year=52),IF(periods_per_year=26,IF(O789=1,fpdate,P788+14),IF(periods_per_year=52,IF(O789=1,fpdate,P788+7),"n/a")),IF(periods_per_year=24,DATE(YEAR(fpdate),MONTH(fpdate)+(O789-1)/2+IF(AND(DAY(fpdate)&gt;=15,MOD(O789,2)=0),1,0),IF(MOD(O789,2)=0,IF(DAY(fpdate)&gt;=15,DAY(fpdate)-14,DAY(fpdate)+14),DAY(fpdate))),IF(DAY(DATE(YEAR(fpdate),MONTH(fpdate)+O789-1,DAY(fpdate)))&lt;&gt;DAY(fpdate),DATE(YEAR(fpdate),MONTH(fpdate)+O789,0),DATE(YEAR(fpdate),MONTH(fpdate)+O789-1,DAY(fpdate))))))</f>
        <v>#NAME?</v>
      </c>
      <c r="Q789" s="80" t="str">
        <f>IF(O789="","",IF(D789&lt;&gt;"",D789,IF(O789=1,start_rate,IF(variable,IF(OR(O789=1,O789&lt;$J$23*periods_per_year),Q788,MIN($J$24,IF(MOD(O789-1,$J$26)=0,MAX($J$25,Q788+$J$27),Q788))),Q788))))</f>
        <v>#NAME?</v>
      </c>
      <c r="R789" s="78" t="str">
        <f t="shared" si="10"/>
        <v>#NAME?</v>
      </c>
      <c r="S789" s="78" t="str">
        <f t="shared" si="11"/>
        <v>#NAME?</v>
      </c>
      <c r="T789" s="78" t="str">
        <f t="shared" si="12"/>
        <v>#NAME?</v>
      </c>
      <c r="U789" s="78" t="str">
        <f t="shared" si="13"/>
        <v>#NAME?</v>
      </c>
    </row>
    <row r="790" ht="12.75" customHeight="1">
      <c r="A790" s="74" t="str">
        <f t="shared" si="1"/>
        <v>#NAME?</v>
      </c>
      <c r="B790" s="75" t="str">
        <f>IF(A790="","",IF(OR(periods_per_year=26,periods_per_year=52),IF(periods_per_year=26,IF(A790=1,fpdate,B789+14),IF(periods_per_year=52,IF(A790=1,fpdate,B789+7),"n/a")),IF(periods_per_year=24,DATE(YEAR(fpdate),MONTH(fpdate)+(A790-1)/2+IF(AND(DAY(fpdate)&gt;=15,MOD(A790,2)=0),1,0),IF(MOD(A790,2)=0,IF(DAY(fpdate)&gt;=15,DAY(fpdate)-14,DAY(fpdate)+14),DAY(fpdate))),IF(DAY(DATE(YEAR(fpdate),MONTH(fpdate)+A790-1,DAY(fpdate)))&lt;&gt;DAY(fpdate),DATE(YEAR(fpdate),MONTH(fpdate)+A790,0),DATE(YEAR(fpdate),MONTH(fpdate)+A790-1,DAY(fpdate))))))</f>
        <v>#NAME?</v>
      </c>
      <c r="C790" s="76" t="str">
        <f t="shared" si="2"/>
        <v>#NAME?</v>
      </c>
      <c r="D790" s="77" t="str">
        <f>IF(A790="","",IF(A790=1,start_rate,IF(variable,IF(OR(A790=1,A790&lt;$J$23*periods_per_year),D789,MIN($J$24,IF(MOD(A790-1,$J$26)=0,MAX($J$25,D789+$J$27),D789))),D789)))</f>
        <v>#NAME?</v>
      </c>
      <c r="E790" s="78" t="str">
        <f t="shared" si="3"/>
        <v>#NAME?</v>
      </c>
      <c r="F790" s="78" t="str">
        <f t="shared" si="4"/>
        <v>#NAME?</v>
      </c>
      <c r="G790" s="78" t="str">
        <f>IF(OR(A790="",A790&lt;$E$23),"",IF(J789&lt;=F790,0,IF(IF(AND(A790&gt;=$E$23,MOD(A790-$E$23,int)=0),$E$24,0)+F790&gt;=J789+E790,J789+E790-F790,IF(AND(A790&gt;=$E$23,MOD(A790-$E$23,int)=0),$E$24,0)+IF(IF(AND(A790&gt;=$E$23,MOD(A790-$E$23,int)=0),$E$24,0)+IF(MOD(A790-$E$27,periods_per_year)=0,$E$26,0)+F790&lt;J789+E790,IF(MOD(A790-$E$27,periods_per_year)=0,$E$26,0),J789+E790-IF(AND(A790&gt;=$E$23,MOD(A790-$E$23,int)=0),$E$24,0)-F790))))</f>
        <v>#NAME?</v>
      </c>
      <c r="H790" s="79"/>
      <c r="I790" s="78" t="str">
        <f t="shared" si="5"/>
        <v>#NAME?</v>
      </c>
      <c r="J790" s="78" t="str">
        <f t="shared" si="6"/>
        <v>#NAME?</v>
      </c>
      <c r="K790" s="78" t="str">
        <f t="shared" si="7"/>
        <v>#NAME?</v>
      </c>
      <c r="L790" s="78" t="str">
        <f t="shared" si="8"/>
        <v>#NAME?</v>
      </c>
      <c r="M790" s="4"/>
      <c r="N790" s="4"/>
      <c r="O790" s="74" t="str">
        <f t="shared" si="9"/>
        <v>#NAME?</v>
      </c>
      <c r="P790" s="75" t="str">
        <f>IF(O790="","",IF(OR(periods_per_year=26,periods_per_year=52),IF(periods_per_year=26,IF(O790=1,fpdate,P789+14),IF(periods_per_year=52,IF(O790=1,fpdate,P789+7),"n/a")),IF(periods_per_year=24,DATE(YEAR(fpdate),MONTH(fpdate)+(O790-1)/2+IF(AND(DAY(fpdate)&gt;=15,MOD(O790,2)=0),1,0),IF(MOD(O790,2)=0,IF(DAY(fpdate)&gt;=15,DAY(fpdate)-14,DAY(fpdate)+14),DAY(fpdate))),IF(DAY(DATE(YEAR(fpdate),MONTH(fpdate)+O790-1,DAY(fpdate)))&lt;&gt;DAY(fpdate),DATE(YEAR(fpdate),MONTH(fpdate)+O790,0),DATE(YEAR(fpdate),MONTH(fpdate)+O790-1,DAY(fpdate))))))</f>
        <v>#NAME?</v>
      </c>
      <c r="Q790" s="80" t="str">
        <f>IF(O790="","",IF(D790&lt;&gt;"",D790,IF(O790=1,start_rate,IF(variable,IF(OR(O790=1,O790&lt;$J$23*periods_per_year),Q789,MIN($J$24,IF(MOD(O790-1,$J$26)=0,MAX($J$25,Q789+$J$27),Q789))),Q789))))</f>
        <v>#NAME?</v>
      </c>
      <c r="R790" s="78" t="str">
        <f t="shared" si="10"/>
        <v>#NAME?</v>
      </c>
      <c r="S790" s="78" t="str">
        <f t="shared" si="11"/>
        <v>#NAME?</v>
      </c>
      <c r="T790" s="78" t="str">
        <f t="shared" si="12"/>
        <v>#NAME?</v>
      </c>
      <c r="U790" s="78" t="str">
        <f t="shared" si="13"/>
        <v>#NAME?</v>
      </c>
    </row>
    <row r="791" ht="12.75" customHeight="1">
      <c r="A791" s="74" t="str">
        <f t="shared" si="1"/>
        <v>#NAME?</v>
      </c>
      <c r="B791" s="75" t="str">
        <f>IF(A791="","",IF(OR(periods_per_year=26,periods_per_year=52),IF(periods_per_year=26,IF(A791=1,fpdate,B790+14),IF(periods_per_year=52,IF(A791=1,fpdate,B790+7),"n/a")),IF(periods_per_year=24,DATE(YEAR(fpdate),MONTH(fpdate)+(A791-1)/2+IF(AND(DAY(fpdate)&gt;=15,MOD(A791,2)=0),1,0),IF(MOD(A791,2)=0,IF(DAY(fpdate)&gt;=15,DAY(fpdate)-14,DAY(fpdate)+14),DAY(fpdate))),IF(DAY(DATE(YEAR(fpdate),MONTH(fpdate)+A791-1,DAY(fpdate)))&lt;&gt;DAY(fpdate),DATE(YEAR(fpdate),MONTH(fpdate)+A791,0),DATE(YEAR(fpdate),MONTH(fpdate)+A791-1,DAY(fpdate))))))</f>
        <v>#NAME?</v>
      </c>
      <c r="C791" s="76" t="str">
        <f t="shared" si="2"/>
        <v>#NAME?</v>
      </c>
      <c r="D791" s="77" t="str">
        <f>IF(A791="","",IF(A791=1,start_rate,IF(variable,IF(OR(A791=1,A791&lt;$J$23*periods_per_year),D790,MIN($J$24,IF(MOD(A791-1,$J$26)=0,MAX($J$25,D790+$J$27),D790))),D790)))</f>
        <v>#NAME?</v>
      </c>
      <c r="E791" s="78" t="str">
        <f t="shared" si="3"/>
        <v>#NAME?</v>
      </c>
      <c r="F791" s="78" t="str">
        <f t="shared" si="4"/>
        <v>#NAME?</v>
      </c>
      <c r="G791" s="78" t="str">
        <f>IF(OR(A791="",A791&lt;$E$23),"",IF(J790&lt;=F791,0,IF(IF(AND(A791&gt;=$E$23,MOD(A791-$E$23,int)=0),$E$24,0)+F791&gt;=J790+E791,J790+E791-F791,IF(AND(A791&gt;=$E$23,MOD(A791-$E$23,int)=0),$E$24,0)+IF(IF(AND(A791&gt;=$E$23,MOD(A791-$E$23,int)=0),$E$24,0)+IF(MOD(A791-$E$27,periods_per_year)=0,$E$26,0)+F791&lt;J790+E791,IF(MOD(A791-$E$27,periods_per_year)=0,$E$26,0),J790+E791-IF(AND(A791&gt;=$E$23,MOD(A791-$E$23,int)=0),$E$24,0)-F791))))</f>
        <v>#NAME?</v>
      </c>
      <c r="H791" s="79"/>
      <c r="I791" s="78" t="str">
        <f t="shared" si="5"/>
        <v>#NAME?</v>
      </c>
      <c r="J791" s="78" t="str">
        <f t="shared" si="6"/>
        <v>#NAME?</v>
      </c>
      <c r="K791" s="78" t="str">
        <f t="shared" si="7"/>
        <v>#NAME?</v>
      </c>
      <c r="L791" s="78" t="str">
        <f t="shared" si="8"/>
        <v>#NAME?</v>
      </c>
      <c r="M791" s="4"/>
      <c r="N791" s="4"/>
      <c r="O791" s="74" t="str">
        <f t="shared" si="9"/>
        <v>#NAME?</v>
      </c>
      <c r="P791" s="75" t="str">
        <f>IF(O791="","",IF(OR(periods_per_year=26,periods_per_year=52),IF(periods_per_year=26,IF(O791=1,fpdate,P790+14),IF(periods_per_year=52,IF(O791=1,fpdate,P790+7),"n/a")),IF(periods_per_year=24,DATE(YEAR(fpdate),MONTH(fpdate)+(O791-1)/2+IF(AND(DAY(fpdate)&gt;=15,MOD(O791,2)=0),1,0),IF(MOD(O791,2)=0,IF(DAY(fpdate)&gt;=15,DAY(fpdate)-14,DAY(fpdate)+14),DAY(fpdate))),IF(DAY(DATE(YEAR(fpdate),MONTH(fpdate)+O791-1,DAY(fpdate)))&lt;&gt;DAY(fpdate),DATE(YEAR(fpdate),MONTH(fpdate)+O791,0),DATE(YEAR(fpdate),MONTH(fpdate)+O791-1,DAY(fpdate))))))</f>
        <v>#NAME?</v>
      </c>
      <c r="Q791" s="80" t="str">
        <f>IF(O791="","",IF(D791&lt;&gt;"",D791,IF(O791=1,start_rate,IF(variable,IF(OR(O791=1,O791&lt;$J$23*periods_per_year),Q790,MIN($J$24,IF(MOD(O791-1,$J$26)=0,MAX($J$25,Q790+$J$27),Q790))),Q790))))</f>
        <v>#NAME?</v>
      </c>
      <c r="R791" s="78" t="str">
        <f t="shared" si="10"/>
        <v>#NAME?</v>
      </c>
      <c r="S791" s="78" t="str">
        <f t="shared" si="11"/>
        <v>#NAME?</v>
      </c>
      <c r="T791" s="78" t="str">
        <f t="shared" si="12"/>
        <v>#NAME?</v>
      </c>
      <c r="U791" s="78" t="str">
        <f t="shared" si="13"/>
        <v>#NAME?</v>
      </c>
    </row>
    <row r="792" ht="12.75" customHeight="1">
      <c r="A792" s="74" t="str">
        <f t="shared" si="1"/>
        <v>#NAME?</v>
      </c>
      <c r="B792" s="75" t="str">
        <f>IF(A792="","",IF(OR(periods_per_year=26,periods_per_year=52),IF(periods_per_year=26,IF(A792=1,fpdate,B791+14),IF(periods_per_year=52,IF(A792=1,fpdate,B791+7),"n/a")),IF(periods_per_year=24,DATE(YEAR(fpdate),MONTH(fpdate)+(A792-1)/2+IF(AND(DAY(fpdate)&gt;=15,MOD(A792,2)=0),1,0),IF(MOD(A792,2)=0,IF(DAY(fpdate)&gt;=15,DAY(fpdate)-14,DAY(fpdate)+14),DAY(fpdate))),IF(DAY(DATE(YEAR(fpdate),MONTH(fpdate)+A792-1,DAY(fpdate)))&lt;&gt;DAY(fpdate),DATE(YEAR(fpdate),MONTH(fpdate)+A792,0),DATE(YEAR(fpdate),MONTH(fpdate)+A792-1,DAY(fpdate))))))</f>
        <v>#NAME?</v>
      </c>
      <c r="C792" s="76" t="str">
        <f t="shared" si="2"/>
        <v>#NAME?</v>
      </c>
      <c r="D792" s="77" t="str">
        <f>IF(A792="","",IF(A792=1,start_rate,IF(variable,IF(OR(A792=1,A792&lt;$J$23*periods_per_year),D791,MIN($J$24,IF(MOD(A792-1,$J$26)=0,MAX($J$25,D791+$J$27),D791))),D791)))</f>
        <v>#NAME?</v>
      </c>
      <c r="E792" s="78" t="str">
        <f t="shared" si="3"/>
        <v>#NAME?</v>
      </c>
      <c r="F792" s="78" t="str">
        <f t="shared" si="4"/>
        <v>#NAME?</v>
      </c>
      <c r="G792" s="78" t="str">
        <f>IF(OR(A792="",A792&lt;$E$23),"",IF(J791&lt;=F792,0,IF(IF(AND(A792&gt;=$E$23,MOD(A792-$E$23,int)=0),$E$24,0)+F792&gt;=J791+E792,J791+E792-F792,IF(AND(A792&gt;=$E$23,MOD(A792-$E$23,int)=0),$E$24,0)+IF(IF(AND(A792&gt;=$E$23,MOD(A792-$E$23,int)=0),$E$24,0)+IF(MOD(A792-$E$27,periods_per_year)=0,$E$26,0)+F792&lt;J791+E792,IF(MOD(A792-$E$27,periods_per_year)=0,$E$26,0),J791+E792-IF(AND(A792&gt;=$E$23,MOD(A792-$E$23,int)=0),$E$24,0)-F792))))</f>
        <v>#NAME?</v>
      </c>
      <c r="H792" s="79"/>
      <c r="I792" s="78" t="str">
        <f t="shared" si="5"/>
        <v>#NAME?</v>
      </c>
      <c r="J792" s="78" t="str">
        <f t="shared" si="6"/>
        <v>#NAME?</v>
      </c>
      <c r="K792" s="78" t="str">
        <f t="shared" si="7"/>
        <v>#NAME?</v>
      </c>
      <c r="L792" s="78" t="str">
        <f t="shared" si="8"/>
        <v>#NAME?</v>
      </c>
      <c r="M792" s="4"/>
      <c r="N792" s="4"/>
      <c r="O792" s="74" t="str">
        <f t="shared" si="9"/>
        <v>#NAME?</v>
      </c>
      <c r="P792" s="75" t="str">
        <f>IF(O792="","",IF(OR(periods_per_year=26,periods_per_year=52),IF(periods_per_year=26,IF(O792=1,fpdate,P791+14),IF(periods_per_year=52,IF(O792=1,fpdate,P791+7),"n/a")),IF(periods_per_year=24,DATE(YEAR(fpdate),MONTH(fpdate)+(O792-1)/2+IF(AND(DAY(fpdate)&gt;=15,MOD(O792,2)=0),1,0),IF(MOD(O792,2)=0,IF(DAY(fpdate)&gt;=15,DAY(fpdate)-14,DAY(fpdate)+14),DAY(fpdate))),IF(DAY(DATE(YEAR(fpdate),MONTH(fpdate)+O792-1,DAY(fpdate)))&lt;&gt;DAY(fpdate),DATE(YEAR(fpdate),MONTH(fpdate)+O792,0),DATE(YEAR(fpdate),MONTH(fpdate)+O792-1,DAY(fpdate))))))</f>
        <v>#NAME?</v>
      </c>
      <c r="Q792" s="80" t="str">
        <f>IF(O792="","",IF(D792&lt;&gt;"",D792,IF(O792=1,start_rate,IF(variable,IF(OR(O792=1,O792&lt;$J$23*periods_per_year),Q791,MIN($J$24,IF(MOD(O792-1,$J$26)=0,MAX($J$25,Q791+$J$27),Q791))),Q791))))</f>
        <v>#NAME?</v>
      </c>
      <c r="R792" s="78" t="str">
        <f t="shared" si="10"/>
        <v>#NAME?</v>
      </c>
      <c r="S792" s="78" t="str">
        <f t="shared" si="11"/>
        <v>#NAME?</v>
      </c>
      <c r="T792" s="78" t="str">
        <f t="shared" si="12"/>
        <v>#NAME?</v>
      </c>
      <c r="U792" s="78" t="str">
        <f t="shared" si="13"/>
        <v>#NAME?</v>
      </c>
    </row>
    <row r="793" ht="12.75" customHeight="1">
      <c r="A793" s="74" t="str">
        <f t="shared" si="1"/>
        <v>#NAME?</v>
      </c>
      <c r="B793" s="75" t="str">
        <f>IF(A793="","",IF(OR(periods_per_year=26,periods_per_year=52),IF(periods_per_year=26,IF(A793=1,fpdate,B792+14),IF(periods_per_year=52,IF(A793=1,fpdate,B792+7),"n/a")),IF(periods_per_year=24,DATE(YEAR(fpdate),MONTH(fpdate)+(A793-1)/2+IF(AND(DAY(fpdate)&gt;=15,MOD(A793,2)=0),1,0),IF(MOD(A793,2)=0,IF(DAY(fpdate)&gt;=15,DAY(fpdate)-14,DAY(fpdate)+14),DAY(fpdate))),IF(DAY(DATE(YEAR(fpdate),MONTH(fpdate)+A793-1,DAY(fpdate)))&lt;&gt;DAY(fpdate),DATE(YEAR(fpdate),MONTH(fpdate)+A793,0),DATE(YEAR(fpdate),MONTH(fpdate)+A793-1,DAY(fpdate))))))</f>
        <v>#NAME?</v>
      </c>
      <c r="C793" s="76" t="str">
        <f t="shared" si="2"/>
        <v>#NAME?</v>
      </c>
      <c r="D793" s="77" t="str">
        <f>IF(A793="","",IF(A793=1,start_rate,IF(variable,IF(OR(A793=1,A793&lt;$J$23*periods_per_year),D792,MIN($J$24,IF(MOD(A793-1,$J$26)=0,MAX($J$25,D792+$J$27),D792))),D792)))</f>
        <v>#NAME?</v>
      </c>
      <c r="E793" s="78" t="str">
        <f t="shared" si="3"/>
        <v>#NAME?</v>
      </c>
      <c r="F793" s="78" t="str">
        <f t="shared" si="4"/>
        <v>#NAME?</v>
      </c>
      <c r="G793" s="78" t="str">
        <f>IF(OR(A793="",A793&lt;$E$23),"",IF(J792&lt;=F793,0,IF(IF(AND(A793&gt;=$E$23,MOD(A793-$E$23,int)=0),$E$24,0)+F793&gt;=J792+E793,J792+E793-F793,IF(AND(A793&gt;=$E$23,MOD(A793-$E$23,int)=0),$E$24,0)+IF(IF(AND(A793&gt;=$E$23,MOD(A793-$E$23,int)=0),$E$24,0)+IF(MOD(A793-$E$27,periods_per_year)=0,$E$26,0)+F793&lt;J792+E793,IF(MOD(A793-$E$27,periods_per_year)=0,$E$26,0),J792+E793-IF(AND(A793&gt;=$E$23,MOD(A793-$E$23,int)=0),$E$24,0)-F793))))</f>
        <v>#NAME?</v>
      </c>
      <c r="H793" s="79"/>
      <c r="I793" s="78" t="str">
        <f t="shared" si="5"/>
        <v>#NAME?</v>
      </c>
      <c r="J793" s="78" t="str">
        <f t="shared" si="6"/>
        <v>#NAME?</v>
      </c>
      <c r="K793" s="78" t="str">
        <f t="shared" si="7"/>
        <v>#NAME?</v>
      </c>
      <c r="L793" s="78" t="str">
        <f t="shared" si="8"/>
        <v>#NAME?</v>
      </c>
      <c r="M793" s="4"/>
      <c r="N793" s="4"/>
      <c r="O793" s="74" t="str">
        <f t="shared" si="9"/>
        <v>#NAME?</v>
      </c>
      <c r="P793" s="75" t="str">
        <f>IF(O793="","",IF(OR(periods_per_year=26,periods_per_year=52),IF(periods_per_year=26,IF(O793=1,fpdate,P792+14),IF(periods_per_year=52,IF(O793=1,fpdate,P792+7),"n/a")),IF(periods_per_year=24,DATE(YEAR(fpdate),MONTH(fpdate)+(O793-1)/2+IF(AND(DAY(fpdate)&gt;=15,MOD(O793,2)=0),1,0),IF(MOD(O793,2)=0,IF(DAY(fpdate)&gt;=15,DAY(fpdate)-14,DAY(fpdate)+14),DAY(fpdate))),IF(DAY(DATE(YEAR(fpdate),MONTH(fpdate)+O793-1,DAY(fpdate)))&lt;&gt;DAY(fpdate),DATE(YEAR(fpdate),MONTH(fpdate)+O793,0),DATE(YEAR(fpdate),MONTH(fpdate)+O793-1,DAY(fpdate))))))</f>
        <v>#NAME?</v>
      </c>
      <c r="Q793" s="80" t="str">
        <f>IF(O793="","",IF(D793&lt;&gt;"",D793,IF(O793=1,start_rate,IF(variable,IF(OR(O793=1,O793&lt;$J$23*periods_per_year),Q792,MIN($J$24,IF(MOD(O793-1,$J$26)=0,MAX($J$25,Q792+$J$27),Q792))),Q792))))</f>
        <v>#NAME?</v>
      </c>
      <c r="R793" s="78" t="str">
        <f t="shared" si="10"/>
        <v>#NAME?</v>
      </c>
      <c r="S793" s="78" t="str">
        <f t="shared" si="11"/>
        <v>#NAME?</v>
      </c>
      <c r="T793" s="78" t="str">
        <f t="shared" si="12"/>
        <v>#NAME?</v>
      </c>
      <c r="U793" s="78" t="str">
        <f t="shared" si="13"/>
        <v>#NAME?</v>
      </c>
    </row>
    <row r="794" ht="12.75" customHeight="1">
      <c r="A794" s="74" t="str">
        <f t="shared" si="1"/>
        <v>#NAME?</v>
      </c>
      <c r="B794" s="75" t="str">
        <f>IF(A794="","",IF(OR(periods_per_year=26,periods_per_year=52),IF(periods_per_year=26,IF(A794=1,fpdate,B793+14),IF(periods_per_year=52,IF(A794=1,fpdate,B793+7),"n/a")),IF(periods_per_year=24,DATE(YEAR(fpdate),MONTH(fpdate)+(A794-1)/2+IF(AND(DAY(fpdate)&gt;=15,MOD(A794,2)=0),1,0),IF(MOD(A794,2)=0,IF(DAY(fpdate)&gt;=15,DAY(fpdate)-14,DAY(fpdate)+14),DAY(fpdate))),IF(DAY(DATE(YEAR(fpdate),MONTH(fpdate)+A794-1,DAY(fpdate)))&lt;&gt;DAY(fpdate),DATE(YEAR(fpdate),MONTH(fpdate)+A794,0),DATE(YEAR(fpdate),MONTH(fpdate)+A794-1,DAY(fpdate))))))</f>
        <v>#NAME?</v>
      </c>
      <c r="C794" s="76" t="str">
        <f t="shared" si="2"/>
        <v>#NAME?</v>
      </c>
      <c r="D794" s="77" t="str">
        <f>IF(A794="","",IF(A794=1,start_rate,IF(variable,IF(OR(A794=1,A794&lt;$J$23*periods_per_year),D793,MIN($J$24,IF(MOD(A794-1,$J$26)=0,MAX($J$25,D793+$J$27),D793))),D793)))</f>
        <v>#NAME?</v>
      </c>
      <c r="E794" s="78" t="str">
        <f t="shared" si="3"/>
        <v>#NAME?</v>
      </c>
      <c r="F794" s="78" t="str">
        <f t="shared" si="4"/>
        <v>#NAME?</v>
      </c>
      <c r="G794" s="78" t="str">
        <f>IF(OR(A794="",A794&lt;$E$23),"",IF(J793&lt;=F794,0,IF(IF(AND(A794&gt;=$E$23,MOD(A794-$E$23,int)=0),$E$24,0)+F794&gt;=J793+E794,J793+E794-F794,IF(AND(A794&gt;=$E$23,MOD(A794-$E$23,int)=0),$E$24,0)+IF(IF(AND(A794&gt;=$E$23,MOD(A794-$E$23,int)=0),$E$24,0)+IF(MOD(A794-$E$27,periods_per_year)=0,$E$26,0)+F794&lt;J793+E794,IF(MOD(A794-$E$27,periods_per_year)=0,$E$26,0),J793+E794-IF(AND(A794&gt;=$E$23,MOD(A794-$E$23,int)=0),$E$24,0)-F794))))</f>
        <v>#NAME?</v>
      </c>
      <c r="H794" s="79"/>
      <c r="I794" s="78" t="str">
        <f t="shared" si="5"/>
        <v>#NAME?</v>
      </c>
      <c r="J794" s="78" t="str">
        <f t="shared" si="6"/>
        <v>#NAME?</v>
      </c>
      <c r="K794" s="78" t="str">
        <f t="shared" si="7"/>
        <v>#NAME?</v>
      </c>
      <c r="L794" s="78" t="str">
        <f t="shared" si="8"/>
        <v>#NAME?</v>
      </c>
      <c r="M794" s="4"/>
      <c r="N794" s="4"/>
      <c r="O794" s="74" t="str">
        <f t="shared" si="9"/>
        <v>#NAME?</v>
      </c>
      <c r="P794" s="75" t="str">
        <f>IF(O794="","",IF(OR(periods_per_year=26,periods_per_year=52),IF(periods_per_year=26,IF(O794=1,fpdate,P793+14),IF(periods_per_year=52,IF(O794=1,fpdate,P793+7),"n/a")),IF(periods_per_year=24,DATE(YEAR(fpdate),MONTH(fpdate)+(O794-1)/2+IF(AND(DAY(fpdate)&gt;=15,MOD(O794,2)=0),1,0),IF(MOD(O794,2)=0,IF(DAY(fpdate)&gt;=15,DAY(fpdate)-14,DAY(fpdate)+14),DAY(fpdate))),IF(DAY(DATE(YEAR(fpdate),MONTH(fpdate)+O794-1,DAY(fpdate)))&lt;&gt;DAY(fpdate),DATE(YEAR(fpdate),MONTH(fpdate)+O794,0),DATE(YEAR(fpdate),MONTH(fpdate)+O794-1,DAY(fpdate))))))</f>
        <v>#NAME?</v>
      </c>
      <c r="Q794" s="80" t="str">
        <f>IF(O794="","",IF(D794&lt;&gt;"",D794,IF(O794=1,start_rate,IF(variable,IF(OR(O794=1,O794&lt;$J$23*periods_per_year),Q793,MIN($J$24,IF(MOD(O794-1,$J$26)=0,MAX($J$25,Q793+$J$27),Q793))),Q793))))</f>
        <v>#NAME?</v>
      </c>
      <c r="R794" s="78" t="str">
        <f t="shared" si="10"/>
        <v>#NAME?</v>
      </c>
      <c r="S794" s="78" t="str">
        <f t="shared" si="11"/>
        <v>#NAME?</v>
      </c>
      <c r="T794" s="78" t="str">
        <f t="shared" si="12"/>
        <v>#NAME?</v>
      </c>
      <c r="U794" s="78" t="str">
        <f t="shared" si="13"/>
        <v>#NAME?</v>
      </c>
    </row>
    <row r="795" ht="12.75" customHeight="1">
      <c r="A795" s="74" t="str">
        <f t="shared" si="1"/>
        <v>#NAME?</v>
      </c>
      <c r="B795" s="75" t="str">
        <f>IF(A795="","",IF(OR(periods_per_year=26,periods_per_year=52),IF(periods_per_year=26,IF(A795=1,fpdate,B794+14),IF(periods_per_year=52,IF(A795=1,fpdate,B794+7),"n/a")),IF(periods_per_year=24,DATE(YEAR(fpdate),MONTH(fpdate)+(A795-1)/2+IF(AND(DAY(fpdate)&gt;=15,MOD(A795,2)=0),1,0),IF(MOD(A795,2)=0,IF(DAY(fpdate)&gt;=15,DAY(fpdate)-14,DAY(fpdate)+14),DAY(fpdate))),IF(DAY(DATE(YEAR(fpdate),MONTH(fpdate)+A795-1,DAY(fpdate)))&lt;&gt;DAY(fpdate),DATE(YEAR(fpdate),MONTH(fpdate)+A795,0),DATE(YEAR(fpdate),MONTH(fpdate)+A795-1,DAY(fpdate))))))</f>
        <v>#NAME?</v>
      </c>
      <c r="C795" s="76" t="str">
        <f t="shared" si="2"/>
        <v>#NAME?</v>
      </c>
      <c r="D795" s="77" t="str">
        <f>IF(A795="","",IF(A795=1,start_rate,IF(variable,IF(OR(A795=1,A795&lt;$J$23*periods_per_year),D794,MIN($J$24,IF(MOD(A795-1,$J$26)=0,MAX($J$25,D794+$J$27),D794))),D794)))</f>
        <v>#NAME?</v>
      </c>
      <c r="E795" s="78" t="str">
        <f t="shared" si="3"/>
        <v>#NAME?</v>
      </c>
      <c r="F795" s="78" t="str">
        <f t="shared" si="4"/>
        <v>#NAME?</v>
      </c>
      <c r="G795" s="78" t="str">
        <f>IF(OR(A795="",A795&lt;$E$23),"",IF(J794&lt;=F795,0,IF(IF(AND(A795&gt;=$E$23,MOD(A795-$E$23,int)=0),$E$24,0)+F795&gt;=J794+E795,J794+E795-F795,IF(AND(A795&gt;=$E$23,MOD(A795-$E$23,int)=0),$E$24,0)+IF(IF(AND(A795&gt;=$E$23,MOD(A795-$E$23,int)=0),$E$24,0)+IF(MOD(A795-$E$27,periods_per_year)=0,$E$26,0)+F795&lt;J794+E795,IF(MOD(A795-$E$27,periods_per_year)=0,$E$26,0),J794+E795-IF(AND(A795&gt;=$E$23,MOD(A795-$E$23,int)=0),$E$24,0)-F795))))</f>
        <v>#NAME?</v>
      </c>
      <c r="H795" s="79"/>
      <c r="I795" s="78" t="str">
        <f t="shared" si="5"/>
        <v>#NAME?</v>
      </c>
      <c r="J795" s="78" t="str">
        <f t="shared" si="6"/>
        <v>#NAME?</v>
      </c>
      <c r="K795" s="78" t="str">
        <f t="shared" si="7"/>
        <v>#NAME?</v>
      </c>
      <c r="L795" s="78" t="str">
        <f t="shared" si="8"/>
        <v>#NAME?</v>
      </c>
      <c r="M795" s="4"/>
      <c r="N795" s="4"/>
      <c r="O795" s="74" t="str">
        <f t="shared" si="9"/>
        <v>#NAME?</v>
      </c>
      <c r="P795" s="75" t="str">
        <f>IF(O795="","",IF(OR(periods_per_year=26,periods_per_year=52),IF(periods_per_year=26,IF(O795=1,fpdate,P794+14),IF(periods_per_year=52,IF(O795=1,fpdate,P794+7),"n/a")),IF(periods_per_year=24,DATE(YEAR(fpdate),MONTH(fpdate)+(O795-1)/2+IF(AND(DAY(fpdate)&gt;=15,MOD(O795,2)=0),1,0),IF(MOD(O795,2)=0,IF(DAY(fpdate)&gt;=15,DAY(fpdate)-14,DAY(fpdate)+14),DAY(fpdate))),IF(DAY(DATE(YEAR(fpdate),MONTH(fpdate)+O795-1,DAY(fpdate)))&lt;&gt;DAY(fpdate),DATE(YEAR(fpdate),MONTH(fpdate)+O795,0),DATE(YEAR(fpdate),MONTH(fpdate)+O795-1,DAY(fpdate))))))</f>
        <v>#NAME?</v>
      </c>
      <c r="Q795" s="80" t="str">
        <f>IF(O795="","",IF(D795&lt;&gt;"",D795,IF(O795=1,start_rate,IF(variable,IF(OR(O795=1,O795&lt;$J$23*periods_per_year),Q794,MIN($J$24,IF(MOD(O795-1,$J$26)=0,MAX($J$25,Q794+$J$27),Q794))),Q794))))</f>
        <v>#NAME?</v>
      </c>
      <c r="R795" s="78" t="str">
        <f t="shared" si="10"/>
        <v>#NAME?</v>
      </c>
      <c r="S795" s="78" t="str">
        <f t="shared" si="11"/>
        <v>#NAME?</v>
      </c>
      <c r="T795" s="78" t="str">
        <f t="shared" si="12"/>
        <v>#NAME?</v>
      </c>
      <c r="U795" s="78" t="str">
        <f t="shared" si="13"/>
        <v>#NAME?</v>
      </c>
    </row>
    <row r="796" ht="12.75" customHeight="1">
      <c r="A796" s="74" t="str">
        <f t="shared" si="1"/>
        <v>#NAME?</v>
      </c>
      <c r="B796" s="75" t="str">
        <f>IF(A796="","",IF(OR(periods_per_year=26,periods_per_year=52),IF(periods_per_year=26,IF(A796=1,fpdate,B795+14),IF(periods_per_year=52,IF(A796=1,fpdate,B795+7),"n/a")),IF(periods_per_year=24,DATE(YEAR(fpdate),MONTH(fpdate)+(A796-1)/2+IF(AND(DAY(fpdate)&gt;=15,MOD(A796,2)=0),1,0),IF(MOD(A796,2)=0,IF(DAY(fpdate)&gt;=15,DAY(fpdate)-14,DAY(fpdate)+14),DAY(fpdate))),IF(DAY(DATE(YEAR(fpdate),MONTH(fpdate)+A796-1,DAY(fpdate)))&lt;&gt;DAY(fpdate),DATE(YEAR(fpdate),MONTH(fpdate)+A796,0),DATE(YEAR(fpdate),MONTH(fpdate)+A796-1,DAY(fpdate))))))</f>
        <v>#NAME?</v>
      </c>
      <c r="C796" s="76" t="str">
        <f t="shared" si="2"/>
        <v>#NAME?</v>
      </c>
      <c r="D796" s="77" t="str">
        <f>IF(A796="","",IF(A796=1,start_rate,IF(variable,IF(OR(A796=1,A796&lt;$J$23*periods_per_year),D795,MIN($J$24,IF(MOD(A796-1,$J$26)=0,MAX($J$25,D795+$J$27),D795))),D795)))</f>
        <v>#NAME?</v>
      </c>
      <c r="E796" s="78" t="str">
        <f t="shared" si="3"/>
        <v>#NAME?</v>
      </c>
      <c r="F796" s="78" t="str">
        <f t="shared" si="4"/>
        <v>#NAME?</v>
      </c>
      <c r="G796" s="78" t="str">
        <f>IF(OR(A796="",A796&lt;$E$23),"",IF(J795&lt;=F796,0,IF(IF(AND(A796&gt;=$E$23,MOD(A796-$E$23,int)=0),$E$24,0)+F796&gt;=J795+E796,J795+E796-F796,IF(AND(A796&gt;=$E$23,MOD(A796-$E$23,int)=0),$E$24,0)+IF(IF(AND(A796&gt;=$E$23,MOD(A796-$E$23,int)=0),$E$24,0)+IF(MOD(A796-$E$27,periods_per_year)=0,$E$26,0)+F796&lt;J795+E796,IF(MOD(A796-$E$27,periods_per_year)=0,$E$26,0),J795+E796-IF(AND(A796&gt;=$E$23,MOD(A796-$E$23,int)=0),$E$24,0)-F796))))</f>
        <v>#NAME?</v>
      </c>
      <c r="H796" s="79"/>
      <c r="I796" s="78" t="str">
        <f t="shared" si="5"/>
        <v>#NAME?</v>
      </c>
      <c r="J796" s="78" t="str">
        <f t="shared" si="6"/>
        <v>#NAME?</v>
      </c>
      <c r="K796" s="78" t="str">
        <f t="shared" si="7"/>
        <v>#NAME?</v>
      </c>
      <c r="L796" s="78" t="str">
        <f t="shared" si="8"/>
        <v>#NAME?</v>
      </c>
      <c r="M796" s="4"/>
      <c r="N796" s="4"/>
      <c r="O796" s="74" t="str">
        <f t="shared" si="9"/>
        <v>#NAME?</v>
      </c>
      <c r="P796" s="75" t="str">
        <f>IF(O796="","",IF(OR(periods_per_year=26,periods_per_year=52),IF(periods_per_year=26,IF(O796=1,fpdate,P795+14),IF(periods_per_year=52,IF(O796=1,fpdate,P795+7),"n/a")),IF(periods_per_year=24,DATE(YEAR(fpdate),MONTH(fpdate)+(O796-1)/2+IF(AND(DAY(fpdate)&gt;=15,MOD(O796,2)=0),1,0),IF(MOD(O796,2)=0,IF(DAY(fpdate)&gt;=15,DAY(fpdate)-14,DAY(fpdate)+14),DAY(fpdate))),IF(DAY(DATE(YEAR(fpdate),MONTH(fpdate)+O796-1,DAY(fpdate)))&lt;&gt;DAY(fpdate),DATE(YEAR(fpdate),MONTH(fpdate)+O796,0),DATE(YEAR(fpdate),MONTH(fpdate)+O796-1,DAY(fpdate))))))</f>
        <v>#NAME?</v>
      </c>
      <c r="Q796" s="80" t="str">
        <f>IF(O796="","",IF(D796&lt;&gt;"",D796,IF(O796=1,start_rate,IF(variable,IF(OR(O796=1,O796&lt;$J$23*periods_per_year),Q795,MIN($J$24,IF(MOD(O796-1,$J$26)=0,MAX($J$25,Q795+$J$27),Q795))),Q795))))</f>
        <v>#NAME?</v>
      </c>
      <c r="R796" s="78" t="str">
        <f t="shared" si="10"/>
        <v>#NAME?</v>
      </c>
      <c r="S796" s="78" t="str">
        <f t="shared" si="11"/>
        <v>#NAME?</v>
      </c>
      <c r="T796" s="78" t="str">
        <f t="shared" si="12"/>
        <v>#NAME?</v>
      </c>
      <c r="U796" s="78" t="str">
        <f t="shared" si="13"/>
        <v>#NAME?</v>
      </c>
    </row>
    <row r="797" ht="12.75" customHeight="1">
      <c r="A797" s="74" t="str">
        <f t="shared" si="1"/>
        <v>#NAME?</v>
      </c>
      <c r="B797" s="75" t="str">
        <f>IF(A797="","",IF(OR(periods_per_year=26,periods_per_year=52),IF(periods_per_year=26,IF(A797=1,fpdate,B796+14),IF(periods_per_year=52,IF(A797=1,fpdate,B796+7),"n/a")),IF(periods_per_year=24,DATE(YEAR(fpdate),MONTH(fpdate)+(A797-1)/2+IF(AND(DAY(fpdate)&gt;=15,MOD(A797,2)=0),1,0),IF(MOD(A797,2)=0,IF(DAY(fpdate)&gt;=15,DAY(fpdate)-14,DAY(fpdate)+14),DAY(fpdate))),IF(DAY(DATE(YEAR(fpdate),MONTH(fpdate)+A797-1,DAY(fpdate)))&lt;&gt;DAY(fpdate),DATE(YEAR(fpdate),MONTH(fpdate)+A797,0),DATE(YEAR(fpdate),MONTH(fpdate)+A797-1,DAY(fpdate))))))</f>
        <v>#NAME?</v>
      </c>
      <c r="C797" s="76" t="str">
        <f t="shared" si="2"/>
        <v>#NAME?</v>
      </c>
      <c r="D797" s="77" t="str">
        <f>IF(A797="","",IF(A797=1,start_rate,IF(variable,IF(OR(A797=1,A797&lt;$J$23*periods_per_year),D796,MIN($J$24,IF(MOD(A797-1,$J$26)=0,MAX($J$25,D796+$J$27),D796))),D796)))</f>
        <v>#NAME?</v>
      </c>
      <c r="E797" s="78" t="str">
        <f t="shared" si="3"/>
        <v>#NAME?</v>
      </c>
      <c r="F797" s="78" t="str">
        <f t="shared" si="4"/>
        <v>#NAME?</v>
      </c>
      <c r="G797" s="78" t="str">
        <f>IF(OR(A797="",A797&lt;$E$23),"",IF(J796&lt;=F797,0,IF(IF(AND(A797&gt;=$E$23,MOD(A797-$E$23,int)=0),$E$24,0)+F797&gt;=J796+E797,J796+E797-F797,IF(AND(A797&gt;=$E$23,MOD(A797-$E$23,int)=0),$E$24,0)+IF(IF(AND(A797&gt;=$E$23,MOD(A797-$E$23,int)=0),$E$24,0)+IF(MOD(A797-$E$27,periods_per_year)=0,$E$26,0)+F797&lt;J796+E797,IF(MOD(A797-$E$27,periods_per_year)=0,$E$26,0),J796+E797-IF(AND(A797&gt;=$E$23,MOD(A797-$E$23,int)=0),$E$24,0)-F797))))</f>
        <v>#NAME?</v>
      </c>
      <c r="H797" s="79"/>
      <c r="I797" s="78" t="str">
        <f t="shared" si="5"/>
        <v>#NAME?</v>
      </c>
      <c r="J797" s="78" t="str">
        <f t="shared" si="6"/>
        <v>#NAME?</v>
      </c>
      <c r="K797" s="78" t="str">
        <f t="shared" si="7"/>
        <v>#NAME?</v>
      </c>
      <c r="L797" s="78" t="str">
        <f t="shared" si="8"/>
        <v>#NAME?</v>
      </c>
      <c r="M797" s="4"/>
      <c r="N797" s="4"/>
      <c r="O797" s="74" t="str">
        <f t="shared" si="9"/>
        <v>#NAME?</v>
      </c>
      <c r="P797" s="75" t="str">
        <f>IF(O797="","",IF(OR(periods_per_year=26,periods_per_year=52),IF(periods_per_year=26,IF(O797=1,fpdate,P796+14),IF(periods_per_year=52,IF(O797=1,fpdate,P796+7),"n/a")),IF(periods_per_year=24,DATE(YEAR(fpdate),MONTH(fpdate)+(O797-1)/2+IF(AND(DAY(fpdate)&gt;=15,MOD(O797,2)=0),1,0),IF(MOD(O797,2)=0,IF(DAY(fpdate)&gt;=15,DAY(fpdate)-14,DAY(fpdate)+14),DAY(fpdate))),IF(DAY(DATE(YEAR(fpdate),MONTH(fpdate)+O797-1,DAY(fpdate)))&lt;&gt;DAY(fpdate),DATE(YEAR(fpdate),MONTH(fpdate)+O797,0),DATE(YEAR(fpdate),MONTH(fpdate)+O797-1,DAY(fpdate))))))</f>
        <v>#NAME?</v>
      </c>
      <c r="Q797" s="80" t="str">
        <f>IF(O797="","",IF(D797&lt;&gt;"",D797,IF(O797=1,start_rate,IF(variable,IF(OR(O797=1,O797&lt;$J$23*periods_per_year),Q796,MIN($J$24,IF(MOD(O797-1,$J$26)=0,MAX($J$25,Q796+$J$27),Q796))),Q796))))</f>
        <v>#NAME?</v>
      </c>
      <c r="R797" s="78" t="str">
        <f t="shared" si="10"/>
        <v>#NAME?</v>
      </c>
      <c r="S797" s="78" t="str">
        <f t="shared" si="11"/>
        <v>#NAME?</v>
      </c>
      <c r="T797" s="78" t="str">
        <f t="shared" si="12"/>
        <v>#NAME?</v>
      </c>
      <c r="U797" s="78" t="str">
        <f t="shared" si="13"/>
        <v>#NAME?</v>
      </c>
    </row>
    <row r="798" ht="12.75" customHeight="1">
      <c r="A798" s="74" t="str">
        <f t="shared" si="1"/>
        <v>#NAME?</v>
      </c>
      <c r="B798" s="75" t="str">
        <f>IF(A798="","",IF(OR(periods_per_year=26,periods_per_year=52),IF(periods_per_year=26,IF(A798=1,fpdate,B797+14),IF(periods_per_year=52,IF(A798=1,fpdate,B797+7),"n/a")),IF(periods_per_year=24,DATE(YEAR(fpdate),MONTH(fpdate)+(A798-1)/2+IF(AND(DAY(fpdate)&gt;=15,MOD(A798,2)=0),1,0),IF(MOD(A798,2)=0,IF(DAY(fpdate)&gt;=15,DAY(fpdate)-14,DAY(fpdate)+14),DAY(fpdate))),IF(DAY(DATE(YEAR(fpdate),MONTH(fpdate)+A798-1,DAY(fpdate)))&lt;&gt;DAY(fpdate),DATE(YEAR(fpdate),MONTH(fpdate)+A798,0),DATE(YEAR(fpdate),MONTH(fpdate)+A798-1,DAY(fpdate))))))</f>
        <v>#NAME?</v>
      </c>
      <c r="C798" s="76" t="str">
        <f t="shared" si="2"/>
        <v>#NAME?</v>
      </c>
      <c r="D798" s="77" t="str">
        <f>IF(A798="","",IF(A798=1,start_rate,IF(variable,IF(OR(A798=1,A798&lt;$J$23*periods_per_year),D797,MIN($J$24,IF(MOD(A798-1,$J$26)=0,MAX($J$25,D797+$J$27),D797))),D797)))</f>
        <v>#NAME?</v>
      </c>
      <c r="E798" s="78" t="str">
        <f t="shared" si="3"/>
        <v>#NAME?</v>
      </c>
      <c r="F798" s="78" t="str">
        <f t="shared" si="4"/>
        <v>#NAME?</v>
      </c>
      <c r="G798" s="78" t="str">
        <f>IF(OR(A798="",A798&lt;$E$23),"",IF(J797&lt;=F798,0,IF(IF(AND(A798&gt;=$E$23,MOD(A798-$E$23,int)=0),$E$24,0)+F798&gt;=J797+E798,J797+E798-F798,IF(AND(A798&gt;=$E$23,MOD(A798-$E$23,int)=0),$E$24,0)+IF(IF(AND(A798&gt;=$E$23,MOD(A798-$E$23,int)=0),$E$24,0)+IF(MOD(A798-$E$27,periods_per_year)=0,$E$26,0)+F798&lt;J797+E798,IF(MOD(A798-$E$27,periods_per_year)=0,$E$26,0),J797+E798-IF(AND(A798&gt;=$E$23,MOD(A798-$E$23,int)=0),$E$24,0)-F798))))</f>
        <v>#NAME?</v>
      </c>
      <c r="H798" s="79"/>
      <c r="I798" s="78" t="str">
        <f t="shared" si="5"/>
        <v>#NAME?</v>
      </c>
      <c r="J798" s="78" t="str">
        <f t="shared" si="6"/>
        <v>#NAME?</v>
      </c>
      <c r="K798" s="78" t="str">
        <f t="shared" si="7"/>
        <v>#NAME?</v>
      </c>
      <c r="L798" s="78" t="str">
        <f t="shared" si="8"/>
        <v>#NAME?</v>
      </c>
      <c r="M798" s="4"/>
      <c r="N798" s="4"/>
      <c r="O798" s="74" t="str">
        <f t="shared" si="9"/>
        <v>#NAME?</v>
      </c>
      <c r="P798" s="75" t="str">
        <f>IF(O798="","",IF(OR(periods_per_year=26,periods_per_year=52),IF(periods_per_year=26,IF(O798=1,fpdate,P797+14),IF(periods_per_year=52,IF(O798=1,fpdate,P797+7),"n/a")),IF(periods_per_year=24,DATE(YEAR(fpdate),MONTH(fpdate)+(O798-1)/2+IF(AND(DAY(fpdate)&gt;=15,MOD(O798,2)=0),1,0),IF(MOD(O798,2)=0,IF(DAY(fpdate)&gt;=15,DAY(fpdate)-14,DAY(fpdate)+14),DAY(fpdate))),IF(DAY(DATE(YEAR(fpdate),MONTH(fpdate)+O798-1,DAY(fpdate)))&lt;&gt;DAY(fpdate),DATE(YEAR(fpdate),MONTH(fpdate)+O798,0),DATE(YEAR(fpdate),MONTH(fpdate)+O798-1,DAY(fpdate))))))</f>
        <v>#NAME?</v>
      </c>
      <c r="Q798" s="80" t="str">
        <f>IF(O798="","",IF(D798&lt;&gt;"",D798,IF(O798=1,start_rate,IF(variable,IF(OR(O798=1,O798&lt;$J$23*periods_per_year),Q797,MIN($J$24,IF(MOD(O798-1,$J$26)=0,MAX($J$25,Q797+$J$27),Q797))),Q797))))</f>
        <v>#NAME?</v>
      </c>
      <c r="R798" s="78" t="str">
        <f t="shared" si="10"/>
        <v>#NAME?</v>
      </c>
      <c r="S798" s="78" t="str">
        <f t="shared" si="11"/>
        <v>#NAME?</v>
      </c>
      <c r="T798" s="78" t="str">
        <f t="shared" si="12"/>
        <v>#NAME?</v>
      </c>
      <c r="U798" s="78" t="str">
        <f t="shared" si="13"/>
        <v>#NAME?</v>
      </c>
    </row>
    <row r="799" ht="12.75" customHeight="1">
      <c r="A799" s="74" t="str">
        <f t="shared" si="1"/>
        <v>#NAME?</v>
      </c>
      <c r="B799" s="75" t="str">
        <f>IF(A799="","",IF(OR(periods_per_year=26,periods_per_year=52),IF(periods_per_year=26,IF(A799=1,fpdate,B798+14),IF(periods_per_year=52,IF(A799=1,fpdate,B798+7),"n/a")),IF(periods_per_year=24,DATE(YEAR(fpdate),MONTH(fpdate)+(A799-1)/2+IF(AND(DAY(fpdate)&gt;=15,MOD(A799,2)=0),1,0),IF(MOD(A799,2)=0,IF(DAY(fpdate)&gt;=15,DAY(fpdate)-14,DAY(fpdate)+14),DAY(fpdate))),IF(DAY(DATE(YEAR(fpdate),MONTH(fpdate)+A799-1,DAY(fpdate)))&lt;&gt;DAY(fpdate),DATE(YEAR(fpdate),MONTH(fpdate)+A799,0),DATE(YEAR(fpdate),MONTH(fpdate)+A799-1,DAY(fpdate))))))</f>
        <v>#NAME?</v>
      </c>
      <c r="C799" s="76" t="str">
        <f t="shared" si="2"/>
        <v>#NAME?</v>
      </c>
      <c r="D799" s="77" t="str">
        <f>IF(A799="","",IF(A799=1,start_rate,IF(variable,IF(OR(A799=1,A799&lt;$J$23*periods_per_year),D798,MIN($J$24,IF(MOD(A799-1,$J$26)=0,MAX($J$25,D798+$J$27),D798))),D798)))</f>
        <v>#NAME?</v>
      </c>
      <c r="E799" s="78" t="str">
        <f t="shared" si="3"/>
        <v>#NAME?</v>
      </c>
      <c r="F799" s="78" t="str">
        <f t="shared" si="4"/>
        <v>#NAME?</v>
      </c>
      <c r="G799" s="78" t="str">
        <f>IF(OR(A799="",A799&lt;$E$23),"",IF(J798&lt;=F799,0,IF(IF(AND(A799&gt;=$E$23,MOD(A799-$E$23,int)=0),$E$24,0)+F799&gt;=J798+E799,J798+E799-F799,IF(AND(A799&gt;=$E$23,MOD(A799-$E$23,int)=0),$E$24,0)+IF(IF(AND(A799&gt;=$E$23,MOD(A799-$E$23,int)=0),$E$24,0)+IF(MOD(A799-$E$27,periods_per_year)=0,$E$26,0)+F799&lt;J798+E799,IF(MOD(A799-$E$27,periods_per_year)=0,$E$26,0),J798+E799-IF(AND(A799&gt;=$E$23,MOD(A799-$E$23,int)=0),$E$24,0)-F799))))</f>
        <v>#NAME?</v>
      </c>
      <c r="H799" s="79"/>
      <c r="I799" s="78" t="str">
        <f t="shared" si="5"/>
        <v>#NAME?</v>
      </c>
      <c r="J799" s="78" t="str">
        <f t="shared" si="6"/>
        <v>#NAME?</v>
      </c>
      <c r="K799" s="78" t="str">
        <f t="shared" si="7"/>
        <v>#NAME?</v>
      </c>
      <c r="L799" s="78" t="str">
        <f t="shared" si="8"/>
        <v>#NAME?</v>
      </c>
      <c r="M799" s="4"/>
      <c r="N799" s="4"/>
      <c r="O799" s="74" t="str">
        <f t="shared" si="9"/>
        <v>#NAME?</v>
      </c>
      <c r="P799" s="75" t="str">
        <f>IF(O799="","",IF(OR(periods_per_year=26,periods_per_year=52),IF(periods_per_year=26,IF(O799=1,fpdate,P798+14),IF(periods_per_year=52,IF(O799=1,fpdate,P798+7),"n/a")),IF(periods_per_year=24,DATE(YEAR(fpdate),MONTH(fpdate)+(O799-1)/2+IF(AND(DAY(fpdate)&gt;=15,MOD(O799,2)=0),1,0),IF(MOD(O799,2)=0,IF(DAY(fpdate)&gt;=15,DAY(fpdate)-14,DAY(fpdate)+14),DAY(fpdate))),IF(DAY(DATE(YEAR(fpdate),MONTH(fpdate)+O799-1,DAY(fpdate)))&lt;&gt;DAY(fpdate),DATE(YEAR(fpdate),MONTH(fpdate)+O799,0),DATE(YEAR(fpdate),MONTH(fpdate)+O799-1,DAY(fpdate))))))</f>
        <v>#NAME?</v>
      </c>
      <c r="Q799" s="80" t="str">
        <f>IF(O799="","",IF(D799&lt;&gt;"",D799,IF(O799=1,start_rate,IF(variable,IF(OR(O799=1,O799&lt;$J$23*periods_per_year),Q798,MIN($J$24,IF(MOD(O799-1,$J$26)=0,MAX($J$25,Q798+$J$27),Q798))),Q798))))</f>
        <v>#NAME?</v>
      </c>
      <c r="R799" s="78" t="str">
        <f t="shared" si="10"/>
        <v>#NAME?</v>
      </c>
      <c r="S799" s="78" t="str">
        <f t="shared" si="11"/>
        <v>#NAME?</v>
      </c>
      <c r="T799" s="78" t="str">
        <f t="shared" si="12"/>
        <v>#NAME?</v>
      </c>
      <c r="U799" s="78" t="str">
        <f t="shared" si="13"/>
        <v>#NAME?</v>
      </c>
    </row>
    <row r="800" ht="12.75" customHeight="1">
      <c r="A800" s="74" t="str">
        <f t="shared" si="1"/>
        <v>#NAME?</v>
      </c>
      <c r="B800" s="75" t="str">
        <f>IF(A800="","",IF(OR(periods_per_year=26,periods_per_year=52),IF(periods_per_year=26,IF(A800=1,fpdate,B799+14),IF(periods_per_year=52,IF(A800=1,fpdate,B799+7),"n/a")),IF(periods_per_year=24,DATE(YEAR(fpdate),MONTH(fpdate)+(A800-1)/2+IF(AND(DAY(fpdate)&gt;=15,MOD(A800,2)=0),1,0),IF(MOD(A800,2)=0,IF(DAY(fpdate)&gt;=15,DAY(fpdate)-14,DAY(fpdate)+14),DAY(fpdate))),IF(DAY(DATE(YEAR(fpdate),MONTH(fpdate)+A800-1,DAY(fpdate)))&lt;&gt;DAY(fpdate),DATE(YEAR(fpdate),MONTH(fpdate)+A800,0),DATE(YEAR(fpdate),MONTH(fpdate)+A800-1,DAY(fpdate))))))</f>
        <v>#NAME?</v>
      </c>
      <c r="C800" s="76" t="str">
        <f t="shared" si="2"/>
        <v>#NAME?</v>
      </c>
      <c r="D800" s="77" t="str">
        <f>IF(A800="","",IF(A800=1,start_rate,IF(variable,IF(OR(A800=1,A800&lt;$J$23*periods_per_year),D799,MIN($J$24,IF(MOD(A800-1,$J$26)=0,MAX($J$25,D799+$J$27),D799))),D799)))</f>
        <v>#NAME?</v>
      </c>
      <c r="E800" s="78" t="str">
        <f t="shared" si="3"/>
        <v>#NAME?</v>
      </c>
      <c r="F800" s="78" t="str">
        <f t="shared" si="4"/>
        <v>#NAME?</v>
      </c>
      <c r="G800" s="78" t="str">
        <f>IF(OR(A800="",A800&lt;$E$23),"",IF(J799&lt;=F800,0,IF(IF(AND(A800&gt;=$E$23,MOD(A800-$E$23,int)=0),$E$24,0)+F800&gt;=J799+E800,J799+E800-F800,IF(AND(A800&gt;=$E$23,MOD(A800-$E$23,int)=0),$E$24,0)+IF(IF(AND(A800&gt;=$E$23,MOD(A800-$E$23,int)=0),$E$24,0)+IF(MOD(A800-$E$27,periods_per_year)=0,$E$26,0)+F800&lt;J799+E800,IF(MOD(A800-$E$27,periods_per_year)=0,$E$26,0),J799+E800-IF(AND(A800&gt;=$E$23,MOD(A800-$E$23,int)=0),$E$24,0)-F800))))</f>
        <v>#NAME?</v>
      </c>
      <c r="H800" s="79"/>
      <c r="I800" s="78" t="str">
        <f t="shared" si="5"/>
        <v>#NAME?</v>
      </c>
      <c r="J800" s="78" t="str">
        <f t="shared" si="6"/>
        <v>#NAME?</v>
      </c>
      <c r="K800" s="78" t="str">
        <f t="shared" si="7"/>
        <v>#NAME?</v>
      </c>
      <c r="L800" s="78" t="str">
        <f t="shared" si="8"/>
        <v>#NAME?</v>
      </c>
      <c r="M800" s="4"/>
      <c r="N800" s="4"/>
      <c r="O800" s="74" t="str">
        <f t="shared" si="9"/>
        <v>#NAME?</v>
      </c>
      <c r="P800" s="75" t="str">
        <f>IF(O800="","",IF(OR(periods_per_year=26,periods_per_year=52),IF(periods_per_year=26,IF(O800=1,fpdate,P799+14),IF(periods_per_year=52,IF(O800=1,fpdate,P799+7),"n/a")),IF(periods_per_year=24,DATE(YEAR(fpdate),MONTH(fpdate)+(O800-1)/2+IF(AND(DAY(fpdate)&gt;=15,MOD(O800,2)=0),1,0),IF(MOD(O800,2)=0,IF(DAY(fpdate)&gt;=15,DAY(fpdate)-14,DAY(fpdate)+14),DAY(fpdate))),IF(DAY(DATE(YEAR(fpdate),MONTH(fpdate)+O800-1,DAY(fpdate)))&lt;&gt;DAY(fpdate),DATE(YEAR(fpdate),MONTH(fpdate)+O800,0),DATE(YEAR(fpdate),MONTH(fpdate)+O800-1,DAY(fpdate))))))</f>
        <v>#NAME?</v>
      </c>
      <c r="Q800" s="80" t="str">
        <f>IF(O800="","",IF(D800&lt;&gt;"",D800,IF(O800=1,start_rate,IF(variable,IF(OR(O800=1,O800&lt;$J$23*periods_per_year),Q799,MIN($J$24,IF(MOD(O800-1,$J$26)=0,MAX($J$25,Q799+$J$27),Q799))),Q799))))</f>
        <v>#NAME?</v>
      </c>
      <c r="R800" s="78" t="str">
        <f t="shared" si="10"/>
        <v>#NAME?</v>
      </c>
      <c r="S800" s="78" t="str">
        <f t="shared" si="11"/>
        <v>#NAME?</v>
      </c>
      <c r="T800" s="78" t="str">
        <f t="shared" si="12"/>
        <v>#NAME?</v>
      </c>
      <c r="U800" s="78" t="str">
        <f t="shared" si="13"/>
        <v>#NAME?</v>
      </c>
    </row>
    <row r="801" ht="12.75" customHeight="1">
      <c r="A801" s="74" t="str">
        <f t="shared" si="1"/>
        <v>#NAME?</v>
      </c>
      <c r="B801" s="75" t="str">
        <f>IF(A801="","",IF(OR(periods_per_year=26,periods_per_year=52),IF(periods_per_year=26,IF(A801=1,fpdate,B800+14),IF(periods_per_year=52,IF(A801=1,fpdate,B800+7),"n/a")),IF(periods_per_year=24,DATE(YEAR(fpdate),MONTH(fpdate)+(A801-1)/2+IF(AND(DAY(fpdate)&gt;=15,MOD(A801,2)=0),1,0),IF(MOD(A801,2)=0,IF(DAY(fpdate)&gt;=15,DAY(fpdate)-14,DAY(fpdate)+14),DAY(fpdate))),IF(DAY(DATE(YEAR(fpdate),MONTH(fpdate)+A801-1,DAY(fpdate)))&lt;&gt;DAY(fpdate),DATE(YEAR(fpdate),MONTH(fpdate)+A801,0),DATE(YEAR(fpdate),MONTH(fpdate)+A801-1,DAY(fpdate))))))</f>
        <v>#NAME?</v>
      </c>
      <c r="C801" s="76" t="str">
        <f t="shared" si="2"/>
        <v>#NAME?</v>
      </c>
      <c r="D801" s="77" t="str">
        <f>IF(A801="","",IF(A801=1,start_rate,IF(variable,IF(OR(A801=1,A801&lt;$J$23*periods_per_year),D800,MIN($J$24,IF(MOD(A801-1,$J$26)=0,MAX($J$25,D800+$J$27),D800))),D800)))</f>
        <v>#NAME?</v>
      </c>
      <c r="E801" s="78" t="str">
        <f t="shared" si="3"/>
        <v>#NAME?</v>
      </c>
      <c r="F801" s="78" t="str">
        <f t="shared" si="4"/>
        <v>#NAME?</v>
      </c>
      <c r="G801" s="78" t="str">
        <f>IF(OR(A801="",A801&lt;$E$23),"",IF(J800&lt;=F801,0,IF(IF(AND(A801&gt;=$E$23,MOD(A801-$E$23,int)=0),$E$24,0)+F801&gt;=J800+E801,J800+E801-F801,IF(AND(A801&gt;=$E$23,MOD(A801-$E$23,int)=0),$E$24,0)+IF(IF(AND(A801&gt;=$E$23,MOD(A801-$E$23,int)=0),$E$24,0)+IF(MOD(A801-$E$27,periods_per_year)=0,$E$26,0)+F801&lt;J800+E801,IF(MOD(A801-$E$27,periods_per_year)=0,$E$26,0),J800+E801-IF(AND(A801&gt;=$E$23,MOD(A801-$E$23,int)=0),$E$24,0)-F801))))</f>
        <v>#NAME?</v>
      </c>
      <c r="H801" s="79"/>
      <c r="I801" s="78" t="str">
        <f t="shared" si="5"/>
        <v>#NAME?</v>
      </c>
      <c r="J801" s="78" t="str">
        <f t="shared" si="6"/>
        <v>#NAME?</v>
      </c>
      <c r="K801" s="78" t="str">
        <f t="shared" si="7"/>
        <v>#NAME?</v>
      </c>
      <c r="L801" s="78" t="str">
        <f t="shared" si="8"/>
        <v>#NAME?</v>
      </c>
      <c r="M801" s="4"/>
      <c r="N801" s="4"/>
      <c r="O801" s="74" t="str">
        <f t="shared" si="9"/>
        <v>#NAME?</v>
      </c>
      <c r="P801" s="75" t="str">
        <f>IF(O801="","",IF(OR(periods_per_year=26,periods_per_year=52),IF(periods_per_year=26,IF(O801=1,fpdate,P800+14),IF(periods_per_year=52,IF(O801=1,fpdate,P800+7),"n/a")),IF(periods_per_year=24,DATE(YEAR(fpdate),MONTH(fpdate)+(O801-1)/2+IF(AND(DAY(fpdate)&gt;=15,MOD(O801,2)=0),1,0),IF(MOD(O801,2)=0,IF(DAY(fpdate)&gt;=15,DAY(fpdate)-14,DAY(fpdate)+14),DAY(fpdate))),IF(DAY(DATE(YEAR(fpdate),MONTH(fpdate)+O801-1,DAY(fpdate)))&lt;&gt;DAY(fpdate),DATE(YEAR(fpdate),MONTH(fpdate)+O801,0),DATE(YEAR(fpdate),MONTH(fpdate)+O801-1,DAY(fpdate))))))</f>
        <v>#NAME?</v>
      </c>
      <c r="Q801" s="80" t="str">
        <f>IF(O801="","",IF(D801&lt;&gt;"",D801,IF(O801=1,start_rate,IF(variable,IF(OR(O801=1,O801&lt;$J$23*periods_per_year),Q800,MIN($J$24,IF(MOD(O801-1,$J$26)=0,MAX($J$25,Q800+$J$27),Q800))),Q800))))</f>
        <v>#NAME?</v>
      </c>
      <c r="R801" s="78" t="str">
        <f t="shared" si="10"/>
        <v>#NAME?</v>
      </c>
      <c r="S801" s="78" t="str">
        <f t="shared" si="11"/>
        <v>#NAME?</v>
      </c>
      <c r="T801" s="78" t="str">
        <f t="shared" si="12"/>
        <v>#NAME?</v>
      </c>
      <c r="U801" s="78" t="str">
        <f t="shared" si="13"/>
        <v>#NAME?</v>
      </c>
    </row>
    <row r="802" ht="12.75" customHeight="1">
      <c r="A802" s="74" t="str">
        <f t="shared" si="1"/>
        <v>#NAME?</v>
      </c>
      <c r="B802" s="75" t="str">
        <f>IF(A802="","",IF(OR(periods_per_year=26,periods_per_year=52),IF(periods_per_year=26,IF(A802=1,fpdate,B801+14),IF(periods_per_year=52,IF(A802=1,fpdate,B801+7),"n/a")),IF(periods_per_year=24,DATE(YEAR(fpdate),MONTH(fpdate)+(A802-1)/2+IF(AND(DAY(fpdate)&gt;=15,MOD(A802,2)=0),1,0),IF(MOD(A802,2)=0,IF(DAY(fpdate)&gt;=15,DAY(fpdate)-14,DAY(fpdate)+14),DAY(fpdate))),IF(DAY(DATE(YEAR(fpdate),MONTH(fpdate)+A802-1,DAY(fpdate)))&lt;&gt;DAY(fpdate),DATE(YEAR(fpdate),MONTH(fpdate)+A802,0),DATE(YEAR(fpdate),MONTH(fpdate)+A802-1,DAY(fpdate))))))</f>
        <v>#NAME?</v>
      </c>
      <c r="C802" s="76" t="str">
        <f t="shared" si="2"/>
        <v>#NAME?</v>
      </c>
      <c r="D802" s="77" t="str">
        <f>IF(A802="","",IF(A802=1,start_rate,IF(variable,IF(OR(A802=1,A802&lt;$J$23*periods_per_year),D801,MIN($J$24,IF(MOD(A802-1,$J$26)=0,MAX($J$25,D801+$J$27),D801))),D801)))</f>
        <v>#NAME?</v>
      </c>
      <c r="E802" s="78" t="str">
        <f t="shared" si="3"/>
        <v>#NAME?</v>
      </c>
      <c r="F802" s="78" t="str">
        <f t="shared" si="4"/>
        <v>#NAME?</v>
      </c>
      <c r="G802" s="78" t="str">
        <f>IF(OR(A802="",A802&lt;$E$23),"",IF(J801&lt;=F802,0,IF(IF(AND(A802&gt;=$E$23,MOD(A802-$E$23,int)=0),$E$24,0)+F802&gt;=J801+E802,J801+E802-F802,IF(AND(A802&gt;=$E$23,MOD(A802-$E$23,int)=0),$E$24,0)+IF(IF(AND(A802&gt;=$E$23,MOD(A802-$E$23,int)=0),$E$24,0)+IF(MOD(A802-$E$27,periods_per_year)=0,$E$26,0)+F802&lt;J801+E802,IF(MOD(A802-$E$27,periods_per_year)=0,$E$26,0),J801+E802-IF(AND(A802&gt;=$E$23,MOD(A802-$E$23,int)=0),$E$24,0)-F802))))</f>
        <v>#NAME?</v>
      </c>
      <c r="H802" s="79"/>
      <c r="I802" s="78" t="str">
        <f t="shared" si="5"/>
        <v>#NAME?</v>
      </c>
      <c r="J802" s="78" t="str">
        <f t="shared" si="6"/>
        <v>#NAME?</v>
      </c>
      <c r="K802" s="78" t="str">
        <f t="shared" si="7"/>
        <v>#NAME?</v>
      </c>
      <c r="L802" s="78" t="str">
        <f t="shared" si="8"/>
        <v>#NAME?</v>
      </c>
      <c r="M802" s="4"/>
      <c r="N802" s="4"/>
      <c r="O802" s="74" t="str">
        <f t="shared" si="9"/>
        <v>#NAME?</v>
      </c>
      <c r="P802" s="75" t="str">
        <f>IF(O802="","",IF(OR(periods_per_year=26,periods_per_year=52),IF(periods_per_year=26,IF(O802=1,fpdate,P801+14),IF(periods_per_year=52,IF(O802=1,fpdate,P801+7),"n/a")),IF(periods_per_year=24,DATE(YEAR(fpdate),MONTH(fpdate)+(O802-1)/2+IF(AND(DAY(fpdate)&gt;=15,MOD(O802,2)=0),1,0),IF(MOD(O802,2)=0,IF(DAY(fpdate)&gt;=15,DAY(fpdate)-14,DAY(fpdate)+14),DAY(fpdate))),IF(DAY(DATE(YEAR(fpdate),MONTH(fpdate)+O802-1,DAY(fpdate)))&lt;&gt;DAY(fpdate),DATE(YEAR(fpdate),MONTH(fpdate)+O802,0),DATE(YEAR(fpdate),MONTH(fpdate)+O802-1,DAY(fpdate))))))</f>
        <v>#NAME?</v>
      </c>
      <c r="Q802" s="80" t="str">
        <f>IF(O802="","",IF(D802&lt;&gt;"",D802,IF(O802=1,start_rate,IF(variable,IF(OR(O802=1,O802&lt;$J$23*periods_per_year),Q801,MIN($J$24,IF(MOD(O802-1,$J$26)=0,MAX($J$25,Q801+$J$27),Q801))),Q801))))</f>
        <v>#NAME?</v>
      </c>
      <c r="R802" s="78" t="str">
        <f t="shared" si="10"/>
        <v>#NAME?</v>
      </c>
      <c r="S802" s="78" t="str">
        <f t="shared" si="11"/>
        <v>#NAME?</v>
      </c>
      <c r="T802" s="78" t="str">
        <f t="shared" si="12"/>
        <v>#NAME?</v>
      </c>
      <c r="U802" s="78" t="str">
        <f t="shared" si="13"/>
        <v>#NAME?</v>
      </c>
    </row>
    <row r="803" ht="12.75" customHeight="1">
      <c r="A803" s="74" t="str">
        <f t="shared" si="1"/>
        <v>#NAME?</v>
      </c>
      <c r="B803" s="75" t="str">
        <f>IF(A803="","",IF(OR(periods_per_year=26,periods_per_year=52),IF(periods_per_year=26,IF(A803=1,fpdate,B802+14),IF(periods_per_year=52,IF(A803=1,fpdate,B802+7),"n/a")),IF(periods_per_year=24,DATE(YEAR(fpdate),MONTH(fpdate)+(A803-1)/2+IF(AND(DAY(fpdate)&gt;=15,MOD(A803,2)=0),1,0),IF(MOD(A803,2)=0,IF(DAY(fpdate)&gt;=15,DAY(fpdate)-14,DAY(fpdate)+14),DAY(fpdate))),IF(DAY(DATE(YEAR(fpdate),MONTH(fpdate)+A803-1,DAY(fpdate)))&lt;&gt;DAY(fpdate),DATE(YEAR(fpdate),MONTH(fpdate)+A803,0),DATE(YEAR(fpdate),MONTH(fpdate)+A803-1,DAY(fpdate))))))</f>
        <v>#NAME?</v>
      </c>
      <c r="C803" s="76" t="str">
        <f t="shared" si="2"/>
        <v>#NAME?</v>
      </c>
      <c r="D803" s="77" t="str">
        <f>IF(A803="","",IF(A803=1,start_rate,IF(variable,IF(OR(A803=1,A803&lt;$J$23*periods_per_year),D802,MIN($J$24,IF(MOD(A803-1,$J$26)=0,MAX($J$25,D802+$J$27),D802))),D802)))</f>
        <v>#NAME?</v>
      </c>
      <c r="E803" s="78" t="str">
        <f t="shared" si="3"/>
        <v>#NAME?</v>
      </c>
      <c r="F803" s="78" t="str">
        <f t="shared" si="4"/>
        <v>#NAME?</v>
      </c>
      <c r="G803" s="78" t="str">
        <f>IF(OR(A803="",A803&lt;$E$23),"",IF(J802&lt;=F803,0,IF(IF(AND(A803&gt;=$E$23,MOD(A803-$E$23,int)=0),$E$24,0)+F803&gt;=J802+E803,J802+E803-F803,IF(AND(A803&gt;=$E$23,MOD(A803-$E$23,int)=0),$E$24,0)+IF(IF(AND(A803&gt;=$E$23,MOD(A803-$E$23,int)=0),$E$24,0)+IF(MOD(A803-$E$27,periods_per_year)=0,$E$26,0)+F803&lt;J802+E803,IF(MOD(A803-$E$27,periods_per_year)=0,$E$26,0),J802+E803-IF(AND(A803&gt;=$E$23,MOD(A803-$E$23,int)=0),$E$24,0)-F803))))</f>
        <v>#NAME?</v>
      </c>
      <c r="H803" s="79"/>
      <c r="I803" s="78" t="str">
        <f t="shared" si="5"/>
        <v>#NAME?</v>
      </c>
      <c r="J803" s="78" t="str">
        <f t="shared" si="6"/>
        <v>#NAME?</v>
      </c>
      <c r="K803" s="78" t="str">
        <f t="shared" si="7"/>
        <v>#NAME?</v>
      </c>
      <c r="L803" s="78" t="str">
        <f t="shared" si="8"/>
        <v>#NAME?</v>
      </c>
      <c r="M803" s="4"/>
      <c r="N803" s="4"/>
      <c r="O803" s="74" t="str">
        <f t="shared" si="9"/>
        <v>#NAME?</v>
      </c>
      <c r="P803" s="75" t="str">
        <f>IF(O803="","",IF(OR(periods_per_year=26,periods_per_year=52),IF(periods_per_year=26,IF(O803=1,fpdate,P802+14),IF(periods_per_year=52,IF(O803=1,fpdate,P802+7),"n/a")),IF(periods_per_year=24,DATE(YEAR(fpdate),MONTH(fpdate)+(O803-1)/2+IF(AND(DAY(fpdate)&gt;=15,MOD(O803,2)=0),1,0),IF(MOD(O803,2)=0,IF(DAY(fpdate)&gt;=15,DAY(fpdate)-14,DAY(fpdate)+14),DAY(fpdate))),IF(DAY(DATE(YEAR(fpdate),MONTH(fpdate)+O803-1,DAY(fpdate)))&lt;&gt;DAY(fpdate),DATE(YEAR(fpdate),MONTH(fpdate)+O803,0),DATE(YEAR(fpdate),MONTH(fpdate)+O803-1,DAY(fpdate))))))</f>
        <v>#NAME?</v>
      </c>
      <c r="Q803" s="80" t="str">
        <f>IF(O803="","",IF(D803&lt;&gt;"",D803,IF(O803=1,start_rate,IF(variable,IF(OR(O803=1,O803&lt;$J$23*periods_per_year),Q802,MIN($J$24,IF(MOD(O803-1,$J$26)=0,MAX($J$25,Q802+$J$27),Q802))),Q802))))</f>
        <v>#NAME?</v>
      </c>
      <c r="R803" s="78" t="str">
        <f t="shared" si="10"/>
        <v>#NAME?</v>
      </c>
      <c r="S803" s="78" t="str">
        <f t="shared" si="11"/>
        <v>#NAME?</v>
      </c>
      <c r="T803" s="78" t="str">
        <f t="shared" si="12"/>
        <v>#NAME?</v>
      </c>
      <c r="U803" s="78" t="str">
        <f t="shared" si="13"/>
        <v>#NAME?</v>
      </c>
    </row>
    <row r="804" ht="12.75" customHeight="1">
      <c r="A804" s="74" t="str">
        <f t="shared" si="1"/>
        <v>#NAME?</v>
      </c>
      <c r="B804" s="75" t="str">
        <f>IF(A804="","",IF(OR(periods_per_year=26,periods_per_year=52),IF(periods_per_year=26,IF(A804=1,fpdate,B803+14),IF(periods_per_year=52,IF(A804=1,fpdate,B803+7),"n/a")),IF(periods_per_year=24,DATE(YEAR(fpdate),MONTH(fpdate)+(A804-1)/2+IF(AND(DAY(fpdate)&gt;=15,MOD(A804,2)=0),1,0),IF(MOD(A804,2)=0,IF(DAY(fpdate)&gt;=15,DAY(fpdate)-14,DAY(fpdate)+14),DAY(fpdate))),IF(DAY(DATE(YEAR(fpdate),MONTH(fpdate)+A804-1,DAY(fpdate)))&lt;&gt;DAY(fpdate),DATE(YEAR(fpdate),MONTH(fpdate)+A804,0),DATE(YEAR(fpdate),MONTH(fpdate)+A804-1,DAY(fpdate))))))</f>
        <v>#NAME?</v>
      </c>
      <c r="C804" s="76" t="str">
        <f t="shared" si="2"/>
        <v>#NAME?</v>
      </c>
      <c r="D804" s="77" t="str">
        <f>IF(A804="","",IF(A804=1,start_rate,IF(variable,IF(OR(A804=1,A804&lt;$J$23*periods_per_year),D803,MIN($J$24,IF(MOD(A804-1,$J$26)=0,MAX($J$25,D803+$J$27),D803))),D803)))</f>
        <v>#NAME?</v>
      </c>
      <c r="E804" s="78" t="str">
        <f t="shared" si="3"/>
        <v>#NAME?</v>
      </c>
      <c r="F804" s="78" t="str">
        <f t="shared" si="4"/>
        <v>#NAME?</v>
      </c>
      <c r="G804" s="78" t="str">
        <f>IF(OR(A804="",A804&lt;$E$23),"",IF(J803&lt;=F804,0,IF(IF(AND(A804&gt;=$E$23,MOD(A804-$E$23,int)=0),$E$24,0)+F804&gt;=J803+E804,J803+E804-F804,IF(AND(A804&gt;=$E$23,MOD(A804-$E$23,int)=0),$E$24,0)+IF(IF(AND(A804&gt;=$E$23,MOD(A804-$E$23,int)=0),$E$24,0)+IF(MOD(A804-$E$27,periods_per_year)=0,$E$26,0)+F804&lt;J803+E804,IF(MOD(A804-$E$27,periods_per_year)=0,$E$26,0),J803+E804-IF(AND(A804&gt;=$E$23,MOD(A804-$E$23,int)=0),$E$24,0)-F804))))</f>
        <v>#NAME?</v>
      </c>
      <c r="H804" s="79"/>
      <c r="I804" s="78" t="str">
        <f t="shared" si="5"/>
        <v>#NAME?</v>
      </c>
      <c r="J804" s="78" t="str">
        <f t="shared" si="6"/>
        <v>#NAME?</v>
      </c>
      <c r="K804" s="78" t="str">
        <f t="shared" si="7"/>
        <v>#NAME?</v>
      </c>
      <c r="L804" s="78" t="str">
        <f t="shared" si="8"/>
        <v>#NAME?</v>
      </c>
      <c r="M804" s="4"/>
      <c r="N804" s="4"/>
      <c r="O804" s="74" t="str">
        <f t="shared" si="9"/>
        <v>#NAME?</v>
      </c>
      <c r="P804" s="75" t="str">
        <f>IF(O804="","",IF(OR(periods_per_year=26,periods_per_year=52),IF(periods_per_year=26,IF(O804=1,fpdate,P803+14),IF(periods_per_year=52,IF(O804=1,fpdate,P803+7),"n/a")),IF(periods_per_year=24,DATE(YEAR(fpdate),MONTH(fpdate)+(O804-1)/2+IF(AND(DAY(fpdate)&gt;=15,MOD(O804,2)=0),1,0),IF(MOD(O804,2)=0,IF(DAY(fpdate)&gt;=15,DAY(fpdate)-14,DAY(fpdate)+14),DAY(fpdate))),IF(DAY(DATE(YEAR(fpdate),MONTH(fpdate)+O804-1,DAY(fpdate)))&lt;&gt;DAY(fpdate),DATE(YEAR(fpdate),MONTH(fpdate)+O804,0),DATE(YEAR(fpdate),MONTH(fpdate)+O804-1,DAY(fpdate))))))</f>
        <v>#NAME?</v>
      </c>
      <c r="Q804" s="80" t="str">
        <f>IF(O804="","",IF(D804&lt;&gt;"",D804,IF(O804=1,start_rate,IF(variable,IF(OR(O804=1,O804&lt;$J$23*periods_per_year),Q803,MIN($J$24,IF(MOD(O804-1,$J$26)=0,MAX($J$25,Q803+$J$27),Q803))),Q803))))</f>
        <v>#NAME?</v>
      </c>
      <c r="R804" s="78" t="str">
        <f t="shared" si="10"/>
        <v>#NAME?</v>
      </c>
      <c r="S804" s="78" t="str">
        <f t="shared" si="11"/>
        <v>#NAME?</v>
      </c>
      <c r="T804" s="78" t="str">
        <f t="shared" si="12"/>
        <v>#NAME?</v>
      </c>
      <c r="U804" s="78" t="str">
        <f t="shared" si="13"/>
        <v>#NAME?</v>
      </c>
    </row>
    <row r="805" ht="12.75" customHeight="1">
      <c r="A805" s="74" t="str">
        <f t="shared" si="1"/>
        <v>#NAME?</v>
      </c>
      <c r="B805" s="75" t="str">
        <f>IF(A805="","",IF(OR(periods_per_year=26,periods_per_year=52),IF(periods_per_year=26,IF(A805=1,fpdate,B804+14),IF(periods_per_year=52,IF(A805=1,fpdate,B804+7),"n/a")),IF(periods_per_year=24,DATE(YEAR(fpdate),MONTH(fpdate)+(A805-1)/2+IF(AND(DAY(fpdate)&gt;=15,MOD(A805,2)=0),1,0),IF(MOD(A805,2)=0,IF(DAY(fpdate)&gt;=15,DAY(fpdate)-14,DAY(fpdate)+14),DAY(fpdate))),IF(DAY(DATE(YEAR(fpdate),MONTH(fpdate)+A805-1,DAY(fpdate)))&lt;&gt;DAY(fpdate),DATE(YEAR(fpdate),MONTH(fpdate)+A805,0),DATE(YEAR(fpdate),MONTH(fpdate)+A805-1,DAY(fpdate))))))</f>
        <v>#NAME?</v>
      </c>
      <c r="C805" s="76" t="str">
        <f t="shared" si="2"/>
        <v>#NAME?</v>
      </c>
      <c r="D805" s="77" t="str">
        <f>IF(A805="","",IF(A805=1,start_rate,IF(variable,IF(OR(A805=1,A805&lt;$J$23*periods_per_year),D804,MIN($J$24,IF(MOD(A805-1,$J$26)=0,MAX($J$25,D804+$J$27),D804))),D804)))</f>
        <v>#NAME?</v>
      </c>
      <c r="E805" s="78" t="str">
        <f t="shared" si="3"/>
        <v>#NAME?</v>
      </c>
      <c r="F805" s="78" t="str">
        <f t="shared" si="4"/>
        <v>#NAME?</v>
      </c>
      <c r="G805" s="78" t="str">
        <f>IF(OR(A805="",A805&lt;$E$23),"",IF(J804&lt;=F805,0,IF(IF(AND(A805&gt;=$E$23,MOD(A805-$E$23,int)=0),$E$24,0)+F805&gt;=J804+E805,J804+E805-F805,IF(AND(A805&gt;=$E$23,MOD(A805-$E$23,int)=0),$E$24,0)+IF(IF(AND(A805&gt;=$E$23,MOD(A805-$E$23,int)=0),$E$24,0)+IF(MOD(A805-$E$27,periods_per_year)=0,$E$26,0)+F805&lt;J804+E805,IF(MOD(A805-$E$27,periods_per_year)=0,$E$26,0),J804+E805-IF(AND(A805&gt;=$E$23,MOD(A805-$E$23,int)=0),$E$24,0)-F805))))</f>
        <v>#NAME?</v>
      </c>
      <c r="H805" s="79"/>
      <c r="I805" s="78" t="str">
        <f t="shared" si="5"/>
        <v>#NAME?</v>
      </c>
      <c r="J805" s="78" t="str">
        <f t="shared" si="6"/>
        <v>#NAME?</v>
      </c>
      <c r="K805" s="78" t="str">
        <f t="shared" si="7"/>
        <v>#NAME?</v>
      </c>
      <c r="L805" s="78" t="str">
        <f t="shared" si="8"/>
        <v>#NAME?</v>
      </c>
      <c r="M805" s="4"/>
      <c r="N805" s="4"/>
      <c r="O805" s="74" t="str">
        <f t="shared" si="9"/>
        <v>#NAME?</v>
      </c>
      <c r="P805" s="75" t="str">
        <f>IF(O805="","",IF(OR(periods_per_year=26,periods_per_year=52),IF(periods_per_year=26,IF(O805=1,fpdate,P804+14),IF(periods_per_year=52,IF(O805=1,fpdate,P804+7),"n/a")),IF(periods_per_year=24,DATE(YEAR(fpdate),MONTH(fpdate)+(O805-1)/2+IF(AND(DAY(fpdate)&gt;=15,MOD(O805,2)=0),1,0),IF(MOD(O805,2)=0,IF(DAY(fpdate)&gt;=15,DAY(fpdate)-14,DAY(fpdate)+14),DAY(fpdate))),IF(DAY(DATE(YEAR(fpdate),MONTH(fpdate)+O805-1,DAY(fpdate)))&lt;&gt;DAY(fpdate),DATE(YEAR(fpdate),MONTH(fpdate)+O805,0),DATE(YEAR(fpdate),MONTH(fpdate)+O805-1,DAY(fpdate))))))</f>
        <v>#NAME?</v>
      </c>
      <c r="Q805" s="80" t="str">
        <f>IF(O805="","",IF(D805&lt;&gt;"",D805,IF(O805=1,start_rate,IF(variable,IF(OR(O805=1,O805&lt;$J$23*periods_per_year),Q804,MIN($J$24,IF(MOD(O805-1,$J$26)=0,MAX($J$25,Q804+$J$27),Q804))),Q804))))</f>
        <v>#NAME?</v>
      </c>
      <c r="R805" s="78" t="str">
        <f t="shared" si="10"/>
        <v>#NAME?</v>
      </c>
      <c r="S805" s="78" t="str">
        <f t="shared" si="11"/>
        <v>#NAME?</v>
      </c>
      <c r="T805" s="78" t="str">
        <f t="shared" si="12"/>
        <v>#NAME?</v>
      </c>
      <c r="U805" s="78" t="str">
        <f t="shared" si="13"/>
        <v>#NAME?</v>
      </c>
    </row>
    <row r="806" ht="12.75" customHeight="1">
      <c r="A806" s="74" t="str">
        <f t="shared" si="1"/>
        <v>#NAME?</v>
      </c>
      <c r="B806" s="75" t="str">
        <f>IF(A806="","",IF(OR(periods_per_year=26,periods_per_year=52),IF(periods_per_year=26,IF(A806=1,fpdate,B805+14),IF(periods_per_year=52,IF(A806=1,fpdate,B805+7),"n/a")),IF(periods_per_year=24,DATE(YEAR(fpdate),MONTH(fpdate)+(A806-1)/2+IF(AND(DAY(fpdate)&gt;=15,MOD(A806,2)=0),1,0),IF(MOD(A806,2)=0,IF(DAY(fpdate)&gt;=15,DAY(fpdate)-14,DAY(fpdate)+14),DAY(fpdate))),IF(DAY(DATE(YEAR(fpdate),MONTH(fpdate)+A806-1,DAY(fpdate)))&lt;&gt;DAY(fpdate),DATE(YEAR(fpdate),MONTH(fpdate)+A806,0),DATE(YEAR(fpdate),MONTH(fpdate)+A806-1,DAY(fpdate))))))</f>
        <v>#NAME?</v>
      </c>
      <c r="C806" s="76" t="str">
        <f t="shared" si="2"/>
        <v>#NAME?</v>
      </c>
      <c r="D806" s="77" t="str">
        <f>IF(A806="","",IF(A806=1,start_rate,IF(variable,IF(OR(A806=1,A806&lt;$J$23*periods_per_year),D805,MIN($J$24,IF(MOD(A806-1,$J$26)=0,MAX($J$25,D805+$J$27),D805))),D805)))</f>
        <v>#NAME?</v>
      </c>
      <c r="E806" s="78" t="str">
        <f t="shared" si="3"/>
        <v>#NAME?</v>
      </c>
      <c r="F806" s="78" t="str">
        <f t="shared" si="4"/>
        <v>#NAME?</v>
      </c>
      <c r="G806" s="78" t="str">
        <f>IF(OR(A806="",A806&lt;$E$23),"",IF(J805&lt;=F806,0,IF(IF(AND(A806&gt;=$E$23,MOD(A806-$E$23,int)=0),$E$24,0)+F806&gt;=J805+E806,J805+E806-F806,IF(AND(A806&gt;=$E$23,MOD(A806-$E$23,int)=0),$E$24,0)+IF(IF(AND(A806&gt;=$E$23,MOD(A806-$E$23,int)=0),$E$24,0)+IF(MOD(A806-$E$27,periods_per_year)=0,$E$26,0)+F806&lt;J805+E806,IF(MOD(A806-$E$27,periods_per_year)=0,$E$26,0),J805+E806-IF(AND(A806&gt;=$E$23,MOD(A806-$E$23,int)=0),$E$24,0)-F806))))</f>
        <v>#NAME?</v>
      </c>
      <c r="H806" s="79"/>
      <c r="I806" s="78" t="str">
        <f t="shared" si="5"/>
        <v>#NAME?</v>
      </c>
      <c r="J806" s="78" t="str">
        <f t="shared" si="6"/>
        <v>#NAME?</v>
      </c>
      <c r="K806" s="78" t="str">
        <f t="shared" si="7"/>
        <v>#NAME?</v>
      </c>
      <c r="L806" s="78" t="str">
        <f t="shared" si="8"/>
        <v>#NAME?</v>
      </c>
      <c r="M806" s="4"/>
      <c r="N806" s="4"/>
      <c r="O806" s="74" t="str">
        <f t="shared" si="9"/>
        <v>#NAME?</v>
      </c>
      <c r="P806" s="75" t="str">
        <f>IF(O806="","",IF(OR(periods_per_year=26,periods_per_year=52),IF(periods_per_year=26,IF(O806=1,fpdate,P805+14),IF(periods_per_year=52,IF(O806=1,fpdate,P805+7),"n/a")),IF(periods_per_year=24,DATE(YEAR(fpdate),MONTH(fpdate)+(O806-1)/2+IF(AND(DAY(fpdate)&gt;=15,MOD(O806,2)=0),1,0),IF(MOD(O806,2)=0,IF(DAY(fpdate)&gt;=15,DAY(fpdate)-14,DAY(fpdate)+14),DAY(fpdate))),IF(DAY(DATE(YEAR(fpdate),MONTH(fpdate)+O806-1,DAY(fpdate)))&lt;&gt;DAY(fpdate),DATE(YEAR(fpdate),MONTH(fpdate)+O806,0),DATE(YEAR(fpdate),MONTH(fpdate)+O806-1,DAY(fpdate))))))</f>
        <v>#NAME?</v>
      </c>
      <c r="Q806" s="80" t="str">
        <f>IF(O806="","",IF(D806&lt;&gt;"",D806,IF(O806=1,start_rate,IF(variable,IF(OR(O806=1,O806&lt;$J$23*periods_per_year),Q805,MIN($J$24,IF(MOD(O806-1,$J$26)=0,MAX($J$25,Q805+$J$27),Q805))),Q805))))</f>
        <v>#NAME?</v>
      </c>
      <c r="R806" s="78" t="str">
        <f t="shared" si="10"/>
        <v>#NAME?</v>
      </c>
      <c r="S806" s="78" t="str">
        <f t="shared" si="11"/>
        <v>#NAME?</v>
      </c>
      <c r="T806" s="78" t="str">
        <f t="shared" si="12"/>
        <v>#NAME?</v>
      </c>
      <c r="U806" s="78" t="str">
        <f t="shared" si="13"/>
        <v>#NAME?</v>
      </c>
    </row>
    <row r="807" ht="12.75" customHeight="1">
      <c r="A807" s="74" t="str">
        <f t="shared" si="1"/>
        <v>#NAME?</v>
      </c>
      <c r="B807" s="75" t="str">
        <f>IF(A807="","",IF(OR(periods_per_year=26,periods_per_year=52),IF(periods_per_year=26,IF(A807=1,fpdate,B806+14),IF(periods_per_year=52,IF(A807=1,fpdate,B806+7),"n/a")),IF(periods_per_year=24,DATE(YEAR(fpdate),MONTH(fpdate)+(A807-1)/2+IF(AND(DAY(fpdate)&gt;=15,MOD(A807,2)=0),1,0),IF(MOD(A807,2)=0,IF(DAY(fpdate)&gt;=15,DAY(fpdate)-14,DAY(fpdate)+14),DAY(fpdate))),IF(DAY(DATE(YEAR(fpdate),MONTH(fpdate)+A807-1,DAY(fpdate)))&lt;&gt;DAY(fpdate),DATE(YEAR(fpdate),MONTH(fpdate)+A807,0),DATE(YEAR(fpdate),MONTH(fpdate)+A807-1,DAY(fpdate))))))</f>
        <v>#NAME?</v>
      </c>
      <c r="C807" s="76" t="str">
        <f t="shared" si="2"/>
        <v>#NAME?</v>
      </c>
      <c r="D807" s="77" t="str">
        <f>IF(A807="","",IF(A807=1,start_rate,IF(variable,IF(OR(A807=1,A807&lt;$J$23*periods_per_year),D806,MIN($J$24,IF(MOD(A807-1,$J$26)=0,MAX($J$25,D806+$J$27),D806))),D806)))</f>
        <v>#NAME?</v>
      </c>
      <c r="E807" s="78" t="str">
        <f t="shared" si="3"/>
        <v>#NAME?</v>
      </c>
      <c r="F807" s="78" t="str">
        <f t="shared" si="4"/>
        <v>#NAME?</v>
      </c>
      <c r="G807" s="78" t="str">
        <f>IF(OR(A807="",A807&lt;$E$23),"",IF(J806&lt;=F807,0,IF(IF(AND(A807&gt;=$E$23,MOD(A807-$E$23,int)=0),$E$24,0)+F807&gt;=J806+E807,J806+E807-F807,IF(AND(A807&gt;=$E$23,MOD(A807-$E$23,int)=0),$E$24,0)+IF(IF(AND(A807&gt;=$E$23,MOD(A807-$E$23,int)=0),$E$24,0)+IF(MOD(A807-$E$27,periods_per_year)=0,$E$26,0)+F807&lt;J806+E807,IF(MOD(A807-$E$27,periods_per_year)=0,$E$26,0),J806+E807-IF(AND(A807&gt;=$E$23,MOD(A807-$E$23,int)=0),$E$24,0)-F807))))</f>
        <v>#NAME?</v>
      </c>
      <c r="H807" s="79"/>
      <c r="I807" s="78" t="str">
        <f t="shared" si="5"/>
        <v>#NAME?</v>
      </c>
      <c r="J807" s="78" t="str">
        <f t="shared" si="6"/>
        <v>#NAME?</v>
      </c>
      <c r="K807" s="78" t="str">
        <f t="shared" si="7"/>
        <v>#NAME?</v>
      </c>
      <c r="L807" s="78" t="str">
        <f t="shared" si="8"/>
        <v>#NAME?</v>
      </c>
      <c r="M807" s="4"/>
      <c r="N807" s="4"/>
      <c r="O807" s="74" t="str">
        <f t="shared" si="9"/>
        <v>#NAME?</v>
      </c>
      <c r="P807" s="75" t="str">
        <f>IF(O807="","",IF(OR(periods_per_year=26,periods_per_year=52),IF(periods_per_year=26,IF(O807=1,fpdate,P806+14),IF(periods_per_year=52,IF(O807=1,fpdate,P806+7),"n/a")),IF(periods_per_year=24,DATE(YEAR(fpdate),MONTH(fpdate)+(O807-1)/2+IF(AND(DAY(fpdate)&gt;=15,MOD(O807,2)=0),1,0),IF(MOD(O807,2)=0,IF(DAY(fpdate)&gt;=15,DAY(fpdate)-14,DAY(fpdate)+14),DAY(fpdate))),IF(DAY(DATE(YEAR(fpdate),MONTH(fpdate)+O807-1,DAY(fpdate)))&lt;&gt;DAY(fpdate),DATE(YEAR(fpdate),MONTH(fpdate)+O807,0),DATE(YEAR(fpdate),MONTH(fpdate)+O807-1,DAY(fpdate))))))</f>
        <v>#NAME?</v>
      </c>
      <c r="Q807" s="80" t="str">
        <f>IF(O807="","",IF(D807&lt;&gt;"",D807,IF(O807=1,start_rate,IF(variable,IF(OR(O807=1,O807&lt;$J$23*periods_per_year),Q806,MIN($J$24,IF(MOD(O807-1,$J$26)=0,MAX($J$25,Q806+$J$27),Q806))),Q806))))</f>
        <v>#NAME?</v>
      </c>
      <c r="R807" s="78" t="str">
        <f t="shared" si="10"/>
        <v>#NAME?</v>
      </c>
      <c r="S807" s="78" t="str">
        <f t="shared" si="11"/>
        <v>#NAME?</v>
      </c>
      <c r="T807" s="78" t="str">
        <f t="shared" si="12"/>
        <v>#NAME?</v>
      </c>
      <c r="U807" s="78" t="str">
        <f t="shared" si="13"/>
        <v>#NAME?</v>
      </c>
    </row>
    <row r="808" ht="12.75" customHeight="1">
      <c r="A808" s="74" t="str">
        <f t="shared" si="1"/>
        <v>#NAME?</v>
      </c>
      <c r="B808" s="75" t="str">
        <f>IF(A808="","",IF(OR(periods_per_year=26,periods_per_year=52),IF(periods_per_year=26,IF(A808=1,fpdate,B807+14),IF(periods_per_year=52,IF(A808=1,fpdate,B807+7),"n/a")),IF(periods_per_year=24,DATE(YEAR(fpdate),MONTH(fpdate)+(A808-1)/2+IF(AND(DAY(fpdate)&gt;=15,MOD(A808,2)=0),1,0),IF(MOD(A808,2)=0,IF(DAY(fpdate)&gt;=15,DAY(fpdate)-14,DAY(fpdate)+14),DAY(fpdate))),IF(DAY(DATE(YEAR(fpdate),MONTH(fpdate)+A808-1,DAY(fpdate)))&lt;&gt;DAY(fpdate),DATE(YEAR(fpdate),MONTH(fpdate)+A808,0),DATE(YEAR(fpdate),MONTH(fpdate)+A808-1,DAY(fpdate))))))</f>
        <v>#NAME?</v>
      </c>
      <c r="C808" s="76" t="str">
        <f t="shared" si="2"/>
        <v>#NAME?</v>
      </c>
      <c r="D808" s="77" t="str">
        <f>IF(A808="","",IF(A808=1,start_rate,IF(variable,IF(OR(A808=1,A808&lt;$J$23*periods_per_year),D807,MIN($J$24,IF(MOD(A808-1,$J$26)=0,MAX($J$25,D807+$J$27),D807))),D807)))</f>
        <v>#NAME?</v>
      </c>
      <c r="E808" s="78" t="str">
        <f t="shared" si="3"/>
        <v>#NAME?</v>
      </c>
      <c r="F808" s="78" t="str">
        <f t="shared" si="4"/>
        <v>#NAME?</v>
      </c>
      <c r="G808" s="78" t="str">
        <f>IF(OR(A808="",A808&lt;$E$23),"",IF(J807&lt;=F808,0,IF(IF(AND(A808&gt;=$E$23,MOD(A808-$E$23,int)=0),$E$24,0)+F808&gt;=J807+E808,J807+E808-F808,IF(AND(A808&gt;=$E$23,MOD(A808-$E$23,int)=0),$E$24,0)+IF(IF(AND(A808&gt;=$E$23,MOD(A808-$E$23,int)=0),$E$24,0)+IF(MOD(A808-$E$27,periods_per_year)=0,$E$26,0)+F808&lt;J807+E808,IF(MOD(A808-$E$27,periods_per_year)=0,$E$26,0),J807+E808-IF(AND(A808&gt;=$E$23,MOD(A808-$E$23,int)=0),$E$24,0)-F808))))</f>
        <v>#NAME?</v>
      </c>
      <c r="H808" s="79"/>
      <c r="I808" s="78" t="str">
        <f t="shared" si="5"/>
        <v>#NAME?</v>
      </c>
      <c r="J808" s="78" t="str">
        <f t="shared" si="6"/>
        <v>#NAME?</v>
      </c>
      <c r="K808" s="78" t="str">
        <f t="shared" si="7"/>
        <v>#NAME?</v>
      </c>
      <c r="L808" s="78" t="str">
        <f t="shared" si="8"/>
        <v>#NAME?</v>
      </c>
      <c r="M808" s="4"/>
      <c r="N808" s="4"/>
      <c r="O808" s="74" t="str">
        <f t="shared" si="9"/>
        <v>#NAME?</v>
      </c>
      <c r="P808" s="75" t="str">
        <f>IF(O808="","",IF(OR(periods_per_year=26,periods_per_year=52),IF(periods_per_year=26,IF(O808=1,fpdate,P807+14),IF(periods_per_year=52,IF(O808=1,fpdate,P807+7),"n/a")),IF(periods_per_year=24,DATE(YEAR(fpdate),MONTH(fpdate)+(O808-1)/2+IF(AND(DAY(fpdate)&gt;=15,MOD(O808,2)=0),1,0),IF(MOD(O808,2)=0,IF(DAY(fpdate)&gt;=15,DAY(fpdate)-14,DAY(fpdate)+14),DAY(fpdate))),IF(DAY(DATE(YEAR(fpdate),MONTH(fpdate)+O808-1,DAY(fpdate)))&lt;&gt;DAY(fpdate),DATE(YEAR(fpdate),MONTH(fpdate)+O808,0),DATE(YEAR(fpdate),MONTH(fpdate)+O808-1,DAY(fpdate))))))</f>
        <v>#NAME?</v>
      </c>
      <c r="Q808" s="80" t="str">
        <f>IF(O808="","",IF(D808&lt;&gt;"",D808,IF(O808=1,start_rate,IF(variable,IF(OR(O808=1,O808&lt;$J$23*periods_per_year),Q807,MIN($J$24,IF(MOD(O808-1,$J$26)=0,MAX($J$25,Q807+$J$27),Q807))),Q807))))</f>
        <v>#NAME?</v>
      </c>
      <c r="R808" s="78" t="str">
        <f t="shared" si="10"/>
        <v>#NAME?</v>
      </c>
      <c r="S808" s="78" t="str">
        <f t="shared" si="11"/>
        <v>#NAME?</v>
      </c>
      <c r="T808" s="78" t="str">
        <f t="shared" si="12"/>
        <v>#NAME?</v>
      </c>
      <c r="U808" s="78" t="str">
        <f t="shared" si="13"/>
        <v>#NAME?</v>
      </c>
    </row>
    <row r="809" ht="12.75" customHeight="1">
      <c r="A809" s="74" t="str">
        <f t="shared" si="1"/>
        <v>#NAME?</v>
      </c>
      <c r="B809" s="75" t="str">
        <f>IF(A809="","",IF(OR(periods_per_year=26,periods_per_year=52),IF(periods_per_year=26,IF(A809=1,fpdate,B808+14),IF(periods_per_year=52,IF(A809=1,fpdate,B808+7),"n/a")),IF(periods_per_year=24,DATE(YEAR(fpdate),MONTH(fpdate)+(A809-1)/2+IF(AND(DAY(fpdate)&gt;=15,MOD(A809,2)=0),1,0),IF(MOD(A809,2)=0,IF(DAY(fpdate)&gt;=15,DAY(fpdate)-14,DAY(fpdate)+14),DAY(fpdate))),IF(DAY(DATE(YEAR(fpdate),MONTH(fpdate)+A809-1,DAY(fpdate)))&lt;&gt;DAY(fpdate),DATE(YEAR(fpdate),MONTH(fpdate)+A809,0),DATE(YEAR(fpdate),MONTH(fpdate)+A809-1,DAY(fpdate))))))</f>
        <v>#NAME?</v>
      </c>
      <c r="C809" s="76" t="str">
        <f t="shared" si="2"/>
        <v>#NAME?</v>
      </c>
      <c r="D809" s="77" t="str">
        <f>IF(A809="","",IF(A809=1,start_rate,IF(variable,IF(OR(A809=1,A809&lt;$J$23*periods_per_year),D808,MIN($J$24,IF(MOD(A809-1,$J$26)=0,MAX($J$25,D808+$J$27),D808))),D808)))</f>
        <v>#NAME?</v>
      </c>
      <c r="E809" s="78" t="str">
        <f t="shared" si="3"/>
        <v>#NAME?</v>
      </c>
      <c r="F809" s="78" t="str">
        <f t="shared" si="4"/>
        <v>#NAME?</v>
      </c>
      <c r="G809" s="78" t="str">
        <f>IF(OR(A809="",A809&lt;$E$23),"",IF(J808&lt;=F809,0,IF(IF(AND(A809&gt;=$E$23,MOD(A809-$E$23,int)=0),$E$24,0)+F809&gt;=J808+E809,J808+E809-F809,IF(AND(A809&gt;=$E$23,MOD(A809-$E$23,int)=0),$E$24,0)+IF(IF(AND(A809&gt;=$E$23,MOD(A809-$E$23,int)=0),$E$24,0)+IF(MOD(A809-$E$27,periods_per_year)=0,$E$26,0)+F809&lt;J808+E809,IF(MOD(A809-$E$27,periods_per_year)=0,$E$26,0),J808+E809-IF(AND(A809&gt;=$E$23,MOD(A809-$E$23,int)=0),$E$24,0)-F809))))</f>
        <v>#NAME?</v>
      </c>
      <c r="H809" s="79"/>
      <c r="I809" s="78" t="str">
        <f t="shared" si="5"/>
        <v>#NAME?</v>
      </c>
      <c r="J809" s="78" t="str">
        <f t="shared" si="6"/>
        <v>#NAME?</v>
      </c>
      <c r="K809" s="78" t="str">
        <f t="shared" si="7"/>
        <v>#NAME?</v>
      </c>
      <c r="L809" s="78" t="str">
        <f t="shared" si="8"/>
        <v>#NAME?</v>
      </c>
      <c r="M809" s="4"/>
      <c r="N809" s="4"/>
      <c r="O809" s="74" t="str">
        <f t="shared" si="9"/>
        <v>#NAME?</v>
      </c>
      <c r="P809" s="75" t="str">
        <f>IF(O809="","",IF(OR(periods_per_year=26,periods_per_year=52),IF(periods_per_year=26,IF(O809=1,fpdate,P808+14),IF(periods_per_year=52,IF(O809=1,fpdate,P808+7),"n/a")),IF(periods_per_year=24,DATE(YEAR(fpdate),MONTH(fpdate)+(O809-1)/2+IF(AND(DAY(fpdate)&gt;=15,MOD(O809,2)=0),1,0),IF(MOD(O809,2)=0,IF(DAY(fpdate)&gt;=15,DAY(fpdate)-14,DAY(fpdate)+14),DAY(fpdate))),IF(DAY(DATE(YEAR(fpdate),MONTH(fpdate)+O809-1,DAY(fpdate)))&lt;&gt;DAY(fpdate),DATE(YEAR(fpdate),MONTH(fpdate)+O809,0),DATE(YEAR(fpdate),MONTH(fpdate)+O809-1,DAY(fpdate))))))</f>
        <v>#NAME?</v>
      </c>
      <c r="Q809" s="80" t="str">
        <f>IF(O809="","",IF(D809&lt;&gt;"",D809,IF(O809=1,start_rate,IF(variable,IF(OR(O809=1,O809&lt;$J$23*periods_per_year),Q808,MIN($J$24,IF(MOD(O809-1,$J$26)=0,MAX($J$25,Q808+$J$27),Q808))),Q808))))</f>
        <v>#NAME?</v>
      </c>
      <c r="R809" s="78" t="str">
        <f t="shared" si="10"/>
        <v>#NAME?</v>
      </c>
      <c r="S809" s="78" t="str">
        <f t="shared" si="11"/>
        <v>#NAME?</v>
      </c>
      <c r="T809" s="78" t="str">
        <f t="shared" si="12"/>
        <v>#NAME?</v>
      </c>
      <c r="U809" s="78" t="str">
        <f t="shared" si="13"/>
        <v>#NAME?</v>
      </c>
    </row>
    <row r="810" ht="12.75" customHeight="1">
      <c r="A810" s="74" t="str">
        <f t="shared" si="1"/>
        <v>#NAME?</v>
      </c>
      <c r="B810" s="75" t="str">
        <f>IF(A810="","",IF(OR(periods_per_year=26,periods_per_year=52),IF(periods_per_year=26,IF(A810=1,fpdate,B809+14),IF(periods_per_year=52,IF(A810=1,fpdate,B809+7),"n/a")),IF(periods_per_year=24,DATE(YEAR(fpdate),MONTH(fpdate)+(A810-1)/2+IF(AND(DAY(fpdate)&gt;=15,MOD(A810,2)=0),1,0),IF(MOD(A810,2)=0,IF(DAY(fpdate)&gt;=15,DAY(fpdate)-14,DAY(fpdate)+14),DAY(fpdate))),IF(DAY(DATE(YEAR(fpdate),MONTH(fpdate)+A810-1,DAY(fpdate)))&lt;&gt;DAY(fpdate),DATE(YEAR(fpdate),MONTH(fpdate)+A810,0),DATE(YEAR(fpdate),MONTH(fpdate)+A810-1,DAY(fpdate))))))</f>
        <v>#NAME?</v>
      </c>
      <c r="C810" s="76" t="str">
        <f t="shared" si="2"/>
        <v>#NAME?</v>
      </c>
      <c r="D810" s="77" t="str">
        <f>IF(A810="","",IF(A810=1,start_rate,IF(variable,IF(OR(A810=1,A810&lt;$J$23*periods_per_year),D809,MIN($J$24,IF(MOD(A810-1,$J$26)=0,MAX($J$25,D809+$J$27),D809))),D809)))</f>
        <v>#NAME?</v>
      </c>
      <c r="E810" s="78" t="str">
        <f t="shared" si="3"/>
        <v>#NAME?</v>
      </c>
      <c r="F810" s="78" t="str">
        <f t="shared" si="4"/>
        <v>#NAME?</v>
      </c>
      <c r="G810" s="78" t="str">
        <f>IF(OR(A810="",A810&lt;$E$23),"",IF(J809&lt;=F810,0,IF(IF(AND(A810&gt;=$E$23,MOD(A810-$E$23,int)=0),$E$24,0)+F810&gt;=J809+E810,J809+E810-F810,IF(AND(A810&gt;=$E$23,MOD(A810-$E$23,int)=0),$E$24,0)+IF(IF(AND(A810&gt;=$E$23,MOD(A810-$E$23,int)=0),$E$24,0)+IF(MOD(A810-$E$27,periods_per_year)=0,$E$26,0)+F810&lt;J809+E810,IF(MOD(A810-$E$27,periods_per_year)=0,$E$26,0),J809+E810-IF(AND(A810&gt;=$E$23,MOD(A810-$E$23,int)=0),$E$24,0)-F810))))</f>
        <v>#NAME?</v>
      </c>
      <c r="H810" s="79"/>
      <c r="I810" s="78" t="str">
        <f t="shared" si="5"/>
        <v>#NAME?</v>
      </c>
      <c r="J810" s="78" t="str">
        <f t="shared" si="6"/>
        <v>#NAME?</v>
      </c>
      <c r="K810" s="78" t="str">
        <f t="shared" si="7"/>
        <v>#NAME?</v>
      </c>
      <c r="L810" s="78" t="str">
        <f t="shared" si="8"/>
        <v>#NAME?</v>
      </c>
      <c r="M810" s="4"/>
      <c r="N810" s="4"/>
      <c r="O810" s="74" t="str">
        <f t="shared" si="9"/>
        <v>#NAME?</v>
      </c>
      <c r="P810" s="75" t="str">
        <f>IF(O810="","",IF(OR(periods_per_year=26,periods_per_year=52),IF(periods_per_year=26,IF(O810=1,fpdate,P809+14),IF(periods_per_year=52,IF(O810=1,fpdate,P809+7),"n/a")),IF(periods_per_year=24,DATE(YEAR(fpdate),MONTH(fpdate)+(O810-1)/2+IF(AND(DAY(fpdate)&gt;=15,MOD(O810,2)=0),1,0),IF(MOD(O810,2)=0,IF(DAY(fpdate)&gt;=15,DAY(fpdate)-14,DAY(fpdate)+14),DAY(fpdate))),IF(DAY(DATE(YEAR(fpdate),MONTH(fpdate)+O810-1,DAY(fpdate)))&lt;&gt;DAY(fpdate),DATE(YEAR(fpdate),MONTH(fpdate)+O810,0),DATE(YEAR(fpdate),MONTH(fpdate)+O810-1,DAY(fpdate))))))</f>
        <v>#NAME?</v>
      </c>
      <c r="Q810" s="80" t="str">
        <f>IF(O810="","",IF(D810&lt;&gt;"",D810,IF(O810=1,start_rate,IF(variable,IF(OR(O810=1,O810&lt;$J$23*periods_per_year),Q809,MIN($J$24,IF(MOD(O810-1,$J$26)=0,MAX($J$25,Q809+$J$27),Q809))),Q809))))</f>
        <v>#NAME?</v>
      </c>
      <c r="R810" s="78" t="str">
        <f t="shared" si="10"/>
        <v>#NAME?</v>
      </c>
      <c r="S810" s="78" t="str">
        <f t="shared" si="11"/>
        <v>#NAME?</v>
      </c>
      <c r="T810" s="78" t="str">
        <f t="shared" si="12"/>
        <v>#NAME?</v>
      </c>
      <c r="U810" s="78" t="str">
        <f t="shared" si="13"/>
        <v>#NAME?</v>
      </c>
    </row>
    <row r="811" ht="12.75" customHeight="1">
      <c r="A811" s="74" t="str">
        <f t="shared" si="1"/>
        <v>#NAME?</v>
      </c>
      <c r="B811" s="75" t="str">
        <f>IF(A811="","",IF(OR(periods_per_year=26,periods_per_year=52),IF(periods_per_year=26,IF(A811=1,fpdate,B810+14),IF(periods_per_year=52,IF(A811=1,fpdate,B810+7),"n/a")),IF(periods_per_year=24,DATE(YEAR(fpdate),MONTH(fpdate)+(A811-1)/2+IF(AND(DAY(fpdate)&gt;=15,MOD(A811,2)=0),1,0),IF(MOD(A811,2)=0,IF(DAY(fpdate)&gt;=15,DAY(fpdate)-14,DAY(fpdate)+14),DAY(fpdate))),IF(DAY(DATE(YEAR(fpdate),MONTH(fpdate)+A811-1,DAY(fpdate)))&lt;&gt;DAY(fpdate),DATE(YEAR(fpdate),MONTH(fpdate)+A811,0),DATE(YEAR(fpdate),MONTH(fpdate)+A811-1,DAY(fpdate))))))</f>
        <v>#NAME?</v>
      </c>
      <c r="C811" s="76" t="str">
        <f t="shared" si="2"/>
        <v>#NAME?</v>
      </c>
      <c r="D811" s="77" t="str">
        <f>IF(A811="","",IF(A811=1,start_rate,IF(variable,IF(OR(A811=1,A811&lt;$J$23*periods_per_year),D810,MIN($J$24,IF(MOD(A811-1,$J$26)=0,MAX($J$25,D810+$J$27),D810))),D810)))</f>
        <v>#NAME?</v>
      </c>
      <c r="E811" s="78" t="str">
        <f t="shared" si="3"/>
        <v>#NAME?</v>
      </c>
      <c r="F811" s="78" t="str">
        <f t="shared" si="4"/>
        <v>#NAME?</v>
      </c>
      <c r="G811" s="78" t="str">
        <f>IF(OR(A811="",A811&lt;$E$23),"",IF(J810&lt;=F811,0,IF(IF(AND(A811&gt;=$E$23,MOD(A811-$E$23,int)=0),$E$24,0)+F811&gt;=J810+E811,J810+E811-F811,IF(AND(A811&gt;=$E$23,MOD(A811-$E$23,int)=0),$E$24,0)+IF(IF(AND(A811&gt;=$E$23,MOD(A811-$E$23,int)=0),$E$24,0)+IF(MOD(A811-$E$27,periods_per_year)=0,$E$26,0)+F811&lt;J810+E811,IF(MOD(A811-$E$27,periods_per_year)=0,$E$26,0),J810+E811-IF(AND(A811&gt;=$E$23,MOD(A811-$E$23,int)=0),$E$24,0)-F811))))</f>
        <v>#NAME?</v>
      </c>
      <c r="H811" s="79"/>
      <c r="I811" s="78" t="str">
        <f t="shared" si="5"/>
        <v>#NAME?</v>
      </c>
      <c r="J811" s="78" t="str">
        <f t="shared" si="6"/>
        <v>#NAME?</v>
      </c>
      <c r="K811" s="78" t="str">
        <f t="shared" si="7"/>
        <v>#NAME?</v>
      </c>
      <c r="L811" s="78" t="str">
        <f t="shared" si="8"/>
        <v>#NAME?</v>
      </c>
      <c r="M811" s="4"/>
      <c r="N811" s="4"/>
      <c r="O811" s="74" t="str">
        <f t="shared" si="9"/>
        <v>#NAME?</v>
      </c>
      <c r="P811" s="75" t="str">
        <f>IF(O811="","",IF(OR(periods_per_year=26,periods_per_year=52),IF(periods_per_year=26,IF(O811=1,fpdate,P810+14),IF(periods_per_year=52,IF(O811=1,fpdate,P810+7),"n/a")),IF(periods_per_year=24,DATE(YEAR(fpdate),MONTH(fpdate)+(O811-1)/2+IF(AND(DAY(fpdate)&gt;=15,MOD(O811,2)=0),1,0),IF(MOD(O811,2)=0,IF(DAY(fpdate)&gt;=15,DAY(fpdate)-14,DAY(fpdate)+14),DAY(fpdate))),IF(DAY(DATE(YEAR(fpdate),MONTH(fpdate)+O811-1,DAY(fpdate)))&lt;&gt;DAY(fpdate),DATE(YEAR(fpdate),MONTH(fpdate)+O811,0),DATE(YEAR(fpdate),MONTH(fpdate)+O811-1,DAY(fpdate))))))</f>
        <v>#NAME?</v>
      </c>
      <c r="Q811" s="80" t="str">
        <f>IF(O811="","",IF(D811&lt;&gt;"",D811,IF(O811=1,start_rate,IF(variable,IF(OR(O811=1,O811&lt;$J$23*periods_per_year),Q810,MIN($J$24,IF(MOD(O811-1,$J$26)=0,MAX($J$25,Q810+$J$27),Q810))),Q810))))</f>
        <v>#NAME?</v>
      </c>
      <c r="R811" s="78" t="str">
        <f t="shared" si="10"/>
        <v>#NAME?</v>
      </c>
      <c r="S811" s="78" t="str">
        <f t="shared" si="11"/>
        <v>#NAME?</v>
      </c>
      <c r="T811" s="78" t="str">
        <f t="shared" si="12"/>
        <v>#NAME?</v>
      </c>
      <c r="U811" s="78" t="str">
        <f t="shared" si="13"/>
        <v>#NAME?</v>
      </c>
    </row>
    <row r="812" ht="12.75" customHeight="1">
      <c r="A812" s="74" t="str">
        <f t="shared" si="1"/>
        <v>#NAME?</v>
      </c>
      <c r="B812" s="75" t="str">
        <f>IF(A812="","",IF(OR(periods_per_year=26,periods_per_year=52),IF(periods_per_year=26,IF(A812=1,fpdate,B811+14),IF(periods_per_year=52,IF(A812=1,fpdate,B811+7),"n/a")),IF(periods_per_year=24,DATE(YEAR(fpdate),MONTH(fpdate)+(A812-1)/2+IF(AND(DAY(fpdate)&gt;=15,MOD(A812,2)=0),1,0),IF(MOD(A812,2)=0,IF(DAY(fpdate)&gt;=15,DAY(fpdate)-14,DAY(fpdate)+14),DAY(fpdate))),IF(DAY(DATE(YEAR(fpdate),MONTH(fpdate)+A812-1,DAY(fpdate)))&lt;&gt;DAY(fpdate),DATE(YEAR(fpdate),MONTH(fpdate)+A812,0),DATE(YEAR(fpdate),MONTH(fpdate)+A812-1,DAY(fpdate))))))</f>
        <v>#NAME?</v>
      </c>
      <c r="C812" s="76" t="str">
        <f t="shared" si="2"/>
        <v>#NAME?</v>
      </c>
      <c r="D812" s="77" t="str">
        <f>IF(A812="","",IF(A812=1,start_rate,IF(variable,IF(OR(A812=1,A812&lt;$J$23*periods_per_year),D811,MIN($J$24,IF(MOD(A812-1,$J$26)=0,MAX($J$25,D811+$J$27),D811))),D811)))</f>
        <v>#NAME?</v>
      </c>
      <c r="E812" s="78" t="str">
        <f t="shared" si="3"/>
        <v>#NAME?</v>
      </c>
      <c r="F812" s="78" t="str">
        <f t="shared" si="4"/>
        <v>#NAME?</v>
      </c>
      <c r="G812" s="78" t="str">
        <f>IF(OR(A812="",A812&lt;$E$23),"",IF(J811&lt;=F812,0,IF(IF(AND(A812&gt;=$E$23,MOD(A812-$E$23,int)=0),$E$24,0)+F812&gt;=J811+E812,J811+E812-F812,IF(AND(A812&gt;=$E$23,MOD(A812-$E$23,int)=0),$E$24,0)+IF(IF(AND(A812&gt;=$E$23,MOD(A812-$E$23,int)=0),$E$24,0)+IF(MOD(A812-$E$27,periods_per_year)=0,$E$26,0)+F812&lt;J811+E812,IF(MOD(A812-$E$27,periods_per_year)=0,$E$26,0),J811+E812-IF(AND(A812&gt;=$E$23,MOD(A812-$E$23,int)=0),$E$24,0)-F812))))</f>
        <v>#NAME?</v>
      </c>
      <c r="H812" s="79"/>
      <c r="I812" s="78" t="str">
        <f t="shared" si="5"/>
        <v>#NAME?</v>
      </c>
      <c r="J812" s="78" t="str">
        <f t="shared" si="6"/>
        <v>#NAME?</v>
      </c>
      <c r="K812" s="78" t="str">
        <f t="shared" si="7"/>
        <v>#NAME?</v>
      </c>
      <c r="L812" s="78" t="str">
        <f t="shared" si="8"/>
        <v>#NAME?</v>
      </c>
      <c r="M812" s="4"/>
      <c r="N812" s="4"/>
      <c r="O812" s="74" t="str">
        <f t="shared" si="9"/>
        <v>#NAME?</v>
      </c>
      <c r="P812" s="75" t="str">
        <f>IF(O812="","",IF(OR(periods_per_year=26,periods_per_year=52),IF(periods_per_year=26,IF(O812=1,fpdate,P811+14),IF(periods_per_year=52,IF(O812=1,fpdate,P811+7),"n/a")),IF(periods_per_year=24,DATE(YEAR(fpdate),MONTH(fpdate)+(O812-1)/2+IF(AND(DAY(fpdate)&gt;=15,MOD(O812,2)=0),1,0),IF(MOD(O812,2)=0,IF(DAY(fpdate)&gt;=15,DAY(fpdate)-14,DAY(fpdate)+14),DAY(fpdate))),IF(DAY(DATE(YEAR(fpdate),MONTH(fpdate)+O812-1,DAY(fpdate)))&lt;&gt;DAY(fpdate),DATE(YEAR(fpdate),MONTH(fpdate)+O812,0),DATE(YEAR(fpdate),MONTH(fpdate)+O812-1,DAY(fpdate))))))</f>
        <v>#NAME?</v>
      </c>
      <c r="Q812" s="80" t="str">
        <f>IF(O812="","",IF(D812&lt;&gt;"",D812,IF(O812=1,start_rate,IF(variable,IF(OR(O812=1,O812&lt;$J$23*periods_per_year),Q811,MIN($J$24,IF(MOD(O812-1,$J$26)=0,MAX($J$25,Q811+$J$27),Q811))),Q811))))</f>
        <v>#NAME?</v>
      </c>
      <c r="R812" s="78" t="str">
        <f t="shared" si="10"/>
        <v>#NAME?</v>
      </c>
      <c r="S812" s="78" t="str">
        <f t="shared" si="11"/>
        <v>#NAME?</v>
      </c>
      <c r="T812" s="78" t="str">
        <f t="shared" si="12"/>
        <v>#NAME?</v>
      </c>
      <c r="U812" s="78" t="str">
        <f t="shared" si="13"/>
        <v>#NAME?</v>
      </c>
    </row>
    <row r="813" ht="12.75" customHeight="1">
      <c r="A813" s="74" t="str">
        <f t="shared" si="1"/>
        <v>#NAME?</v>
      </c>
      <c r="B813" s="75" t="str">
        <f>IF(A813="","",IF(OR(periods_per_year=26,periods_per_year=52),IF(periods_per_year=26,IF(A813=1,fpdate,B812+14),IF(periods_per_year=52,IF(A813=1,fpdate,B812+7),"n/a")),IF(periods_per_year=24,DATE(YEAR(fpdate),MONTH(fpdate)+(A813-1)/2+IF(AND(DAY(fpdate)&gt;=15,MOD(A813,2)=0),1,0),IF(MOD(A813,2)=0,IF(DAY(fpdate)&gt;=15,DAY(fpdate)-14,DAY(fpdate)+14),DAY(fpdate))),IF(DAY(DATE(YEAR(fpdate),MONTH(fpdate)+A813-1,DAY(fpdate)))&lt;&gt;DAY(fpdate),DATE(YEAR(fpdate),MONTH(fpdate)+A813,0),DATE(YEAR(fpdate),MONTH(fpdate)+A813-1,DAY(fpdate))))))</f>
        <v>#NAME?</v>
      </c>
      <c r="C813" s="76" t="str">
        <f t="shared" si="2"/>
        <v>#NAME?</v>
      </c>
      <c r="D813" s="77" t="str">
        <f>IF(A813="","",IF(A813=1,start_rate,IF(variable,IF(OR(A813=1,A813&lt;$J$23*periods_per_year),D812,MIN($J$24,IF(MOD(A813-1,$J$26)=0,MAX($J$25,D812+$J$27),D812))),D812)))</f>
        <v>#NAME?</v>
      </c>
      <c r="E813" s="78" t="str">
        <f t="shared" si="3"/>
        <v>#NAME?</v>
      </c>
      <c r="F813" s="78" t="str">
        <f t="shared" si="4"/>
        <v>#NAME?</v>
      </c>
      <c r="G813" s="78" t="str">
        <f>IF(OR(A813="",A813&lt;$E$23),"",IF(J812&lt;=F813,0,IF(IF(AND(A813&gt;=$E$23,MOD(A813-$E$23,int)=0),$E$24,0)+F813&gt;=J812+E813,J812+E813-F813,IF(AND(A813&gt;=$E$23,MOD(A813-$E$23,int)=0),$E$24,0)+IF(IF(AND(A813&gt;=$E$23,MOD(A813-$E$23,int)=0),$E$24,0)+IF(MOD(A813-$E$27,periods_per_year)=0,$E$26,0)+F813&lt;J812+E813,IF(MOD(A813-$E$27,periods_per_year)=0,$E$26,0),J812+E813-IF(AND(A813&gt;=$E$23,MOD(A813-$E$23,int)=0),$E$24,0)-F813))))</f>
        <v>#NAME?</v>
      </c>
      <c r="H813" s="79"/>
      <c r="I813" s="78" t="str">
        <f t="shared" si="5"/>
        <v>#NAME?</v>
      </c>
      <c r="J813" s="78" t="str">
        <f t="shared" si="6"/>
        <v>#NAME?</v>
      </c>
      <c r="K813" s="78" t="str">
        <f t="shared" si="7"/>
        <v>#NAME?</v>
      </c>
      <c r="L813" s="78" t="str">
        <f t="shared" si="8"/>
        <v>#NAME?</v>
      </c>
      <c r="M813" s="4"/>
      <c r="N813" s="4"/>
      <c r="O813" s="74" t="str">
        <f t="shared" si="9"/>
        <v>#NAME?</v>
      </c>
      <c r="P813" s="75" t="str">
        <f>IF(O813="","",IF(OR(periods_per_year=26,periods_per_year=52),IF(periods_per_year=26,IF(O813=1,fpdate,P812+14),IF(periods_per_year=52,IF(O813=1,fpdate,P812+7),"n/a")),IF(periods_per_year=24,DATE(YEAR(fpdate),MONTH(fpdate)+(O813-1)/2+IF(AND(DAY(fpdate)&gt;=15,MOD(O813,2)=0),1,0),IF(MOD(O813,2)=0,IF(DAY(fpdate)&gt;=15,DAY(fpdate)-14,DAY(fpdate)+14),DAY(fpdate))),IF(DAY(DATE(YEAR(fpdate),MONTH(fpdate)+O813-1,DAY(fpdate)))&lt;&gt;DAY(fpdate),DATE(YEAR(fpdate),MONTH(fpdate)+O813,0),DATE(YEAR(fpdate),MONTH(fpdate)+O813-1,DAY(fpdate))))))</f>
        <v>#NAME?</v>
      </c>
      <c r="Q813" s="80" t="str">
        <f>IF(O813="","",IF(D813&lt;&gt;"",D813,IF(O813=1,start_rate,IF(variable,IF(OR(O813=1,O813&lt;$J$23*periods_per_year),Q812,MIN($J$24,IF(MOD(O813-1,$J$26)=0,MAX($J$25,Q812+$J$27),Q812))),Q812))))</f>
        <v>#NAME?</v>
      </c>
      <c r="R813" s="78" t="str">
        <f t="shared" si="10"/>
        <v>#NAME?</v>
      </c>
      <c r="S813" s="78" t="str">
        <f t="shared" si="11"/>
        <v>#NAME?</v>
      </c>
      <c r="T813" s="78" t="str">
        <f t="shared" si="12"/>
        <v>#NAME?</v>
      </c>
      <c r="U813" s="78" t="str">
        <f t="shared" si="13"/>
        <v>#NAME?</v>
      </c>
    </row>
    <row r="814" ht="12.75" customHeight="1">
      <c r="A814" s="74" t="str">
        <f t="shared" si="1"/>
        <v>#NAME?</v>
      </c>
      <c r="B814" s="75" t="str">
        <f>IF(A814="","",IF(OR(periods_per_year=26,periods_per_year=52),IF(periods_per_year=26,IF(A814=1,fpdate,B813+14),IF(periods_per_year=52,IF(A814=1,fpdate,B813+7),"n/a")),IF(periods_per_year=24,DATE(YEAR(fpdate),MONTH(fpdate)+(A814-1)/2+IF(AND(DAY(fpdate)&gt;=15,MOD(A814,2)=0),1,0),IF(MOD(A814,2)=0,IF(DAY(fpdate)&gt;=15,DAY(fpdate)-14,DAY(fpdate)+14),DAY(fpdate))),IF(DAY(DATE(YEAR(fpdate),MONTH(fpdate)+A814-1,DAY(fpdate)))&lt;&gt;DAY(fpdate),DATE(YEAR(fpdate),MONTH(fpdate)+A814,0),DATE(YEAR(fpdate),MONTH(fpdate)+A814-1,DAY(fpdate))))))</f>
        <v>#NAME?</v>
      </c>
      <c r="C814" s="76" t="str">
        <f t="shared" si="2"/>
        <v>#NAME?</v>
      </c>
      <c r="D814" s="77" t="str">
        <f>IF(A814="","",IF(A814=1,start_rate,IF(variable,IF(OR(A814=1,A814&lt;$J$23*periods_per_year),D813,MIN($J$24,IF(MOD(A814-1,$J$26)=0,MAX($J$25,D813+$J$27),D813))),D813)))</f>
        <v>#NAME?</v>
      </c>
      <c r="E814" s="78" t="str">
        <f t="shared" si="3"/>
        <v>#NAME?</v>
      </c>
      <c r="F814" s="78" t="str">
        <f t="shared" si="4"/>
        <v>#NAME?</v>
      </c>
      <c r="G814" s="78" t="str">
        <f>IF(OR(A814="",A814&lt;$E$23),"",IF(J813&lt;=F814,0,IF(IF(AND(A814&gt;=$E$23,MOD(A814-$E$23,int)=0),$E$24,0)+F814&gt;=J813+E814,J813+E814-F814,IF(AND(A814&gt;=$E$23,MOD(A814-$E$23,int)=0),$E$24,0)+IF(IF(AND(A814&gt;=$E$23,MOD(A814-$E$23,int)=0),$E$24,0)+IF(MOD(A814-$E$27,periods_per_year)=0,$E$26,0)+F814&lt;J813+E814,IF(MOD(A814-$E$27,periods_per_year)=0,$E$26,0),J813+E814-IF(AND(A814&gt;=$E$23,MOD(A814-$E$23,int)=0),$E$24,0)-F814))))</f>
        <v>#NAME?</v>
      </c>
      <c r="H814" s="79"/>
      <c r="I814" s="78" t="str">
        <f t="shared" si="5"/>
        <v>#NAME?</v>
      </c>
      <c r="J814" s="78" t="str">
        <f t="shared" si="6"/>
        <v>#NAME?</v>
      </c>
      <c r="K814" s="78" t="str">
        <f t="shared" si="7"/>
        <v>#NAME?</v>
      </c>
      <c r="L814" s="78" t="str">
        <f t="shared" si="8"/>
        <v>#NAME?</v>
      </c>
      <c r="M814" s="4"/>
      <c r="N814" s="4"/>
      <c r="O814" s="74" t="str">
        <f t="shared" si="9"/>
        <v>#NAME?</v>
      </c>
      <c r="P814" s="75" t="str">
        <f>IF(O814="","",IF(OR(periods_per_year=26,periods_per_year=52),IF(periods_per_year=26,IF(O814=1,fpdate,P813+14),IF(periods_per_year=52,IF(O814=1,fpdate,P813+7),"n/a")),IF(periods_per_year=24,DATE(YEAR(fpdate),MONTH(fpdate)+(O814-1)/2+IF(AND(DAY(fpdate)&gt;=15,MOD(O814,2)=0),1,0),IF(MOD(O814,2)=0,IF(DAY(fpdate)&gt;=15,DAY(fpdate)-14,DAY(fpdate)+14),DAY(fpdate))),IF(DAY(DATE(YEAR(fpdate),MONTH(fpdate)+O814-1,DAY(fpdate)))&lt;&gt;DAY(fpdate),DATE(YEAR(fpdate),MONTH(fpdate)+O814,0),DATE(YEAR(fpdate),MONTH(fpdate)+O814-1,DAY(fpdate))))))</f>
        <v>#NAME?</v>
      </c>
      <c r="Q814" s="80" t="str">
        <f>IF(O814="","",IF(D814&lt;&gt;"",D814,IF(O814=1,start_rate,IF(variable,IF(OR(O814=1,O814&lt;$J$23*periods_per_year),Q813,MIN($J$24,IF(MOD(O814-1,$J$26)=0,MAX($J$25,Q813+$J$27),Q813))),Q813))))</f>
        <v>#NAME?</v>
      </c>
      <c r="R814" s="78" t="str">
        <f t="shared" si="10"/>
        <v>#NAME?</v>
      </c>
      <c r="S814" s="78" t="str">
        <f t="shared" si="11"/>
        <v>#NAME?</v>
      </c>
      <c r="T814" s="78" t="str">
        <f t="shared" si="12"/>
        <v>#NAME?</v>
      </c>
      <c r="U814" s="78" t="str">
        <f t="shared" si="13"/>
        <v>#NAME?</v>
      </c>
    </row>
    <row r="815" ht="12.75" customHeight="1">
      <c r="A815" s="74" t="str">
        <f t="shared" si="1"/>
        <v>#NAME?</v>
      </c>
      <c r="B815" s="75" t="str">
        <f>IF(A815="","",IF(OR(periods_per_year=26,periods_per_year=52),IF(periods_per_year=26,IF(A815=1,fpdate,B814+14),IF(periods_per_year=52,IF(A815=1,fpdate,B814+7),"n/a")),IF(periods_per_year=24,DATE(YEAR(fpdate),MONTH(fpdate)+(A815-1)/2+IF(AND(DAY(fpdate)&gt;=15,MOD(A815,2)=0),1,0),IF(MOD(A815,2)=0,IF(DAY(fpdate)&gt;=15,DAY(fpdate)-14,DAY(fpdate)+14),DAY(fpdate))),IF(DAY(DATE(YEAR(fpdate),MONTH(fpdate)+A815-1,DAY(fpdate)))&lt;&gt;DAY(fpdate),DATE(YEAR(fpdate),MONTH(fpdate)+A815,0),DATE(YEAR(fpdate),MONTH(fpdate)+A815-1,DAY(fpdate))))))</f>
        <v>#NAME?</v>
      </c>
      <c r="C815" s="76" t="str">
        <f t="shared" si="2"/>
        <v>#NAME?</v>
      </c>
      <c r="D815" s="77" t="str">
        <f>IF(A815="","",IF(A815=1,start_rate,IF(variable,IF(OR(A815=1,A815&lt;$J$23*periods_per_year),D814,MIN($J$24,IF(MOD(A815-1,$J$26)=0,MAX($J$25,D814+$J$27),D814))),D814)))</f>
        <v>#NAME?</v>
      </c>
      <c r="E815" s="78" t="str">
        <f t="shared" si="3"/>
        <v>#NAME?</v>
      </c>
      <c r="F815" s="78" t="str">
        <f t="shared" si="4"/>
        <v>#NAME?</v>
      </c>
      <c r="G815" s="78" t="str">
        <f>IF(OR(A815="",A815&lt;$E$23),"",IF(J814&lt;=F815,0,IF(IF(AND(A815&gt;=$E$23,MOD(A815-$E$23,int)=0),$E$24,0)+F815&gt;=J814+E815,J814+E815-F815,IF(AND(A815&gt;=$E$23,MOD(A815-$E$23,int)=0),$E$24,0)+IF(IF(AND(A815&gt;=$E$23,MOD(A815-$E$23,int)=0),$E$24,0)+IF(MOD(A815-$E$27,periods_per_year)=0,$E$26,0)+F815&lt;J814+E815,IF(MOD(A815-$E$27,periods_per_year)=0,$E$26,0),J814+E815-IF(AND(A815&gt;=$E$23,MOD(A815-$E$23,int)=0),$E$24,0)-F815))))</f>
        <v>#NAME?</v>
      </c>
      <c r="H815" s="79"/>
      <c r="I815" s="78" t="str">
        <f t="shared" si="5"/>
        <v>#NAME?</v>
      </c>
      <c r="J815" s="78" t="str">
        <f t="shared" si="6"/>
        <v>#NAME?</v>
      </c>
      <c r="K815" s="78" t="str">
        <f t="shared" si="7"/>
        <v>#NAME?</v>
      </c>
      <c r="L815" s="78" t="str">
        <f t="shared" si="8"/>
        <v>#NAME?</v>
      </c>
      <c r="M815" s="4"/>
      <c r="N815" s="4"/>
      <c r="O815" s="74" t="str">
        <f t="shared" si="9"/>
        <v>#NAME?</v>
      </c>
      <c r="P815" s="75" t="str">
        <f>IF(O815="","",IF(OR(periods_per_year=26,periods_per_year=52),IF(periods_per_year=26,IF(O815=1,fpdate,P814+14),IF(periods_per_year=52,IF(O815=1,fpdate,P814+7),"n/a")),IF(periods_per_year=24,DATE(YEAR(fpdate),MONTH(fpdate)+(O815-1)/2+IF(AND(DAY(fpdate)&gt;=15,MOD(O815,2)=0),1,0),IF(MOD(O815,2)=0,IF(DAY(fpdate)&gt;=15,DAY(fpdate)-14,DAY(fpdate)+14),DAY(fpdate))),IF(DAY(DATE(YEAR(fpdate),MONTH(fpdate)+O815-1,DAY(fpdate)))&lt;&gt;DAY(fpdate),DATE(YEAR(fpdate),MONTH(fpdate)+O815,0),DATE(YEAR(fpdate),MONTH(fpdate)+O815-1,DAY(fpdate))))))</f>
        <v>#NAME?</v>
      </c>
      <c r="Q815" s="80" t="str">
        <f>IF(O815="","",IF(D815&lt;&gt;"",D815,IF(O815=1,start_rate,IF(variable,IF(OR(O815=1,O815&lt;$J$23*periods_per_year),Q814,MIN($J$24,IF(MOD(O815-1,$J$26)=0,MAX($J$25,Q814+$J$27),Q814))),Q814))))</f>
        <v>#NAME?</v>
      </c>
      <c r="R815" s="78" t="str">
        <f t="shared" si="10"/>
        <v>#NAME?</v>
      </c>
      <c r="S815" s="78" t="str">
        <f t="shared" si="11"/>
        <v>#NAME?</v>
      </c>
      <c r="T815" s="78" t="str">
        <f t="shared" si="12"/>
        <v>#NAME?</v>
      </c>
      <c r="U815" s="78" t="str">
        <f t="shared" si="13"/>
        <v>#NAME?</v>
      </c>
    </row>
    <row r="816" ht="12.75" customHeight="1">
      <c r="A816" s="74" t="str">
        <f t="shared" si="1"/>
        <v>#NAME?</v>
      </c>
      <c r="B816" s="75" t="str">
        <f>IF(A816="","",IF(OR(periods_per_year=26,periods_per_year=52),IF(periods_per_year=26,IF(A816=1,fpdate,B815+14),IF(periods_per_year=52,IF(A816=1,fpdate,B815+7),"n/a")),IF(periods_per_year=24,DATE(YEAR(fpdate),MONTH(fpdate)+(A816-1)/2+IF(AND(DAY(fpdate)&gt;=15,MOD(A816,2)=0),1,0),IF(MOD(A816,2)=0,IF(DAY(fpdate)&gt;=15,DAY(fpdate)-14,DAY(fpdate)+14),DAY(fpdate))),IF(DAY(DATE(YEAR(fpdate),MONTH(fpdate)+A816-1,DAY(fpdate)))&lt;&gt;DAY(fpdate),DATE(YEAR(fpdate),MONTH(fpdate)+A816,0),DATE(YEAR(fpdate),MONTH(fpdate)+A816-1,DAY(fpdate))))))</f>
        <v>#NAME?</v>
      </c>
      <c r="C816" s="76" t="str">
        <f t="shared" si="2"/>
        <v>#NAME?</v>
      </c>
      <c r="D816" s="77" t="str">
        <f>IF(A816="","",IF(A816=1,start_rate,IF(variable,IF(OR(A816=1,A816&lt;$J$23*periods_per_year),D815,MIN($J$24,IF(MOD(A816-1,$J$26)=0,MAX($J$25,D815+$J$27),D815))),D815)))</f>
        <v>#NAME?</v>
      </c>
      <c r="E816" s="78" t="str">
        <f t="shared" si="3"/>
        <v>#NAME?</v>
      </c>
      <c r="F816" s="78" t="str">
        <f t="shared" si="4"/>
        <v>#NAME?</v>
      </c>
      <c r="G816" s="78" t="str">
        <f>IF(OR(A816="",A816&lt;$E$23),"",IF(J815&lt;=F816,0,IF(IF(AND(A816&gt;=$E$23,MOD(A816-$E$23,int)=0),$E$24,0)+F816&gt;=J815+E816,J815+E816-F816,IF(AND(A816&gt;=$E$23,MOD(A816-$E$23,int)=0),$E$24,0)+IF(IF(AND(A816&gt;=$E$23,MOD(A816-$E$23,int)=0),$E$24,0)+IF(MOD(A816-$E$27,periods_per_year)=0,$E$26,0)+F816&lt;J815+E816,IF(MOD(A816-$E$27,periods_per_year)=0,$E$26,0),J815+E816-IF(AND(A816&gt;=$E$23,MOD(A816-$E$23,int)=0),$E$24,0)-F816))))</f>
        <v>#NAME?</v>
      </c>
      <c r="H816" s="79"/>
      <c r="I816" s="78" t="str">
        <f t="shared" si="5"/>
        <v>#NAME?</v>
      </c>
      <c r="J816" s="78" t="str">
        <f t="shared" si="6"/>
        <v>#NAME?</v>
      </c>
      <c r="K816" s="78" t="str">
        <f t="shared" si="7"/>
        <v>#NAME?</v>
      </c>
      <c r="L816" s="78" t="str">
        <f t="shared" si="8"/>
        <v>#NAME?</v>
      </c>
      <c r="M816" s="4"/>
      <c r="N816" s="4"/>
      <c r="O816" s="74" t="str">
        <f t="shared" si="9"/>
        <v>#NAME?</v>
      </c>
      <c r="P816" s="75" t="str">
        <f>IF(O816="","",IF(OR(periods_per_year=26,periods_per_year=52),IF(periods_per_year=26,IF(O816=1,fpdate,P815+14),IF(periods_per_year=52,IF(O816=1,fpdate,P815+7),"n/a")),IF(periods_per_year=24,DATE(YEAR(fpdate),MONTH(fpdate)+(O816-1)/2+IF(AND(DAY(fpdate)&gt;=15,MOD(O816,2)=0),1,0),IF(MOD(O816,2)=0,IF(DAY(fpdate)&gt;=15,DAY(fpdate)-14,DAY(fpdate)+14),DAY(fpdate))),IF(DAY(DATE(YEAR(fpdate),MONTH(fpdate)+O816-1,DAY(fpdate)))&lt;&gt;DAY(fpdate),DATE(YEAR(fpdate),MONTH(fpdate)+O816,0),DATE(YEAR(fpdate),MONTH(fpdate)+O816-1,DAY(fpdate))))))</f>
        <v>#NAME?</v>
      </c>
      <c r="Q816" s="80" t="str">
        <f>IF(O816="","",IF(D816&lt;&gt;"",D816,IF(O816=1,start_rate,IF(variable,IF(OR(O816=1,O816&lt;$J$23*periods_per_year),Q815,MIN($J$24,IF(MOD(O816-1,$J$26)=0,MAX($J$25,Q815+$J$27),Q815))),Q815))))</f>
        <v>#NAME?</v>
      </c>
      <c r="R816" s="78" t="str">
        <f t="shared" si="10"/>
        <v>#NAME?</v>
      </c>
      <c r="S816" s="78" t="str">
        <f t="shared" si="11"/>
        <v>#NAME?</v>
      </c>
      <c r="T816" s="78" t="str">
        <f t="shared" si="12"/>
        <v>#NAME?</v>
      </c>
      <c r="U816" s="78" t="str">
        <f t="shared" si="13"/>
        <v>#NAME?</v>
      </c>
    </row>
    <row r="817" ht="12.75" customHeight="1">
      <c r="A817" s="74" t="str">
        <f t="shared" si="1"/>
        <v>#NAME?</v>
      </c>
      <c r="B817" s="75" t="str">
        <f>IF(A817="","",IF(OR(periods_per_year=26,periods_per_year=52),IF(periods_per_year=26,IF(A817=1,fpdate,B816+14),IF(periods_per_year=52,IF(A817=1,fpdate,B816+7),"n/a")),IF(periods_per_year=24,DATE(YEAR(fpdate),MONTH(fpdate)+(A817-1)/2+IF(AND(DAY(fpdate)&gt;=15,MOD(A817,2)=0),1,0),IF(MOD(A817,2)=0,IF(DAY(fpdate)&gt;=15,DAY(fpdate)-14,DAY(fpdate)+14),DAY(fpdate))),IF(DAY(DATE(YEAR(fpdate),MONTH(fpdate)+A817-1,DAY(fpdate)))&lt;&gt;DAY(fpdate),DATE(YEAR(fpdate),MONTH(fpdate)+A817,0),DATE(YEAR(fpdate),MONTH(fpdate)+A817-1,DAY(fpdate))))))</f>
        <v>#NAME?</v>
      </c>
      <c r="C817" s="76" t="str">
        <f t="shared" si="2"/>
        <v>#NAME?</v>
      </c>
      <c r="D817" s="77" t="str">
        <f>IF(A817="","",IF(A817=1,start_rate,IF(variable,IF(OR(A817=1,A817&lt;$J$23*periods_per_year),D816,MIN($J$24,IF(MOD(A817-1,$J$26)=0,MAX($J$25,D816+$J$27),D816))),D816)))</f>
        <v>#NAME?</v>
      </c>
      <c r="E817" s="78" t="str">
        <f t="shared" si="3"/>
        <v>#NAME?</v>
      </c>
      <c r="F817" s="78" t="str">
        <f t="shared" si="4"/>
        <v>#NAME?</v>
      </c>
      <c r="G817" s="78" t="str">
        <f>IF(OR(A817="",A817&lt;$E$23),"",IF(J816&lt;=F817,0,IF(IF(AND(A817&gt;=$E$23,MOD(A817-$E$23,int)=0),$E$24,0)+F817&gt;=J816+E817,J816+E817-F817,IF(AND(A817&gt;=$E$23,MOD(A817-$E$23,int)=0),$E$24,0)+IF(IF(AND(A817&gt;=$E$23,MOD(A817-$E$23,int)=0),$E$24,0)+IF(MOD(A817-$E$27,periods_per_year)=0,$E$26,0)+F817&lt;J816+E817,IF(MOD(A817-$E$27,periods_per_year)=0,$E$26,0),J816+E817-IF(AND(A817&gt;=$E$23,MOD(A817-$E$23,int)=0),$E$24,0)-F817))))</f>
        <v>#NAME?</v>
      </c>
      <c r="H817" s="79"/>
      <c r="I817" s="78" t="str">
        <f t="shared" si="5"/>
        <v>#NAME?</v>
      </c>
      <c r="J817" s="78" t="str">
        <f t="shared" si="6"/>
        <v>#NAME?</v>
      </c>
      <c r="K817" s="78" t="str">
        <f t="shared" si="7"/>
        <v>#NAME?</v>
      </c>
      <c r="L817" s="78" t="str">
        <f t="shared" si="8"/>
        <v>#NAME?</v>
      </c>
      <c r="M817" s="4"/>
      <c r="N817" s="4"/>
      <c r="O817" s="74" t="str">
        <f t="shared" si="9"/>
        <v>#NAME?</v>
      </c>
      <c r="P817" s="75" t="str">
        <f>IF(O817="","",IF(OR(periods_per_year=26,periods_per_year=52),IF(periods_per_year=26,IF(O817=1,fpdate,P816+14),IF(periods_per_year=52,IF(O817=1,fpdate,P816+7),"n/a")),IF(periods_per_year=24,DATE(YEAR(fpdate),MONTH(fpdate)+(O817-1)/2+IF(AND(DAY(fpdate)&gt;=15,MOD(O817,2)=0),1,0),IF(MOD(O817,2)=0,IF(DAY(fpdate)&gt;=15,DAY(fpdate)-14,DAY(fpdate)+14),DAY(fpdate))),IF(DAY(DATE(YEAR(fpdate),MONTH(fpdate)+O817-1,DAY(fpdate)))&lt;&gt;DAY(fpdate),DATE(YEAR(fpdate),MONTH(fpdate)+O817,0),DATE(YEAR(fpdate),MONTH(fpdate)+O817-1,DAY(fpdate))))))</f>
        <v>#NAME?</v>
      </c>
      <c r="Q817" s="80" t="str">
        <f>IF(O817="","",IF(D817&lt;&gt;"",D817,IF(O817=1,start_rate,IF(variable,IF(OR(O817=1,O817&lt;$J$23*periods_per_year),Q816,MIN($J$24,IF(MOD(O817-1,$J$26)=0,MAX($J$25,Q816+$J$27),Q816))),Q816))))</f>
        <v>#NAME?</v>
      </c>
      <c r="R817" s="78" t="str">
        <f t="shared" si="10"/>
        <v>#NAME?</v>
      </c>
      <c r="S817" s="78" t="str">
        <f t="shared" si="11"/>
        <v>#NAME?</v>
      </c>
      <c r="T817" s="78" t="str">
        <f t="shared" si="12"/>
        <v>#NAME?</v>
      </c>
      <c r="U817" s="78" t="str">
        <f t="shared" si="13"/>
        <v>#NAME?</v>
      </c>
    </row>
    <row r="818" ht="12.75" customHeight="1">
      <c r="A818" s="74" t="str">
        <f t="shared" si="1"/>
        <v>#NAME?</v>
      </c>
      <c r="B818" s="75" t="str">
        <f>IF(A818="","",IF(OR(periods_per_year=26,periods_per_year=52),IF(periods_per_year=26,IF(A818=1,fpdate,B817+14),IF(periods_per_year=52,IF(A818=1,fpdate,B817+7),"n/a")),IF(periods_per_year=24,DATE(YEAR(fpdate),MONTH(fpdate)+(A818-1)/2+IF(AND(DAY(fpdate)&gt;=15,MOD(A818,2)=0),1,0),IF(MOD(A818,2)=0,IF(DAY(fpdate)&gt;=15,DAY(fpdate)-14,DAY(fpdate)+14),DAY(fpdate))),IF(DAY(DATE(YEAR(fpdate),MONTH(fpdate)+A818-1,DAY(fpdate)))&lt;&gt;DAY(fpdate),DATE(YEAR(fpdate),MONTH(fpdate)+A818,0),DATE(YEAR(fpdate),MONTH(fpdate)+A818-1,DAY(fpdate))))))</f>
        <v>#NAME?</v>
      </c>
      <c r="C818" s="76" t="str">
        <f t="shared" si="2"/>
        <v>#NAME?</v>
      </c>
      <c r="D818" s="77" t="str">
        <f>IF(A818="","",IF(A818=1,start_rate,IF(variable,IF(OR(A818=1,A818&lt;$J$23*periods_per_year),D817,MIN($J$24,IF(MOD(A818-1,$J$26)=0,MAX($J$25,D817+$J$27),D817))),D817)))</f>
        <v>#NAME?</v>
      </c>
      <c r="E818" s="78" t="str">
        <f t="shared" si="3"/>
        <v>#NAME?</v>
      </c>
      <c r="F818" s="78" t="str">
        <f t="shared" si="4"/>
        <v>#NAME?</v>
      </c>
      <c r="G818" s="78" t="str">
        <f>IF(OR(A818="",A818&lt;$E$23),"",IF(J817&lt;=F818,0,IF(IF(AND(A818&gt;=$E$23,MOD(A818-$E$23,int)=0),$E$24,0)+F818&gt;=J817+E818,J817+E818-F818,IF(AND(A818&gt;=$E$23,MOD(A818-$E$23,int)=0),$E$24,0)+IF(IF(AND(A818&gt;=$E$23,MOD(A818-$E$23,int)=0),$E$24,0)+IF(MOD(A818-$E$27,periods_per_year)=0,$E$26,0)+F818&lt;J817+E818,IF(MOD(A818-$E$27,periods_per_year)=0,$E$26,0),J817+E818-IF(AND(A818&gt;=$E$23,MOD(A818-$E$23,int)=0),$E$24,0)-F818))))</f>
        <v>#NAME?</v>
      </c>
      <c r="H818" s="79"/>
      <c r="I818" s="78" t="str">
        <f t="shared" si="5"/>
        <v>#NAME?</v>
      </c>
      <c r="J818" s="78" t="str">
        <f t="shared" si="6"/>
        <v>#NAME?</v>
      </c>
      <c r="K818" s="78" t="str">
        <f t="shared" si="7"/>
        <v>#NAME?</v>
      </c>
      <c r="L818" s="78" t="str">
        <f t="shared" si="8"/>
        <v>#NAME?</v>
      </c>
      <c r="M818" s="4"/>
      <c r="N818" s="4"/>
      <c r="O818" s="74" t="str">
        <f t="shared" si="9"/>
        <v>#NAME?</v>
      </c>
      <c r="P818" s="75" t="str">
        <f>IF(O818="","",IF(OR(periods_per_year=26,periods_per_year=52),IF(periods_per_year=26,IF(O818=1,fpdate,P817+14),IF(periods_per_year=52,IF(O818=1,fpdate,P817+7),"n/a")),IF(periods_per_year=24,DATE(YEAR(fpdate),MONTH(fpdate)+(O818-1)/2+IF(AND(DAY(fpdate)&gt;=15,MOD(O818,2)=0),1,0),IF(MOD(O818,2)=0,IF(DAY(fpdate)&gt;=15,DAY(fpdate)-14,DAY(fpdate)+14),DAY(fpdate))),IF(DAY(DATE(YEAR(fpdate),MONTH(fpdate)+O818-1,DAY(fpdate)))&lt;&gt;DAY(fpdate),DATE(YEAR(fpdate),MONTH(fpdate)+O818,0),DATE(YEAR(fpdate),MONTH(fpdate)+O818-1,DAY(fpdate))))))</f>
        <v>#NAME?</v>
      </c>
      <c r="Q818" s="80" t="str">
        <f>IF(O818="","",IF(D818&lt;&gt;"",D818,IF(O818=1,start_rate,IF(variable,IF(OR(O818=1,O818&lt;$J$23*periods_per_year),Q817,MIN($J$24,IF(MOD(O818-1,$J$26)=0,MAX($J$25,Q817+$J$27),Q817))),Q817))))</f>
        <v>#NAME?</v>
      </c>
      <c r="R818" s="78" t="str">
        <f t="shared" si="10"/>
        <v>#NAME?</v>
      </c>
      <c r="S818" s="78" t="str">
        <f t="shared" si="11"/>
        <v>#NAME?</v>
      </c>
      <c r="T818" s="78" t="str">
        <f t="shared" si="12"/>
        <v>#NAME?</v>
      </c>
      <c r="U818" s="78" t="str">
        <f t="shared" si="13"/>
        <v>#NAME?</v>
      </c>
    </row>
    <row r="819" ht="12.75" customHeight="1">
      <c r="A819" s="74" t="str">
        <f t="shared" si="1"/>
        <v>#NAME?</v>
      </c>
      <c r="B819" s="75" t="str">
        <f>IF(A819="","",IF(OR(periods_per_year=26,periods_per_year=52),IF(periods_per_year=26,IF(A819=1,fpdate,B818+14),IF(periods_per_year=52,IF(A819=1,fpdate,B818+7),"n/a")),IF(periods_per_year=24,DATE(YEAR(fpdate),MONTH(fpdate)+(A819-1)/2+IF(AND(DAY(fpdate)&gt;=15,MOD(A819,2)=0),1,0),IF(MOD(A819,2)=0,IF(DAY(fpdate)&gt;=15,DAY(fpdate)-14,DAY(fpdate)+14),DAY(fpdate))),IF(DAY(DATE(YEAR(fpdate),MONTH(fpdate)+A819-1,DAY(fpdate)))&lt;&gt;DAY(fpdate),DATE(YEAR(fpdate),MONTH(fpdate)+A819,0),DATE(YEAR(fpdate),MONTH(fpdate)+A819-1,DAY(fpdate))))))</f>
        <v>#NAME?</v>
      </c>
      <c r="C819" s="76" t="str">
        <f t="shared" si="2"/>
        <v>#NAME?</v>
      </c>
      <c r="D819" s="77" t="str">
        <f>IF(A819="","",IF(A819=1,start_rate,IF(variable,IF(OR(A819=1,A819&lt;$J$23*periods_per_year),D818,MIN($J$24,IF(MOD(A819-1,$J$26)=0,MAX($J$25,D818+$J$27),D818))),D818)))</f>
        <v>#NAME?</v>
      </c>
      <c r="E819" s="78" t="str">
        <f t="shared" si="3"/>
        <v>#NAME?</v>
      </c>
      <c r="F819" s="78" t="str">
        <f t="shared" si="4"/>
        <v>#NAME?</v>
      </c>
      <c r="G819" s="78" t="str">
        <f>IF(OR(A819="",A819&lt;$E$23),"",IF(J818&lt;=F819,0,IF(IF(AND(A819&gt;=$E$23,MOD(A819-$E$23,int)=0),$E$24,0)+F819&gt;=J818+E819,J818+E819-F819,IF(AND(A819&gt;=$E$23,MOD(A819-$E$23,int)=0),$E$24,0)+IF(IF(AND(A819&gt;=$E$23,MOD(A819-$E$23,int)=0),$E$24,0)+IF(MOD(A819-$E$27,periods_per_year)=0,$E$26,0)+F819&lt;J818+E819,IF(MOD(A819-$E$27,periods_per_year)=0,$E$26,0),J818+E819-IF(AND(A819&gt;=$E$23,MOD(A819-$E$23,int)=0),$E$24,0)-F819))))</f>
        <v>#NAME?</v>
      </c>
      <c r="H819" s="79"/>
      <c r="I819" s="78" t="str">
        <f t="shared" si="5"/>
        <v>#NAME?</v>
      </c>
      <c r="J819" s="78" t="str">
        <f t="shared" si="6"/>
        <v>#NAME?</v>
      </c>
      <c r="K819" s="78" t="str">
        <f t="shared" si="7"/>
        <v>#NAME?</v>
      </c>
      <c r="L819" s="78" t="str">
        <f t="shared" si="8"/>
        <v>#NAME?</v>
      </c>
      <c r="M819" s="4"/>
      <c r="N819" s="4"/>
      <c r="O819" s="74" t="str">
        <f t="shared" si="9"/>
        <v>#NAME?</v>
      </c>
      <c r="P819" s="75" t="str">
        <f>IF(O819="","",IF(OR(periods_per_year=26,periods_per_year=52),IF(periods_per_year=26,IF(O819=1,fpdate,P818+14),IF(periods_per_year=52,IF(O819=1,fpdate,P818+7),"n/a")),IF(periods_per_year=24,DATE(YEAR(fpdate),MONTH(fpdate)+(O819-1)/2+IF(AND(DAY(fpdate)&gt;=15,MOD(O819,2)=0),1,0),IF(MOD(O819,2)=0,IF(DAY(fpdate)&gt;=15,DAY(fpdate)-14,DAY(fpdate)+14),DAY(fpdate))),IF(DAY(DATE(YEAR(fpdate),MONTH(fpdate)+O819-1,DAY(fpdate)))&lt;&gt;DAY(fpdate),DATE(YEAR(fpdate),MONTH(fpdate)+O819,0),DATE(YEAR(fpdate),MONTH(fpdate)+O819-1,DAY(fpdate))))))</f>
        <v>#NAME?</v>
      </c>
      <c r="Q819" s="80" t="str">
        <f>IF(O819="","",IF(D819&lt;&gt;"",D819,IF(O819=1,start_rate,IF(variable,IF(OR(O819=1,O819&lt;$J$23*periods_per_year),Q818,MIN($J$24,IF(MOD(O819-1,$J$26)=0,MAX($J$25,Q818+$J$27),Q818))),Q818))))</f>
        <v>#NAME?</v>
      </c>
      <c r="R819" s="78" t="str">
        <f t="shared" si="10"/>
        <v>#NAME?</v>
      </c>
      <c r="S819" s="78" t="str">
        <f t="shared" si="11"/>
        <v>#NAME?</v>
      </c>
      <c r="T819" s="78" t="str">
        <f t="shared" si="12"/>
        <v>#NAME?</v>
      </c>
      <c r="U819" s="78" t="str">
        <f t="shared" si="13"/>
        <v>#NAME?</v>
      </c>
    </row>
    <row r="820" ht="12.75" customHeight="1">
      <c r="A820" s="74" t="str">
        <f t="shared" si="1"/>
        <v>#NAME?</v>
      </c>
      <c r="B820" s="75" t="str">
        <f>IF(A820="","",IF(OR(periods_per_year=26,periods_per_year=52),IF(periods_per_year=26,IF(A820=1,fpdate,B819+14),IF(periods_per_year=52,IF(A820=1,fpdate,B819+7),"n/a")),IF(periods_per_year=24,DATE(YEAR(fpdate),MONTH(fpdate)+(A820-1)/2+IF(AND(DAY(fpdate)&gt;=15,MOD(A820,2)=0),1,0),IF(MOD(A820,2)=0,IF(DAY(fpdate)&gt;=15,DAY(fpdate)-14,DAY(fpdate)+14),DAY(fpdate))),IF(DAY(DATE(YEAR(fpdate),MONTH(fpdate)+A820-1,DAY(fpdate)))&lt;&gt;DAY(fpdate),DATE(YEAR(fpdate),MONTH(fpdate)+A820,0),DATE(YEAR(fpdate),MONTH(fpdate)+A820-1,DAY(fpdate))))))</f>
        <v>#NAME?</v>
      </c>
      <c r="C820" s="76" t="str">
        <f t="shared" si="2"/>
        <v>#NAME?</v>
      </c>
      <c r="D820" s="77" t="str">
        <f>IF(A820="","",IF(A820=1,start_rate,IF(variable,IF(OR(A820=1,A820&lt;$J$23*periods_per_year),D819,MIN($J$24,IF(MOD(A820-1,$J$26)=0,MAX($J$25,D819+$J$27),D819))),D819)))</f>
        <v>#NAME?</v>
      </c>
      <c r="E820" s="78" t="str">
        <f t="shared" si="3"/>
        <v>#NAME?</v>
      </c>
      <c r="F820" s="78" t="str">
        <f t="shared" si="4"/>
        <v>#NAME?</v>
      </c>
      <c r="G820" s="78" t="str">
        <f>IF(OR(A820="",A820&lt;$E$23),"",IF(J819&lt;=F820,0,IF(IF(AND(A820&gt;=$E$23,MOD(A820-$E$23,int)=0),$E$24,0)+F820&gt;=J819+E820,J819+E820-F820,IF(AND(A820&gt;=$E$23,MOD(A820-$E$23,int)=0),$E$24,0)+IF(IF(AND(A820&gt;=$E$23,MOD(A820-$E$23,int)=0),$E$24,0)+IF(MOD(A820-$E$27,periods_per_year)=0,$E$26,0)+F820&lt;J819+E820,IF(MOD(A820-$E$27,periods_per_year)=0,$E$26,0),J819+E820-IF(AND(A820&gt;=$E$23,MOD(A820-$E$23,int)=0),$E$24,0)-F820))))</f>
        <v>#NAME?</v>
      </c>
      <c r="H820" s="79"/>
      <c r="I820" s="78" t="str">
        <f t="shared" si="5"/>
        <v>#NAME?</v>
      </c>
      <c r="J820" s="78" t="str">
        <f t="shared" si="6"/>
        <v>#NAME?</v>
      </c>
      <c r="K820" s="78" t="str">
        <f t="shared" si="7"/>
        <v>#NAME?</v>
      </c>
      <c r="L820" s="78" t="str">
        <f t="shared" si="8"/>
        <v>#NAME?</v>
      </c>
      <c r="M820" s="4"/>
      <c r="N820" s="4"/>
      <c r="O820" s="74" t="str">
        <f t="shared" si="9"/>
        <v>#NAME?</v>
      </c>
      <c r="P820" s="75" t="str">
        <f>IF(O820="","",IF(OR(periods_per_year=26,periods_per_year=52),IF(periods_per_year=26,IF(O820=1,fpdate,P819+14),IF(periods_per_year=52,IF(O820=1,fpdate,P819+7),"n/a")),IF(periods_per_year=24,DATE(YEAR(fpdate),MONTH(fpdate)+(O820-1)/2+IF(AND(DAY(fpdate)&gt;=15,MOD(O820,2)=0),1,0),IF(MOD(O820,2)=0,IF(DAY(fpdate)&gt;=15,DAY(fpdate)-14,DAY(fpdate)+14),DAY(fpdate))),IF(DAY(DATE(YEAR(fpdate),MONTH(fpdate)+O820-1,DAY(fpdate)))&lt;&gt;DAY(fpdate),DATE(YEAR(fpdate),MONTH(fpdate)+O820,0),DATE(YEAR(fpdate),MONTH(fpdate)+O820-1,DAY(fpdate))))))</f>
        <v>#NAME?</v>
      </c>
      <c r="Q820" s="80" t="str">
        <f>IF(O820="","",IF(D820&lt;&gt;"",D820,IF(O820=1,start_rate,IF(variable,IF(OR(O820=1,O820&lt;$J$23*periods_per_year),Q819,MIN($J$24,IF(MOD(O820-1,$J$26)=0,MAX($J$25,Q819+$J$27),Q819))),Q819))))</f>
        <v>#NAME?</v>
      </c>
      <c r="R820" s="78" t="str">
        <f t="shared" si="10"/>
        <v>#NAME?</v>
      </c>
      <c r="S820" s="78" t="str">
        <f t="shared" si="11"/>
        <v>#NAME?</v>
      </c>
      <c r="T820" s="78" t="str">
        <f t="shared" si="12"/>
        <v>#NAME?</v>
      </c>
      <c r="U820" s="78" t="str">
        <f t="shared" si="13"/>
        <v>#NAME?</v>
      </c>
    </row>
    <row r="821" ht="12.75" customHeight="1">
      <c r="A821" s="74" t="str">
        <f t="shared" si="1"/>
        <v>#NAME?</v>
      </c>
      <c r="B821" s="75" t="str">
        <f>IF(A821="","",IF(OR(periods_per_year=26,periods_per_year=52),IF(periods_per_year=26,IF(A821=1,fpdate,B820+14),IF(periods_per_year=52,IF(A821=1,fpdate,B820+7),"n/a")),IF(periods_per_year=24,DATE(YEAR(fpdate),MONTH(fpdate)+(A821-1)/2+IF(AND(DAY(fpdate)&gt;=15,MOD(A821,2)=0),1,0),IF(MOD(A821,2)=0,IF(DAY(fpdate)&gt;=15,DAY(fpdate)-14,DAY(fpdate)+14),DAY(fpdate))),IF(DAY(DATE(YEAR(fpdate),MONTH(fpdate)+A821-1,DAY(fpdate)))&lt;&gt;DAY(fpdate),DATE(YEAR(fpdate),MONTH(fpdate)+A821,0),DATE(YEAR(fpdate),MONTH(fpdate)+A821-1,DAY(fpdate))))))</f>
        <v>#NAME?</v>
      </c>
      <c r="C821" s="76" t="str">
        <f t="shared" si="2"/>
        <v>#NAME?</v>
      </c>
      <c r="D821" s="77" t="str">
        <f>IF(A821="","",IF(A821=1,start_rate,IF(variable,IF(OR(A821=1,A821&lt;$J$23*periods_per_year),D820,MIN($J$24,IF(MOD(A821-1,$J$26)=0,MAX($J$25,D820+$J$27),D820))),D820)))</f>
        <v>#NAME?</v>
      </c>
      <c r="E821" s="78" t="str">
        <f t="shared" si="3"/>
        <v>#NAME?</v>
      </c>
      <c r="F821" s="78" t="str">
        <f t="shared" si="4"/>
        <v>#NAME?</v>
      </c>
      <c r="G821" s="78" t="str">
        <f>IF(OR(A821="",A821&lt;$E$23),"",IF(J820&lt;=F821,0,IF(IF(AND(A821&gt;=$E$23,MOD(A821-$E$23,int)=0),$E$24,0)+F821&gt;=J820+E821,J820+E821-F821,IF(AND(A821&gt;=$E$23,MOD(A821-$E$23,int)=0),$E$24,0)+IF(IF(AND(A821&gt;=$E$23,MOD(A821-$E$23,int)=0),$E$24,0)+IF(MOD(A821-$E$27,periods_per_year)=0,$E$26,0)+F821&lt;J820+E821,IF(MOD(A821-$E$27,periods_per_year)=0,$E$26,0),J820+E821-IF(AND(A821&gt;=$E$23,MOD(A821-$E$23,int)=0),$E$24,0)-F821))))</f>
        <v>#NAME?</v>
      </c>
      <c r="H821" s="79"/>
      <c r="I821" s="78" t="str">
        <f t="shared" si="5"/>
        <v>#NAME?</v>
      </c>
      <c r="J821" s="78" t="str">
        <f t="shared" si="6"/>
        <v>#NAME?</v>
      </c>
      <c r="K821" s="78" t="str">
        <f t="shared" si="7"/>
        <v>#NAME?</v>
      </c>
      <c r="L821" s="78" t="str">
        <f t="shared" si="8"/>
        <v>#NAME?</v>
      </c>
      <c r="M821" s="4"/>
      <c r="N821" s="4"/>
      <c r="O821" s="74" t="str">
        <f t="shared" si="9"/>
        <v>#NAME?</v>
      </c>
      <c r="P821" s="75" t="str">
        <f>IF(O821="","",IF(OR(periods_per_year=26,periods_per_year=52),IF(periods_per_year=26,IF(O821=1,fpdate,P820+14),IF(periods_per_year=52,IF(O821=1,fpdate,P820+7),"n/a")),IF(periods_per_year=24,DATE(YEAR(fpdate),MONTH(fpdate)+(O821-1)/2+IF(AND(DAY(fpdate)&gt;=15,MOD(O821,2)=0),1,0),IF(MOD(O821,2)=0,IF(DAY(fpdate)&gt;=15,DAY(fpdate)-14,DAY(fpdate)+14),DAY(fpdate))),IF(DAY(DATE(YEAR(fpdate),MONTH(fpdate)+O821-1,DAY(fpdate)))&lt;&gt;DAY(fpdate),DATE(YEAR(fpdate),MONTH(fpdate)+O821,0),DATE(YEAR(fpdate),MONTH(fpdate)+O821-1,DAY(fpdate))))))</f>
        <v>#NAME?</v>
      </c>
      <c r="Q821" s="80" t="str">
        <f>IF(O821="","",IF(D821&lt;&gt;"",D821,IF(O821=1,start_rate,IF(variable,IF(OR(O821=1,O821&lt;$J$23*periods_per_year),Q820,MIN($J$24,IF(MOD(O821-1,$J$26)=0,MAX($J$25,Q820+$J$27),Q820))),Q820))))</f>
        <v>#NAME?</v>
      </c>
      <c r="R821" s="78" t="str">
        <f t="shared" si="10"/>
        <v>#NAME?</v>
      </c>
      <c r="S821" s="78" t="str">
        <f t="shared" si="11"/>
        <v>#NAME?</v>
      </c>
      <c r="T821" s="78" t="str">
        <f t="shared" si="12"/>
        <v>#NAME?</v>
      </c>
      <c r="U821" s="78" t="str">
        <f t="shared" si="13"/>
        <v>#NAME?</v>
      </c>
    </row>
    <row r="822" ht="12.75" customHeight="1">
      <c r="A822" s="74" t="str">
        <f t="shared" si="1"/>
        <v>#NAME?</v>
      </c>
      <c r="B822" s="75" t="str">
        <f>IF(A822="","",IF(OR(periods_per_year=26,periods_per_year=52),IF(periods_per_year=26,IF(A822=1,fpdate,B821+14),IF(periods_per_year=52,IF(A822=1,fpdate,B821+7),"n/a")),IF(periods_per_year=24,DATE(YEAR(fpdate),MONTH(fpdate)+(A822-1)/2+IF(AND(DAY(fpdate)&gt;=15,MOD(A822,2)=0),1,0),IF(MOD(A822,2)=0,IF(DAY(fpdate)&gt;=15,DAY(fpdate)-14,DAY(fpdate)+14),DAY(fpdate))),IF(DAY(DATE(YEAR(fpdate),MONTH(fpdate)+A822-1,DAY(fpdate)))&lt;&gt;DAY(fpdate),DATE(YEAR(fpdate),MONTH(fpdate)+A822,0),DATE(YEAR(fpdate),MONTH(fpdate)+A822-1,DAY(fpdate))))))</f>
        <v>#NAME?</v>
      </c>
      <c r="C822" s="76" t="str">
        <f t="shared" si="2"/>
        <v>#NAME?</v>
      </c>
      <c r="D822" s="77" t="str">
        <f>IF(A822="","",IF(A822=1,start_rate,IF(variable,IF(OR(A822=1,A822&lt;$J$23*periods_per_year),D821,MIN($J$24,IF(MOD(A822-1,$J$26)=0,MAX($J$25,D821+$J$27),D821))),D821)))</f>
        <v>#NAME?</v>
      </c>
      <c r="E822" s="78" t="str">
        <f t="shared" si="3"/>
        <v>#NAME?</v>
      </c>
      <c r="F822" s="78" t="str">
        <f t="shared" si="4"/>
        <v>#NAME?</v>
      </c>
      <c r="G822" s="78" t="str">
        <f>IF(OR(A822="",A822&lt;$E$23),"",IF(J821&lt;=F822,0,IF(IF(AND(A822&gt;=$E$23,MOD(A822-$E$23,int)=0),$E$24,0)+F822&gt;=J821+E822,J821+E822-F822,IF(AND(A822&gt;=$E$23,MOD(A822-$E$23,int)=0),$E$24,0)+IF(IF(AND(A822&gt;=$E$23,MOD(A822-$E$23,int)=0),$E$24,0)+IF(MOD(A822-$E$27,periods_per_year)=0,$E$26,0)+F822&lt;J821+E822,IF(MOD(A822-$E$27,periods_per_year)=0,$E$26,0),J821+E822-IF(AND(A822&gt;=$E$23,MOD(A822-$E$23,int)=0),$E$24,0)-F822))))</f>
        <v>#NAME?</v>
      </c>
      <c r="H822" s="79"/>
      <c r="I822" s="78" t="str">
        <f t="shared" si="5"/>
        <v>#NAME?</v>
      </c>
      <c r="J822" s="78" t="str">
        <f t="shared" si="6"/>
        <v>#NAME?</v>
      </c>
      <c r="K822" s="78" t="str">
        <f t="shared" si="7"/>
        <v>#NAME?</v>
      </c>
      <c r="L822" s="78" t="str">
        <f t="shared" si="8"/>
        <v>#NAME?</v>
      </c>
      <c r="M822" s="4"/>
      <c r="N822" s="4"/>
      <c r="O822" s="74" t="str">
        <f t="shared" si="9"/>
        <v>#NAME?</v>
      </c>
      <c r="P822" s="75" t="str">
        <f>IF(O822="","",IF(OR(periods_per_year=26,periods_per_year=52),IF(periods_per_year=26,IF(O822=1,fpdate,P821+14),IF(periods_per_year=52,IF(O822=1,fpdate,P821+7),"n/a")),IF(periods_per_year=24,DATE(YEAR(fpdate),MONTH(fpdate)+(O822-1)/2+IF(AND(DAY(fpdate)&gt;=15,MOD(O822,2)=0),1,0),IF(MOD(O822,2)=0,IF(DAY(fpdate)&gt;=15,DAY(fpdate)-14,DAY(fpdate)+14),DAY(fpdate))),IF(DAY(DATE(YEAR(fpdate),MONTH(fpdate)+O822-1,DAY(fpdate)))&lt;&gt;DAY(fpdate),DATE(YEAR(fpdate),MONTH(fpdate)+O822,0),DATE(YEAR(fpdate),MONTH(fpdate)+O822-1,DAY(fpdate))))))</f>
        <v>#NAME?</v>
      </c>
      <c r="Q822" s="80" t="str">
        <f>IF(O822="","",IF(D822&lt;&gt;"",D822,IF(O822=1,start_rate,IF(variable,IF(OR(O822=1,O822&lt;$J$23*periods_per_year),Q821,MIN($J$24,IF(MOD(O822-1,$J$26)=0,MAX($J$25,Q821+$J$27),Q821))),Q821))))</f>
        <v>#NAME?</v>
      </c>
      <c r="R822" s="78" t="str">
        <f t="shared" si="10"/>
        <v>#NAME?</v>
      </c>
      <c r="S822" s="78" t="str">
        <f t="shared" si="11"/>
        <v>#NAME?</v>
      </c>
      <c r="T822" s="78" t="str">
        <f t="shared" si="12"/>
        <v>#NAME?</v>
      </c>
      <c r="U822" s="78" t="str">
        <f t="shared" si="13"/>
        <v>#NAME?</v>
      </c>
    </row>
    <row r="823" ht="12.75" customHeight="1">
      <c r="A823" s="74" t="str">
        <f t="shared" si="1"/>
        <v>#NAME?</v>
      </c>
      <c r="B823" s="75" t="str">
        <f>IF(A823="","",IF(OR(periods_per_year=26,periods_per_year=52),IF(periods_per_year=26,IF(A823=1,fpdate,B822+14),IF(periods_per_year=52,IF(A823=1,fpdate,B822+7),"n/a")),IF(periods_per_year=24,DATE(YEAR(fpdate),MONTH(fpdate)+(A823-1)/2+IF(AND(DAY(fpdate)&gt;=15,MOD(A823,2)=0),1,0),IF(MOD(A823,2)=0,IF(DAY(fpdate)&gt;=15,DAY(fpdate)-14,DAY(fpdate)+14),DAY(fpdate))),IF(DAY(DATE(YEAR(fpdate),MONTH(fpdate)+A823-1,DAY(fpdate)))&lt;&gt;DAY(fpdate),DATE(YEAR(fpdate),MONTH(fpdate)+A823,0),DATE(YEAR(fpdate),MONTH(fpdate)+A823-1,DAY(fpdate))))))</f>
        <v>#NAME?</v>
      </c>
      <c r="C823" s="76" t="str">
        <f t="shared" si="2"/>
        <v>#NAME?</v>
      </c>
      <c r="D823" s="77" t="str">
        <f>IF(A823="","",IF(A823=1,start_rate,IF(variable,IF(OR(A823=1,A823&lt;$J$23*periods_per_year),D822,MIN($J$24,IF(MOD(A823-1,$J$26)=0,MAX($J$25,D822+$J$27),D822))),D822)))</f>
        <v>#NAME?</v>
      </c>
      <c r="E823" s="78" t="str">
        <f t="shared" si="3"/>
        <v>#NAME?</v>
      </c>
      <c r="F823" s="78" t="str">
        <f t="shared" si="4"/>
        <v>#NAME?</v>
      </c>
      <c r="G823" s="78" t="str">
        <f>IF(OR(A823="",A823&lt;$E$23),"",IF(J822&lt;=F823,0,IF(IF(AND(A823&gt;=$E$23,MOD(A823-$E$23,int)=0),$E$24,0)+F823&gt;=J822+E823,J822+E823-F823,IF(AND(A823&gt;=$E$23,MOD(A823-$E$23,int)=0),$E$24,0)+IF(IF(AND(A823&gt;=$E$23,MOD(A823-$E$23,int)=0),$E$24,0)+IF(MOD(A823-$E$27,periods_per_year)=0,$E$26,0)+F823&lt;J822+E823,IF(MOD(A823-$E$27,periods_per_year)=0,$E$26,0),J822+E823-IF(AND(A823&gt;=$E$23,MOD(A823-$E$23,int)=0),$E$24,0)-F823))))</f>
        <v>#NAME?</v>
      </c>
      <c r="H823" s="79"/>
      <c r="I823" s="78" t="str">
        <f t="shared" si="5"/>
        <v>#NAME?</v>
      </c>
      <c r="J823" s="78" t="str">
        <f t="shared" si="6"/>
        <v>#NAME?</v>
      </c>
      <c r="K823" s="78" t="str">
        <f t="shared" si="7"/>
        <v>#NAME?</v>
      </c>
      <c r="L823" s="78" t="str">
        <f t="shared" si="8"/>
        <v>#NAME?</v>
      </c>
      <c r="M823" s="4"/>
      <c r="N823" s="4"/>
      <c r="O823" s="74" t="str">
        <f t="shared" si="9"/>
        <v>#NAME?</v>
      </c>
      <c r="P823" s="75" t="str">
        <f>IF(O823="","",IF(OR(periods_per_year=26,periods_per_year=52),IF(periods_per_year=26,IF(O823=1,fpdate,P822+14),IF(periods_per_year=52,IF(O823=1,fpdate,P822+7),"n/a")),IF(periods_per_year=24,DATE(YEAR(fpdate),MONTH(fpdate)+(O823-1)/2+IF(AND(DAY(fpdate)&gt;=15,MOD(O823,2)=0),1,0),IF(MOD(O823,2)=0,IF(DAY(fpdate)&gt;=15,DAY(fpdate)-14,DAY(fpdate)+14),DAY(fpdate))),IF(DAY(DATE(YEAR(fpdate),MONTH(fpdate)+O823-1,DAY(fpdate)))&lt;&gt;DAY(fpdate),DATE(YEAR(fpdate),MONTH(fpdate)+O823,0),DATE(YEAR(fpdate),MONTH(fpdate)+O823-1,DAY(fpdate))))))</f>
        <v>#NAME?</v>
      </c>
      <c r="Q823" s="80" t="str">
        <f>IF(O823="","",IF(D823&lt;&gt;"",D823,IF(O823=1,start_rate,IF(variable,IF(OR(O823=1,O823&lt;$J$23*periods_per_year),Q822,MIN($J$24,IF(MOD(O823-1,$J$26)=0,MAX($J$25,Q822+$J$27),Q822))),Q822))))</f>
        <v>#NAME?</v>
      </c>
      <c r="R823" s="78" t="str">
        <f t="shared" si="10"/>
        <v>#NAME?</v>
      </c>
      <c r="S823" s="78" t="str">
        <f t="shared" si="11"/>
        <v>#NAME?</v>
      </c>
      <c r="T823" s="78" t="str">
        <f t="shared" si="12"/>
        <v>#NAME?</v>
      </c>
      <c r="U823" s="78" t="str">
        <f t="shared" si="13"/>
        <v>#NAME?</v>
      </c>
    </row>
    <row r="824" ht="12.75" customHeight="1">
      <c r="A824" s="74" t="str">
        <f t="shared" si="1"/>
        <v>#NAME?</v>
      </c>
      <c r="B824" s="75" t="str">
        <f>IF(A824="","",IF(OR(periods_per_year=26,periods_per_year=52),IF(periods_per_year=26,IF(A824=1,fpdate,B823+14),IF(periods_per_year=52,IF(A824=1,fpdate,B823+7),"n/a")),IF(periods_per_year=24,DATE(YEAR(fpdate),MONTH(fpdate)+(A824-1)/2+IF(AND(DAY(fpdate)&gt;=15,MOD(A824,2)=0),1,0),IF(MOD(A824,2)=0,IF(DAY(fpdate)&gt;=15,DAY(fpdate)-14,DAY(fpdate)+14),DAY(fpdate))),IF(DAY(DATE(YEAR(fpdate),MONTH(fpdate)+A824-1,DAY(fpdate)))&lt;&gt;DAY(fpdate),DATE(YEAR(fpdate),MONTH(fpdate)+A824,0),DATE(YEAR(fpdate),MONTH(fpdate)+A824-1,DAY(fpdate))))))</f>
        <v>#NAME?</v>
      </c>
      <c r="C824" s="76" t="str">
        <f t="shared" si="2"/>
        <v>#NAME?</v>
      </c>
      <c r="D824" s="77" t="str">
        <f>IF(A824="","",IF(A824=1,start_rate,IF(variable,IF(OR(A824=1,A824&lt;$J$23*periods_per_year),D823,MIN($J$24,IF(MOD(A824-1,$J$26)=0,MAX($J$25,D823+$J$27),D823))),D823)))</f>
        <v>#NAME?</v>
      </c>
      <c r="E824" s="78" t="str">
        <f t="shared" si="3"/>
        <v>#NAME?</v>
      </c>
      <c r="F824" s="78" t="str">
        <f t="shared" si="4"/>
        <v>#NAME?</v>
      </c>
      <c r="G824" s="78" t="str">
        <f>IF(OR(A824="",A824&lt;$E$23),"",IF(J823&lt;=F824,0,IF(IF(AND(A824&gt;=$E$23,MOD(A824-$E$23,int)=0),$E$24,0)+F824&gt;=J823+E824,J823+E824-F824,IF(AND(A824&gt;=$E$23,MOD(A824-$E$23,int)=0),$E$24,0)+IF(IF(AND(A824&gt;=$E$23,MOD(A824-$E$23,int)=0),$E$24,0)+IF(MOD(A824-$E$27,periods_per_year)=0,$E$26,0)+F824&lt;J823+E824,IF(MOD(A824-$E$27,periods_per_year)=0,$E$26,0),J823+E824-IF(AND(A824&gt;=$E$23,MOD(A824-$E$23,int)=0),$E$24,0)-F824))))</f>
        <v>#NAME?</v>
      </c>
      <c r="H824" s="79"/>
      <c r="I824" s="78" t="str">
        <f t="shared" si="5"/>
        <v>#NAME?</v>
      </c>
      <c r="J824" s="78" t="str">
        <f t="shared" si="6"/>
        <v>#NAME?</v>
      </c>
      <c r="K824" s="78" t="str">
        <f t="shared" si="7"/>
        <v>#NAME?</v>
      </c>
      <c r="L824" s="78" t="str">
        <f t="shared" si="8"/>
        <v>#NAME?</v>
      </c>
      <c r="M824" s="4"/>
      <c r="N824" s="4"/>
      <c r="O824" s="74" t="str">
        <f t="shared" si="9"/>
        <v>#NAME?</v>
      </c>
      <c r="P824" s="75" t="str">
        <f>IF(O824="","",IF(OR(periods_per_year=26,periods_per_year=52),IF(periods_per_year=26,IF(O824=1,fpdate,P823+14),IF(periods_per_year=52,IF(O824=1,fpdate,P823+7),"n/a")),IF(periods_per_year=24,DATE(YEAR(fpdate),MONTH(fpdate)+(O824-1)/2+IF(AND(DAY(fpdate)&gt;=15,MOD(O824,2)=0),1,0),IF(MOD(O824,2)=0,IF(DAY(fpdate)&gt;=15,DAY(fpdate)-14,DAY(fpdate)+14),DAY(fpdate))),IF(DAY(DATE(YEAR(fpdate),MONTH(fpdate)+O824-1,DAY(fpdate)))&lt;&gt;DAY(fpdate),DATE(YEAR(fpdate),MONTH(fpdate)+O824,0),DATE(YEAR(fpdate),MONTH(fpdate)+O824-1,DAY(fpdate))))))</f>
        <v>#NAME?</v>
      </c>
      <c r="Q824" s="80" t="str">
        <f>IF(O824="","",IF(D824&lt;&gt;"",D824,IF(O824=1,start_rate,IF(variable,IF(OR(O824=1,O824&lt;$J$23*periods_per_year),Q823,MIN($J$24,IF(MOD(O824-1,$J$26)=0,MAX($J$25,Q823+$J$27),Q823))),Q823))))</f>
        <v>#NAME?</v>
      </c>
      <c r="R824" s="78" t="str">
        <f t="shared" si="10"/>
        <v>#NAME?</v>
      </c>
      <c r="S824" s="78" t="str">
        <f t="shared" si="11"/>
        <v>#NAME?</v>
      </c>
      <c r="T824" s="78" t="str">
        <f t="shared" si="12"/>
        <v>#NAME?</v>
      </c>
      <c r="U824" s="78" t="str">
        <f t="shared" si="13"/>
        <v>#NAME?</v>
      </c>
    </row>
    <row r="825" ht="12.75" customHeight="1">
      <c r="A825" s="74" t="str">
        <f t="shared" si="1"/>
        <v>#NAME?</v>
      </c>
      <c r="B825" s="75" t="str">
        <f>IF(A825="","",IF(OR(periods_per_year=26,periods_per_year=52),IF(periods_per_year=26,IF(A825=1,fpdate,B824+14),IF(periods_per_year=52,IF(A825=1,fpdate,B824+7),"n/a")),IF(periods_per_year=24,DATE(YEAR(fpdate),MONTH(fpdate)+(A825-1)/2+IF(AND(DAY(fpdate)&gt;=15,MOD(A825,2)=0),1,0),IF(MOD(A825,2)=0,IF(DAY(fpdate)&gt;=15,DAY(fpdate)-14,DAY(fpdate)+14),DAY(fpdate))),IF(DAY(DATE(YEAR(fpdate),MONTH(fpdate)+A825-1,DAY(fpdate)))&lt;&gt;DAY(fpdate),DATE(YEAR(fpdate),MONTH(fpdate)+A825,0),DATE(YEAR(fpdate),MONTH(fpdate)+A825-1,DAY(fpdate))))))</f>
        <v>#NAME?</v>
      </c>
      <c r="C825" s="76" t="str">
        <f t="shared" si="2"/>
        <v>#NAME?</v>
      </c>
      <c r="D825" s="77" t="str">
        <f>IF(A825="","",IF(A825=1,start_rate,IF(variable,IF(OR(A825=1,A825&lt;$J$23*periods_per_year),D824,MIN($J$24,IF(MOD(A825-1,$J$26)=0,MAX($J$25,D824+$J$27),D824))),D824)))</f>
        <v>#NAME?</v>
      </c>
      <c r="E825" s="78" t="str">
        <f t="shared" si="3"/>
        <v>#NAME?</v>
      </c>
      <c r="F825" s="78" t="str">
        <f t="shared" si="4"/>
        <v>#NAME?</v>
      </c>
      <c r="G825" s="78" t="str">
        <f>IF(OR(A825="",A825&lt;$E$23),"",IF(J824&lt;=F825,0,IF(IF(AND(A825&gt;=$E$23,MOD(A825-$E$23,int)=0),$E$24,0)+F825&gt;=J824+E825,J824+E825-F825,IF(AND(A825&gt;=$E$23,MOD(A825-$E$23,int)=0),$E$24,0)+IF(IF(AND(A825&gt;=$E$23,MOD(A825-$E$23,int)=0),$E$24,0)+IF(MOD(A825-$E$27,periods_per_year)=0,$E$26,0)+F825&lt;J824+E825,IF(MOD(A825-$E$27,periods_per_year)=0,$E$26,0),J824+E825-IF(AND(A825&gt;=$E$23,MOD(A825-$E$23,int)=0),$E$24,0)-F825))))</f>
        <v>#NAME?</v>
      </c>
      <c r="H825" s="79"/>
      <c r="I825" s="78" t="str">
        <f t="shared" si="5"/>
        <v>#NAME?</v>
      </c>
      <c r="J825" s="78" t="str">
        <f t="shared" si="6"/>
        <v>#NAME?</v>
      </c>
      <c r="K825" s="78" t="str">
        <f t="shared" si="7"/>
        <v>#NAME?</v>
      </c>
      <c r="L825" s="78" t="str">
        <f t="shared" si="8"/>
        <v>#NAME?</v>
      </c>
      <c r="M825" s="4"/>
      <c r="N825" s="4"/>
      <c r="O825" s="74" t="str">
        <f t="shared" si="9"/>
        <v>#NAME?</v>
      </c>
      <c r="P825" s="75" t="str">
        <f>IF(O825="","",IF(OR(periods_per_year=26,periods_per_year=52),IF(periods_per_year=26,IF(O825=1,fpdate,P824+14),IF(periods_per_year=52,IF(O825=1,fpdate,P824+7),"n/a")),IF(periods_per_year=24,DATE(YEAR(fpdate),MONTH(fpdate)+(O825-1)/2+IF(AND(DAY(fpdate)&gt;=15,MOD(O825,2)=0),1,0),IF(MOD(O825,2)=0,IF(DAY(fpdate)&gt;=15,DAY(fpdate)-14,DAY(fpdate)+14),DAY(fpdate))),IF(DAY(DATE(YEAR(fpdate),MONTH(fpdate)+O825-1,DAY(fpdate)))&lt;&gt;DAY(fpdate),DATE(YEAR(fpdate),MONTH(fpdate)+O825,0),DATE(YEAR(fpdate),MONTH(fpdate)+O825-1,DAY(fpdate))))))</f>
        <v>#NAME?</v>
      </c>
      <c r="Q825" s="80" t="str">
        <f>IF(O825="","",IF(D825&lt;&gt;"",D825,IF(O825=1,start_rate,IF(variable,IF(OR(O825=1,O825&lt;$J$23*periods_per_year),Q824,MIN($J$24,IF(MOD(O825-1,$J$26)=0,MAX($J$25,Q824+$J$27),Q824))),Q824))))</f>
        <v>#NAME?</v>
      </c>
      <c r="R825" s="78" t="str">
        <f t="shared" si="10"/>
        <v>#NAME?</v>
      </c>
      <c r="S825" s="78" t="str">
        <f t="shared" si="11"/>
        <v>#NAME?</v>
      </c>
      <c r="T825" s="78" t="str">
        <f t="shared" si="12"/>
        <v>#NAME?</v>
      </c>
      <c r="U825" s="78" t="str">
        <f t="shared" si="13"/>
        <v>#NAME?</v>
      </c>
    </row>
    <row r="826" ht="12.75" customHeight="1">
      <c r="A826" s="74" t="str">
        <f t="shared" si="1"/>
        <v>#NAME?</v>
      </c>
      <c r="B826" s="75" t="str">
        <f>IF(A826="","",IF(OR(periods_per_year=26,periods_per_year=52),IF(periods_per_year=26,IF(A826=1,fpdate,B825+14),IF(periods_per_year=52,IF(A826=1,fpdate,B825+7),"n/a")),IF(periods_per_year=24,DATE(YEAR(fpdate),MONTH(fpdate)+(A826-1)/2+IF(AND(DAY(fpdate)&gt;=15,MOD(A826,2)=0),1,0),IF(MOD(A826,2)=0,IF(DAY(fpdate)&gt;=15,DAY(fpdate)-14,DAY(fpdate)+14),DAY(fpdate))),IF(DAY(DATE(YEAR(fpdate),MONTH(fpdate)+A826-1,DAY(fpdate)))&lt;&gt;DAY(fpdate),DATE(YEAR(fpdate),MONTH(fpdate)+A826,0),DATE(YEAR(fpdate),MONTH(fpdate)+A826-1,DAY(fpdate))))))</f>
        <v>#NAME?</v>
      </c>
      <c r="C826" s="76" t="str">
        <f t="shared" si="2"/>
        <v>#NAME?</v>
      </c>
      <c r="D826" s="77" t="str">
        <f>IF(A826="","",IF(A826=1,start_rate,IF(variable,IF(OR(A826=1,A826&lt;$J$23*periods_per_year),D825,MIN($J$24,IF(MOD(A826-1,$J$26)=0,MAX($J$25,D825+$J$27),D825))),D825)))</f>
        <v>#NAME?</v>
      </c>
      <c r="E826" s="78" t="str">
        <f t="shared" si="3"/>
        <v>#NAME?</v>
      </c>
      <c r="F826" s="78" t="str">
        <f t="shared" si="4"/>
        <v>#NAME?</v>
      </c>
      <c r="G826" s="78" t="str">
        <f>IF(OR(A826="",A826&lt;$E$23),"",IF(J825&lt;=F826,0,IF(IF(AND(A826&gt;=$E$23,MOD(A826-$E$23,int)=0),$E$24,0)+F826&gt;=J825+E826,J825+E826-F826,IF(AND(A826&gt;=$E$23,MOD(A826-$E$23,int)=0),$E$24,0)+IF(IF(AND(A826&gt;=$E$23,MOD(A826-$E$23,int)=0),$E$24,0)+IF(MOD(A826-$E$27,periods_per_year)=0,$E$26,0)+F826&lt;J825+E826,IF(MOD(A826-$E$27,periods_per_year)=0,$E$26,0),J825+E826-IF(AND(A826&gt;=$E$23,MOD(A826-$E$23,int)=0),$E$24,0)-F826))))</f>
        <v>#NAME?</v>
      </c>
      <c r="H826" s="79"/>
      <c r="I826" s="78" t="str">
        <f t="shared" si="5"/>
        <v>#NAME?</v>
      </c>
      <c r="J826" s="78" t="str">
        <f t="shared" si="6"/>
        <v>#NAME?</v>
      </c>
      <c r="K826" s="78" t="str">
        <f t="shared" si="7"/>
        <v>#NAME?</v>
      </c>
      <c r="L826" s="78" t="str">
        <f t="shared" si="8"/>
        <v>#NAME?</v>
      </c>
      <c r="M826" s="4"/>
      <c r="N826" s="4"/>
      <c r="O826" s="74" t="str">
        <f t="shared" si="9"/>
        <v>#NAME?</v>
      </c>
      <c r="P826" s="75" t="str">
        <f>IF(O826="","",IF(OR(periods_per_year=26,periods_per_year=52),IF(periods_per_year=26,IF(O826=1,fpdate,P825+14),IF(periods_per_year=52,IF(O826=1,fpdate,P825+7),"n/a")),IF(periods_per_year=24,DATE(YEAR(fpdate),MONTH(fpdate)+(O826-1)/2+IF(AND(DAY(fpdate)&gt;=15,MOD(O826,2)=0),1,0),IF(MOD(O826,2)=0,IF(DAY(fpdate)&gt;=15,DAY(fpdate)-14,DAY(fpdate)+14),DAY(fpdate))),IF(DAY(DATE(YEAR(fpdate),MONTH(fpdate)+O826-1,DAY(fpdate)))&lt;&gt;DAY(fpdate),DATE(YEAR(fpdate),MONTH(fpdate)+O826,0),DATE(YEAR(fpdate),MONTH(fpdate)+O826-1,DAY(fpdate))))))</f>
        <v>#NAME?</v>
      </c>
      <c r="Q826" s="80" t="str">
        <f>IF(O826="","",IF(D826&lt;&gt;"",D826,IF(O826=1,start_rate,IF(variable,IF(OR(O826=1,O826&lt;$J$23*periods_per_year),Q825,MIN($J$24,IF(MOD(O826-1,$J$26)=0,MAX($J$25,Q825+$J$27),Q825))),Q825))))</f>
        <v>#NAME?</v>
      </c>
      <c r="R826" s="78" t="str">
        <f t="shared" si="10"/>
        <v>#NAME?</v>
      </c>
      <c r="S826" s="78" t="str">
        <f t="shared" si="11"/>
        <v>#NAME?</v>
      </c>
      <c r="T826" s="78" t="str">
        <f t="shared" si="12"/>
        <v>#NAME?</v>
      </c>
      <c r="U826" s="78" t="str">
        <f t="shared" si="13"/>
        <v>#NAME?</v>
      </c>
    </row>
    <row r="827" ht="12.75" customHeight="1">
      <c r="A827" s="74" t="str">
        <f t="shared" si="1"/>
        <v>#NAME?</v>
      </c>
      <c r="B827" s="75" t="str">
        <f>IF(A827="","",IF(OR(periods_per_year=26,periods_per_year=52),IF(periods_per_year=26,IF(A827=1,fpdate,B826+14),IF(periods_per_year=52,IF(A827=1,fpdate,B826+7),"n/a")),IF(periods_per_year=24,DATE(YEAR(fpdate),MONTH(fpdate)+(A827-1)/2+IF(AND(DAY(fpdate)&gt;=15,MOD(A827,2)=0),1,0),IF(MOD(A827,2)=0,IF(DAY(fpdate)&gt;=15,DAY(fpdate)-14,DAY(fpdate)+14),DAY(fpdate))),IF(DAY(DATE(YEAR(fpdate),MONTH(fpdate)+A827-1,DAY(fpdate)))&lt;&gt;DAY(fpdate),DATE(YEAR(fpdate),MONTH(fpdate)+A827,0),DATE(YEAR(fpdate),MONTH(fpdate)+A827-1,DAY(fpdate))))))</f>
        <v>#NAME?</v>
      </c>
      <c r="C827" s="76" t="str">
        <f t="shared" si="2"/>
        <v>#NAME?</v>
      </c>
      <c r="D827" s="77" t="str">
        <f>IF(A827="","",IF(A827=1,start_rate,IF(variable,IF(OR(A827=1,A827&lt;$J$23*periods_per_year),D826,MIN($J$24,IF(MOD(A827-1,$J$26)=0,MAX($J$25,D826+$J$27),D826))),D826)))</f>
        <v>#NAME?</v>
      </c>
      <c r="E827" s="78" t="str">
        <f t="shared" si="3"/>
        <v>#NAME?</v>
      </c>
      <c r="F827" s="78" t="str">
        <f t="shared" si="4"/>
        <v>#NAME?</v>
      </c>
      <c r="G827" s="78" t="str">
        <f>IF(OR(A827="",A827&lt;$E$23),"",IF(J826&lt;=F827,0,IF(IF(AND(A827&gt;=$E$23,MOD(A827-$E$23,int)=0),$E$24,0)+F827&gt;=J826+E827,J826+E827-F827,IF(AND(A827&gt;=$E$23,MOD(A827-$E$23,int)=0),$E$24,0)+IF(IF(AND(A827&gt;=$E$23,MOD(A827-$E$23,int)=0),$E$24,0)+IF(MOD(A827-$E$27,periods_per_year)=0,$E$26,0)+F827&lt;J826+E827,IF(MOD(A827-$E$27,periods_per_year)=0,$E$26,0),J826+E827-IF(AND(A827&gt;=$E$23,MOD(A827-$E$23,int)=0),$E$24,0)-F827))))</f>
        <v>#NAME?</v>
      </c>
      <c r="H827" s="79"/>
      <c r="I827" s="78" t="str">
        <f t="shared" si="5"/>
        <v>#NAME?</v>
      </c>
      <c r="J827" s="78" t="str">
        <f t="shared" si="6"/>
        <v>#NAME?</v>
      </c>
      <c r="K827" s="78" t="str">
        <f t="shared" si="7"/>
        <v>#NAME?</v>
      </c>
      <c r="L827" s="78" t="str">
        <f t="shared" si="8"/>
        <v>#NAME?</v>
      </c>
      <c r="M827" s="4"/>
      <c r="N827" s="4"/>
      <c r="O827" s="74" t="str">
        <f t="shared" si="9"/>
        <v>#NAME?</v>
      </c>
      <c r="P827" s="75" t="str">
        <f>IF(O827="","",IF(OR(periods_per_year=26,periods_per_year=52),IF(periods_per_year=26,IF(O827=1,fpdate,P826+14),IF(periods_per_year=52,IF(O827=1,fpdate,P826+7),"n/a")),IF(periods_per_year=24,DATE(YEAR(fpdate),MONTH(fpdate)+(O827-1)/2+IF(AND(DAY(fpdate)&gt;=15,MOD(O827,2)=0),1,0),IF(MOD(O827,2)=0,IF(DAY(fpdate)&gt;=15,DAY(fpdate)-14,DAY(fpdate)+14),DAY(fpdate))),IF(DAY(DATE(YEAR(fpdate),MONTH(fpdate)+O827-1,DAY(fpdate)))&lt;&gt;DAY(fpdate),DATE(YEAR(fpdate),MONTH(fpdate)+O827,0),DATE(YEAR(fpdate),MONTH(fpdate)+O827-1,DAY(fpdate))))))</f>
        <v>#NAME?</v>
      </c>
      <c r="Q827" s="80" t="str">
        <f>IF(O827="","",IF(D827&lt;&gt;"",D827,IF(O827=1,start_rate,IF(variable,IF(OR(O827=1,O827&lt;$J$23*periods_per_year),Q826,MIN($J$24,IF(MOD(O827-1,$J$26)=0,MAX($J$25,Q826+$J$27),Q826))),Q826))))</f>
        <v>#NAME?</v>
      </c>
      <c r="R827" s="78" t="str">
        <f t="shared" si="10"/>
        <v>#NAME?</v>
      </c>
      <c r="S827" s="78" t="str">
        <f t="shared" si="11"/>
        <v>#NAME?</v>
      </c>
      <c r="T827" s="78" t="str">
        <f t="shared" si="12"/>
        <v>#NAME?</v>
      </c>
      <c r="U827" s="78" t="str">
        <f t="shared" si="13"/>
        <v>#NAME?</v>
      </c>
    </row>
    <row r="828" ht="12.75" customHeight="1">
      <c r="A828" s="74" t="str">
        <f t="shared" si="1"/>
        <v>#NAME?</v>
      </c>
      <c r="B828" s="75" t="str">
        <f>IF(A828="","",IF(OR(periods_per_year=26,periods_per_year=52),IF(periods_per_year=26,IF(A828=1,fpdate,B827+14),IF(periods_per_year=52,IF(A828=1,fpdate,B827+7),"n/a")),IF(periods_per_year=24,DATE(YEAR(fpdate),MONTH(fpdate)+(A828-1)/2+IF(AND(DAY(fpdate)&gt;=15,MOD(A828,2)=0),1,0),IF(MOD(A828,2)=0,IF(DAY(fpdate)&gt;=15,DAY(fpdate)-14,DAY(fpdate)+14),DAY(fpdate))),IF(DAY(DATE(YEAR(fpdate),MONTH(fpdate)+A828-1,DAY(fpdate)))&lt;&gt;DAY(fpdate),DATE(YEAR(fpdate),MONTH(fpdate)+A828,0),DATE(YEAR(fpdate),MONTH(fpdate)+A828-1,DAY(fpdate))))))</f>
        <v>#NAME?</v>
      </c>
      <c r="C828" s="76" t="str">
        <f t="shared" si="2"/>
        <v>#NAME?</v>
      </c>
      <c r="D828" s="77" t="str">
        <f>IF(A828="","",IF(A828=1,start_rate,IF(variable,IF(OR(A828=1,A828&lt;$J$23*periods_per_year),D827,MIN($J$24,IF(MOD(A828-1,$J$26)=0,MAX($J$25,D827+$J$27),D827))),D827)))</f>
        <v>#NAME?</v>
      </c>
      <c r="E828" s="78" t="str">
        <f t="shared" si="3"/>
        <v>#NAME?</v>
      </c>
      <c r="F828" s="78" t="str">
        <f t="shared" si="4"/>
        <v>#NAME?</v>
      </c>
      <c r="G828" s="78" t="str">
        <f>IF(OR(A828="",A828&lt;$E$23),"",IF(J827&lt;=F828,0,IF(IF(AND(A828&gt;=$E$23,MOD(A828-$E$23,int)=0),$E$24,0)+F828&gt;=J827+E828,J827+E828-F828,IF(AND(A828&gt;=$E$23,MOD(A828-$E$23,int)=0),$E$24,0)+IF(IF(AND(A828&gt;=$E$23,MOD(A828-$E$23,int)=0),$E$24,0)+IF(MOD(A828-$E$27,periods_per_year)=0,$E$26,0)+F828&lt;J827+E828,IF(MOD(A828-$E$27,periods_per_year)=0,$E$26,0),J827+E828-IF(AND(A828&gt;=$E$23,MOD(A828-$E$23,int)=0),$E$24,0)-F828))))</f>
        <v>#NAME?</v>
      </c>
      <c r="H828" s="79"/>
      <c r="I828" s="78" t="str">
        <f t="shared" si="5"/>
        <v>#NAME?</v>
      </c>
      <c r="J828" s="78" t="str">
        <f t="shared" si="6"/>
        <v>#NAME?</v>
      </c>
      <c r="K828" s="78" t="str">
        <f t="shared" si="7"/>
        <v>#NAME?</v>
      </c>
      <c r="L828" s="78" t="str">
        <f t="shared" si="8"/>
        <v>#NAME?</v>
      </c>
      <c r="M828" s="4"/>
      <c r="N828" s="4"/>
      <c r="O828" s="74" t="str">
        <f t="shared" si="9"/>
        <v>#NAME?</v>
      </c>
      <c r="P828" s="75" t="str">
        <f>IF(O828="","",IF(OR(periods_per_year=26,periods_per_year=52),IF(periods_per_year=26,IF(O828=1,fpdate,P827+14),IF(periods_per_year=52,IF(O828=1,fpdate,P827+7),"n/a")),IF(periods_per_year=24,DATE(YEAR(fpdate),MONTH(fpdate)+(O828-1)/2+IF(AND(DAY(fpdate)&gt;=15,MOD(O828,2)=0),1,0),IF(MOD(O828,2)=0,IF(DAY(fpdate)&gt;=15,DAY(fpdate)-14,DAY(fpdate)+14),DAY(fpdate))),IF(DAY(DATE(YEAR(fpdate),MONTH(fpdate)+O828-1,DAY(fpdate)))&lt;&gt;DAY(fpdate),DATE(YEAR(fpdate),MONTH(fpdate)+O828,0),DATE(YEAR(fpdate),MONTH(fpdate)+O828-1,DAY(fpdate))))))</f>
        <v>#NAME?</v>
      </c>
      <c r="Q828" s="80" t="str">
        <f>IF(O828="","",IF(D828&lt;&gt;"",D828,IF(O828=1,start_rate,IF(variable,IF(OR(O828=1,O828&lt;$J$23*periods_per_year),Q827,MIN($J$24,IF(MOD(O828-1,$J$26)=0,MAX($J$25,Q827+$J$27),Q827))),Q827))))</f>
        <v>#NAME?</v>
      </c>
      <c r="R828" s="78" t="str">
        <f t="shared" si="10"/>
        <v>#NAME?</v>
      </c>
      <c r="S828" s="78" t="str">
        <f t="shared" si="11"/>
        <v>#NAME?</v>
      </c>
      <c r="T828" s="78" t="str">
        <f t="shared" si="12"/>
        <v>#NAME?</v>
      </c>
      <c r="U828" s="78" t="str">
        <f t="shared" si="13"/>
        <v>#NAME?</v>
      </c>
    </row>
    <row r="829" ht="12.75" customHeight="1">
      <c r="A829" s="74" t="str">
        <f t="shared" si="1"/>
        <v>#NAME?</v>
      </c>
      <c r="B829" s="75" t="str">
        <f>IF(A829="","",IF(OR(periods_per_year=26,periods_per_year=52),IF(periods_per_year=26,IF(A829=1,fpdate,B828+14),IF(periods_per_year=52,IF(A829=1,fpdate,B828+7),"n/a")),IF(periods_per_year=24,DATE(YEAR(fpdate),MONTH(fpdate)+(A829-1)/2+IF(AND(DAY(fpdate)&gt;=15,MOD(A829,2)=0),1,0),IF(MOD(A829,2)=0,IF(DAY(fpdate)&gt;=15,DAY(fpdate)-14,DAY(fpdate)+14),DAY(fpdate))),IF(DAY(DATE(YEAR(fpdate),MONTH(fpdate)+A829-1,DAY(fpdate)))&lt;&gt;DAY(fpdate),DATE(YEAR(fpdate),MONTH(fpdate)+A829,0),DATE(YEAR(fpdate),MONTH(fpdate)+A829-1,DAY(fpdate))))))</f>
        <v>#NAME?</v>
      </c>
      <c r="C829" s="76" t="str">
        <f t="shared" si="2"/>
        <v>#NAME?</v>
      </c>
      <c r="D829" s="77" t="str">
        <f>IF(A829="","",IF(A829=1,start_rate,IF(variable,IF(OR(A829=1,A829&lt;$J$23*periods_per_year),D828,MIN($J$24,IF(MOD(A829-1,$J$26)=0,MAX($J$25,D828+$J$27),D828))),D828)))</f>
        <v>#NAME?</v>
      </c>
      <c r="E829" s="78" t="str">
        <f t="shared" si="3"/>
        <v>#NAME?</v>
      </c>
      <c r="F829" s="78" t="str">
        <f t="shared" si="4"/>
        <v>#NAME?</v>
      </c>
      <c r="G829" s="78" t="str">
        <f>IF(OR(A829="",A829&lt;$E$23),"",IF(J828&lt;=F829,0,IF(IF(AND(A829&gt;=$E$23,MOD(A829-$E$23,int)=0),$E$24,0)+F829&gt;=J828+E829,J828+E829-F829,IF(AND(A829&gt;=$E$23,MOD(A829-$E$23,int)=0),$E$24,0)+IF(IF(AND(A829&gt;=$E$23,MOD(A829-$E$23,int)=0),$E$24,0)+IF(MOD(A829-$E$27,periods_per_year)=0,$E$26,0)+F829&lt;J828+E829,IF(MOD(A829-$E$27,periods_per_year)=0,$E$26,0),J828+E829-IF(AND(A829&gt;=$E$23,MOD(A829-$E$23,int)=0),$E$24,0)-F829))))</f>
        <v>#NAME?</v>
      </c>
      <c r="H829" s="79"/>
      <c r="I829" s="78" t="str">
        <f t="shared" si="5"/>
        <v>#NAME?</v>
      </c>
      <c r="J829" s="78" t="str">
        <f t="shared" si="6"/>
        <v>#NAME?</v>
      </c>
      <c r="K829" s="78" t="str">
        <f t="shared" si="7"/>
        <v>#NAME?</v>
      </c>
      <c r="L829" s="78" t="str">
        <f t="shared" si="8"/>
        <v>#NAME?</v>
      </c>
      <c r="M829" s="4"/>
      <c r="N829" s="4"/>
      <c r="O829" s="74" t="str">
        <f t="shared" si="9"/>
        <v>#NAME?</v>
      </c>
      <c r="P829" s="75" t="str">
        <f>IF(O829="","",IF(OR(periods_per_year=26,periods_per_year=52),IF(periods_per_year=26,IF(O829=1,fpdate,P828+14),IF(periods_per_year=52,IF(O829=1,fpdate,P828+7),"n/a")),IF(periods_per_year=24,DATE(YEAR(fpdate),MONTH(fpdate)+(O829-1)/2+IF(AND(DAY(fpdate)&gt;=15,MOD(O829,2)=0),1,0),IF(MOD(O829,2)=0,IF(DAY(fpdate)&gt;=15,DAY(fpdate)-14,DAY(fpdate)+14),DAY(fpdate))),IF(DAY(DATE(YEAR(fpdate),MONTH(fpdate)+O829-1,DAY(fpdate)))&lt;&gt;DAY(fpdate),DATE(YEAR(fpdate),MONTH(fpdate)+O829,0),DATE(YEAR(fpdate),MONTH(fpdate)+O829-1,DAY(fpdate))))))</f>
        <v>#NAME?</v>
      </c>
      <c r="Q829" s="80" t="str">
        <f>IF(O829="","",IF(D829&lt;&gt;"",D829,IF(O829=1,start_rate,IF(variable,IF(OR(O829=1,O829&lt;$J$23*periods_per_year),Q828,MIN($J$24,IF(MOD(O829-1,$J$26)=0,MAX($J$25,Q828+$J$27),Q828))),Q828))))</f>
        <v>#NAME?</v>
      </c>
      <c r="R829" s="78" t="str">
        <f t="shared" si="10"/>
        <v>#NAME?</v>
      </c>
      <c r="S829" s="78" t="str">
        <f t="shared" si="11"/>
        <v>#NAME?</v>
      </c>
      <c r="T829" s="78" t="str">
        <f t="shared" si="12"/>
        <v>#NAME?</v>
      </c>
      <c r="U829" s="78" t="str">
        <f t="shared" si="13"/>
        <v>#NAME?</v>
      </c>
    </row>
    <row r="830" ht="12.75" customHeight="1">
      <c r="A830" s="74" t="str">
        <f t="shared" si="1"/>
        <v>#NAME?</v>
      </c>
      <c r="B830" s="75" t="str">
        <f>IF(A830="","",IF(OR(periods_per_year=26,periods_per_year=52),IF(periods_per_year=26,IF(A830=1,fpdate,B829+14),IF(periods_per_year=52,IF(A830=1,fpdate,B829+7),"n/a")),IF(periods_per_year=24,DATE(YEAR(fpdate),MONTH(fpdate)+(A830-1)/2+IF(AND(DAY(fpdate)&gt;=15,MOD(A830,2)=0),1,0),IF(MOD(A830,2)=0,IF(DAY(fpdate)&gt;=15,DAY(fpdate)-14,DAY(fpdate)+14),DAY(fpdate))),IF(DAY(DATE(YEAR(fpdate),MONTH(fpdate)+A830-1,DAY(fpdate)))&lt;&gt;DAY(fpdate),DATE(YEAR(fpdate),MONTH(fpdate)+A830,0),DATE(YEAR(fpdate),MONTH(fpdate)+A830-1,DAY(fpdate))))))</f>
        <v>#NAME?</v>
      </c>
      <c r="C830" s="76" t="str">
        <f t="shared" si="2"/>
        <v>#NAME?</v>
      </c>
      <c r="D830" s="77" t="str">
        <f>IF(A830="","",IF(A830=1,start_rate,IF(variable,IF(OR(A830=1,A830&lt;$J$23*periods_per_year),D829,MIN($J$24,IF(MOD(A830-1,$J$26)=0,MAX($J$25,D829+$J$27),D829))),D829)))</f>
        <v>#NAME?</v>
      </c>
      <c r="E830" s="78" t="str">
        <f t="shared" si="3"/>
        <v>#NAME?</v>
      </c>
      <c r="F830" s="78" t="str">
        <f t="shared" si="4"/>
        <v>#NAME?</v>
      </c>
      <c r="G830" s="78" t="str">
        <f>IF(OR(A830="",A830&lt;$E$23),"",IF(J829&lt;=F830,0,IF(IF(AND(A830&gt;=$E$23,MOD(A830-$E$23,int)=0),$E$24,0)+F830&gt;=J829+E830,J829+E830-F830,IF(AND(A830&gt;=$E$23,MOD(A830-$E$23,int)=0),$E$24,0)+IF(IF(AND(A830&gt;=$E$23,MOD(A830-$E$23,int)=0),$E$24,0)+IF(MOD(A830-$E$27,periods_per_year)=0,$E$26,0)+F830&lt;J829+E830,IF(MOD(A830-$E$27,periods_per_year)=0,$E$26,0),J829+E830-IF(AND(A830&gt;=$E$23,MOD(A830-$E$23,int)=0),$E$24,0)-F830))))</f>
        <v>#NAME?</v>
      </c>
      <c r="H830" s="79"/>
      <c r="I830" s="78" t="str">
        <f t="shared" si="5"/>
        <v>#NAME?</v>
      </c>
      <c r="J830" s="78" t="str">
        <f t="shared" si="6"/>
        <v>#NAME?</v>
      </c>
      <c r="K830" s="78" t="str">
        <f t="shared" si="7"/>
        <v>#NAME?</v>
      </c>
      <c r="L830" s="78" t="str">
        <f t="shared" si="8"/>
        <v>#NAME?</v>
      </c>
      <c r="M830" s="4"/>
      <c r="N830" s="4"/>
      <c r="O830" s="74" t="str">
        <f t="shared" si="9"/>
        <v>#NAME?</v>
      </c>
      <c r="P830" s="75" t="str">
        <f>IF(O830="","",IF(OR(periods_per_year=26,periods_per_year=52),IF(periods_per_year=26,IF(O830=1,fpdate,P829+14),IF(periods_per_year=52,IF(O830=1,fpdate,P829+7),"n/a")),IF(periods_per_year=24,DATE(YEAR(fpdate),MONTH(fpdate)+(O830-1)/2+IF(AND(DAY(fpdate)&gt;=15,MOD(O830,2)=0),1,0),IF(MOD(O830,2)=0,IF(DAY(fpdate)&gt;=15,DAY(fpdate)-14,DAY(fpdate)+14),DAY(fpdate))),IF(DAY(DATE(YEAR(fpdate),MONTH(fpdate)+O830-1,DAY(fpdate)))&lt;&gt;DAY(fpdate),DATE(YEAR(fpdate),MONTH(fpdate)+O830,0),DATE(YEAR(fpdate),MONTH(fpdate)+O830-1,DAY(fpdate))))))</f>
        <v>#NAME?</v>
      </c>
      <c r="Q830" s="80" t="str">
        <f>IF(O830="","",IF(D830&lt;&gt;"",D830,IF(O830=1,start_rate,IF(variable,IF(OR(O830=1,O830&lt;$J$23*periods_per_year),Q829,MIN($J$24,IF(MOD(O830-1,$J$26)=0,MAX($J$25,Q829+$J$27),Q829))),Q829))))</f>
        <v>#NAME?</v>
      </c>
      <c r="R830" s="78" t="str">
        <f t="shared" si="10"/>
        <v>#NAME?</v>
      </c>
      <c r="S830" s="78" t="str">
        <f t="shared" si="11"/>
        <v>#NAME?</v>
      </c>
      <c r="T830" s="78" t="str">
        <f t="shared" si="12"/>
        <v>#NAME?</v>
      </c>
      <c r="U830" s="78" t="str">
        <f t="shared" si="13"/>
        <v>#NAME?</v>
      </c>
    </row>
    <row r="831" ht="12.75" customHeight="1">
      <c r="A831" s="74" t="str">
        <f t="shared" si="1"/>
        <v>#NAME?</v>
      </c>
      <c r="B831" s="75" t="str">
        <f>IF(A831="","",IF(OR(periods_per_year=26,periods_per_year=52),IF(periods_per_year=26,IF(A831=1,fpdate,B830+14),IF(periods_per_year=52,IF(A831=1,fpdate,B830+7),"n/a")),IF(periods_per_year=24,DATE(YEAR(fpdate),MONTH(fpdate)+(A831-1)/2+IF(AND(DAY(fpdate)&gt;=15,MOD(A831,2)=0),1,0),IF(MOD(A831,2)=0,IF(DAY(fpdate)&gt;=15,DAY(fpdate)-14,DAY(fpdate)+14),DAY(fpdate))),IF(DAY(DATE(YEAR(fpdate),MONTH(fpdate)+A831-1,DAY(fpdate)))&lt;&gt;DAY(fpdate),DATE(YEAR(fpdate),MONTH(fpdate)+A831,0),DATE(YEAR(fpdate),MONTH(fpdate)+A831-1,DAY(fpdate))))))</f>
        <v>#NAME?</v>
      </c>
      <c r="C831" s="76" t="str">
        <f t="shared" si="2"/>
        <v>#NAME?</v>
      </c>
      <c r="D831" s="77" t="str">
        <f>IF(A831="","",IF(A831=1,start_rate,IF(variable,IF(OR(A831=1,A831&lt;$J$23*periods_per_year),D830,MIN($J$24,IF(MOD(A831-1,$J$26)=0,MAX($J$25,D830+$J$27),D830))),D830)))</f>
        <v>#NAME?</v>
      </c>
      <c r="E831" s="78" t="str">
        <f t="shared" si="3"/>
        <v>#NAME?</v>
      </c>
      <c r="F831" s="78" t="str">
        <f t="shared" si="4"/>
        <v>#NAME?</v>
      </c>
      <c r="G831" s="78" t="str">
        <f>IF(OR(A831="",A831&lt;$E$23),"",IF(J830&lt;=F831,0,IF(IF(AND(A831&gt;=$E$23,MOD(A831-$E$23,int)=0),$E$24,0)+F831&gt;=J830+E831,J830+E831-F831,IF(AND(A831&gt;=$E$23,MOD(A831-$E$23,int)=0),$E$24,0)+IF(IF(AND(A831&gt;=$E$23,MOD(A831-$E$23,int)=0),$E$24,0)+IF(MOD(A831-$E$27,periods_per_year)=0,$E$26,0)+F831&lt;J830+E831,IF(MOD(A831-$E$27,periods_per_year)=0,$E$26,0),J830+E831-IF(AND(A831&gt;=$E$23,MOD(A831-$E$23,int)=0),$E$24,0)-F831))))</f>
        <v>#NAME?</v>
      </c>
      <c r="H831" s="79"/>
      <c r="I831" s="78" t="str">
        <f t="shared" si="5"/>
        <v>#NAME?</v>
      </c>
      <c r="J831" s="78" t="str">
        <f t="shared" si="6"/>
        <v>#NAME?</v>
      </c>
      <c r="K831" s="78" t="str">
        <f t="shared" si="7"/>
        <v>#NAME?</v>
      </c>
      <c r="L831" s="78" t="str">
        <f t="shared" si="8"/>
        <v>#NAME?</v>
      </c>
      <c r="M831" s="4"/>
      <c r="N831" s="4"/>
      <c r="O831" s="74" t="str">
        <f t="shared" si="9"/>
        <v>#NAME?</v>
      </c>
      <c r="P831" s="75" t="str">
        <f>IF(O831="","",IF(OR(periods_per_year=26,periods_per_year=52),IF(periods_per_year=26,IF(O831=1,fpdate,P830+14),IF(periods_per_year=52,IF(O831=1,fpdate,P830+7),"n/a")),IF(periods_per_year=24,DATE(YEAR(fpdate),MONTH(fpdate)+(O831-1)/2+IF(AND(DAY(fpdate)&gt;=15,MOD(O831,2)=0),1,0),IF(MOD(O831,2)=0,IF(DAY(fpdate)&gt;=15,DAY(fpdate)-14,DAY(fpdate)+14),DAY(fpdate))),IF(DAY(DATE(YEAR(fpdate),MONTH(fpdate)+O831-1,DAY(fpdate)))&lt;&gt;DAY(fpdate),DATE(YEAR(fpdate),MONTH(fpdate)+O831,0),DATE(YEAR(fpdate),MONTH(fpdate)+O831-1,DAY(fpdate))))))</f>
        <v>#NAME?</v>
      </c>
      <c r="Q831" s="80" t="str">
        <f>IF(O831="","",IF(D831&lt;&gt;"",D831,IF(O831=1,start_rate,IF(variable,IF(OR(O831=1,O831&lt;$J$23*periods_per_year),Q830,MIN($J$24,IF(MOD(O831-1,$J$26)=0,MAX($J$25,Q830+$J$27),Q830))),Q830))))</f>
        <v>#NAME?</v>
      </c>
      <c r="R831" s="78" t="str">
        <f t="shared" si="10"/>
        <v>#NAME?</v>
      </c>
      <c r="S831" s="78" t="str">
        <f t="shared" si="11"/>
        <v>#NAME?</v>
      </c>
      <c r="T831" s="78" t="str">
        <f t="shared" si="12"/>
        <v>#NAME?</v>
      </c>
      <c r="U831" s="78" t="str">
        <f t="shared" si="13"/>
        <v>#NAME?</v>
      </c>
    </row>
    <row r="832" ht="12.75" customHeight="1">
      <c r="A832" s="74" t="str">
        <f t="shared" si="1"/>
        <v>#NAME?</v>
      </c>
      <c r="B832" s="75" t="str">
        <f>IF(A832="","",IF(OR(periods_per_year=26,periods_per_year=52),IF(periods_per_year=26,IF(A832=1,fpdate,B831+14),IF(periods_per_year=52,IF(A832=1,fpdate,B831+7),"n/a")),IF(periods_per_year=24,DATE(YEAR(fpdate),MONTH(fpdate)+(A832-1)/2+IF(AND(DAY(fpdate)&gt;=15,MOD(A832,2)=0),1,0),IF(MOD(A832,2)=0,IF(DAY(fpdate)&gt;=15,DAY(fpdate)-14,DAY(fpdate)+14),DAY(fpdate))),IF(DAY(DATE(YEAR(fpdate),MONTH(fpdate)+A832-1,DAY(fpdate)))&lt;&gt;DAY(fpdate),DATE(YEAR(fpdate),MONTH(fpdate)+A832,0),DATE(YEAR(fpdate),MONTH(fpdate)+A832-1,DAY(fpdate))))))</f>
        <v>#NAME?</v>
      </c>
      <c r="C832" s="76" t="str">
        <f t="shared" si="2"/>
        <v>#NAME?</v>
      </c>
      <c r="D832" s="77" t="str">
        <f>IF(A832="","",IF(A832=1,start_rate,IF(variable,IF(OR(A832=1,A832&lt;$J$23*periods_per_year),D831,MIN($J$24,IF(MOD(A832-1,$J$26)=0,MAX($J$25,D831+$J$27),D831))),D831)))</f>
        <v>#NAME?</v>
      </c>
      <c r="E832" s="78" t="str">
        <f t="shared" si="3"/>
        <v>#NAME?</v>
      </c>
      <c r="F832" s="78" t="str">
        <f t="shared" si="4"/>
        <v>#NAME?</v>
      </c>
      <c r="G832" s="78" t="str">
        <f>IF(OR(A832="",A832&lt;$E$23),"",IF(J831&lt;=F832,0,IF(IF(AND(A832&gt;=$E$23,MOD(A832-$E$23,int)=0),$E$24,0)+F832&gt;=J831+E832,J831+E832-F832,IF(AND(A832&gt;=$E$23,MOD(A832-$E$23,int)=0),$E$24,0)+IF(IF(AND(A832&gt;=$E$23,MOD(A832-$E$23,int)=0),$E$24,0)+IF(MOD(A832-$E$27,periods_per_year)=0,$E$26,0)+F832&lt;J831+E832,IF(MOD(A832-$E$27,periods_per_year)=0,$E$26,0),J831+E832-IF(AND(A832&gt;=$E$23,MOD(A832-$E$23,int)=0),$E$24,0)-F832))))</f>
        <v>#NAME?</v>
      </c>
      <c r="H832" s="79"/>
      <c r="I832" s="78" t="str">
        <f t="shared" si="5"/>
        <v>#NAME?</v>
      </c>
      <c r="J832" s="78" t="str">
        <f t="shared" si="6"/>
        <v>#NAME?</v>
      </c>
      <c r="K832" s="78" t="str">
        <f t="shared" si="7"/>
        <v>#NAME?</v>
      </c>
      <c r="L832" s="78" t="str">
        <f t="shared" si="8"/>
        <v>#NAME?</v>
      </c>
      <c r="M832" s="4"/>
      <c r="N832" s="4"/>
      <c r="O832" s="74" t="str">
        <f t="shared" si="9"/>
        <v>#NAME?</v>
      </c>
      <c r="P832" s="75" t="str">
        <f>IF(O832="","",IF(OR(periods_per_year=26,periods_per_year=52),IF(periods_per_year=26,IF(O832=1,fpdate,P831+14),IF(periods_per_year=52,IF(O832=1,fpdate,P831+7),"n/a")),IF(periods_per_year=24,DATE(YEAR(fpdate),MONTH(fpdate)+(O832-1)/2+IF(AND(DAY(fpdate)&gt;=15,MOD(O832,2)=0),1,0),IF(MOD(O832,2)=0,IF(DAY(fpdate)&gt;=15,DAY(fpdate)-14,DAY(fpdate)+14),DAY(fpdate))),IF(DAY(DATE(YEAR(fpdate),MONTH(fpdate)+O832-1,DAY(fpdate)))&lt;&gt;DAY(fpdate),DATE(YEAR(fpdate),MONTH(fpdate)+O832,0),DATE(YEAR(fpdate),MONTH(fpdate)+O832-1,DAY(fpdate))))))</f>
        <v>#NAME?</v>
      </c>
      <c r="Q832" s="80" t="str">
        <f>IF(O832="","",IF(D832&lt;&gt;"",D832,IF(O832=1,start_rate,IF(variable,IF(OR(O832=1,O832&lt;$J$23*periods_per_year),Q831,MIN($J$24,IF(MOD(O832-1,$J$26)=0,MAX($J$25,Q831+$J$27),Q831))),Q831))))</f>
        <v>#NAME?</v>
      </c>
      <c r="R832" s="78" t="str">
        <f t="shared" si="10"/>
        <v>#NAME?</v>
      </c>
      <c r="S832" s="78" t="str">
        <f t="shared" si="11"/>
        <v>#NAME?</v>
      </c>
      <c r="T832" s="78" t="str">
        <f t="shared" si="12"/>
        <v>#NAME?</v>
      </c>
      <c r="U832" s="78" t="str">
        <f t="shared" si="13"/>
        <v>#NAME?</v>
      </c>
    </row>
    <row r="833" ht="12.75" customHeight="1">
      <c r="A833" s="74" t="str">
        <f t="shared" si="1"/>
        <v>#NAME?</v>
      </c>
      <c r="B833" s="75" t="str">
        <f>IF(A833="","",IF(OR(periods_per_year=26,periods_per_year=52),IF(periods_per_year=26,IF(A833=1,fpdate,B832+14),IF(periods_per_year=52,IF(A833=1,fpdate,B832+7),"n/a")),IF(periods_per_year=24,DATE(YEAR(fpdate),MONTH(fpdate)+(A833-1)/2+IF(AND(DAY(fpdate)&gt;=15,MOD(A833,2)=0),1,0),IF(MOD(A833,2)=0,IF(DAY(fpdate)&gt;=15,DAY(fpdate)-14,DAY(fpdate)+14),DAY(fpdate))),IF(DAY(DATE(YEAR(fpdate),MONTH(fpdate)+A833-1,DAY(fpdate)))&lt;&gt;DAY(fpdate),DATE(YEAR(fpdate),MONTH(fpdate)+A833,0),DATE(YEAR(fpdate),MONTH(fpdate)+A833-1,DAY(fpdate))))))</f>
        <v>#NAME?</v>
      </c>
      <c r="C833" s="76" t="str">
        <f t="shared" si="2"/>
        <v>#NAME?</v>
      </c>
      <c r="D833" s="77" t="str">
        <f>IF(A833="","",IF(A833=1,start_rate,IF(variable,IF(OR(A833=1,A833&lt;$J$23*periods_per_year),D832,MIN($J$24,IF(MOD(A833-1,$J$26)=0,MAX($J$25,D832+$J$27),D832))),D832)))</f>
        <v>#NAME?</v>
      </c>
      <c r="E833" s="78" t="str">
        <f t="shared" si="3"/>
        <v>#NAME?</v>
      </c>
      <c r="F833" s="78" t="str">
        <f t="shared" si="4"/>
        <v>#NAME?</v>
      </c>
      <c r="G833" s="78" t="str">
        <f>IF(OR(A833="",A833&lt;$E$23),"",IF(J832&lt;=F833,0,IF(IF(AND(A833&gt;=$E$23,MOD(A833-$E$23,int)=0),$E$24,0)+F833&gt;=J832+E833,J832+E833-F833,IF(AND(A833&gt;=$E$23,MOD(A833-$E$23,int)=0),$E$24,0)+IF(IF(AND(A833&gt;=$E$23,MOD(A833-$E$23,int)=0),$E$24,0)+IF(MOD(A833-$E$27,periods_per_year)=0,$E$26,0)+F833&lt;J832+E833,IF(MOD(A833-$E$27,periods_per_year)=0,$E$26,0),J832+E833-IF(AND(A833&gt;=$E$23,MOD(A833-$E$23,int)=0),$E$24,0)-F833))))</f>
        <v>#NAME?</v>
      </c>
      <c r="H833" s="79"/>
      <c r="I833" s="78" t="str">
        <f t="shared" si="5"/>
        <v>#NAME?</v>
      </c>
      <c r="J833" s="78" t="str">
        <f t="shared" si="6"/>
        <v>#NAME?</v>
      </c>
      <c r="K833" s="78" t="str">
        <f t="shared" si="7"/>
        <v>#NAME?</v>
      </c>
      <c r="L833" s="78" t="str">
        <f t="shared" si="8"/>
        <v>#NAME?</v>
      </c>
      <c r="M833" s="4"/>
      <c r="N833" s="4"/>
      <c r="O833" s="74" t="str">
        <f t="shared" si="9"/>
        <v>#NAME?</v>
      </c>
      <c r="P833" s="75" t="str">
        <f>IF(O833="","",IF(OR(periods_per_year=26,periods_per_year=52),IF(periods_per_year=26,IF(O833=1,fpdate,P832+14),IF(periods_per_year=52,IF(O833=1,fpdate,P832+7),"n/a")),IF(periods_per_year=24,DATE(YEAR(fpdate),MONTH(fpdate)+(O833-1)/2+IF(AND(DAY(fpdate)&gt;=15,MOD(O833,2)=0),1,0),IF(MOD(O833,2)=0,IF(DAY(fpdate)&gt;=15,DAY(fpdate)-14,DAY(fpdate)+14),DAY(fpdate))),IF(DAY(DATE(YEAR(fpdate),MONTH(fpdate)+O833-1,DAY(fpdate)))&lt;&gt;DAY(fpdate),DATE(YEAR(fpdate),MONTH(fpdate)+O833,0),DATE(YEAR(fpdate),MONTH(fpdate)+O833-1,DAY(fpdate))))))</f>
        <v>#NAME?</v>
      </c>
      <c r="Q833" s="80" t="str">
        <f>IF(O833="","",IF(D833&lt;&gt;"",D833,IF(O833=1,start_rate,IF(variable,IF(OR(O833=1,O833&lt;$J$23*periods_per_year),Q832,MIN($J$24,IF(MOD(O833-1,$J$26)=0,MAX($J$25,Q832+$J$27),Q832))),Q832))))</f>
        <v>#NAME?</v>
      </c>
      <c r="R833" s="78" t="str">
        <f t="shared" si="10"/>
        <v>#NAME?</v>
      </c>
      <c r="S833" s="78" t="str">
        <f t="shared" si="11"/>
        <v>#NAME?</v>
      </c>
      <c r="T833" s="78" t="str">
        <f t="shared" si="12"/>
        <v>#NAME?</v>
      </c>
      <c r="U833" s="78" t="str">
        <f t="shared" si="13"/>
        <v>#NAME?</v>
      </c>
    </row>
    <row r="834" ht="12.75" customHeight="1">
      <c r="A834" s="74" t="str">
        <f t="shared" si="1"/>
        <v>#NAME?</v>
      </c>
      <c r="B834" s="75" t="str">
        <f>IF(A834="","",IF(OR(periods_per_year=26,periods_per_year=52),IF(periods_per_year=26,IF(A834=1,fpdate,B833+14),IF(periods_per_year=52,IF(A834=1,fpdate,B833+7),"n/a")),IF(periods_per_year=24,DATE(YEAR(fpdate),MONTH(fpdate)+(A834-1)/2+IF(AND(DAY(fpdate)&gt;=15,MOD(A834,2)=0),1,0),IF(MOD(A834,2)=0,IF(DAY(fpdate)&gt;=15,DAY(fpdate)-14,DAY(fpdate)+14),DAY(fpdate))),IF(DAY(DATE(YEAR(fpdate),MONTH(fpdate)+A834-1,DAY(fpdate)))&lt;&gt;DAY(fpdate),DATE(YEAR(fpdate),MONTH(fpdate)+A834,0),DATE(YEAR(fpdate),MONTH(fpdate)+A834-1,DAY(fpdate))))))</f>
        <v>#NAME?</v>
      </c>
      <c r="C834" s="76" t="str">
        <f t="shared" si="2"/>
        <v>#NAME?</v>
      </c>
      <c r="D834" s="77" t="str">
        <f>IF(A834="","",IF(A834=1,start_rate,IF(variable,IF(OR(A834=1,A834&lt;$J$23*periods_per_year),D833,MIN($J$24,IF(MOD(A834-1,$J$26)=0,MAX($J$25,D833+$J$27),D833))),D833)))</f>
        <v>#NAME?</v>
      </c>
      <c r="E834" s="78" t="str">
        <f t="shared" si="3"/>
        <v>#NAME?</v>
      </c>
      <c r="F834" s="78" t="str">
        <f t="shared" si="4"/>
        <v>#NAME?</v>
      </c>
      <c r="G834" s="78" t="str">
        <f>IF(OR(A834="",A834&lt;$E$23),"",IF(J833&lt;=F834,0,IF(IF(AND(A834&gt;=$E$23,MOD(A834-$E$23,int)=0),$E$24,0)+F834&gt;=J833+E834,J833+E834-F834,IF(AND(A834&gt;=$E$23,MOD(A834-$E$23,int)=0),$E$24,0)+IF(IF(AND(A834&gt;=$E$23,MOD(A834-$E$23,int)=0),$E$24,0)+IF(MOD(A834-$E$27,periods_per_year)=0,$E$26,0)+F834&lt;J833+E834,IF(MOD(A834-$E$27,periods_per_year)=0,$E$26,0),J833+E834-IF(AND(A834&gt;=$E$23,MOD(A834-$E$23,int)=0),$E$24,0)-F834))))</f>
        <v>#NAME?</v>
      </c>
      <c r="H834" s="79"/>
      <c r="I834" s="78" t="str">
        <f t="shared" si="5"/>
        <v>#NAME?</v>
      </c>
      <c r="J834" s="78" t="str">
        <f t="shared" si="6"/>
        <v>#NAME?</v>
      </c>
      <c r="K834" s="78" t="str">
        <f t="shared" si="7"/>
        <v>#NAME?</v>
      </c>
      <c r="L834" s="78" t="str">
        <f t="shared" si="8"/>
        <v>#NAME?</v>
      </c>
      <c r="M834" s="4"/>
      <c r="N834" s="4"/>
      <c r="O834" s="74" t="str">
        <f t="shared" si="9"/>
        <v>#NAME?</v>
      </c>
      <c r="P834" s="75" t="str">
        <f>IF(O834="","",IF(OR(periods_per_year=26,periods_per_year=52),IF(periods_per_year=26,IF(O834=1,fpdate,P833+14),IF(periods_per_year=52,IF(O834=1,fpdate,P833+7),"n/a")),IF(periods_per_year=24,DATE(YEAR(fpdate),MONTH(fpdate)+(O834-1)/2+IF(AND(DAY(fpdate)&gt;=15,MOD(O834,2)=0),1,0),IF(MOD(O834,2)=0,IF(DAY(fpdate)&gt;=15,DAY(fpdate)-14,DAY(fpdate)+14),DAY(fpdate))),IF(DAY(DATE(YEAR(fpdate),MONTH(fpdate)+O834-1,DAY(fpdate)))&lt;&gt;DAY(fpdate),DATE(YEAR(fpdate),MONTH(fpdate)+O834,0),DATE(YEAR(fpdate),MONTH(fpdate)+O834-1,DAY(fpdate))))))</f>
        <v>#NAME?</v>
      </c>
      <c r="Q834" s="80" t="str">
        <f>IF(O834="","",IF(D834&lt;&gt;"",D834,IF(O834=1,start_rate,IF(variable,IF(OR(O834=1,O834&lt;$J$23*periods_per_year),Q833,MIN($J$24,IF(MOD(O834-1,$J$26)=0,MAX($J$25,Q833+$J$27),Q833))),Q833))))</f>
        <v>#NAME?</v>
      </c>
      <c r="R834" s="78" t="str">
        <f t="shared" si="10"/>
        <v>#NAME?</v>
      </c>
      <c r="S834" s="78" t="str">
        <f t="shared" si="11"/>
        <v>#NAME?</v>
      </c>
      <c r="T834" s="78" t="str">
        <f t="shared" si="12"/>
        <v>#NAME?</v>
      </c>
      <c r="U834" s="78" t="str">
        <f t="shared" si="13"/>
        <v>#NAME?</v>
      </c>
    </row>
    <row r="835" ht="12.75" customHeight="1">
      <c r="A835" s="74" t="str">
        <f t="shared" si="1"/>
        <v>#NAME?</v>
      </c>
      <c r="B835" s="75" t="str">
        <f>IF(A835="","",IF(OR(periods_per_year=26,periods_per_year=52),IF(periods_per_year=26,IF(A835=1,fpdate,B834+14),IF(periods_per_year=52,IF(A835=1,fpdate,B834+7),"n/a")),IF(periods_per_year=24,DATE(YEAR(fpdate),MONTH(fpdate)+(A835-1)/2+IF(AND(DAY(fpdate)&gt;=15,MOD(A835,2)=0),1,0),IF(MOD(A835,2)=0,IF(DAY(fpdate)&gt;=15,DAY(fpdate)-14,DAY(fpdate)+14),DAY(fpdate))),IF(DAY(DATE(YEAR(fpdate),MONTH(fpdate)+A835-1,DAY(fpdate)))&lt;&gt;DAY(fpdate),DATE(YEAR(fpdate),MONTH(fpdate)+A835,0),DATE(YEAR(fpdate),MONTH(fpdate)+A835-1,DAY(fpdate))))))</f>
        <v>#NAME?</v>
      </c>
      <c r="C835" s="76" t="str">
        <f t="shared" si="2"/>
        <v>#NAME?</v>
      </c>
      <c r="D835" s="77" t="str">
        <f>IF(A835="","",IF(A835=1,start_rate,IF(variable,IF(OR(A835=1,A835&lt;$J$23*periods_per_year),D834,MIN($J$24,IF(MOD(A835-1,$J$26)=0,MAX($J$25,D834+$J$27),D834))),D834)))</f>
        <v>#NAME?</v>
      </c>
      <c r="E835" s="78" t="str">
        <f t="shared" si="3"/>
        <v>#NAME?</v>
      </c>
      <c r="F835" s="78" t="str">
        <f t="shared" si="4"/>
        <v>#NAME?</v>
      </c>
      <c r="G835" s="78" t="str">
        <f>IF(OR(A835="",A835&lt;$E$23),"",IF(J834&lt;=F835,0,IF(IF(AND(A835&gt;=$E$23,MOD(A835-$E$23,int)=0),$E$24,0)+F835&gt;=J834+E835,J834+E835-F835,IF(AND(A835&gt;=$E$23,MOD(A835-$E$23,int)=0),$E$24,0)+IF(IF(AND(A835&gt;=$E$23,MOD(A835-$E$23,int)=0),$E$24,0)+IF(MOD(A835-$E$27,periods_per_year)=0,$E$26,0)+F835&lt;J834+E835,IF(MOD(A835-$E$27,periods_per_year)=0,$E$26,0),J834+E835-IF(AND(A835&gt;=$E$23,MOD(A835-$E$23,int)=0),$E$24,0)-F835))))</f>
        <v>#NAME?</v>
      </c>
      <c r="H835" s="79"/>
      <c r="I835" s="78" t="str">
        <f t="shared" si="5"/>
        <v>#NAME?</v>
      </c>
      <c r="J835" s="78" t="str">
        <f t="shared" si="6"/>
        <v>#NAME?</v>
      </c>
      <c r="K835" s="78" t="str">
        <f t="shared" si="7"/>
        <v>#NAME?</v>
      </c>
      <c r="L835" s="78" t="str">
        <f t="shared" si="8"/>
        <v>#NAME?</v>
      </c>
      <c r="M835" s="4"/>
      <c r="N835" s="4"/>
      <c r="O835" s="74" t="str">
        <f t="shared" si="9"/>
        <v>#NAME?</v>
      </c>
      <c r="P835" s="75" t="str">
        <f>IF(O835="","",IF(OR(periods_per_year=26,periods_per_year=52),IF(periods_per_year=26,IF(O835=1,fpdate,P834+14),IF(periods_per_year=52,IF(O835=1,fpdate,P834+7),"n/a")),IF(periods_per_year=24,DATE(YEAR(fpdate),MONTH(fpdate)+(O835-1)/2+IF(AND(DAY(fpdate)&gt;=15,MOD(O835,2)=0),1,0),IF(MOD(O835,2)=0,IF(DAY(fpdate)&gt;=15,DAY(fpdate)-14,DAY(fpdate)+14),DAY(fpdate))),IF(DAY(DATE(YEAR(fpdate),MONTH(fpdate)+O835-1,DAY(fpdate)))&lt;&gt;DAY(fpdate),DATE(YEAR(fpdate),MONTH(fpdate)+O835,0),DATE(YEAR(fpdate),MONTH(fpdate)+O835-1,DAY(fpdate))))))</f>
        <v>#NAME?</v>
      </c>
      <c r="Q835" s="80" t="str">
        <f>IF(O835="","",IF(D835&lt;&gt;"",D835,IF(O835=1,start_rate,IF(variable,IF(OR(O835=1,O835&lt;$J$23*periods_per_year),Q834,MIN($J$24,IF(MOD(O835-1,$J$26)=0,MAX($J$25,Q834+$J$27),Q834))),Q834))))</f>
        <v>#NAME?</v>
      </c>
      <c r="R835" s="78" t="str">
        <f t="shared" si="10"/>
        <v>#NAME?</v>
      </c>
      <c r="S835" s="78" t="str">
        <f t="shared" si="11"/>
        <v>#NAME?</v>
      </c>
      <c r="T835" s="78" t="str">
        <f t="shared" si="12"/>
        <v>#NAME?</v>
      </c>
      <c r="U835" s="78" t="str">
        <f t="shared" si="13"/>
        <v>#NAME?</v>
      </c>
    </row>
    <row r="836" ht="12.75" customHeight="1">
      <c r="A836" s="74" t="str">
        <f t="shared" si="1"/>
        <v>#NAME?</v>
      </c>
      <c r="B836" s="75" t="str">
        <f>IF(A836="","",IF(OR(periods_per_year=26,periods_per_year=52),IF(periods_per_year=26,IF(A836=1,fpdate,B835+14),IF(periods_per_year=52,IF(A836=1,fpdate,B835+7),"n/a")),IF(periods_per_year=24,DATE(YEAR(fpdate),MONTH(fpdate)+(A836-1)/2+IF(AND(DAY(fpdate)&gt;=15,MOD(A836,2)=0),1,0),IF(MOD(A836,2)=0,IF(DAY(fpdate)&gt;=15,DAY(fpdate)-14,DAY(fpdate)+14),DAY(fpdate))),IF(DAY(DATE(YEAR(fpdate),MONTH(fpdate)+A836-1,DAY(fpdate)))&lt;&gt;DAY(fpdate),DATE(YEAR(fpdate),MONTH(fpdate)+A836,0),DATE(YEAR(fpdate),MONTH(fpdate)+A836-1,DAY(fpdate))))))</f>
        <v>#NAME?</v>
      </c>
      <c r="C836" s="76" t="str">
        <f t="shared" si="2"/>
        <v>#NAME?</v>
      </c>
      <c r="D836" s="77" t="str">
        <f>IF(A836="","",IF(A836=1,start_rate,IF(variable,IF(OR(A836=1,A836&lt;$J$23*periods_per_year),D835,MIN($J$24,IF(MOD(A836-1,$J$26)=0,MAX($J$25,D835+$J$27),D835))),D835)))</f>
        <v>#NAME?</v>
      </c>
      <c r="E836" s="78" t="str">
        <f t="shared" si="3"/>
        <v>#NAME?</v>
      </c>
      <c r="F836" s="78" t="str">
        <f t="shared" si="4"/>
        <v>#NAME?</v>
      </c>
      <c r="G836" s="78" t="str">
        <f>IF(OR(A836="",A836&lt;$E$23),"",IF(J835&lt;=F836,0,IF(IF(AND(A836&gt;=$E$23,MOD(A836-$E$23,int)=0),$E$24,0)+F836&gt;=J835+E836,J835+E836-F836,IF(AND(A836&gt;=$E$23,MOD(A836-$E$23,int)=0),$E$24,0)+IF(IF(AND(A836&gt;=$E$23,MOD(A836-$E$23,int)=0),$E$24,0)+IF(MOD(A836-$E$27,periods_per_year)=0,$E$26,0)+F836&lt;J835+E836,IF(MOD(A836-$E$27,periods_per_year)=0,$E$26,0),J835+E836-IF(AND(A836&gt;=$E$23,MOD(A836-$E$23,int)=0),$E$24,0)-F836))))</f>
        <v>#NAME?</v>
      </c>
      <c r="H836" s="79"/>
      <c r="I836" s="78" t="str">
        <f t="shared" si="5"/>
        <v>#NAME?</v>
      </c>
      <c r="J836" s="78" t="str">
        <f t="shared" si="6"/>
        <v>#NAME?</v>
      </c>
      <c r="K836" s="78" t="str">
        <f t="shared" si="7"/>
        <v>#NAME?</v>
      </c>
      <c r="L836" s="78" t="str">
        <f t="shared" si="8"/>
        <v>#NAME?</v>
      </c>
      <c r="M836" s="4"/>
      <c r="N836" s="4"/>
      <c r="O836" s="74" t="str">
        <f t="shared" si="9"/>
        <v>#NAME?</v>
      </c>
      <c r="P836" s="75" t="str">
        <f>IF(O836="","",IF(OR(periods_per_year=26,periods_per_year=52),IF(periods_per_year=26,IF(O836=1,fpdate,P835+14),IF(periods_per_year=52,IF(O836=1,fpdate,P835+7),"n/a")),IF(periods_per_year=24,DATE(YEAR(fpdate),MONTH(fpdate)+(O836-1)/2+IF(AND(DAY(fpdate)&gt;=15,MOD(O836,2)=0),1,0),IF(MOD(O836,2)=0,IF(DAY(fpdate)&gt;=15,DAY(fpdate)-14,DAY(fpdate)+14),DAY(fpdate))),IF(DAY(DATE(YEAR(fpdate),MONTH(fpdate)+O836-1,DAY(fpdate)))&lt;&gt;DAY(fpdate),DATE(YEAR(fpdate),MONTH(fpdate)+O836,0),DATE(YEAR(fpdate),MONTH(fpdate)+O836-1,DAY(fpdate))))))</f>
        <v>#NAME?</v>
      </c>
      <c r="Q836" s="80" t="str">
        <f>IF(O836="","",IF(D836&lt;&gt;"",D836,IF(O836=1,start_rate,IF(variable,IF(OR(O836=1,O836&lt;$J$23*periods_per_year),Q835,MIN($J$24,IF(MOD(O836-1,$J$26)=0,MAX($J$25,Q835+$J$27),Q835))),Q835))))</f>
        <v>#NAME?</v>
      </c>
      <c r="R836" s="78" t="str">
        <f t="shared" si="10"/>
        <v>#NAME?</v>
      </c>
      <c r="S836" s="78" t="str">
        <f t="shared" si="11"/>
        <v>#NAME?</v>
      </c>
      <c r="T836" s="78" t="str">
        <f t="shared" si="12"/>
        <v>#NAME?</v>
      </c>
      <c r="U836" s="78" t="str">
        <f t="shared" si="13"/>
        <v>#NAME?</v>
      </c>
    </row>
    <row r="837" ht="12.75" customHeight="1">
      <c r="A837" s="74" t="str">
        <f t="shared" si="1"/>
        <v>#NAME?</v>
      </c>
      <c r="B837" s="75" t="str">
        <f>IF(A837="","",IF(OR(periods_per_year=26,periods_per_year=52),IF(periods_per_year=26,IF(A837=1,fpdate,B836+14),IF(periods_per_year=52,IF(A837=1,fpdate,B836+7),"n/a")),IF(periods_per_year=24,DATE(YEAR(fpdate),MONTH(fpdate)+(A837-1)/2+IF(AND(DAY(fpdate)&gt;=15,MOD(A837,2)=0),1,0),IF(MOD(A837,2)=0,IF(DAY(fpdate)&gt;=15,DAY(fpdate)-14,DAY(fpdate)+14),DAY(fpdate))),IF(DAY(DATE(YEAR(fpdate),MONTH(fpdate)+A837-1,DAY(fpdate)))&lt;&gt;DAY(fpdate),DATE(YEAR(fpdate),MONTH(fpdate)+A837,0),DATE(YEAR(fpdate),MONTH(fpdate)+A837-1,DAY(fpdate))))))</f>
        <v>#NAME?</v>
      </c>
      <c r="C837" s="76" t="str">
        <f t="shared" si="2"/>
        <v>#NAME?</v>
      </c>
      <c r="D837" s="77" t="str">
        <f>IF(A837="","",IF(A837=1,start_rate,IF(variable,IF(OR(A837=1,A837&lt;$J$23*periods_per_year),D836,MIN($J$24,IF(MOD(A837-1,$J$26)=0,MAX($J$25,D836+$J$27),D836))),D836)))</f>
        <v>#NAME?</v>
      </c>
      <c r="E837" s="78" t="str">
        <f t="shared" si="3"/>
        <v>#NAME?</v>
      </c>
      <c r="F837" s="78" t="str">
        <f t="shared" si="4"/>
        <v>#NAME?</v>
      </c>
      <c r="G837" s="78" t="str">
        <f>IF(OR(A837="",A837&lt;$E$23),"",IF(J836&lt;=F837,0,IF(IF(AND(A837&gt;=$E$23,MOD(A837-$E$23,int)=0),$E$24,0)+F837&gt;=J836+E837,J836+E837-F837,IF(AND(A837&gt;=$E$23,MOD(A837-$E$23,int)=0),$E$24,0)+IF(IF(AND(A837&gt;=$E$23,MOD(A837-$E$23,int)=0),$E$24,0)+IF(MOD(A837-$E$27,periods_per_year)=0,$E$26,0)+F837&lt;J836+E837,IF(MOD(A837-$E$27,periods_per_year)=0,$E$26,0),J836+E837-IF(AND(A837&gt;=$E$23,MOD(A837-$E$23,int)=0),$E$24,0)-F837))))</f>
        <v>#NAME?</v>
      </c>
      <c r="H837" s="79"/>
      <c r="I837" s="78" t="str">
        <f t="shared" si="5"/>
        <v>#NAME?</v>
      </c>
      <c r="J837" s="78" t="str">
        <f t="shared" si="6"/>
        <v>#NAME?</v>
      </c>
      <c r="K837" s="78" t="str">
        <f t="shared" si="7"/>
        <v>#NAME?</v>
      </c>
      <c r="L837" s="78" t="str">
        <f t="shared" si="8"/>
        <v>#NAME?</v>
      </c>
      <c r="M837" s="4"/>
      <c r="N837" s="4"/>
      <c r="O837" s="74" t="str">
        <f t="shared" si="9"/>
        <v>#NAME?</v>
      </c>
      <c r="P837" s="75" t="str">
        <f>IF(O837="","",IF(OR(periods_per_year=26,periods_per_year=52),IF(periods_per_year=26,IF(O837=1,fpdate,P836+14),IF(periods_per_year=52,IF(O837=1,fpdate,P836+7),"n/a")),IF(periods_per_year=24,DATE(YEAR(fpdate),MONTH(fpdate)+(O837-1)/2+IF(AND(DAY(fpdate)&gt;=15,MOD(O837,2)=0),1,0),IF(MOD(O837,2)=0,IF(DAY(fpdate)&gt;=15,DAY(fpdate)-14,DAY(fpdate)+14),DAY(fpdate))),IF(DAY(DATE(YEAR(fpdate),MONTH(fpdate)+O837-1,DAY(fpdate)))&lt;&gt;DAY(fpdate),DATE(YEAR(fpdate),MONTH(fpdate)+O837,0),DATE(YEAR(fpdate),MONTH(fpdate)+O837-1,DAY(fpdate))))))</f>
        <v>#NAME?</v>
      </c>
      <c r="Q837" s="80" t="str">
        <f>IF(O837="","",IF(D837&lt;&gt;"",D837,IF(O837=1,start_rate,IF(variable,IF(OR(O837=1,O837&lt;$J$23*periods_per_year),Q836,MIN($J$24,IF(MOD(O837-1,$J$26)=0,MAX($J$25,Q836+$J$27),Q836))),Q836))))</f>
        <v>#NAME?</v>
      </c>
      <c r="R837" s="78" t="str">
        <f t="shared" si="10"/>
        <v>#NAME?</v>
      </c>
      <c r="S837" s="78" t="str">
        <f t="shared" si="11"/>
        <v>#NAME?</v>
      </c>
      <c r="T837" s="78" t="str">
        <f t="shared" si="12"/>
        <v>#NAME?</v>
      </c>
      <c r="U837" s="78" t="str">
        <f t="shared" si="13"/>
        <v>#NAME?</v>
      </c>
    </row>
    <row r="838" ht="12.75" customHeight="1">
      <c r="A838" s="74" t="str">
        <f t="shared" si="1"/>
        <v>#NAME?</v>
      </c>
      <c r="B838" s="75" t="str">
        <f>IF(A838="","",IF(OR(periods_per_year=26,periods_per_year=52),IF(periods_per_year=26,IF(A838=1,fpdate,B837+14),IF(periods_per_year=52,IF(A838=1,fpdate,B837+7),"n/a")),IF(periods_per_year=24,DATE(YEAR(fpdate),MONTH(fpdate)+(A838-1)/2+IF(AND(DAY(fpdate)&gt;=15,MOD(A838,2)=0),1,0),IF(MOD(A838,2)=0,IF(DAY(fpdate)&gt;=15,DAY(fpdate)-14,DAY(fpdate)+14),DAY(fpdate))),IF(DAY(DATE(YEAR(fpdate),MONTH(fpdate)+A838-1,DAY(fpdate)))&lt;&gt;DAY(fpdate),DATE(YEAR(fpdate),MONTH(fpdate)+A838,0),DATE(YEAR(fpdate),MONTH(fpdate)+A838-1,DAY(fpdate))))))</f>
        <v>#NAME?</v>
      </c>
      <c r="C838" s="76" t="str">
        <f t="shared" si="2"/>
        <v>#NAME?</v>
      </c>
      <c r="D838" s="77" t="str">
        <f>IF(A838="","",IF(A838=1,start_rate,IF(variable,IF(OR(A838=1,A838&lt;$J$23*periods_per_year),D837,MIN($J$24,IF(MOD(A838-1,$J$26)=0,MAX($J$25,D837+$J$27),D837))),D837)))</f>
        <v>#NAME?</v>
      </c>
      <c r="E838" s="78" t="str">
        <f t="shared" si="3"/>
        <v>#NAME?</v>
      </c>
      <c r="F838" s="78" t="str">
        <f t="shared" si="4"/>
        <v>#NAME?</v>
      </c>
      <c r="G838" s="78" t="str">
        <f>IF(OR(A838="",A838&lt;$E$23),"",IF(J837&lt;=F838,0,IF(IF(AND(A838&gt;=$E$23,MOD(A838-$E$23,int)=0),$E$24,0)+F838&gt;=J837+E838,J837+E838-F838,IF(AND(A838&gt;=$E$23,MOD(A838-$E$23,int)=0),$E$24,0)+IF(IF(AND(A838&gt;=$E$23,MOD(A838-$E$23,int)=0),$E$24,0)+IF(MOD(A838-$E$27,periods_per_year)=0,$E$26,0)+F838&lt;J837+E838,IF(MOD(A838-$E$27,periods_per_year)=0,$E$26,0),J837+E838-IF(AND(A838&gt;=$E$23,MOD(A838-$E$23,int)=0),$E$24,0)-F838))))</f>
        <v>#NAME?</v>
      </c>
      <c r="H838" s="79"/>
      <c r="I838" s="78" t="str">
        <f t="shared" si="5"/>
        <v>#NAME?</v>
      </c>
      <c r="J838" s="78" t="str">
        <f t="shared" si="6"/>
        <v>#NAME?</v>
      </c>
      <c r="K838" s="78" t="str">
        <f t="shared" si="7"/>
        <v>#NAME?</v>
      </c>
      <c r="L838" s="78" t="str">
        <f t="shared" si="8"/>
        <v>#NAME?</v>
      </c>
      <c r="M838" s="4"/>
      <c r="N838" s="4"/>
      <c r="O838" s="74" t="str">
        <f t="shared" si="9"/>
        <v>#NAME?</v>
      </c>
      <c r="P838" s="75" t="str">
        <f>IF(O838="","",IF(OR(periods_per_year=26,periods_per_year=52),IF(periods_per_year=26,IF(O838=1,fpdate,P837+14),IF(periods_per_year=52,IF(O838=1,fpdate,P837+7),"n/a")),IF(periods_per_year=24,DATE(YEAR(fpdate),MONTH(fpdate)+(O838-1)/2+IF(AND(DAY(fpdate)&gt;=15,MOD(O838,2)=0),1,0),IF(MOD(O838,2)=0,IF(DAY(fpdate)&gt;=15,DAY(fpdate)-14,DAY(fpdate)+14),DAY(fpdate))),IF(DAY(DATE(YEAR(fpdate),MONTH(fpdate)+O838-1,DAY(fpdate)))&lt;&gt;DAY(fpdate),DATE(YEAR(fpdate),MONTH(fpdate)+O838,0),DATE(YEAR(fpdate),MONTH(fpdate)+O838-1,DAY(fpdate))))))</f>
        <v>#NAME?</v>
      </c>
      <c r="Q838" s="80" t="str">
        <f>IF(O838="","",IF(D838&lt;&gt;"",D838,IF(O838=1,start_rate,IF(variable,IF(OR(O838=1,O838&lt;$J$23*periods_per_year),Q837,MIN($J$24,IF(MOD(O838-1,$J$26)=0,MAX($J$25,Q837+$J$27),Q837))),Q837))))</f>
        <v>#NAME?</v>
      </c>
      <c r="R838" s="78" t="str">
        <f t="shared" si="10"/>
        <v>#NAME?</v>
      </c>
      <c r="S838" s="78" t="str">
        <f t="shared" si="11"/>
        <v>#NAME?</v>
      </c>
      <c r="T838" s="78" t="str">
        <f t="shared" si="12"/>
        <v>#NAME?</v>
      </c>
      <c r="U838" s="78" t="str">
        <f t="shared" si="13"/>
        <v>#NAME?</v>
      </c>
    </row>
    <row r="839" ht="12.75" customHeight="1">
      <c r="A839" s="74" t="str">
        <f t="shared" si="1"/>
        <v>#NAME?</v>
      </c>
      <c r="B839" s="75" t="str">
        <f>IF(A839="","",IF(OR(periods_per_year=26,periods_per_year=52),IF(periods_per_year=26,IF(A839=1,fpdate,B838+14),IF(periods_per_year=52,IF(A839=1,fpdate,B838+7),"n/a")),IF(periods_per_year=24,DATE(YEAR(fpdate),MONTH(fpdate)+(A839-1)/2+IF(AND(DAY(fpdate)&gt;=15,MOD(A839,2)=0),1,0),IF(MOD(A839,2)=0,IF(DAY(fpdate)&gt;=15,DAY(fpdate)-14,DAY(fpdate)+14),DAY(fpdate))),IF(DAY(DATE(YEAR(fpdate),MONTH(fpdate)+A839-1,DAY(fpdate)))&lt;&gt;DAY(fpdate),DATE(YEAR(fpdate),MONTH(fpdate)+A839,0),DATE(YEAR(fpdate),MONTH(fpdate)+A839-1,DAY(fpdate))))))</f>
        <v>#NAME?</v>
      </c>
      <c r="C839" s="76" t="str">
        <f t="shared" si="2"/>
        <v>#NAME?</v>
      </c>
      <c r="D839" s="77" t="str">
        <f>IF(A839="","",IF(A839=1,start_rate,IF(variable,IF(OR(A839=1,A839&lt;$J$23*periods_per_year),D838,MIN($J$24,IF(MOD(A839-1,$J$26)=0,MAX($J$25,D838+$J$27),D838))),D838)))</f>
        <v>#NAME?</v>
      </c>
      <c r="E839" s="78" t="str">
        <f t="shared" si="3"/>
        <v>#NAME?</v>
      </c>
      <c r="F839" s="78" t="str">
        <f t="shared" si="4"/>
        <v>#NAME?</v>
      </c>
      <c r="G839" s="78" t="str">
        <f>IF(OR(A839="",A839&lt;$E$23),"",IF(J838&lt;=F839,0,IF(IF(AND(A839&gt;=$E$23,MOD(A839-$E$23,int)=0),$E$24,0)+F839&gt;=J838+E839,J838+E839-F839,IF(AND(A839&gt;=$E$23,MOD(A839-$E$23,int)=0),$E$24,0)+IF(IF(AND(A839&gt;=$E$23,MOD(A839-$E$23,int)=0),$E$24,0)+IF(MOD(A839-$E$27,periods_per_year)=0,$E$26,0)+F839&lt;J838+E839,IF(MOD(A839-$E$27,periods_per_year)=0,$E$26,0),J838+E839-IF(AND(A839&gt;=$E$23,MOD(A839-$E$23,int)=0),$E$24,0)-F839))))</f>
        <v>#NAME?</v>
      </c>
      <c r="H839" s="79"/>
      <c r="I839" s="78" t="str">
        <f t="shared" si="5"/>
        <v>#NAME?</v>
      </c>
      <c r="J839" s="78" t="str">
        <f t="shared" si="6"/>
        <v>#NAME?</v>
      </c>
      <c r="K839" s="78" t="str">
        <f t="shared" si="7"/>
        <v>#NAME?</v>
      </c>
      <c r="L839" s="78" t="str">
        <f t="shared" si="8"/>
        <v>#NAME?</v>
      </c>
      <c r="M839" s="4"/>
      <c r="N839" s="4"/>
      <c r="O839" s="74" t="str">
        <f t="shared" si="9"/>
        <v>#NAME?</v>
      </c>
      <c r="P839" s="75" t="str">
        <f>IF(O839="","",IF(OR(periods_per_year=26,periods_per_year=52),IF(periods_per_year=26,IF(O839=1,fpdate,P838+14),IF(periods_per_year=52,IF(O839=1,fpdate,P838+7),"n/a")),IF(periods_per_year=24,DATE(YEAR(fpdate),MONTH(fpdate)+(O839-1)/2+IF(AND(DAY(fpdate)&gt;=15,MOD(O839,2)=0),1,0),IF(MOD(O839,2)=0,IF(DAY(fpdate)&gt;=15,DAY(fpdate)-14,DAY(fpdate)+14),DAY(fpdate))),IF(DAY(DATE(YEAR(fpdate),MONTH(fpdate)+O839-1,DAY(fpdate)))&lt;&gt;DAY(fpdate),DATE(YEAR(fpdate),MONTH(fpdate)+O839,0),DATE(YEAR(fpdate),MONTH(fpdate)+O839-1,DAY(fpdate))))))</f>
        <v>#NAME?</v>
      </c>
      <c r="Q839" s="80" t="str">
        <f>IF(O839="","",IF(D839&lt;&gt;"",D839,IF(O839=1,start_rate,IF(variable,IF(OR(O839=1,O839&lt;$J$23*periods_per_year),Q838,MIN($J$24,IF(MOD(O839-1,$J$26)=0,MAX($J$25,Q838+$J$27),Q838))),Q838))))</f>
        <v>#NAME?</v>
      </c>
      <c r="R839" s="78" t="str">
        <f t="shared" si="10"/>
        <v>#NAME?</v>
      </c>
      <c r="S839" s="78" t="str">
        <f t="shared" si="11"/>
        <v>#NAME?</v>
      </c>
      <c r="T839" s="78" t="str">
        <f t="shared" si="12"/>
        <v>#NAME?</v>
      </c>
      <c r="U839" s="78" t="str">
        <f t="shared" si="13"/>
        <v>#NAME?</v>
      </c>
    </row>
    <row r="840" ht="12.75" customHeight="1">
      <c r="A840" s="74" t="str">
        <f t="shared" si="1"/>
        <v>#NAME?</v>
      </c>
      <c r="B840" s="75" t="str">
        <f>IF(A840="","",IF(OR(periods_per_year=26,periods_per_year=52),IF(periods_per_year=26,IF(A840=1,fpdate,B839+14),IF(periods_per_year=52,IF(A840=1,fpdate,B839+7),"n/a")),IF(periods_per_year=24,DATE(YEAR(fpdate),MONTH(fpdate)+(A840-1)/2+IF(AND(DAY(fpdate)&gt;=15,MOD(A840,2)=0),1,0),IF(MOD(A840,2)=0,IF(DAY(fpdate)&gt;=15,DAY(fpdate)-14,DAY(fpdate)+14),DAY(fpdate))),IF(DAY(DATE(YEAR(fpdate),MONTH(fpdate)+A840-1,DAY(fpdate)))&lt;&gt;DAY(fpdate),DATE(YEAR(fpdate),MONTH(fpdate)+A840,0),DATE(YEAR(fpdate),MONTH(fpdate)+A840-1,DAY(fpdate))))))</f>
        <v>#NAME?</v>
      </c>
      <c r="C840" s="76" t="str">
        <f t="shared" si="2"/>
        <v>#NAME?</v>
      </c>
      <c r="D840" s="77" t="str">
        <f>IF(A840="","",IF(A840=1,start_rate,IF(variable,IF(OR(A840=1,A840&lt;$J$23*periods_per_year),D839,MIN($J$24,IF(MOD(A840-1,$J$26)=0,MAX($J$25,D839+$J$27),D839))),D839)))</f>
        <v>#NAME?</v>
      </c>
      <c r="E840" s="78" t="str">
        <f t="shared" si="3"/>
        <v>#NAME?</v>
      </c>
      <c r="F840" s="78" t="str">
        <f t="shared" si="4"/>
        <v>#NAME?</v>
      </c>
      <c r="G840" s="78" t="str">
        <f>IF(OR(A840="",A840&lt;$E$23),"",IF(J839&lt;=F840,0,IF(IF(AND(A840&gt;=$E$23,MOD(A840-$E$23,int)=0),$E$24,0)+F840&gt;=J839+E840,J839+E840-F840,IF(AND(A840&gt;=$E$23,MOD(A840-$E$23,int)=0),$E$24,0)+IF(IF(AND(A840&gt;=$E$23,MOD(A840-$E$23,int)=0),$E$24,0)+IF(MOD(A840-$E$27,periods_per_year)=0,$E$26,0)+F840&lt;J839+E840,IF(MOD(A840-$E$27,periods_per_year)=0,$E$26,0),J839+E840-IF(AND(A840&gt;=$E$23,MOD(A840-$E$23,int)=0),$E$24,0)-F840))))</f>
        <v>#NAME?</v>
      </c>
      <c r="H840" s="79"/>
      <c r="I840" s="78" t="str">
        <f t="shared" si="5"/>
        <v>#NAME?</v>
      </c>
      <c r="J840" s="78" t="str">
        <f t="shared" si="6"/>
        <v>#NAME?</v>
      </c>
      <c r="K840" s="78" t="str">
        <f t="shared" si="7"/>
        <v>#NAME?</v>
      </c>
      <c r="L840" s="78" t="str">
        <f t="shared" si="8"/>
        <v>#NAME?</v>
      </c>
      <c r="M840" s="4"/>
      <c r="N840" s="4"/>
      <c r="O840" s="74" t="str">
        <f t="shared" si="9"/>
        <v>#NAME?</v>
      </c>
      <c r="P840" s="75" t="str">
        <f>IF(O840="","",IF(OR(periods_per_year=26,periods_per_year=52),IF(periods_per_year=26,IF(O840=1,fpdate,P839+14),IF(periods_per_year=52,IF(O840=1,fpdate,P839+7),"n/a")),IF(periods_per_year=24,DATE(YEAR(fpdate),MONTH(fpdate)+(O840-1)/2+IF(AND(DAY(fpdate)&gt;=15,MOD(O840,2)=0),1,0),IF(MOD(O840,2)=0,IF(DAY(fpdate)&gt;=15,DAY(fpdate)-14,DAY(fpdate)+14),DAY(fpdate))),IF(DAY(DATE(YEAR(fpdate),MONTH(fpdate)+O840-1,DAY(fpdate)))&lt;&gt;DAY(fpdate),DATE(YEAR(fpdate),MONTH(fpdate)+O840,0),DATE(YEAR(fpdate),MONTH(fpdate)+O840-1,DAY(fpdate))))))</f>
        <v>#NAME?</v>
      </c>
      <c r="Q840" s="80" t="str">
        <f>IF(O840="","",IF(D840&lt;&gt;"",D840,IF(O840=1,start_rate,IF(variable,IF(OR(O840=1,O840&lt;$J$23*periods_per_year),Q839,MIN($J$24,IF(MOD(O840-1,$J$26)=0,MAX($J$25,Q839+$J$27),Q839))),Q839))))</f>
        <v>#NAME?</v>
      </c>
      <c r="R840" s="78" t="str">
        <f t="shared" si="10"/>
        <v>#NAME?</v>
      </c>
      <c r="S840" s="78" t="str">
        <f t="shared" si="11"/>
        <v>#NAME?</v>
      </c>
      <c r="T840" s="78" t="str">
        <f t="shared" si="12"/>
        <v>#NAME?</v>
      </c>
      <c r="U840" s="78" t="str">
        <f t="shared" si="13"/>
        <v>#NAME?</v>
      </c>
    </row>
    <row r="841" ht="12.75" customHeight="1">
      <c r="A841" s="74" t="str">
        <f t="shared" si="1"/>
        <v>#NAME?</v>
      </c>
      <c r="B841" s="75" t="str">
        <f>IF(A841="","",IF(OR(periods_per_year=26,periods_per_year=52),IF(periods_per_year=26,IF(A841=1,fpdate,B840+14),IF(periods_per_year=52,IF(A841=1,fpdate,B840+7),"n/a")),IF(periods_per_year=24,DATE(YEAR(fpdate),MONTH(fpdate)+(A841-1)/2+IF(AND(DAY(fpdate)&gt;=15,MOD(A841,2)=0),1,0),IF(MOD(A841,2)=0,IF(DAY(fpdate)&gt;=15,DAY(fpdate)-14,DAY(fpdate)+14),DAY(fpdate))),IF(DAY(DATE(YEAR(fpdate),MONTH(fpdate)+A841-1,DAY(fpdate)))&lt;&gt;DAY(fpdate),DATE(YEAR(fpdate),MONTH(fpdate)+A841,0),DATE(YEAR(fpdate),MONTH(fpdate)+A841-1,DAY(fpdate))))))</f>
        <v>#NAME?</v>
      </c>
      <c r="C841" s="76" t="str">
        <f t="shared" si="2"/>
        <v>#NAME?</v>
      </c>
      <c r="D841" s="77" t="str">
        <f>IF(A841="","",IF(A841=1,start_rate,IF(variable,IF(OR(A841=1,A841&lt;$J$23*periods_per_year),D840,MIN($J$24,IF(MOD(A841-1,$J$26)=0,MAX($J$25,D840+$J$27),D840))),D840)))</f>
        <v>#NAME?</v>
      </c>
      <c r="E841" s="78" t="str">
        <f t="shared" si="3"/>
        <v>#NAME?</v>
      </c>
      <c r="F841" s="78" t="str">
        <f t="shared" si="4"/>
        <v>#NAME?</v>
      </c>
      <c r="G841" s="78" t="str">
        <f>IF(OR(A841="",A841&lt;$E$23),"",IF(J840&lt;=F841,0,IF(IF(AND(A841&gt;=$E$23,MOD(A841-$E$23,int)=0),$E$24,0)+F841&gt;=J840+E841,J840+E841-F841,IF(AND(A841&gt;=$E$23,MOD(A841-$E$23,int)=0),$E$24,0)+IF(IF(AND(A841&gt;=$E$23,MOD(A841-$E$23,int)=0),$E$24,0)+IF(MOD(A841-$E$27,periods_per_year)=0,$E$26,0)+F841&lt;J840+E841,IF(MOD(A841-$E$27,periods_per_year)=0,$E$26,0),J840+E841-IF(AND(A841&gt;=$E$23,MOD(A841-$E$23,int)=0),$E$24,0)-F841))))</f>
        <v>#NAME?</v>
      </c>
      <c r="H841" s="79"/>
      <c r="I841" s="78" t="str">
        <f t="shared" si="5"/>
        <v>#NAME?</v>
      </c>
      <c r="J841" s="78" t="str">
        <f t="shared" si="6"/>
        <v>#NAME?</v>
      </c>
      <c r="K841" s="78" t="str">
        <f t="shared" si="7"/>
        <v>#NAME?</v>
      </c>
      <c r="L841" s="78" t="str">
        <f t="shared" si="8"/>
        <v>#NAME?</v>
      </c>
      <c r="M841" s="4"/>
      <c r="N841" s="4"/>
      <c r="O841" s="74" t="str">
        <f t="shared" si="9"/>
        <v>#NAME?</v>
      </c>
      <c r="P841" s="75" t="str">
        <f>IF(O841="","",IF(OR(periods_per_year=26,periods_per_year=52),IF(periods_per_year=26,IF(O841=1,fpdate,P840+14),IF(periods_per_year=52,IF(O841=1,fpdate,P840+7),"n/a")),IF(periods_per_year=24,DATE(YEAR(fpdate),MONTH(fpdate)+(O841-1)/2+IF(AND(DAY(fpdate)&gt;=15,MOD(O841,2)=0),1,0),IF(MOD(O841,2)=0,IF(DAY(fpdate)&gt;=15,DAY(fpdate)-14,DAY(fpdate)+14),DAY(fpdate))),IF(DAY(DATE(YEAR(fpdate),MONTH(fpdate)+O841-1,DAY(fpdate)))&lt;&gt;DAY(fpdate),DATE(YEAR(fpdate),MONTH(fpdate)+O841,0),DATE(YEAR(fpdate),MONTH(fpdate)+O841-1,DAY(fpdate))))))</f>
        <v>#NAME?</v>
      </c>
      <c r="Q841" s="80" t="str">
        <f>IF(O841="","",IF(D841&lt;&gt;"",D841,IF(O841=1,start_rate,IF(variable,IF(OR(O841=1,O841&lt;$J$23*periods_per_year),Q840,MIN($J$24,IF(MOD(O841-1,$J$26)=0,MAX($J$25,Q840+$J$27),Q840))),Q840))))</f>
        <v>#NAME?</v>
      </c>
      <c r="R841" s="78" t="str">
        <f t="shared" si="10"/>
        <v>#NAME?</v>
      </c>
      <c r="S841" s="78" t="str">
        <f t="shared" si="11"/>
        <v>#NAME?</v>
      </c>
      <c r="T841" s="78" t="str">
        <f t="shared" si="12"/>
        <v>#NAME?</v>
      </c>
      <c r="U841" s="78" t="str">
        <f t="shared" si="13"/>
        <v>#NAME?</v>
      </c>
    </row>
    <row r="842" ht="12.75" customHeight="1">
      <c r="A842" s="74" t="str">
        <f t="shared" si="1"/>
        <v>#NAME?</v>
      </c>
      <c r="B842" s="75" t="str">
        <f>IF(A842="","",IF(OR(periods_per_year=26,periods_per_year=52),IF(periods_per_year=26,IF(A842=1,fpdate,B841+14),IF(periods_per_year=52,IF(A842=1,fpdate,B841+7),"n/a")),IF(periods_per_year=24,DATE(YEAR(fpdate),MONTH(fpdate)+(A842-1)/2+IF(AND(DAY(fpdate)&gt;=15,MOD(A842,2)=0),1,0),IF(MOD(A842,2)=0,IF(DAY(fpdate)&gt;=15,DAY(fpdate)-14,DAY(fpdate)+14),DAY(fpdate))),IF(DAY(DATE(YEAR(fpdate),MONTH(fpdate)+A842-1,DAY(fpdate)))&lt;&gt;DAY(fpdate),DATE(YEAR(fpdate),MONTH(fpdate)+A842,0),DATE(YEAR(fpdate),MONTH(fpdate)+A842-1,DAY(fpdate))))))</f>
        <v>#NAME?</v>
      </c>
      <c r="C842" s="76" t="str">
        <f t="shared" si="2"/>
        <v>#NAME?</v>
      </c>
      <c r="D842" s="77" t="str">
        <f>IF(A842="","",IF(A842=1,start_rate,IF(variable,IF(OR(A842=1,A842&lt;$J$23*periods_per_year),D841,MIN($J$24,IF(MOD(A842-1,$J$26)=0,MAX($J$25,D841+$J$27),D841))),D841)))</f>
        <v>#NAME?</v>
      </c>
      <c r="E842" s="78" t="str">
        <f t="shared" si="3"/>
        <v>#NAME?</v>
      </c>
      <c r="F842" s="78" t="str">
        <f t="shared" si="4"/>
        <v>#NAME?</v>
      </c>
      <c r="G842" s="78" t="str">
        <f>IF(OR(A842="",A842&lt;$E$23),"",IF(J841&lt;=F842,0,IF(IF(AND(A842&gt;=$E$23,MOD(A842-$E$23,int)=0),$E$24,0)+F842&gt;=J841+E842,J841+E842-F842,IF(AND(A842&gt;=$E$23,MOD(A842-$E$23,int)=0),$E$24,0)+IF(IF(AND(A842&gt;=$E$23,MOD(A842-$E$23,int)=0),$E$24,0)+IF(MOD(A842-$E$27,periods_per_year)=0,$E$26,0)+F842&lt;J841+E842,IF(MOD(A842-$E$27,periods_per_year)=0,$E$26,0),J841+E842-IF(AND(A842&gt;=$E$23,MOD(A842-$E$23,int)=0),$E$24,0)-F842))))</f>
        <v>#NAME?</v>
      </c>
      <c r="H842" s="79"/>
      <c r="I842" s="78" t="str">
        <f t="shared" si="5"/>
        <v>#NAME?</v>
      </c>
      <c r="J842" s="78" t="str">
        <f t="shared" si="6"/>
        <v>#NAME?</v>
      </c>
      <c r="K842" s="78" t="str">
        <f t="shared" si="7"/>
        <v>#NAME?</v>
      </c>
      <c r="L842" s="78" t="str">
        <f t="shared" si="8"/>
        <v>#NAME?</v>
      </c>
      <c r="M842" s="4"/>
      <c r="N842" s="4"/>
      <c r="O842" s="74" t="str">
        <f t="shared" si="9"/>
        <v>#NAME?</v>
      </c>
      <c r="P842" s="75" t="str">
        <f>IF(O842="","",IF(OR(periods_per_year=26,periods_per_year=52),IF(periods_per_year=26,IF(O842=1,fpdate,P841+14),IF(periods_per_year=52,IF(O842=1,fpdate,P841+7),"n/a")),IF(periods_per_year=24,DATE(YEAR(fpdate),MONTH(fpdate)+(O842-1)/2+IF(AND(DAY(fpdate)&gt;=15,MOD(O842,2)=0),1,0),IF(MOD(O842,2)=0,IF(DAY(fpdate)&gt;=15,DAY(fpdate)-14,DAY(fpdate)+14),DAY(fpdate))),IF(DAY(DATE(YEAR(fpdate),MONTH(fpdate)+O842-1,DAY(fpdate)))&lt;&gt;DAY(fpdate),DATE(YEAR(fpdate),MONTH(fpdate)+O842,0),DATE(YEAR(fpdate),MONTH(fpdate)+O842-1,DAY(fpdate))))))</f>
        <v>#NAME?</v>
      </c>
      <c r="Q842" s="80" t="str">
        <f>IF(O842="","",IF(D842&lt;&gt;"",D842,IF(O842=1,start_rate,IF(variable,IF(OR(O842=1,O842&lt;$J$23*periods_per_year),Q841,MIN($J$24,IF(MOD(O842-1,$J$26)=0,MAX($J$25,Q841+$J$27),Q841))),Q841))))</f>
        <v>#NAME?</v>
      </c>
      <c r="R842" s="78" t="str">
        <f t="shared" si="10"/>
        <v>#NAME?</v>
      </c>
      <c r="S842" s="78" t="str">
        <f t="shared" si="11"/>
        <v>#NAME?</v>
      </c>
      <c r="T842" s="78" t="str">
        <f t="shared" si="12"/>
        <v>#NAME?</v>
      </c>
      <c r="U842" s="78" t="str">
        <f t="shared" si="13"/>
        <v>#NAME?</v>
      </c>
    </row>
    <row r="843" ht="12.75" customHeight="1">
      <c r="A843" s="74" t="str">
        <f t="shared" si="1"/>
        <v>#NAME?</v>
      </c>
      <c r="B843" s="75" t="str">
        <f>IF(A843="","",IF(OR(periods_per_year=26,periods_per_year=52),IF(periods_per_year=26,IF(A843=1,fpdate,B842+14),IF(periods_per_year=52,IF(A843=1,fpdate,B842+7),"n/a")),IF(periods_per_year=24,DATE(YEAR(fpdate),MONTH(fpdate)+(A843-1)/2+IF(AND(DAY(fpdate)&gt;=15,MOD(A843,2)=0),1,0),IF(MOD(A843,2)=0,IF(DAY(fpdate)&gt;=15,DAY(fpdate)-14,DAY(fpdate)+14),DAY(fpdate))),IF(DAY(DATE(YEAR(fpdate),MONTH(fpdate)+A843-1,DAY(fpdate)))&lt;&gt;DAY(fpdate),DATE(YEAR(fpdate),MONTH(fpdate)+A843,0),DATE(YEAR(fpdate),MONTH(fpdate)+A843-1,DAY(fpdate))))))</f>
        <v>#NAME?</v>
      </c>
      <c r="C843" s="76" t="str">
        <f t="shared" si="2"/>
        <v>#NAME?</v>
      </c>
      <c r="D843" s="77" t="str">
        <f>IF(A843="","",IF(A843=1,start_rate,IF(variable,IF(OR(A843=1,A843&lt;$J$23*periods_per_year),D842,MIN($J$24,IF(MOD(A843-1,$J$26)=0,MAX($J$25,D842+$J$27),D842))),D842)))</f>
        <v>#NAME?</v>
      </c>
      <c r="E843" s="78" t="str">
        <f t="shared" si="3"/>
        <v>#NAME?</v>
      </c>
      <c r="F843" s="78" t="str">
        <f t="shared" si="4"/>
        <v>#NAME?</v>
      </c>
      <c r="G843" s="78" t="str">
        <f>IF(OR(A843="",A843&lt;$E$23),"",IF(J842&lt;=F843,0,IF(IF(AND(A843&gt;=$E$23,MOD(A843-$E$23,int)=0),$E$24,0)+F843&gt;=J842+E843,J842+E843-F843,IF(AND(A843&gt;=$E$23,MOD(A843-$E$23,int)=0),$E$24,0)+IF(IF(AND(A843&gt;=$E$23,MOD(A843-$E$23,int)=0),$E$24,0)+IF(MOD(A843-$E$27,periods_per_year)=0,$E$26,0)+F843&lt;J842+E843,IF(MOD(A843-$E$27,periods_per_year)=0,$E$26,0),J842+E843-IF(AND(A843&gt;=$E$23,MOD(A843-$E$23,int)=0),$E$24,0)-F843))))</f>
        <v>#NAME?</v>
      </c>
      <c r="H843" s="79"/>
      <c r="I843" s="78" t="str">
        <f t="shared" si="5"/>
        <v>#NAME?</v>
      </c>
      <c r="J843" s="78" t="str">
        <f t="shared" si="6"/>
        <v>#NAME?</v>
      </c>
      <c r="K843" s="78" t="str">
        <f t="shared" si="7"/>
        <v>#NAME?</v>
      </c>
      <c r="L843" s="78" t="str">
        <f t="shared" si="8"/>
        <v>#NAME?</v>
      </c>
      <c r="M843" s="4"/>
      <c r="N843" s="4"/>
      <c r="O843" s="74" t="str">
        <f t="shared" si="9"/>
        <v>#NAME?</v>
      </c>
      <c r="P843" s="75" t="str">
        <f>IF(O843="","",IF(OR(periods_per_year=26,periods_per_year=52),IF(periods_per_year=26,IF(O843=1,fpdate,P842+14),IF(periods_per_year=52,IF(O843=1,fpdate,P842+7),"n/a")),IF(periods_per_year=24,DATE(YEAR(fpdate),MONTH(fpdate)+(O843-1)/2+IF(AND(DAY(fpdate)&gt;=15,MOD(O843,2)=0),1,0),IF(MOD(O843,2)=0,IF(DAY(fpdate)&gt;=15,DAY(fpdate)-14,DAY(fpdate)+14),DAY(fpdate))),IF(DAY(DATE(YEAR(fpdate),MONTH(fpdate)+O843-1,DAY(fpdate)))&lt;&gt;DAY(fpdate),DATE(YEAR(fpdate),MONTH(fpdate)+O843,0),DATE(YEAR(fpdate),MONTH(fpdate)+O843-1,DAY(fpdate))))))</f>
        <v>#NAME?</v>
      </c>
      <c r="Q843" s="80" t="str">
        <f>IF(O843="","",IF(D843&lt;&gt;"",D843,IF(O843=1,start_rate,IF(variable,IF(OR(O843=1,O843&lt;$J$23*periods_per_year),Q842,MIN($J$24,IF(MOD(O843-1,$J$26)=0,MAX($J$25,Q842+$J$27),Q842))),Q842))))</f>
        <v>#NAME?</v>
      </c>
      <c r="R843" s="78" t="str">
        <f t="shared" si="10"/>
        <v>#NAME?</v>
      </c>
      <c r="S843" s="78" t="str">
        <f t="shared" si="11"/>
        <v>#NAME?</v>
      </c>
      <c r="T843" s="78" t="str">
        <f t="shared" si="12"/>
        <v>#NAME?</v>
      </c>
      <c r="U843" s="78" t="str">
        <f t="shared" si="13"/>
        <v>#NAME?</v>
      </c>
    </row>
    <row r="844" ht="12.75" customHeight="1">
      <c r="A844" s="74" t="str">
        <f t="shared" si="1"/>
        <v>#NAME?</v>
      </c>
      <c r="B844" s="75" t="str">
        <f>IF(A844="","",IF(OR(periods_per_year=26,periods_per_year=52),IF(periods_per_year=26,IF(A844=1,fpdate,B843+14),IF(periods_per_year=52,IF(A844=1,fpdate,B843+7),"n/a")),IF(periods_per_year=24,DATE(YEAR(fpdate),MONTH(fpdate)+(A844-1)/2+IF(AND(DAY(fpdate)&gt;=15,MOD(A844,2)=0),1,0),IF(MOD(A844,2)=0,IF(DAY(fpdate)&gt;=15,DAY(fpdate)-14,DAY(fpdate)+14),DAY(fpdate))),IF(DAY(DATE(YEAR(fpdate),MONTH(fpdate)+A844-1,DAY(fpdate)))&lt;&gt;DAY(fpdate),DATE(YEAR(fpdate),MONTH(fpdate)+A844,0),DATE(YEAR(fpdate),MONTH(fpdate)+A844-1,DAY(fpdate))))))</f>
        <v>#NAME?</v>
      </c>
      <c r="C844" s="76" t="str">
        <f t="shared" si="2"/>
        <v>#NAME?</v>
      </c>
      <c r="D844" s="77" t="str">
        <f>IF(A844="","",IF(A844=1,start_rate,IF(variable,IF(OR(A844=1,A844&lt;$J$23*periods_per_year),D843,MIN($J$24,IF(MOD(A844-1,$J$26)=0,MAX($J$25,D843+$J$27),D843))),D843)))</f>
        <v>#NAME?</v>
      </c>
      <c r="E844" s="78" t="str">
        <f t="shared" si="3"/>
        <v>#NAME?</v>
      </c>
      <c r="F844" s="78" t="str">
        <f t="shared" si="4"/>
        <v>#NAME?</v>
      </c>
      <c r="G844" s="78" t="str">
        <f>IF(OR(A844="",A844&lt;$E$23),"",IF(J843&lt;=F844,0,IF(IF(AND(A844&gt;=$E$23,MOD(A844-$E$23,int)=0),$E$24,0)+F844&gt;=J843+E844,J843+E844-F844,IF(AND(A844&gt;=$E$23,MOD(A844-$E$23,int)=0),$E$24,0)+IF(IF(AND(A844&gt;=$E$23,MOD(A844-$E$23,int)=0),$E$24,0)+IF(MOD(A844-$E$27,periods_per_year)=0,$E$26,0)+F844&lt;J843+E844,IF(MOD(A844-$E$27,periods_per_year)=0,$E$26,0),J843+E844-IF(AND(A844&gt;=$E$23,MOD(A844-$E$23,int)=0),$E$24,0)-F844))))</f>
        <v>#NAME?</v>
      </c>
      <c r="H844" s="79"/>
      <c r="I844" s="78" t="str">
        <f t="shared" si="5"/>
        <v>#NAME?</v>
      </c>
      <c r="J844" s="78" t="str">
        <f t="shared" si="6"/>
        <v>#NAME?</v>
      </c>
      <c r="K844" s="78" t="str">
        <f t="shared" si="7"/>
        <v>#NAME?</v>
      </c>
      <c r="L844" s="78" t="str">
        <f t="shared" si="8"/>
        <v>#NAME?</v>
      </c>
      <c r="M844" s="4"/>
      <c r="N844" s="4"/>
      <c r="O844" s="74" t="str">
        <f t="shared" si="9"/>
        <v>#NAME?</v>
      </c>
      <c r="P844" s="75" t="str">
        <f>IF(O844="","",IF(OR(periods_per_year=26,periods_per_year=52),IF(periods_per_year=26,IF(O844=1,fpdate,P843+14),IF(periods_per_year=52,IF(O844=1,fpdate,P843+7),"n/a")),IF(periods_per_year=24,DATE(YEAR(fpdate),MONTH(fpdate)+(O844-1)/2+IF(AND(DAY(fpdate)&gt;=15,MOD(O844,2)=0),1,0),IF(MOD(O844,2)=0,IF(DAY(fpdate)&gt;=15,DAY(fpdate)-14,DAY(fpdate)+14),DAY(fpdate))),IF(DAY(DATE(YEAR(fpdate),MONTH(fpdate)+O844-1,DAY(fpdate)))&lt;&gt;DAY(fpdate),DATE(YEAR(fpdate),MONTH(fpdate)+O844,0),DATE(YEAR(fpdate),MONTH(fpdate)+O844-1,DAY(fpdate))))))</f>
        <v>#NAME?</v>
      </c>
      <c r="Q844" s="80" t="str">
        <f>IF(O844="","",IF(D844&lt;&gt;"",D844,IF(O844=1,start_rate,IF(variable,IF(OR(O844=1,O844&lt;$J$23*periods_per_year),Q843,MIN($J$24,IF(MOD(O844-1,$J$26)=0,MAX($J$25,Q843+$J$27),Q843))),Q843))))</f>
        <v>#NAME?</v>
      </c>
      <c r="R844" s="78" t="str">
        <f t="shared" si="10"/>
        <v>#NAME?</v>
      </c>
      <c r="S844" s="78" t="str">
        <f t="shared" si="11"/>
        <v>#NAME?</v>
      </c>
      <c r="T844" s="78" t="str">
        <f t="shared" si="12"/>
        <v>#NAME?</v>
      </c>
      <c r="U844" s="78" t="str">
        <f t="shared" si="13"/>
        <v>#NAME?</v>
      </c>
    </row>
    <row r="845" ht="12.75" customHeight="1">
      <c r="A845" s="74" t="str">
        <f t="shared" si="1"/>
        <v>#NAME?</v>
      </c>
      <c r="B845" s="75" t="str">
        <f>IF(A845="","",IF(OR(periods_per_year=26,periods_per_year=52),IF(periods_per_year=26,IF(A845=1,fpdate,B844+14),IF(periods_per_year=52,IF(A845=1,fpdate,B844+7),"n/a")),IF(periods_per_year=24,DATE(YEAR(fpdate),MONTH(fpdate)+(A845-1)/2+IF(AND(DAY(fpdate)&gt;=15,MOD(A845,2)=0),1,0),IF(MOD(A845,2)=0,IF(DAY(fpdate)&gt;=15,DAY(fpdate)-14,DAY(fpdate)+14),DAY(fpdate))),IF(DAY(DATE(YEAR(fpdate),MONTH(fpdate)+A845-1,DAY(fpdate)))&lt;&gt;DAY(fpdate),DATE(YEAR(fpdate),MONTH(fpdate)+A845,0),DATE(YEAR(fpdate),MONTH(fpdate)+A845-1,DAY(fpdate))))))</f>
        <v>#NAME?</v>
      </c>
      <c r="C845" s="76" t="str">
        <f t="shared" si="2"/>
        <v>#NAME?</v>
      </c>
      <c r="D845" s="77" t="str">
        <f>IF(A845="","",IF(A845=1,start_rate,IF(variable,IF(OR(A845=1,A845&lt;$J$23*periods_per_year),D844,MIN($J$24,IF(MOD(A845-1,$J$26)=0,MAX($J$25,D844+$J$27),D844))),D844)))</f>
        <v>#NAME?</v>
      </c>
      <c r="E845" s="78" t="str">
        <f t="shared" si="3"/>
        <v>#NAME?</v>
      </c>
      <c r="F845" s="78" t="str">
        <f t="shared" si="4"/>
        <v>#NAME?</v>
      </c>
      <c r="G845" s="78" t="str">
        <f>IF(OR(A845="",A845&lt;$E$23),"",IF(J844&lt;=F845,0,IF(IF(AND(A845&gt;=$E$23,MOD(A845-$E$23,int)=0),$E$24,0)+F845&gt;=J844+E845,J844+E845-F845,IF(AND(A845&gt;=$E$23,MOD(A845-$E$23,int)=0),$E$24,0)+IF(IF(AND(A845&gt;=$E$23,MOD(A845-$E$23,int)=0),$E$24,0)+IF(MOD(A845-$E$27,periods_per_year)=0,$E$26,0)+F845&lt;J844+E845,IF(MOD(A845-$E$27,periods_per_year)=0,$E$26,0),J844+E845-IF(AND(A845&gt;=$E$23,MOD(A845-$E$23,int)=0),$E$24,0)-F845))))</f>
        <v>#NAME?</v>
      </c>
      <c r="H845" s="79"/>
      <c r="I845" s="78" t="str">
        <f t="shared" si="5"/>
        <v>#NAME?</v>
      </c>
      <c r="J845" s="78" t="str">
        <f t="shared" si="6"/>
        <v>#NAME?</v>
      </c>
      <c r="K845" s="78" t="str">
        <f t="shared" si="7"/>
        <v>#NAME?</v>
      </c>
      <c r="L845" s="78" t="str">
        <f t="shared" si="8"/>
        <v>#NAME?</v>
      </c>
      <c r="M845" s="4"/>
      <c r="N845" s="4"/>
      <c r="O845" s="74" t="str">
        <f t="shared" si="9"/>
        <v>#NAME?</v>
      </c>
      <c r="P845" s="75" t="str">
        <f>IF(O845="","",IF(OR(periods_per_year=26,periods_per_year=52),IF(periods_per_year=26,IF(O845=1,fpdate,P844+14),IF(periods_per_year=52,IF(O845=1,fpdate,P844+7),"n/a")),IF(periods_per_year=24,DATE(YEAR(fpdate),MONTH(fpdate)+(O845-1)/2+IF(AND(DAY(fpdate)&gt;=15,MOD(O845,2)=0),1,0),IF(MOD(O845,2)=0,IF(DAY(fpdate)&gt;=15,DAY(fpdate)-14,DAY(fpdate)+14),DAY(fpdate))),IF(DAY(DATE(YEAR(fpdate),MONTH(fpdate)+O845-1,DAY(fpdate)))&lt;&gt;DAY(fpdate),DATE(YEAR(fpdate),MONTH(fpdate)+O845,0),DATE(YEAR(fpdate),MONTH(fpdate)+O845-1,DAY(fpdate))))))</f>
        <v>#NAME?</v>
      </c>
      <c r="Q845" s="80" t="str">
        <f>IF(O845="","",IF(D845&lt;&gt;"",D845,IF(O845=1,start_rate,IF(variable,IF(OR(O845=1,O845&lt;$J$23*periods_per_year),Q844,MIN($J$24,IF(MOD(O845-1,$J$26)=0,MAX($J$25,Q844+$J$27),Q844))),Q844))))</f>
        <v>#NAME?</v>
      </c>
      <c r="R845" s="78" t="str">
        <f t="shared" si="10"/>
        <v>#NAME?</v>
      </c>
      <c r="S845" s="78" t="str">
        <f t="shared" si="11"/>
        <v>#NAME?</v>
      </c>
      <c r="T845" s="78" t="str">
        <f t="shared" si="12"/>
        <v>#NAME?</v>
      </c>
      <c r="U845" s="78" t="str">
        <f t="shared" si="13"/>
        <v>#NAME?</v>
      </c>
    </row>
    <row r="846" ht="12.75" customHeight="1">
      <c r="A846" s="74" t="str">
        <f t="shared" si="1"/>
        <v>#NAME?</v>
      </c>
      <c r="B846" s="75" t="str">
        <f>IF(A846="","",IF(OR(periods_per_year=26,periods_per_year=52),IF(periods_per_year=26,IF(A846=1,fpdate,B845+14),IF(periods_per_year=52,IF(A846=1,fpdate,B845+7),"n/a")),IF(periods_per_year=24,DATE(YEAR(fpdate),MONTH(fpdate)+(A846-1)/2+IF(AND(DAY(fpdate)&gt;=15,MOD(A846,2)=0),1,0),IF(MOD(A846,2)=0,IF(DAY(fpdate)&gt;=15,DAY(fpdate)-14,DAY(fpdate)+14),DAY(fpdate))),IF(DAY(DATE(YEAR(fpdate),MONTH(fpdate)+A846-1,DAY(fpdate)))&lt;&gt;DAY(fpdate),DATE(YEAR(fpdate),MONTH(fpdate)+A846,0),DATE(YEAR(fpdate),MONTH(fpdate)+A846-1,DAY(fpdate))))))</f>
        <v>#NAME?</v>
      </c>
      <c r="C846" s="76" t="str">
        <f t="shared" si="2"/>
        <v>#NAME?</v>
      </c>
      <c r="D846" s="77" t="str">
        <f>IF(A846="","",IF(A846=1,start_rate,IF(variable,IF(OR(A846=1,A846&lt;$J$23*periods_per_year),D845,MIN($J$24,IF(MOD(A846-1,$J$26)=0,MAX($J$25,D845+$J$27),D845))),D845)))</f>
        <v>#NAME?</v>
      </c>
      <c r="E846" s="78" t="str">
        <f t="shared" si="3"/>
        <v>#NAME?</v>
      </c>
      <c r="F846" s="78" t="str">
        <f t="shared" si="4"/>
        <v>#NAME?</v>
      </c>
      <c r="G846" s="78" t="str">
        <f>IF(OR(A846="",A846&lt;$E$23),"",IF(J845&lt;=F846,0,IF(IF(AND(A846&gt;=$E$23,MOD(A846-$E$23,int)=0),$E$24,0)+F846&gt;=J845+E846,J845+E846-F846,IF(AND(A846&gt;=$E$23,MOD(A846-$E$23,int)=0),$E$24,0)+IF(IF(AND(A846&gt;=$E$23,MOD(A846-$E$23,int)=0),$E$24,0)+IF(MOD(A846-$E$27,periods_per_year)=0,$E$26,0)+F846&lt;J845+E846,IF(MOD(A846-$E$27,periods_per_year)=0,$E$26,0),J845+E846-IF(AND(A846&gt;=$E$23,MOD(A846-$E$23,int)=0),$E$24,0)-F846))))</f>
        <v>#NAME?</v>
      </c>
      <c r="H846" s="79"/>
      <c r="I846" s="78" t="str">
        <f t="shared" si="5"/>
        <v>#NAME?</v>
      </c>
      <c r="J846" s="78" t="str">
        <f t="shared" si="6"/>
        <v>#NAME?</v>
      </c>
      <c r="K846" s="78" t="str">
        <f t="shared" si="7"/>
        <v>#NAME?</v>
      </c>
      <c r="L846" s="78" t="str">
        <f t="shared" si="8"/>
        <v>#NAME?</v>
      </c>
      <c r="M846" s="4"/>
      <c r="N846" s="4"/>
      <c r="O846" s="74" t="str">
        <f t="shared" si="9"/>
        <v>#NAME?</v>
      </c>
      <c r="P846" s="75" t="str">
        <f>IF(O846="","",IF(OR(periods_per_year=26,periods_per_year=52),IF(periods_per_year=26,IF(O846=1,fpdate,P845+14),IF(periods_per_year=52,IF(O846=1,fpdate,P845+7),"n/a")),IF(periods_per_year=24,DATE(YEAR(fpdate),MONTH(fpdate)+(O846-1)/2+IF(AND(DAY(fpdate)&gt;=15,MOD(O846,2)=0),1,0),IF(MOD(O846,2)=0,IF(DAY(fpdate)&gt;=15,DAY(fpdate)-14,DAY(fpdate)+14),DAY(fpdate))),IF(DAY(DATE(YEAR(fpdate),MONTH(fpdate)+O846-1,DAY(fpdate)))&lt;&gt;DAY(fpdate),DATE(YEAR(fpdate),MONTH(fpdate)+O846,0),DATE(YEAR(fpdate),MONTH(fpdate)+O846-1,DAY(fpdate))))))</f>
        <v>#NAME?</v>
      </c>
      <c r="Q846" s="80" t="str">
        <f>IF(O846="","",IF(D846&lt;&gt;"",D846,IF(O846=1,start_rate,IF(variable,IF(OR(O846=1,O846&lt;$J$23*periods_per_year),Q845,MIN($J$24,IF(MOD(O846-1,$J$26)=0,MAX($J$25,Q845+$J$27),Q845))),Q845))))</f>
        <v>#NAME?</v>
      </c>
      <c r="R846" s="78" t="str">
        <f t="shared" si="10"/>
        <v>#NAME?</v>
      </c>
      <c r="S846" s="78" t="str">
        <f t="shared" si="11"/>
        <v>#NAME?</v>
      </c>
      <c r="T846" s="78" t="str">
        <f t="shared" si="12"/>
        <v>#NAME?</v>
      </c>
      <c r="U846" s="78" t="str">
        <f t="shared" si="13"/>
        <v>#NAME?</v>
      </c>
    </row>
    <row r="847" ht="12.75" customHeight="1">
      <c r="A847" s="74" t="str">
        <f t="shared" si="1"/>
        <v>#NAME?</v>
      </c>
      <c r="B847" s="75" t="str">
        <f>IF(A847="","",IF(OR(periods_per_year=26,periods_per_year=52),IF(periods_per_year=26,IF(A847=1,fpdate,B846+14),IF(periods_per_year=52,IF(A847=1,fpdate,B846+7),"n/a")),IF(periods_per_year=24,DATE(YEAR(fpdate),MONTH(fpdate)+(A847-1)/2+IF(AND(DAY(fpdate)&gt;=15,MOD(A847,2)=0),1,0),IF(MOD(A847,2)=0,IF(DAY(fpdate)&gt;=15,DAY(fpdate)-14,DAY(fpdate)+14),DAY(fpdate))),IF(DAY(DATE(YEAR(fpdate),MONTH(fpdate)+A847-1,DAY(fpdate)))&lt;&gt;DAY(fpdate),DATE(YEAR(fpdate),MONTH(fpdate)+A847,0),DATE(YEAR(fpdate),MONTH(fpdate)+A847-1,DAY(fpdate))))))</f>
        <v>#NAME?</v>
      </c>
      <c r="C847" s="76" t="str">
        <f t="shared" si="2"/>
        <v>#NAME?</v>
      </c>
      <c r="D847" s="77" t="str">
        <f>IF(A847="","",IF(A847=1,start_rate,IF(variable,IF(OR(A847=1,A847&lt;$J$23*periods_per_year),D846,MIN($J$24,IF(MOD(A847-1,$J$26)=0,MAX($J$25,D846+$J$27),D846))),D846)))</f>
        <v>#NAME?</v>
      </c>
      <c r="E847" s="78" t="str">
        <f t="shared" si="3"/>
        <v>#NAME?</v>
      </c>
      <c r="F847" s="78" t="str">
        <f t="shared" si="4"/>
        <v>#NAME?</v>
      </c>
      <c r="G847" s="78" t="str">
        <f>IF(OR(A847="",A847&lt;$E$23),"",IF(J846&lt;=F847,0,IF(IF(AND(A847&gt;=$E$23,MOD(A847-$E$23,int)=0),$E$24,0)+F847&gt;=J846+E847,J846+E847-F847,IF(AND(A847&gt;=$E$23,MOD(A847-$E$23,int)=0),$E$24,0)+IF(IF(AND(A847&gt;=$E$23,MOD(A847-$E$23,int)=0),$E$24,0)+IF(MOD(A847-$E$27,periods_per_year)=0,$E$26,0)+F847&lt;J846+E847,IF(MOD(A847-$E$27,periods_per_year)=0,$E$26,0),J846+E847-IF(AND(A847&gt;=$E$23,MOD(A847-$E$23,int)=0),$E$24,0)-F847))))</f>
        <v>#NAME?</v>
      </c>
      <c r="H847" s="79"/>
      <c r="I847" s="78" t="str">
        <f t="shared" si="5"/>
        <v>#NAME?</v>
      </c>
      <c r="J847" s="78" t="str">
        <f t="shared" si="6"/>
        <v>#NAME?</v>
      </c>
      <c r="K847" s="78" t="str">
        <f t="shared" si="7"/>
        <v>#NAME?</v>
      </c>
      <c r="L847" s="78" t="str">
        <f t="shared" si="8"/>
        <v>#NAME?</v>
      </c>
      <c r="M847" s="4"/>
      <c r="N847" s="4"/>
      <c r="O847" s="74" t="str">
        <f t="shared" si="9"/>
        <v>#NAME?</v>
      </c>
      <c r="P847" s="75" t="str">
        <f>IF(O847="","",IF(OR(periods_per_year=26,periods_per_year=52),IF(periods_per_year=26,IF(O847=1,fpdate,P846+14),IF(periods_per_year=52,IF(O847=1,fpdate,P846+7),"n/a")),IF(periods_per_year=24,DATE(YEAR(fpdate),MONTH(fpdate)+(O847-1)/2+IF(AND(DAY(fpdate)&gt;=15,MOD(O847,2)=0),1,0),IF(MOD(O847,2)=0,IF(DAY(fpdate)&gt;=15,DAY(fpdate)-14,DAY(fpdate)+14),DAY(fpdate))),IF(DAY(DATE(YEAR(fpdate),MONTH(fpdate)+O847-1,DAY(fpdate)))&lt;&gt;DAY(fpdate),DATE(YEAR(fpdate),MONTH(fpdate)+O847,0),DATE(YEAR(fpdate),MONTH(fpdate)+O847-1,DAY(fpdate))))))</f>
        <v>#NAME?</v>
      </c>
      <c r="Q847" s="80" t="str">
        <f>IF(O847="","",IF(D847&lt;&gt;"",D847,IF(O847=1,start_rate,IF(variable,IF(OR(O847=1,O847&lt;$J$23*periods_per_year),Q846,MIN($J$24,IF(MOD(O847-1,$J$26)=0,MAX($J$25,Q846+$J$27),Q846))),Q846))))</f>
        <v>#NAME?</v>
      </c>
      <c r="R847" s="78" t="str">
        <f t="shared" si="10"/>
        <v>#NAME?</v>
      </c>
      <c r="S847" s="78" t="str">
        <f t="shared" si="11"/>
        <v>#NAME?</v>
      </c>
      <c r="T847" s="78" t="str">
        <f t="shared" si="12"/>
        <v>#NAME?</v>
      </c>
      <c r="U847" s="78" t="str">
        <f t="shared" si="13"/>
        <v>#NAME?</v>
      </c>
    </row>
    <row r="848" ht="12.75" customHeight="1">
      <c r="A848" s="74" t="str">
        <f t="shared" si="1"/>
        <v>#NAME?</v>
      </c>
      <c r="B848" s="75" t="str">
        <f>IF(A848="","",IF(OR(periods_per_year=26,periods_per_year=52),IF(periods_per_year=26,IF(A848=1,fpdate,B847+14),IF(periods_per_year=52,IF(A848=1,fpdate,B847+7),"n/a")),IF(periods_per_year=24,DATE(YEAR(fpdate),MONTH(fpdate)+(A848-1)/2+IF(AND(DAY(fpdate)&gt;=15,MOD(A848,2)=0),1,0),IF(MOD(A848,2)=0,IF(DAY(fpdate)&gt;=15,DAY(fpdate)-14,DAY(fpdate)+14),DAY(fpdate))),IF(DAY(DATE(YEAR(fpdate),MONTH(fpdate)+A848-1,DAY(fpdate)))&lt;&gt;DAY(fpdate),DATE(YEAR(fpdate),MONTH(fpdate)+A848,0),DATE(YEAR(fpdate),MONTH(fpdate)+A848-1,DAY(fpdate))))))</f>
        <v>#NAME?</v>
      </c>
      <c r="C848" s="76" t="str">
        <f t="shared" si="2"/>
        <v>#NAME?</v>
      </c>
      <c r="D848" s="77" t="str">
        <f>IF(A848="","",IF(A848=1,start_rate,IF(variable,IF(OR(A848=1,A848&lt;$J$23*periods_per_year),D847,MIN($J$24,IF(MOD(A848-1,$J$26)=0,MAX($J$25,D847+$J$27),D847))),D847)))</f>
        <v>#NAME?</v>
      </c>
      <c r="E848" s="78" t="str">
        <f t="shared" si="3"/>
        <v>#NAME?</v>
      </c>
      <c r="F848" s="78" t="str">
        <f t="shared" si="4"/>
        <v>#NAME?</v>
      </c>
      <c r="G848" s="78" t="str">
        <f>IF(OR(A848="",A848&lt;$E$23),"",IF(J847&lt;=F848,0,IF(IF(AND(A848&gt;=$E$23,MOD(A848-$E$23,int)=0),$E$24,0)+F848&gt;=J847+E848,J847+E848-F848,IF(AND(A848&gt;=$E$23,MOD(A848-$E$23,int)=0),$E$24,0)+IF(IF(AND(A848&gt;=$E$23,MOD(A848-$E$23,int)=0),$E$24,0)+IF(MOD(A848-$E$27,periods_per_year)=0,$E$26,0)+F848&lt;J847+E848,IF(MOD(A848-$E$27,periods_per_year)=0,$E$26,0),J847+E848-IF(AND(A848&gt;=$E$23,MOD(A848-$E$23,int)=0),$E$24,0)-F848))))</f>
        <v>#NAME?</v>
      </c>
      <c r="H848" s="79"/>
      <c r="I848" s="78" t="str">
        <f t="shared" si="5"/>
        <v>#NAME?</v>
      </c>
      <c r="J848" s="78" t="str">
        <f t="shared" si="6"/>
        <v>#NAME?</v>
      </c>
      <c r="K848" s="78" t="str">
        <f t="shared" si="7"/>
        <v>#NAME?</v>
      </c>
      <c r="L848" s="78" t="str">
        <f t="shared" si="8"/>
        <v>#NAME?</v>
      </c>
      <c r="M848" s="4"/>
      <c r="N848" s="4"/>
      <c r="O848" s="74" t="str">
        <f t="shared" si="9"/>
        <v>#NAME?</v>
      </c>
      <c r="P848" s="75" t="str">
        <f>IF(O848="","",IF(OR(periods_per_year=26,periods_per_year=52),IF(periods_per_year=26,IF(O848=1,fpdate,P847+14),IF(periods_per_year=52,IF(O848=1,fpdate,P847+7),"n/a")),IF(periods_per_year=24,DATE(YEAR(fpdate),MONTH(fpdate)+(O848-1)/2+IF(AND(DAY(fpdate)&gt;=15,MOD(O848,2)=0),1,0),IF(MOD(O848,2)=0,IF(DAY(fpdate)&gt;=15,DAY(fpdate)-14,DAY(fpdate)+14),DAY(fpdate))),IF(DAY(DATE(YEAR(fpdate),MONTH(fpdate)+O848-1,DAY(fpdate)))&lt;&gt;DAY(fpdate),DATE(YEAR(fpdate),MONTH(fpdate)+O848,0),DATE(YEAR(fpdate),MONTH(fpdate)+O848-1,DAY(fpdate))))))</f>
        <v>#NAME?</v>
      </c>
      <c r="Q848" s="80" t="str">
        <f>IF(O848="","",IF(D848&lt;&gt;"",D848,IF(O848=1,start_rate,IF(variable,IF(OR(O848=1,O848&lt;$J$23*periods_per_year),Q847,MIN($J$24,IF(MOD(O848-1,$J$26)=0,MAX($J$25,Q847+$J$27),Q847))),Q847))))</f>
        <v>#NAME?</v>
      </c>
      <c r="R848" s="78" t="str">
        <f t="shared" si="10"/>
        <v>#NAME?</v>
      </c>
      <c r="S848" s="78" t="str">
        <f t="shared" si="11"/>
        <v>#NAME?</v>
      </c>
      <c r="T848" s="78" t="str">
        <f t="shared" si="12"/>
        <v>#NAME?</v>
      </c>
      <c r="U848" s="78" t="str">
        <f t="shared" si="13"/>
        <v>#NAME?</v>
      </c>
    </row>
    <row r="849" ht="12.75" customHeight="1">
      <c r="A849" s="74" t="str">
        <f t="shared" si="1"/>
        <v>#NAME?</v>
      </c>
      <c r="B849" s="75" t="str">
        <f>IF(A849="","",IF(OR(periods_per_year=26,periods_per_year=52),IF(periods_per_year=26,IF(A849=1,fpdate,B848+14),IF(periods_per_year=52,IF(A849=1,fpdate,B848+7),"n/a")),IF(periods_per_year=24,DATE(YEAR(fpdate),MONTH(fpdate)+(A849-1)/2+IF(AND(DAY(fpdate)&gt;=15,MOD(A849,2)=0),1,0),IF(MOD(A849,2)=0,IF(DAY(fpdate)&gt;=15,DAY(fpdate)-14,DAY(fpdate)+14),DAY(fpdate))),IF(DAY(DATE(YEAR(fpdate),MONTH(fpdate)+A849-1,DAY(fpdate)))&lt;&gt;DAY(fpdate),DATE(YEAR(fpdate),MONTH(fpdate)+A849,0),DATE(YEAR(fpdate),MONTH(fpdate)+A849-1,DAY(fpdate))))))</f>
        <v>#NAME?</v>
      </c>
      <c r="C849" s="76" t="str">
        <f t="shared" si="2"/>
        <v>#NAME?</v>
      </c>
      <c r="D849" s="77" t="str">
        <f>IF(A849="","",IF(A849=1,start_rate,IF(variable,IF(OR(A849=1,A849&lt;$J$23*periods_per_year),D848,MIN($J$24,IF(MOD(A849-1,$J$26)=0,MAX($J$25,D848+$J$27),D848))),D848)))</f>
        <v>#NAME?</v>
      </c>
      <c r="E849" s="78" t="str">
        <f t="shared" si="3"/>
        <v>#NAME?</v>
      </c>
      <c r="F849" s="78" t="str">
        <f t="shared" si="4"/>
        <v>#NAME?</v>
      </c>
      <c r="G849" s="78" t="str">
        <f>IF(OR(A849="",A849&lt;$E$23),"",IF(J848&lt;=F849,0,IF(IF(AND(A849&gt;=$E$23,MOD(A849-$E$23,int)=0),$E$24,0)+F849&gt;=J848+E849,J848+E849-F849,IF(AND(A849&gt;=$E$23,MOD(A849-$E$23,int)=0),$E$24,0)+IF(IF(AND(A849&gt;=$E$23,MOD(A849-$E$23,int)=0),$E$24,0)+IF(MOD(A849-$E$27,periods_per_year)=0,$E$26,0)+F849&lt;J848+E849,IF(MOD(A849-$E$27,periods_per_year)=0,$E$26,0),J848+E849-IF(AND(A849&gt;=$E$23,MOD(A849-$E$23,int)=0),$E$24,0)-F849))))</f>
        <v>#NAME?</v>
      </c>
      <c r="H849" s="79"/>
      <c r="I849" s="78" t="str">
        <f t="shared" si="5"/>
        <v>#NAME?</v>
      </c>
      <c r="J849" s="78" t="str">
        <f t="shared" si="6"/>
        <v>#NAME?</v>
      </c>
      <c r="K849" s="78" t="str">
        <f t="shared" si="7"/>
        <v>#NAME?</v>
      </c>
      <c r="L849" s="78" t="str">
        <f t="shared" si="8"/>
        <v>#NAME?</v>
      </c>
      <c r="M849" s="4"/>
      <c r="N849" s="4"/>
      <c r="O849" s="74" t="str">
        <f t="shared" si="9"/>
        <v>#NAME?</v>
      </c>
      <c r="P849" s="75" t="str">
        <f>IF(O849="","",IF(OR(periods_per_year=26,periods_per_year=52),IF(periods_per_year=26,IF(O849=1,fpdate,P848+14),IF(periods_per_year=52,IF(O849=1,fpdate,P848+7),"n/a")),IF(periods_per_year=24,DATE(YEAR(fpdate),MONTH(fpdate)+(O849-1)/2+IF(AND(DAY(fpdate)&gt;=15,MOD(O849,2)=0),1,0),IF(MOD(O849,2)=0,IF(DAY(fpdate)&gt;=15,DAY(fpdate)-14,DAY(fpdate)+14),DAY(fpdate))),IF(DAY(DATE(YEAR(fpdate),MONTH(fpdate)+O849-1,DAY(fpdate)))&lt;&gt;DAY(fpdate),DATE(YEAR(fpdate),MONTH(fpdate)+O849,0),DATE(YEAR(fpdate),MONTH(fpdate)+O849-1,DAY(fpdate))))))</f>
        <v>#NAME?</v>
      </c>
      <c r="Q849" s="80" t="str">
        <f>IF(O849="","",IF(D849&lt;&gt;"",D849,IF(O849=1,start_rate,IF(variable,IF(OR(O849=1,O849&lt;$J$23*periods_per_year),Q848,MIN($J$24,IF(MOD(O849-1,$J$26)=0,MAX($J$25,Q848+$J$27),Q848))),Q848))))</f>
        <v>#NAME?</v>
      </c>
      <c r="R849" s="78" t="str">
        <f t="shared" si="10"/>
        <v>#NAME?</v>
      </c>
      <c r="S849" s="78" t="str">
        <f t="shared" si="11"/>
        <v>#NAME?</v>
      </c>
      <c r="T849" s="78" t="str">
        <f t="shared" si="12"/>
        <v>#NAME?</v>
      </c>
      <c r="U849" s="78" t="str">
        <f t="shared" si="13"/>
        <v>#NAME?</v>
      </c>
    </row>
    <row r="850" ht="12.75" customHeight="1">
      <c r="A850" s="74" t="str">
        <f t="shared" si="1"/>
        <v>#NAME?</v>
      </c>
      <c r="B850" s="75" t="str">
        <f>IF(A850="","",IF(OR(periods_per_year=26,periods_per_year=52),IF(periods_per_year=26,IF(A850=1,fpdate,B849+14),IF(periods_per_year=52,IF(A850=1,fpdate,B849+7),"n/a")),IF(periods_per_year=24,DATE(YEAR(fpdate),MONTH(fpdate)+(A850-1)/2+IF(AND(DAY(fpdate)&gt;=15,MOD(A850,2)=0),1,0),IF(MOD(A850,2)=0,IF(DAY(fpdate)&gt;=15,DAY(fpdate)-14,DAY(fpdate)+14),DAY(fpdate))),IF(DAY(DATE(YEAR(fpdate),MONTH(fpdate)+A850-1,DAY(fpdate)))&lt;&gt;DAY(fpdate),DATE(YEAR(fpdate),MONTH(fpdate)+A850,0),DATE(YEAR(fpdate),MONTH(fpdate)+A850-1,DAY(fpdate))))))</f>
        <v>#NAME?</v>
      </c>
      <c r="C850" s="76" t="str">
        <f t="shared" si="2"/>
        <v>#NAME?</v>
      </c>
      <c r="D850" s="77" t="str">
        <f>IF(A850="","",IF(A850=1,start_rate,IF(variable,IF(OR(A850=1,A850&lt;$J$23*periods_per_year),D849,MIN($J$24,IF(MOD(A850-1,$J$26)=0,MAX($J$25,D849+$J$27),D849))),D849)))</f>
        <v>#NAME?</v>
      </c>
      <c r="E850" s="78" t="str">
        <f t="shared" si="3"/>
        <v>#NAME?</v>
      </c>
      <c r="F850" s="78" t="str">
        <f t="shared" si="4"/>
        <v>#NAME?</v>
      </c>
      <c r="G850" s="78" t="str">
        <f>IF(OR(A850="",A850&lt;$E$23),"",IF(J849&lt;=F850,0,IF(IF(AND(A850&gt;=$E$23,MOD(A850-$E$23,int)=0),$E$24,0)+F850&gt;=J849+E850,J849+E850-F850,IF(AND(A850&gt;=$E$23,MOD(A850-$E$23,int)=0),$E$24,0)+IF(IF(AND(A850&gt;=$E$23,MOD(A850-$E$23,int)=0),$E$24,0)+IF(MOD(A850-$E$27,periods_per_year)=0,$E$26,0)+F850&lt;J849+E850,IF(MOD(A850-$E$27,periods_per_year)=0,$E$26,0),J849+E850-IF(AND(A850&gt;=$E$23,MOD(A850-$E$23,int)=0),$E$24,0)-F850))))</f>
        <v>#NAME?</v>
      </c>
      <c r="H850" s="79"/>
      <c r="I850" s="78" t="str">
        <f t="shared" si="5"/>
        <v>#NAME?</v>
      </c>
      <c r="J850" s="78" t="str">
        <f t="shared" si="6"/>
        <v>#NAME?</v>
      </c>
      <c r="K850" s="78" t="str">
        <f t="shared" si="7"/>
        <v>#NAME?</v>
      </c>
      <c r="L850" s="78" t="str">
        <f t="shared" si="8"/>
        <v>#NAME?</v>
      </c>
      <c r="M850" s="4"/>
      <c r="N850" s="4"/>
      <c r="O850" s="74" t="str">
        <f t="shared" si="9"/>
        <v>#NAME?</v>
      </c>
      <c r="P850" s="75" t="str">
        <f>IF(O850="","",IF(OR(periods_per_year=26,periods_per_year=52),IF(periods_per_year=26,IF(O850=1,fpdate,P849+14),IF(periods_per_year=52,IF(O850=1,fpdate,P849+7),"n/a")),IF(periods_per_year=24,DATE(YEAR(fpdate),MONTH(fpdate)+(O850-1)/2+IF(AND(DAY(fpdate)&gt;=15,MOD(O850,2)=0),1,0),IF(MOD(O850,2)=0,IF(DAY(fpdate)&gt;=15,DAY(fpdate)-14,DAY(fpdate)+14),DAY(fpdate))),IF(DAY(DATE(YEAR(fpdate),MONTH(fpdate)+O850-1,DAY(fpdate)))&lt;&gt;DAY(fpdate),DATE(YEAR(fpdate),MONTH(fpdate)+O850,0),DATE(YEAR(fpdate),MONTH(fpdate)+O850-1,DAY(fpdate))))))</f>
        <v>#NAME?</v>
      </c>
      <c r="Q850" s="80" t="str">
        <f>IF(O850="","",IF(D850&lt;&gt;"",D850,IF(O850=1,start_rate,IF(variable,IF(OR(O850=1,O850&lt;$J$23*periods_per_year),Q849,MIN($J$24,IF(MOD(O850-1,$J$26)=0,MAX($J$25,Q849+$J$27),Q849))),Q849))))</f>
        <v>#NAME?</v>
      </c>
      <c r="R850" s="78" t="str">
        <f t="shared" si="10"/>
        <v>#NAME?</v>
      </c>
      <c r="S850" s="78" t="str">
        <f t="shared" si="11"/>
        <v>#NAME?</v>
      </c>
      <c r="T850" s="78" t="str">
        <f t="shared" si="12"/>
        <v>#NAME?</v>
      </c>
      <c r="U850" s="78" t="str">
        <f t="shared" si="13"/>
        <v>#NAME?</v>
      </c>
    </row>
    <row r="851" ht="12.75" customHeight="1">
      <c r="A851" s="74" t="str">
        <f t="shared" si="1"/>
        <v>#NAME?</v>
      </c>
      <c r="B851" s="75" t="str">
        <f>IF(A851="","",IF(OR(periods_per_year=26,periods_per_year=52),IF(periods_per_year=26,IF(A851=1,fpdate,B850+14),IF(periods_per_year=52,IF(A851=1,fpdate,B850+7),"n/a")),IF(periods_per_year=24,DATE(YEAR(fpdate),MONTH(fpdate)+(A851-1)/2+IF(AND(DAY(fpdate)&gt;=15,MOD(A851,2)=0),1,0),IF(MOD(A851,2)=0,IF(DAY(fpdate)&gt;=15,DAY(fpdate)-14,DAY(fpdate)+14),DAY(fpdate))),IF(DAY(DATE(YEAR(fpdate),MONTH(fpdate)+A851-1,DAY(fpdate)))&lt;&gt;DAY(fpdate),DATE(YEAR(fpdate),MONTH(fpdate)+A851,0),DATE(YEAR(fpdate),MONTH(fpdate)+A851-1,DAY(fpdate))))))</f>
        <v>#NAME?</v>
      </c>
      <c r="C851" s="76" t="str">
        <f t="shared" si="2"/>
        <v>#NAME?</v>
      </c>
      <c r="D851" s="77" t="str">
        <f>IF(A851="","",IF(A851=1,start_rate,IF(variable,IF(OR(A851=1,A851&lt;$J$23*periods_per_year),D850,MIN($J$24,IF(MOD(A851-1,$J$26)=0,MAX($J$25,D850+$J$27),D850))),D850)))</f>
        <v>#NAME?</v>
      </c>
      <c r="E851" s="78" t="str">
        <f t="shared" si="3"/>
        <v>#NAME?</v>
      </c>
      <c r="F851" s="78" t="str">
        <f t="shared" si="4"/>
        <v>#NAME?</v>
      </c>
      <c r="G851" s="78" t="str">
        <f>IF(OR(A851="",A851&lt;$E$23),"",IF(J850&lt;=F851,0,IF(IF(AND(A851&gt;=$E$23,MOD(A851-$E$23,int)=0),$E$24,0)+F851&gt;=J850+E851,J850+E851-F851,IF(AND(A851&gt;=$E$23,MOD(A851-$E$23,int)=0),$E$24,0)+IF(IF(AND(A851&gt;=$E$23,MOD(A851-$E$23,int)=0),$E$24,0)+IF(MOD(A851-$E$27,periods_per_year)=0,$E$26,0)+F851&lt;J850+E851,IF(MOD(A851-$E$27,periods_per_year)=0,$E$26,0),J850+E851-IF(AND(A851&gt;=$E$23,MOD(A851-$E$23,int)=0),$E$24,0)-F851))))</f>
        <v>#NAME?</v>
      </c>
      <c r="H851" s="79"/>
      <c r="I851" s="78" t="str">
        <f t="shared" si="5"/>
        <v>#NAME?</v>
      </c>
      <c r="J851" s="78" t="str">
        <f t="shared" si="6"/>
        <v>#NAME?</v>
      </c>
      <c r="K851" s="78" t="str">
        <f t="shared" si="7"/>
        <v>#NAME?</v>
      </c>
      <c r="L851" s="78" t="str">
        <f t="shared" si="8"/>
        <v>#NAME?</v>
      </c>
      <c r="M851" s="4"/>
      <c r="N851" s="4"/>
      <c r="O851" s="74" t="str">
        <f t="shared" si="9"/>
        <v>#NAME?</v>
      </c>
      <c r="P851" s="75" t="str">
        <f>IF(O851="","",IF(OR(periods_per_year=26,periods_per_year=52),IF(periods_per_year=26,IF(O851=1,fpdate,P850+14),IF(periods_per_year=52,IF(O851=1,fpdate,P850+7),"n/a")),IF(periods_per_year=24,DATE(YEAR(fpdate),MONTH(fpdate)+(O851-1)/2+IF(AND(DAY(fpdate)&gt;=15,MOD(O851,2)=0),1,0),IF(MOD(O851,2)=0,IF(DAY(fpdate)&gt;=15,DAY(fpdate)-14,DAY(fpdate)+14),DAY(fpdate))),IF(DAY(DATE(YEAR(fpdate),MONTH(fpdate)+O851-1,DAY(fpdate)))&lt;&gt;DAY(fpdate),DATE(YEAR(fpdate),MONTH(fpdate)+O851,0),DATE(YEAR(fpdate),MONTH(fpdate)+O851-1,DAY(fpdate))))))</f>
        <v>#NAME?</v>
      </c>
      <c r="Q851" s="80" t="str">
        <f>IF(O851="","",IF(D851&lt;&gt;"",D851,IF(O851=1,start_rate,IF(variable,IF(OR(O851=1,O851&lt;$J$23*periods_per_year),Q850,MIN($J$24,IF(MOD(O851-1,$J$26)=0,MAX($J$25,Q850+$J$27),Q850))),Q850))))</f>
        <v>#NAME?</v>
      </c>
      <c r="R851" s="78" t="str">
        <f t="shared" si="10"/>
        <v>#NAME?</v>
      </c>
      <c r="S851" s="78" t="str">
        <f t="shared" si="11"/>
        <v>#NAME?</v>
      </c>
      <c r="T851" s="78" t="str">
        <f t="shared" si="12"/>
        <v>#NAME?</v>
      </c>
      <c r="U851" s="78" t="str">
        <f t="shared" si="13"/>
        <v>#NAME?</v>
      </c>
    </row>
    <row r="852" ht="12.75" customHeight="1">
      <c r="A852" s="74" t="str">
        <f t="shared" si="1"/>
        <v>#NAME?</v>
      </c>
      <c r="B852" s="75" t="str">
        <f>IF(A852="","",IF(OR(periods_per_year=26,periods_per_year=52),IF(periods_per_year=26,IF(A852=1,fpdate,B851+14),IF(periods_per_year=52,IF(A852=1,fpdate,B851+7),"n/a")),IF(periods_per_year=24,DATE(YEAR(fpdate),MONTH(fpdate)+(A852-1)/2+IF(AND(DAY(fpdate)&gt;=15,MOD(A852,2)=0),1,0),IF(MOD(A852,2)=0,IF(DAY(fpdate)&gt;=15,DAY(fpdate)-14,DAY(fpdate)+14),DAY(fpdate))),IF(DAY(DATE(YEAR(fpdate),MONTH(fpdate)+A852-1,DAY(fpdate)))&lt;&gt;DAY(fpdate),DATE(YEAR(fpdate),MONTH(fpdate)+A852,0),DATE(YEAR(fpdate),MONTH(fpdate)+A852-1,DAY(fpdate))))))</f>
        <v>#NAME?</v>
      </c>
      <c r="C852" s="76" t="str">
        <f t="shared" si="2"/>
        <v>#NAME?</v>
      </c>
      <c r="D852" s="77" t="str">
        <f>IF(A852="","",IF(A852=1,start_rate,IF(variable,IF(OR(A852=1,A852&lt;$J$23*periods_per_year),D851,MIN($J$24,IF(MOD(A852-1,$J$26)=0,MAX($J$25,D851+$J$27),D851))),D851)))</f>
        <v>#NAME?</v>
      </c>
      <c r="E852" s="78" t="str">
        <f t="shared" si="3"/>
        <v>#NAME?</v>
      </c>
      <c r="F852" s="78" t="str">
        <f t="shared" si="4"/>
        <v>#NAME?</v>
      </c>
      <c r="G852" s="78" t="str">
        <f>IF(OR(A852="",A852&lt;$E$23),"",IF(J851&lt;=F852,0,IF(IF(AND(A852&gt;=$E$23,MOD(A852-$E$23,int)=0),$E$24,0)+F852&gt;=J851+E852,J851+E852-F852,IF(AND(A852&gt;=$E$23,MOD(A852-$E$23,int)=0),$E$24,0)+IF(IF(AND(A852&gt;=$E$23,MOD(A852-$E$23,int)=0),$E$24,0)+IF(MOD(A852-$E$27,periods_per_year)=0,$E$26,0)+F852&lt;J851+E852,IF(MOD(A852-$E$27,periods_per_year)=0,$E$26,0),J851+E852-IF(AND(A852&gt;=$E$23,MOD(A852-$E$23,int)=0),$E$24,0)-F852))))</f>
        <v>#NAME?</v>
      </c>
      <c r="H852" s="79"/>
      <c r="I852" s="78" t="str">
        <f t="shared" si="5"/>
        <v>#NAME?</v>
      </c>
      <c r="J852" s="78" t="str">
        <f t="shared" si="6"/>
        <v>#NAME?</v>
      </c>
      <c r="K852" s="78" t="str">
        <f t="shared" si="7"/>
        <v>#NAME?</v>
      </c>
      <c r="L852" s="78" t="str">
        <f t="shared" si="8"/>
        <v>#NAME?</v>
      </c>
      <c r="M852" s="4"/>
      <c r="N852" s="4"/>
      <c r="O852" s="74" t="str">
        <f t="shared" si="9"/>
        <v>#NAME?</v>
      </c>
      <c r="P852" s="75" t="str">
        <f>IF(O852="","",IF(OR(periods_per_year=26,periods_per_year=52),IF(periods_per_year=26,IF(O852=1,fpdate,P851+14),IF(periods_per_year=52,IF(O852=1,fpdate,P851+7),"n/a")),IF(periods_per_year=24,DATE(YEAR(fpdate),MONTH(fpdate)+(O852-1)/2+IF(AND(DAY(fpdate)&gt;=15,MOD(O852,2)=0),1,0),IF(MOD(O852,2)=0,IF(DAY(fpdate)&gt;=15,DAY(fpdate)-14,DAY(fpdate)+14),DAY(fpdate))),IF(DAY(DATE(YEAR(fpdate),MONTH(fpdate)+O852-1,DAY(fpdate)))&lt;&gt;DAY(fpdate),DATE(YEAR(fpdate),MONTH(fpdate)+O852,0),DATE(YEAR(fpdate),MONTH(fpdate)+O852-1,DAY(fpdate))))))</f>
        <v>#NAME?</v>
      </c>
      <c r="Q852" s="80" t="str">
        <f>IF(O852="","",IF(D852&lt;&gt;"",D852,IF(O852=1,start_rate,IF(variable,IF(OR(O852=1,O852&lt;$J$23*periods_per_year),Q851,MIN($J$24,IF(MOD(O852-1,$J$26)=0,MAX($J$25,Q851+$J$27),Q851))),Q851))))</f>
        <v>#NAME?</v>
      </c>
      <c r="R852" s="78" t="str">
        <f t="shared" si="10"/>
        <v>#NAME?</v>
      </c>
      <c r="S852" s="78" t="str">
        <f t="shared" si="11"/>
        <v>#NAME?</v>
      </c>
      <c r="T852" s="78" t="str">
        <f t="shared" si="12"/>
        <v>#NAME?</v>
      </c>
      <c r="U852" s="78" t="str">
        <f t="shared" si="13"/>
        <v>#NAME?</v>
      </c>
    </row>
    <row r="853" ht="12.75" customHeight="1">
      <c r="A853" s="74" t="str">
        <f t="shared" si="1"/>
        <v>#NAME?</v>
      </c>
      <c r="B853" s="75" t="str">
        <f>IF(A853="","",IF(OR(periods_per_year=26,periods_per_year=52),IF(periods_per_year=26,IF(A853=1,fpdate,B852+14),IF(periods_per_year=52,IF(A853=1,fpdate,B852+7),"n/a")),IF(periods_per_year=24,DATE(YEAR(fpdate),MONTH(fpdate)+(A853-1)/2+IF(AND(DAY(fpdate)&gt;=15,MOD(A853,2)=0),1,0),IF(MOD(A853,2)=0,IF(DAY(fpdate)&gt;=15,DAY(fpdate)-14,DAY(fpdate)+14),DAY(fpdate))),IF(DAY(DATE(YEAR(fpdate),MONTH(fpdate)+A853-1,DAY(fpdate)))&lt;&gt;DAY(fpdate),DATE(YEAR(fpdate),MONTH(fpdate)+A853,0),DATE(YEAR(fpdate),MONTH(fpdate)+A853-1,DAY(fpdate))))))</f>
        <v>#NAME?</v>
      </c>
      <c r="C853" s="76" t="str">
        <f t="shared" si="2"/>
        <v>#NAME?</v>
      </c>
      <c r="D853" s="77" t="str">
        <f>IF(A853="","",IF(A853=1,start_rate,IF(variable,IF(OR(A853=1,A853&lt;$J$23*periods_per_year),D852,MIN($J$24,IF(MOD(A853-1,$J$26)=0,MAX($J$25,D852+$J$27),D852))),D852)))</f>
        <v>#NAME?</v>
      </c>
      <c r="E853" s="78" t="str">
        <f t="shared" si="3"/>
        <v>#NAME?</v>
      </c>
      <c r="F853" s="78" t="str">
        <f t="shared" si="4"/>
        <v>#NAME?</v>
      </c>
      <c r="G853" s="78" t="str">
        <f>IF(OR(A853="",A853&lt;$E$23),"",IF(J852&lt;=F853,0,IF(IF(AND(A853&gt;=$E$23,MOD(A853-$E$23,int)=0),$E$24,0)+F853&gt;=J852+E853,J852+E853-F853,IF(AND(A853&gt;=$E$23,MOD(A853-$E$23,int)=0),$E$24,0)+IF(IF(AND(A853&gt;=$E$23,MOD(A853-$E$23,int)=0),$E$24,0)+IF(MOD(A853-$E$27,periods_per_year)=0,$E$26,0)+F853&lt;J852+E853,IF(MOD(A853-$E$27,periods_per_year)=0,$E$26,0),J852+E853-IF(AND(A853&gt;=$E$23,MOD(A853-$E$23,int)=0),$E$24,0)-F853))))</f>
        <v>#NAME?</v>
      </c>
      <c r="H853" s="79"/>
      <c r="I853" s="78" t="str">
        <f t="shared" si="5"/>
        <v>#NAME?</v>
      </c>
      <c r="J853" s="78" t="str">
        <f t="shared" si="6"/>
        <v>#NAME?</v>
      </c>
      <c r="K853" s="78" t="str">
        <f t="shared" si="7"/>
        <v>#NAME?</v>
      </c>
      <c r="L853" s="78" t="str">
        <f t="shared" si="8"/>
        <v>#NAME?</v>
      </c>
      <c r="M853" s="4"/>
      <c r="N853" s="4"/>
      <c r="O853" s="74" t="str">
        <f t="shared" si="9"/>
        <v>#NAME?</v>
      </c>
      <c r="P853" s="75" t="str">
        <f>IF(O853="","",IF(OR(periods_per_year=26,periods_per_year=52),IF(periods_per_year=26,IF(O853=1,fpdate,P852+14),IF(periods_per_year=52,IF(O853=1,fpdate,P852+7),"n/a")),IF(periods_per_year=24,DATE(YEAR(fpdate),MONTH(fpdate)+(O853-1)/2+IF(AND(DAY(fpdate)&gt;=15,MOD(O853,2)=0),1,0),IF(MOD(O853,2)=0,IF(DAY(fpdate)&gt;=15,DAY(fpdate)-14,DAY(fpdate)+14),DAY(fpdate))),IF(DAY(DATE(YEAR(fpdate),MONTH(fpdate)+O853-1,DAY(fpdate)))&lt;&gt;DAY(fpdate),DATE(YEAR(fpdate),MONTH(fpdate)+O853,0),DATE(YEAR(fpdate),MONTH(fpdate)+O853-1,DAY(fpdate))))))</f>
        <v>#NAME?</v>
      </c>
      <c r="Q853" s="80" t="str">
        <f>IF(O853="","",IF(D853&lt;&gt;"",D853,IF(O853=1,start_rate,IF(variable,IF(OR(O853=1,O853&lt;$J$23*periods_per_year),Q852,MIN($J$24,IF(MOD(O853-1,$J$26)=0,MAX($J$25,Q852+$J$27),Q852))),Q852))))</f>
        <v>#NAME?</v>
      </c>
      <c r="R853" s="78" t="str">
        <f t="shared" si="10"/>
        <v>#NAME?</v>
      </c>
      <c r="S853" s="78" t="str">
        <f t="shared" si="11"/>
        <v>#NAME?</v>
      </c>
      <c r="T853" s="78" t="str">
        <f t="shared" si="12"/>
        <v>#NAME?</v>
      </c>
      <c r="U853" s="78" t="str">
        <f t="shared" si="13"/>
        <v>#NAME?</v>
      </c>
    </row>
    <row r="854" ht="12.75" customHeight="1">
      <c r="A854" s="74" t="str">
        <f t="shared" si="1"/>
        <v>#NAME?</v>
      </c>
      <c r="B854" s="75" t="str">
        <f>IF(A854="","",IF(OR(periods_per_year=26,periods_per_year=52),IF(periods_per_year=26,IF(A854=1,fpdate,B853+14),IF(periods_per_year=52,IF(A854=1,fpdate,B853+7),"n/a")),IF(periods_per_year=24,DATE(YEAR(fpdate),MONTH(fpdate)+(A854-1)/2+IF(AND(DAY(fpdate)&gt;=15,MOD(A854,2)=0),1,0),IF(MOD(A854,2)=0,IF(DAY(fpdate)&gt;=15,DAY(fpdate)-14,DAY(fpdate)+14),DAY(fpdate))),IF(DAY(DATE(YEAR(fpdate),MONTH(fpdate)+A854-1,DAY(fpdate)))&lt;&gt;DAY(fpdate),DATE(YEAR(fpdate),MONTH(fpdate)+A854,0),DATE(YEAR(fpdate),MONTH(fpdate)+A854-1,DAY(fpdate))))))</f>
        <v>#NAME?</v>
      </c>
      <c r="C854" s="76" t="str">
        <f t="shared" si="2"/>
        <v>#NAME?</v>
      </c>
      <c r="D854" s="77" t="str">
        <f>IF(A854="","",IF(A854=1,start_rate,IF(variable,IF(OR(A854=1,A854&lt;$J$23*periods_per_year),D853,MIN($J$24,IF(MOD(A854-1,$J$26)=0,MAX($J$25,D853+$J$27),D853))),D853)))</f>
        <v>#NAME?</v>
      </c>
      <c r="E854" s="78" t="str">
        <f t="shared" si="3"/>
        <v>#NAME?</v>
      </c>
      <c r="F854" s="78" t="str">
        <f t="shared" si="4"/>
        <v>#NAME?</v>
      </c>
      <c r="G854" s="78" t="str">
        <f>IF(OR(A854="",A854&lt;$E$23),"",IF(J853&lt;=F854,0,IF(IF(AND(A854&gt;=$E$23,MOD(A854-$E$23,int)=0),$E$24,0)+F854&gt;=J853+E854,J853+E854-F854,IF(AND(A854&gt;=$E$23,MOD(A854-$E$23,int)=0),$E$24,0)+IF(IF(AND(A854&gt;=$E$23,MOD(A854-$E$23,int)=0),$E$24,0)+IF(MOD(A854-$E$27,periods_per_year)=0,$E$26,0)+F854&lt;J853+E854,IF(MOD(A854-$E$27,periods_per_year)=0,$E$26,0),J853+E854-IF(AND(A854&gt;=$E$23,MOD(A854-$E$23,int)=0),$E$24,0)-F854))))</f>
        <v>#NAME?</v>
      </c>
      <c r="H854" s="79"/>
      <c r="I854" s="78" t="str">
        <f t="shared" si="5"/>
        <v>#NAME?</v>
      </c>
      <c r="J854" s="78" t="str">
        <f t="shared" si="6"/>
        <v>#NAME?</v>
      </c>
      <c r="K854" s="78" t="str">
        <f t="shared" si="7"/>
        <v>#NAME?</v>
      </c>
      <c r="L854" s="78" t="str">
        <f t="shared" si="8"/>
        <v>#NAME?</v>
      </c>
      <c r="M854" s="4"/>
      <c r="N854" s="4"/>
      <c r="O854" s="74" t="str">
        <f t="shared" si="9"/>
        <v>#NAME?</v>
      </c>
      <c r="P854" s="75" t="str">
        <f>IF(O854="","",IF(OR(periods_per_year=26,periods_per_year=52),IF(periods_per_year=26,IF(O854=1,fpdate,P853+14),IF(periods_per_year=52,IF(O854=1,fpdate,P853+7),"n/a")),IF(periods_per_year=24,DATE(YEAR(fpdate),MONTH(fpdate)+(O854-1)/2+IF(AND(DAY(fpdate)&gt;=15,MOD(O854,2)=0),1,0),IF(MOD(O854,2)=0,IF(DAY(fpdate)&gt;=15,DAY(fpdate)-14,DAY(fpdate)+14),DAY(fpdate))),IF(DAY(DATE(YEAR(fpdate),MONTH(fpdate)+O854-1,DAY(fpdate)))&lt;&gt;DAY(fpdate),DATE(YEAR(fpdate),MONTH(fpdate)+O854,0),DATE(YEAR(fpdate),MONTH(fpdate)+O854-1,DAY(fpdate))))))</f>
        <v>#NAME?</v>
      </c>
      <c r="Q854" s="80" t="str">
        <f>IF(O854="","",IF(D854&lt;&gt;"",D854,IF(O854=1,start_rate,IF(variable,IF(OR(O854=1,O854&lt;$J$23*periods_per_year),Q853,MIN($J$24,IF(MOD(O854-1,$J$26)=0,MAX($J$25,Q853+$J$27),Q853))),Q853))))</f>
        <v>#NAME?</v>
      </c>
      <c r="R854" s="78" t="str">
        <f t="shared" si="10"/>
        <v>#NAME?</v>
      </c>
      <c r="S854" s="78" t="str">
        <f t="shared" si="11"/>
        <v>#NAME?</v>
      </c>
      <c r="T854" s="78" t="str">
        <f t="shared" si="12"/>
        <v>#NAME?</v>
      </c>
      <c r="U854" s="78" t="str">
        <f t="shared" si="13"/>
        <v>#NAME?</v>
      </c>
    </row>
    <row r="855" ht="12.75" customHeight="1">
      <c r="A855" s="74" t="str">
        <f t="shared" si="1"/>
        <v>#NAME?</v>
      </c>
      <c r="B855" s="75" t="str">
        <f>IF(A855="","",IF(OR(periods_per_year=26,periods_per_year=52),IF(periods_per_year=26,IF(A855=1,fpdate,B854+14),IF(periods_per_year=52,IF(A855=1,fpdate,B854+7),"n/a")),IF(periods_per_year=24,DATE(YEAR(fpdate),MONTH(fpdate)+(A855-1)/2+IF(AND(DAY(fpdate)&gt;=15,MOD(A855,2)=0),1,0),IF(MOD(A855,2)=0,IF(DAY(fpdate)&gt;=15,DAY(fpdate)-14,DAY(fpdate)+14),DAY(fpdate))),IF(DAY(DATE(YEAR(fpdate),MONTH(fpdate)+A855-1,DAY(fpdate)))&lt;&gt;DAY(fpdate),DATE(YEAR(fpdate),MONTH(fpdate)+A855,0),DATE(YEAR(fpdate),MONTH(fpdate)+A855-1,DAY(fpdate))))))</f>
        <v>#NAME?</v>
      </c>
      <c r="C855" s="76" t="str">
        <f t="shared" si="2"/>
        <v>#NAME?</v>
      </c>
      <c r="D855" s="77" t="str">
        <f>IF(A855="","",IF(A855=1,start_rate,IF(variable,IF(OR(A855=1,A855&lt;$J$23*periods_per_year),D854,MIN($J$24,IF(MOD(A855-1,$J$26)=0,MAX($J$25,D854+$J$27),D854))),D854)))</f>
        <v>#NAME?</v>
      </c>
      <c r="E855" s="78" t="str">
        <f t="shared" si="3"/>
        <v>#NAME?</v>
      </c>
      <c r="F855" s="78" t="str">
        <f t="shared" si="4"/>
        <v>#NAME?</v>
      </c>
      <c r="G855" s="78" t="str">
        <f>IF(OR(A855="",A855&lt;$E$23),"",IF(J854&lt;=F855,0,IF(IF(AND(A855&gt;=$E$23,MOD(A855-$E$23,int)=0),$E$24,0)+F855&gt;=J854+E855,J854+E855-F855,IF(AND(A855&gt;=$E$23,MOD(A855-$E$23,int)=0),$E$24,0)+IF(IF(AND(A855&gt;=$E$23,MOD(A855-$E$23,int)=0),$E$24,0)+IF(MOD(A855-$E$27,periods_per_year)=0,$E$26,0)+F855&lt;J854+E855,IF(MOD(A855-$E$27,periods_per_year)=0,$E$26,0),J854+E855-IF(AND(A855&gt;=$E$23,MOD(A855-$E$23,int)=0),$E$24,0)-F855))))</f>
        <v>#NAME?</v>
      </c>
      <c r="H855" s="79"/>
      <c r="I855" s="78" t="str">
        <f t="shared" si="5"/>
        <v>#NAME?</v>
      </c>
      <c r="J855" s="78" t="str">
        <f t="shared" si="6"/>
        <v>#NAME?</v>
      </c>
      <c r="K855" s="78" t="str">
        <f t="shared" si="7"/>
        <v>#NAME?</v>
      </c>
      <c r="L855" s="78" t="str">
        <f t="shared" si="8"/>
        <v>#NAME?</v>
      </c>
      <c r="M855" s="4"/>
      <c r="N855" s="4"/>
      <c r="O855" s="74" t="str">
        <f t="shared" si="9"/>
        <v>#NAME?</v>
      </c>
      <c r="P855" s="75" t="str">
        <f>IF(O855="","",IF(OR(periods_per_year=26,periods_per_year=52),IF(periods_per_year=26,IF(O855=1,fpdate,P854+14),IF(periods_per_year=52,IF(O855=1,fpdate,P854+7),"n/a")),IF(periods_per_year=24,DATE(YEAR(fpdate),MONTH(fpdate)+(O855-1)/2+IF(AND(DAY(fpdate)&gt;=15,MOD(O855,2)=0),1,0),IF(MOD(O855,2)=0,IF(DAY(fpdate)&gt;=15,DAY(fpdate)-14,DAY(fpdate)+14),DAY(fpdate))),IF(DAY(DATE(YEAR(fpdate),MONTH(fpdate)+O855-1,DAY(fpdate)))&lt;&gt;DAY(fpdate),DATE(YEAR(fpdate),MONTH(fpdate)+O855,0),DATE(YEAR(fpdate),MONTH(fpdate)+O855-1,DAY(fpdate))))))</f>
        <v>#NAME?</v>
      </c>
      <c r="Q855" s="80" t="str">
        <f>IF(O855="","",IF(D855&lt;&gt;"",D855,IF(O855=1,start_rate,IF(variable,IF(OR(O855=1,O855&lt;$J$23*periods_per_year),Q854,MIN($J$24,IF(MOD(O855-1,$J$26)=0,MAX($J$25,Q854+$J$27),Q854))),Q854))))</f>
        <v>#NAME?</v>
      </c>
      <c r="R855" s="78" t="str">
        <f t="shared" si="10"/>
        <v>#NAME?</v>
      </c>
      <c r="S855" s="78" t="str">
        <f t="shared" si="11"/>
        <v>#NAME?</v>
      </c>
      <c r="T855" s="78" t="str">
        <f t="shared" si="12"/>
        <v>#NAME?</v>
      </c>
      <c r="U855" s="78" t="str">
        <f t="shared" si="13"/>
        <v>#NAME?</v>
      </c>
    </row>
    <row r="856" ht="12.75" customHeight="1">
      <c r="A856" s="74" t="str">
        <f t="shared" si="1"/>
        <v>#NAME?</v>
      </c>
      <c r="B856" s="75" t="str">
        <f>IF(A856="","",IF(OR(periods_per_year=26,periods_per_year=52),IF(periods_per_year=26,IF(A856=1,fpdate,B855+14),IF(periods_per_year=52,IF(A856=1,fpdate,B855+7),"n/a")),IF(periods_per_year=24,DATE(YEAR(fpdate),MONTH(fpdate)+(A856-1)/2+IF(AND(DAY(fpdate)&gt;=15,MOD(A856,2)=0),1,0),IF(MOD(A856,2)=0,IF(DAY(fpdate)&gt;=15,DAY(fpdate)-14,DAY(fpdate)+14),DAY(fpdate))),IF(DAY(DATE(YEAR(fpdate),MONTH(fpdate)+A856-1,DAY(fpdate)))&lt;&gt;DAY(fpdate),DATE(YEAR(fpdate),MONTH(fpdate)+A856,0),DATE(YEAR(fpdate),MONTH(fpdate)+A856-1,DAY(fpdate))))))</f>
        <v>#NAME?</v>
      </c>
      <c r="C856" s="76" t="str">
        <f t="shared" si="2"/>
        <v>#NAME?</v>
      </c>
      <c r="D856" s="77" t="str">
        <f>IF(A856="","",IF(A856=1,start_rate,IF(variable,IF(OR(A856=1,A856&lt;$J$23*periods_per_year),D855,MIN($J$24,IF(MOD(A856-1,$J$26)=0,MAX($J$25,D855+$J$27),D855))),D855)))</f>
        <v>#NAME?</v>
      </c>
      <c r="E856" s="78" t="str">
        <f t="shared" si="3"/>
        <v>#NAME?</v>
      </c>
      <c r="F856" s="78" t="str">
        <f t="shared" si="4"/>
        <v>#NAME?</v>
      </c>
      <c r="G856" s="78" t="str">
        <f>IF(OR(A856="",A856&lt;$E$23),"",IF(J855&lt;=F856,0,IF(IF(AND(A856&gt;=$E$23,MOD(A856-$E$23,int)=0),$E$24,0)+F856&gt;=J855+E856,J855+E856-F856,IF(AND(A856&gt;=$E$23,MOD(A856-$E$23,int)=0),$E$24,0)+IF(IF(AND(A856&gt;=$E$23,MOD(A856-$E$23,int)=0),$E$24,0)+IF(MOD(A856-$E$27,periods_per_year)=0,$E$26,0)+F856&lt;J855+E856,IF(MOD(A856-$E$27,periods_per_year)=0,$E$26,0),J855+E856-IF(AND(A856&gt;=$E$23,MOD(A856-$E$23,int)=0),$E$24,0)-F856))))</f>
        <v>#NAME?</v>
      </c>
      <c r="H856" s="79"/>
      <c r="I856" s="78" t="str">
        <f t="shared" si="5"/>
        <v>#NAME?</v>
      </c>
      <c r="J856" s="78" t="str">
        <f t="shared" si="6"/>
        <v>#NAME?</v>
      </c>
      <c r="K856" s="78" t="str">
        <f t="shared" si="7"/>
        <v>#NAME?</v>
      </c>
      <c r="L856" s="78" t="str">
        <f t="shared" si="8"/>
        <v>#NAME?</v>
      </c>
      <c r="M856" s="4"/>
      <c r="N856" s="4"/>
      <c r="O856" s="74" t="str">
        <f t="shared" si="9"/>
        <v>#NAME?</v>
      </c>
      <c r="P856" s="75" t="str">
        <f>IF(O856="","",IF(OR(periods_per_year=26,periods_per_year=52),IF(periods_per_year=26,IF(O856=1,fpdate,P855+14),IF(periods_per_year=52,IF(O856=1,fpdate,P855+7),"n/a")),IF(periods_per_year=24,DATE(YEAR(fpdate),MONTH(fpdate)+(O856-1)/2+IF(AND(DAY(fpdate)&gt;=15,MOD(O856,2)=0),1,0),IF(MOD(O856,2)=0,IF(DAY(fpdate)&gt;=15,DAY(fpdate)-14,DAY(fpdate)+14),DAY(fpdate))),IF(DAY(DATE(YEAR(fpdate),MONTH(fpdate)+O856-1,DAY(fpdate)))&lt;&gt;DAY(fpdate),DATE(YEAR(fpdate),MONTH(fpdate)+O856,0),DATE(YEAR(fpdate),MONTH(fpdate)+O856-1,DAY(fpdate))))))</f>
        <v>#NAME?</v>
      </c>
      <c r="Q856" s="80" t="str">
        <f>IF(O856="","",IF(D856&lt;&gt;"",D856,IF(O856=1,start_rate,IF(variable,IF(OR(O856=1,O856&lt;$J$23*periods_per_year),Q855,MIN($J$24,IF(MOD(O856-1,$J$26)=0,MAX($J$25,Q855+$J$27),Q855))),Q855))))</f>
        <v>#NAME?</v>
      </c>
      <c r="R856" s="78" t="str">
        <f t="shared" si="10"/>
        <v>#NAME?</v>
      </c>
      <c r="S856" s="78" t="str">
        <f t="shared" si="11"/>
        <v>#NAME?</v>
      </c>
      <c r="T856" s="78" t="str">
        <f t="shared" si="12"/>
        <v>#NAME?</v>
      </c>
      <c r="U856" s="78" t="str">
        <f t="shared" si="13"/>
        <v>#NAME?</v>
      </c>
    </row>
    <row r="857" ht="12.75" customHeight="1">
      <c r="A857" s="74" t="str">
        <f t="shared" si="1"/>
        <v>#NAME?</v>
      </c>
      <c r="B857" s="75" t="str">
        <f>IF(A857="","",IF(OR(periods_per_year=26,periods_per_year=52),IF(periods_per_year=26,IF(A857=1,fpdate,B856+14),IF(periods_per_year=52,IF(A857=1,fpdate,B856+7),"n/a")),IF(periods_per_year=24,DATE(YEAR(fpdate),MONTH(fpdate)+(A857-1)/2+IF(AND(DAY(fpdate)&gt;=15,MOD(A857,2)=0),1,0),IF(MOD(A857,2)=0,IF(DAY(fpdate)&gt;=15,DAY(fpdate)-14,DAY(fpdate)+14),DAY(fpdate))),IF(DAY(DATE(YEAR(fpdate),MONTH(fpdate)+A857-1,DAY(fpdate)))&lt;&gt;DAY(fpdate),DATE(YEAR(fpdate),MONTH(fpdate)+A857,0),DATE(YEAR(fpdate),MONTH(fpdate)+A857-1,DAY(fpdate))))))</f>
        <v>#NAME?</v>
      </c>
      <c r="C857" s="76" t="str">
        <f t="shared" si="2"/>
        <v>#NAME?</v>
      </c>
      <c r="D857" s="77" t="str">
        <f>IF(A857="","",IF(A857=1,start_rate,IF(variable,IF(OR(A857=1,A857&lt;$J$23*periods_per_year),D856,MIN($J$24,IF(MOD(A857-1,$J$26)=0,MAX($J$25,D856+$J$27),D856))),D856)))</f>
        <v>#NAME?</v>
      </c>
      <c r="E857" s="78" t="str">
        <f t="shared" si="3"/>
        <v>#NAME?</v>
      </c>
      <c r="F857" s="78" t="str">
        <f t="shared" si="4"/>
        <v>#NAME?</v>
      </c>
      <c r="G857" s="78" t="str">
        <f>IF(OR(A857="",A857&lt;$E$23),"",IF(J856&lt;=F857,0,IF(IF(AND(A857&gt;=$E$23,MOD(A857-$E$23,int)=0),$E$24,0)+F857&gt;=J856+E857,J856+E857-F857,IF(AND(A857&gt;=$E$23,MOD(A857-$E$23,int)=0),$E$24,0)+IF(IF(AND(A857&gt;=$E$23,MOD(A857-$E$23,int)=0),$E$24,0)+IF(MOD(A857-$E$27,periods_per_year)=0,$E$26,0)+F857&lt;J856+E857,IF(MOD(A857-$E$27,periods_per_year)=0,$E$26,0),J856+E857-IF(AND(A857&gt;=$E$23,MOD(A857-$E$23,int)=0),$E$24,0)-F857))))</f>
        <v>#NAME?</v>
      </c>
      <c r="H857" s="79"/>
      <c r="I857" s="78" t="str">
        <f t="shared" si="5"/>
        <v>#NAME?</v>
      </c>
      <c r="J857" s="78" t="str">
        <f t="shared" si="6"/>
        <v>#NAME?</v>
      </c>
      <c r="K857" s="78" t="str">
        <f t="shared" si="7"/>
        <v>#NAME?</v>
      </c>
      <c r="L857" s="78" t="str">
        <f t="shared" si="8"/>
        <v>#NAME?</v>
      </c>
      <c r="M857" s="4"/>
      <c r="N857" s="4"/>
      <c r="O857" s="74" t="str">
        <f t="shared" si="9"/>
        <v>#NAME?</v>
      </c>
      <c r="P857" s="75" t="str">
        <f>IF(O857="","",IF(OR(periods_per_year=26,periods_per_year=52),IF(periods_per_year=26,IF(O857=1,fpdate,P856+14),IF(periods_per_year=52,IF(O857=1,fpdate,P856+7),"n/a")),IF(periods_per_year=24,DATE(YEAR(fpdate),MONTH(fpdate)+(O857-1)/2+IF(AND(DAY(fpdate)&gt;=15,MOD(O857,2)=0),1,0),IF(MOD(O857,2)=0,IF(DAY(fpdate)&gt;=15,DAY(fpdate)-14,DAY(fpdate)+14),DAY(fpdate))),IF(DAY(DATE(YEAR(fpdate),MONTH(fpdate)+O857-1,DAY(fpdate)))&lt;&gt;DAY(fpdate),DATE(YEAR(fpdate),MONTH(fpdate)+O857,0),DATE(YEAR(fpdate),MONTH(fpdate)+O857-1,DAY(fpdate))))))</f>
        <v>#NAME?</v>
      </c>
      <c r="Q857" s="80" t="str">
        <f>IF(O857="","",IF(D857&lt;&gt;"",D857,IF(O857=1,start_rate,IF(variable,IF(OR(O857=1,O857&lt;$J$23*periods_per_year),Q856,MIN($J$24,IF(MOD(O857-1,$J$26)=0,MAX($J$25,Q856+$J$27),Q856))),Q856))))</f>
        <v>#NAME?</v>
      </c>
      <c r="R857" s="78" t="str">
        <f t="shared" si="10"/>
        <v>#NAME?</v>
      </c>
      <c r="S857" s="78" t="str">
        <f t="shared" si="11"/>
        <v>#NAME?</v>
      </c>
      <c r="T857" s="78" t="str">
        <f t="shared" si="12"/>
        <v>#NAME?</v>
      </c>
      <c r="U857" s="78" t="str">
        <f t="shared" si="13"/>
        <v>#NAME?</v>
      </c>
    </row>
    <row r="858" ht="12.75" customHeight="1">
      <c r="A858" s="74" t="str">
        <f t="shared" si="1"/>
        <v>#NAME?</v>
      </c>
      <c r="B858" s="75" t="str">
        <f>IF(A858="","",IF(OR(periods_per_year=26,periods_per_year=52),IF(periods_per_year=26,IF(A858=1,fpdate,B857+14),IF(periods_per_year=52,IF(A858=1,fpdate,B857+7),"n/a")),IF(periods_per_year=24,DATE(YEAR(fpdate),MONTH(fpdate)+(A858-1)/2+IF(AND(DAY(fpdate)&gt;=15,MOD(A858,2)=0),1,0),IF(MOD(A858,2)=0,IF(DAY(fpdate)&gt;=15,DAY(fpdate)-14,DAY(fpdate)+14),DAY(fpdate))),IF(DAY(DATE(YEAR(fpdate),MONTH(fpdate)+A858-1,DAY(fpdate)))&lt;&gt;DAY(fpdate),DATE(YEAR(fpdate),MONTH(fpdate)+A858,0),DATE(YEAR(fpdate),MONTH(fpdate)+A858-1,DAY(fpdate))))))</f>
        <v>#NAME?</v>
      </c>
      <c r="C858" s="76" t="str">
        <f t="shared" si="2"/>
        <v>#NAME?</v>
      </c>
      <c r="D858" s="77" t="str">
        <f>IF(A858="","",IF(A858=1,start_rate,IF(variable,IF(OR(A858=1,A858&lt;$J$23*periods_per_year),D857,MIN($J$24,IF(MOD(A858-1,$J$26)=0,MAX($J$25,D857+$J$27),D857))),D857)))</f>
        <v>#NAME?</v>
      </c>
      <c r="E858" s="78" t="str">
        <f t="shared" si="3"/>
        <v>#NAME?</v>
      </c>
      <c r="F858" s="78" t="str">
        <f t="shared" si="4"/>
        <v>#NAME?</v>
      </c>
      <c r="G858" s="78" t="str">
        <f>IF(OR(A858="",A858&lt;$E$23),"",IF(J857&lt;=F858,0,IF(IF(AND(A858&gt;=$E$23,MOD(A858-$E$23,int)=0),$E$24,0)+F858&gt;=J857+E858,J857+E858-F858,IF(AND(A858&gt;=$E$23,MOD(A858-$E$23,int)=0),$E$24,0)+IF(IF(AND(A858&gt;=$E$23,MOD(A858-$E$23,int)=0),$E$24,0)+IF(MOD(A858-$E$27,periods_per_year)=0,$E$26,0)+F858&lt;J857+E858,IF(MOD(A858-$E$27,periods_per_year)=0,$E$26,0),J857+E858-IF(AND(A858&gt;=$E$23,MOD(A858-$E$23,int)=0),$E$24,0)-F858))))</f>
        <v>#NAME?</v>
      </c>
      <c r="H858" s="79"/>
      <c r="I858" s="78" t="str">
        <f t="shared" si="5"/>
        <v>#NAME?</v>
      </c>
      <c r="J858" s="78" t="str">
        <f t="shared" si="6"/>
        <v>#NAME?</v>
      </c>
      <c r="K858" s="78" t="str">
        <f t="shared" si="7"/>
        <v>#NAME?</v>
      </c>
      <c r="L858" s="78" t="str">
        <f t="shared" si="8"/>
        <v>#NAME?</v>
      </c>
      <c r="M858" s="4"/>
      <c r="N858" s="4"/>
      <c r="O858" s="74" t="str">
        <f t="shared" si="9"/>
        <v>#NAME?</v>
      </c>
      <c r="P858" s="75" t="str">
        <f>IF(O858="","",IF(OR(periods_per_year=26,periods_per_year=52),IF(periods_per_year=26,IF(O858=1,fpdate,P857+14),IF(periods_per_year=52,IF(O858=1,fpdate,P857+7),"n/a")),IF(periods_per_year=24,DATE(YEAR(fpdate),MONTH(fpdate)+(O858-1)/2+IF(AND(DAY(fpdate)&gt;=15,MOD(O858,2)=0),1,0),IF(MOD(O858,2)=0,IF(DAY(fpdate)&gt;=15,DAY(fpdate)-14,DAY(fpdate)+14),DAY(fpdate))),IF(DAY(DATE(YEAR(fpdate),MONTH(fpdate)+O858-1,DAY(fpdate)))&lt;&gt;DAY(fpdate),DATE(YEAR(fpdate),MONTH(fpdate)+O858,0),DATE(YEAR(fpdate),MONTH(fpdate)+O858-1,DAY(fpdate))))))</f>
        <v>#NAME?</v>
      </c>
      <c r="Q858" s="80" t="str">
        <f>IF(O858="","",IF(D858&lt;&gt;"",D858,IF(O858=1,start_rate,IF(variable,IF(OR(O858=1,O858&lt;$J$23*periods_per_year),Q857,MIN($J$24,IF(MOD(O858-1,$J$26)=0,MAX($J$25,Q857+$J$27),Q857))),Q857))))</f>
        <v>#NAME?</v>
      </c>
      <c r="R858" s="78" t="str">
        <f t="shared" si="10"/>
        <v>#NAME?</v>
      </c>
      <c r="S858" s="78" t="str">
        <f t="shared" si="11"/>
        <v>#NAME?</v>
      </c>
      <c r="T858" s="78" t="str">
        <f t="shared" si="12"/>
        <v>#NAME?</v>
      </c>
      <c r="U858" s="78" t="str">
        <f t="shared" si="13"/>
        <v>#NAME?</v>
      </c>
    </row>
    <row r="859" ht="12.75" customHeight="1">
      <c r="A859" s="74" t="str">
        <f t="shared" si="1"/>
        <v>#NAME?</v>
      </c>
      <c r="B859" s="75" t="str">
        <f>IF(A859="","",IF(OR(periods_per_year=26,periods_per_year=52),IF(periods_per_year=26,IF(A859=1,fpdate,B858+14),IF(periods_per_year=52,IF(A859=1,fpdate,B858+7),"n/a")),IF(periods_per_year=24,DATE(YEAR(fpdate),MONTH(fpdate)+(A859-1)/2+IF(AND(DAY(fpdate)&gt;=15,MOD(A859,2)=0),1,0),IF(MOD(A859,2)=0,IF(DAY(fpdate)&gt;=15,DAY(fpdate)-14,DAY(fpdate)+14),DAY(fpdate))),IF(DAY(DATE(YEAR(fpdate),MONTH(fpdate)+A859-1,DAY(fpdate)))&lt;&gt;DAY(fpdate),DATE(YEAR(fpdate),MONTH(fpdate)+A859,0),DATE(YEAR(fpdate),MONTH(fpdate)+A859-1,DAY(fpdate))))))</f>
        <v>#NAME?</v>
      </c>
      <c r="C859" s="76" t="str">
        <f t="shared" si="2"/>
        <v>#NAME?</v>
      </c>
      <c r="D859" s="77" t="str">
        <f>IF(A859="","",IF(A859=1,start_rate,IF(variable,IF(OR(A859=1,A859&lt;$J$23*periods_per_year),D858,MIN($J$24,IF(MOD(A859-1,$J$26)=0,MAX($J$25,D858+$J$27),D858))),D858)))</f>
        <v>#NAME?</v>
      </c>
      <c r="E859" s="78" t="str">
        <f t="shared" si="3"/>
        <v>#NAME?</v>
      </c>
      <c r="F859" s="78" t="str">
        <f t="shared" si="4"/>
        <v>#NAME?</v>
      </c>
      <c r="G859" s="78" t="str">
        <f>IF(OR(A859="",A859&lt;$E$23),"",IF(J858&lt;=F859,0,IF(IF(AND(A859&gt;=$E$23,MOD(A859-$E$23,int)=0),$E$24,0)+F859&gt;=J858+E859,J858+E859-F859,IF(AND(A859&gt;=$E$23,MOD(A859-$E$23,int)=0),$E$24,0)+IF(IF(AND(A859&gt;=$E$23,MOD(A859-$E$23,int)=0),$E$24,0)+IF(MOD(A859-$E$27,periods_per_year)=0,$E$26,0)+F859&lt;J858+E859,IF(MOD(A859-$E$27,periods_per_year)=0,$E$26,0),J858+E859-IF(AND(A859&gt;=$E$23,MOD(A859-$E$23,int)=0),$E$24,0)-F859))))</f>
        <v>#NAME?</v>
      </c>
      <c r="H859" s="79"/>
      <c r="I859" s="78" t="str">
        <f t="shared" si="5"/>
        <v>#NAME?</v>
      </c>
      <c r="J859" s="78" t="str">
        <f t="shared" si="6"/>
        <v>#NAME?</v>
      </c>
      <c r="K859" s="78" t="str">
        <f t="shared" si="7"/>
        <v>#NAME?</v>
      </c>
      <c r="L859" s="78" t="str">
        <f t="shared" si="8"/>
        <v>#NAME?</v>
      </c>
      <c r="M859" s="4"/>
      <c r="N859" s="4"/>
      <c r="O859" s="74" t="str">
        <f t="shared" si="9"/>
        <v>#NAME?</v>
      </c>
      <c r="P859" s="75" t="str">
        <f>IF(O859="","",IF(OR(periods_per_year=26,periods_per_year=52),IF(periods_per_year=26,IF(O859=1,fpdate,P858+14),IF(periods_per_year=52,IF(O859=1,fpdate,P858+7),"n/a")),IF(periods_per_year=24,DATE(YEAR(fpdate),MONTH(fpdate)+(O859-1)/2+IF(AND(DAY(fpdate)&gt;=15,MOD(O859,2)=0),1,0),IF(MOD(O859,2)=0,IF(DAY(fpdate)&gt;=15,DAY(fpdate)-14,DAY(fpdate)+14),DAY(fpdate))),IF(DAY(DATE(YEAR(fpdate),MONTH(fpdate)+O859-1,DAY(fpdate)))&lt;&gt;DAY(fpdate),DATE(YEAR(fpdate),MONTH(fpdate)+O859,0),DATE(YEAR(fpdate),MONTH(fpdate)+O859-1,DAY(fpdate))))))</f>
        <v>#NAME?</v>
      </c>
      <c r="Q859" s="80" t="str">
        <f>IF(O859="","",IF(D859&lt;&gt;"",D859,IF(O859=1,start_rate,IF(variable,IF(OR(O859=1,O859&lt;$J$23*periods_per_year),Q858,MIN($J$24,IF(MOD(O859-1,$J$26)=0,MAX($J$25,Q858+$J$27),Q858))),Q858))))</f>
        <v>#NAME?</v>
      </c>
      <c r="R859" s="78" t="str">
        <f t="shared" si="10"/>
        <v>#NAME?</v>
      </c>
      <c r="S859" s="78" t="str">
        <f t="shared" si="11"/>
        <v>#NAME?</v>
      </c>
      <c r="T859" s="78" t="str">
        <f t="shared" si="12"/>
        <v>#NAME?</v>
      </c>
      <c r="U859" s="78" t="str">
        <f t="shared" si="13"/>
        <v>#NAME?</v>
      </c>
    </row>
    <row r="860" ht="12.75" customHeight="1">
      <c r="A860" s="74" t="str">
        <f t="shared" si="1"/>
        <v>#NAME?</v>
      </c>
      <c r="B860" s="75" t="str">
        <f>IF(A860="","",IF(OR(periods_per_year=26,periods_per_year=52),IF(periods_per_year=26,IF(A860=1,fpdate,B859+14),IF(periods_per_year=52,IF(A860=1,fpdate,B859+7),"n/a")),IF(periods_per_year=24,DATE(YEAR(fpdate),MONTH(fpdate)+(A860-1)/2+IF(AND(DAY(fpdate)&gt;=15,MOD(A860,2)=0),1,0),IF(MOD(A860,2)=0,IF(DAY(fpdate)&gt;=15,DAY(fpdate)-14,DAY(fpdate)+14),DAY(fpdate))),IF(DAY(DATE(YEAR(fpdate),MONTH(fpdate)+A860-1,DAY(fpdate)))&lt;&gt;DAY(fpdate),DATE(YEAR(fpdate),MONTH(fpdate)+A860,0),DATE(YEAR(fpdate),MONTH(fpdate)+A860-1,DAY(fpdate))))))</f>
        <v>#NAME?</v>
      </c>
      <c r="C860" s="76" t="str">
        <f t="shared" si="2"/>
        <v>#NAME?</v>
      </c>
      <c r="D860" s="77" t="str">
        <f>IF(A860="","",IF(A860=1,start_rate,IF(variable,IF(OR(A860=1,A860&lt;$J$23*periods_per_year),D859,MIN($J$24,IF(MOD(A860-1,$J$26)=0,MAX($J$25,D859+$J$27),D859))),D859)))</f>
        <v>#NAME?</v>
      </c>
      <c r="E860" s="78" t="str">
        <f t="shared" si="3"/>
        <v>#NAME?</v>
      </c>
      <c r="F860" s="78" t="str">
        <f t="shared" si="4"/>
        <v>#NAME?</v>
      </c>
      <c r="G860" s="78" t="str">
        <f>IF(OR(A860="",A860&lt;$E$23),"",IF(J859&lt;=F860,0,IF(IF(AND(A860&gt;=$E$23,MOD(A860-$E$23,int)=0),$E$24,0)+F860&gt;=J859+E860,J859+E860-F860,IF(AND(A860&gt;=$E$23,MOD(A860-$E$23,int)=0),$E$24,0)+IF(IF(AND(A860&gt;=$E$23,MOD(A860-$E$23,int)=0),$E$24,0)+IF(MOD(A860-$E$27,periods_per_year)=0,$E$26,0)+F860&lt;J859+E860,IF(MOD(A860-$E$27,periods_per_year)=0,$E$26,0),J859+E860-IF(AND(A860&gt;=$E$23,MOD(A860-$E$23,int)=0),$E$24,0)-F860))))</f>
        <v>#NAME?</v>
      </c>
      <c r="H860" s="79"/>
      <c r="I860" s="78" t="str">
        <f t="shared" si="5"/>
        <v>#NAME?</v>
      </c>
      <c r="J860" s="78" t="str">
        <f t="shared" si="6"/>
        <v>#NAME?</v>
      </c>
      <c r="K860" s="78" t="str">
        <f t="shared" si="7"/>
        <v>#NAME?</v>
      </c>
      <c r="L860" s="78" t="str">
        <f t="shared" si="8"/>
        <v>#NAME?</v>
      </c>
      <c r="M860" s="4"/>
      <c r="N860" s="4"/>
      <c r="O860" s="74" t="str">
        <f t="shared" si="9"/>
        <v>#NAME?</v>
      </c>
      <c r="P860" s="75" t="str">
        <f>IF(O860="","",IF(OR(periods_per_year=26,periods_per_year=52),IF(periods_per_year=26,IF(O860=1,fpdate,P859+14),IF(periods_per_year=52,IF(O860=1,fpdate,P859+7),"n/a")),IF(periods_per_year=24,DATE(YEAR(fpdate),MONTH(fpdate)+(O860-1)/2+IF(AND(DAY(fpdate)&gt;=15,MOD(O860,2)=0),1,0),IF(MOD(O860,2)=0,IF(DAY(fpdate)&gt;=15,DAY(fpdate)-14,DAY(fpdate)+14),DAY(fpdate))),IF(DAY(DATE(YEAR(fpdate),MONTH(fpdate)+O860-1,DAY(fpdate)))&lt;&gt;DAY(fpdate),DATE(YEAR(fpdate),MONTH(fpdate)+O860,0),DATE(YEAR(fpdate),MONTH(fpdate)+O860-1,DAY(fpdate))))))</f>
        <v>#NAME?</v>
      </c>
      <c r="Q860" s="80" t="str">
        <f>IF(O860="","",IF(D860&lt;&gt;"",D860,IF(O860=1,start_rate,IF(variable,IF(OR(O860=1,O860&lt;$J$23*periods_per_year),Q859,MIN($J$24,IF(MOD(O860-1,$J$26)=0,MAX($J$25,Q859+$J$27),Q859))),Q859))))</f>
        <v>#NAME?</v>
      </c>
      <c r="R860" s="78" t="str">
        <f t="shared" si="10"/>
        <v>#NAME?</v>
      </c>
      <c r="S860" s="78" t="str">
        <f t="shared" si="11"/>
        <v>#NAME?</v>
      </c>
      <c r="T860" s="78" t="str">
        <f t="shared" si="12"/>
        <v>#NAME?</v>
      </c>
      <c r="U860" s="78" t="str">
        <f t="shared" si="13"/>
        <v>#NAME?</v>
      </c>
    </row>
    <row r="861" ht="12.75" customHeight="1">
      <c r="A861" s="74" t="str">
        <f t="shared" si="1"/>
        <v>#NAME?</v>
      </c>
      <c r="B861" s="75" t="str">
        <f>IF(A861="","",IF(OR(periods_per_year=26,periods_per_year=52),IF(periods_per_year=26,IF(A861=1,fpdate,B860+14),IF(periods_per_year=52,IF(A861=1,fpdate,B860+7),"n/a")),IF(periods_per_year=24,DATE(YEAR(fpdate),MONTH(fpdate)+(A861-1)/2+IF(AND(DAY(fpdate)&gt;=15,MOD(A861,2)=0),1,0),IF(MOD(A861,2)=0,IF(DAY(fpdate)&gt;=15,DAY(fpdate)-14,DAY(fpdate)+14),DAY(fpdate))),IF(DAY(DATE(YEAR(fpdate),MONTH(fpdate)+A861-1,DAY(fpdate)))&lt;&gt;DAY(fpdate),DATE(YEAR(fpdate),MONTH(fpdate)+A861,0),DATE(YEAR(fpdate),MONTH(fpdate)+A861-1,DAY(fpdate))))))</f>
        <v>#NAME?</v>
      </c>
      <c r="C861" s="76" t="str">
        <f t="shared" si="2"/>
        <v>#NAME?</v>
      </c>
      <c r="D861" s="77" t="str">
        <f>IF(A861="","",IF(A861=1,start_rate,IF(variable,IF(OR(A861=1,A861&lt;$J$23*periods_per_year),D860,MIN($J$24,IF(MOD(A861-1,$J$26)=0,MAX($J$25,D860+$J$27),D860))),D860)))</f>
        <v>#NAME?</v>
      </c>
      <c r="E861" s="78" t="str">
        <f t="shared" si="3"/>
        <v>#NAME?</v>
      </c>
      <c r="F861" s="78" t="str">
        <f t="shared" si="4"/>
        <v>#NAME?</v>
      </c>
      <c r="G861" s="78" t="str">
        <f>IF(OR(A861="",A861&lt;$E$23),"",IF(J860&lt;=F861,0,IF(IF(AND(A861&gt;=$E$23,MOD(A861-$E$23,int)=0),$E$24,0)+F861&gt;=J860+E861,J860+E861-F861,IF(AND(A861&gt;=$E$23,MOD(A861-$E$23,int)=0),$E$24,0)+IF(IF(AND(A861&gt;=$E$23,MOD(A861-$E$23,int)=0),$E$24,0)+IF(MOD(A861-$E$27,periods_per_year)=0,$E$26,0)+F861&lt;J860+E861,IF(MOD(A861-$E$27,periods_per_year)=0,$E$26,0),J860+E861-IF(AND(A861&gt;=$E$23,MOD(A861-$E$23,int)=0),$E$24,0)-F861))))</f>
        <v>#NAME?</v>
      </c>
      <c r="H861" s="79"/>
      <c r="I861" s="78" t="str">
        <f t="shared" si="5"/>
        <v>#NAME?</v>
      </c>
      <c r="J861" s="78" t="str">
        <f t="shared" si="6"/>
        <v>#NAME?</v>
      </c>
      <c r="K861" s="78" t="str">
        <f t="shared" si="7"/>
        <v>#NAME?</v>
      </c>
      <c r="L861" s="78" t="str">
        <f t="shared" si="8"/>
        <v>#NAME?</v>
      </c>
      <c r="M861" s="4"/>
      <c r="N861" s="4"/>
      <c r="O861" s="74" t="str">
        <f t="shared" si="9"/>
        <v>#NAME?</v>
      </c>
      <c r="P861" s="75" t="str">
        <f>IF(O861="","",IF(OR(periods_per_year=26,periods_per_year=52),IF(periods_per_year=26,IF(O861=1,fpdate,P860+14),IF(periods_per_year=52,IF(O861=1,fpdate,P860+7),"n/a")),IF(periods_per_year=24,DATE(YEAR(fpdate),MONTH(fpdate)+(O861-1)/2+IF(AND(DAY(fpdate)&gt;=15,MOD(O861,2)=0),1,0),IF(MOD(O861,2)=0,IF(DAY(fpdate)&gt;=15,DAY(fpdate)-14,DAY(fpdate)+14),DAY(fpdate))),IF(DAY(DATE(YEAR(fpdate),MONTH(fpdate)+O861-1,DAY(fpdate)))&lt;&gt;DAY(fpdate),DATE(YEAR(fpdate),MONTH(fpdate)+O861,0),DATE(YEAR(fpdate),MONTH(fpdate)+O861-1,DAY(fpdate))))))</f>
        <v>#NAME?</v>
      </c>
      <c r="Q861" s="80" t="str">
        <f>IF(O861="","",IF(D861&lt;&gt;"",D861,IF(O861=1,start_rate,IF(variable,IF(OR(O861=1,O861&lt;$J$23*periods_per_year),Q860,MIN($J$24,IF(MOD(O861-1,$J$26)=0,MAX($J$25,Q860+$J$27),Q860))),Q860))))</f>
        <v>#NAME?</v>
      </c>
      <c r="R861" s="78" t="str">
        <f t="shared" si="10"/>
        <v>#NAME?</v>
      </c>
      <c r="S861" s="78" t="str">
        <f t="shared" si="11"/>
        <v>#NAME?</v>
      </c>
      <c r="T861" s="78" t="str">
        <f t="shared" si="12"/>
        <v>#NAME?</v>
      </c>
      <c r="U861" s="78" t="str">
        <f t="shared" si="13"/>
        <v>#NAME?</v>
      </c>
    </row>
    <row r="862" ht="12.75" customHeight="1">
      <c r="A862" s="74" t="str">
        <f t="shared" si="1"/>
        <v>#NAME?</v>
      </c>
      <c r="B862" s="75" t="str">
        <f>IF(A862="","",IF(OR(periods_per_year=26,periods_per_year=52),IF(periods_per_year=26,IF(A862=1,fpdate,B861+14),IF(periods_per_year=52,IF(A862=1,fpdate,B861+7),"n/a")),IF(periods_per_year=24,DATE(YEAR(fpdate),MONTH(fpdate)+(A862-1)/2+IF(AND(DAY(fpdate)&gt;=15,MOD(A862,2)=0),1,0),IF(MOD(A862,2)=0,IF(DAY(fpdate)&gt;=15,DAY(fpdate)-14,DAY(fpdate)+14),DAY(fpdate))),IF(DAY(DATE(YEAR(fpdate),MONTH(fpdate)+A862-1,DAY(fpdate)))&lt;&gt;DAY(fpdate),DATE(YEAR(fpdate),MONTH(fpdate)+A862,0),DATE(YEAR(fpdate),MONTH(fpdate)+A862-1,DAY(fpdate))))))</f>
        <v>#NAME?</v>
      </c>
      <c r="C862" s="76" t="str">
        <f t="shared" si="2"/>
        <v>#NAME?</v>
      </c>
      <c r="D862" s="77" t="str">
        <f>IF(A862="","",IF(A862=1,start_rate,IF(variable,IF(OR(A862=1,A862&lt;$J$23*periods_per_year),D861,MIN($J$24,IF(MOD(A862-1,$J$26)=0,MAX($J$25,D861+$J$27),D861))),D861)))</f>
        <v>#NAME?</v>
      </c>
      <c r="E862" s="78" t="str">
        <f t="shared" si="3"/>
        <v>#NAME?</v>
      </c>
      <c r="F862" s="78" t="str">
        <f t="shared" si="4"/>
        <v>#NAME?</v>
      </c>
      <c r="G862" s="78" t="str">
        <f>IF(OR(A862="",A862&lt;$E$23),"",IF(J861&lt;=F862,0,IF(IF(AND(A862&gt;=$E$23,MOD(A862-$E$23,int)=0),$E$24,0)+F862&gt;=J861+E862,J861+E862-F862,IF(AND(A862&gt;=$E$23,MOD(A862-$E$23,int)=0),$E$24,0)+IF(IF(AND(A862&gt;=$E$23,MOD(A862-$E$23,int)=0),$E$24,0)+IF(MOD(A862-$E$27,periods_per_year)=0,$E$26,0)+F862&lt;J861+E862,IF(MOD(A862-$E$27,periods_per_year)=0,$E$26,0),J861+E862-IF(AND(A862&gt;=$E$23,MOD(A862-$E$23,int)=0),$E$24,0)-F862))))</f>
        <v>#NAME?</v>
      </c>
      <c r="H862" s="79"/>
      <c r="I862" s="78" t="str">
        <f t="shared" si="5"/>
        <v>#NAME?</v>
      </c>
      <c r="J862" s="78" t="str">
        <f t="shared" si="6"/>
        <v>#NAME?</v>
      </c>
      <c r="K862" s="78" t="str">
        <f t="shared" si="7"/>
        <v>#NAME?</v>
      </c>
      <c r="L862" s="78" t="str">
        <f t="shared" si="8"/>
        <v>#NAME?</v>
      </c>
      <c r="M862" s="4"/>
      <c r="N862" s="4"/>
      <c r="O862" s="74" t="str">
        <f t="shared" si="9"/>
        <v>#NAME?</v>
      </c>
      <c r="P862" s="75" t="str">
        <f>IF(O862="","",IF(OR(periods_per_year=26,periods_per_year=52),IF(periods_per_year=26,IF(O862=1,fpdate,P861+14),IF(periods_per_year=52,IF(O862=1,fpdate,P861+7),"n/a")),IF(periods_per_year=24,DATE(YEAR(fpdate),MONTH(fpdate)+(O862-1)/2+IF(AND(DAY(fpdate)&gt;=15,MOD(O862,2)=0),1,0),IF(MOD(O862,2)=0,IF(DAY(fpdate)&gt;=15,DAY(fpdate)-14,DAY(fpdate)+14),DAY(fpdate))),IF(DAY(DATE(YEAR(fpdate),MONTH(fpdate)+O862-1,DAY(fpdate)))&lt;&gt;DAY(fpdate),DATE(YEAR(fpdate),MONTH(fpdate)+O862,0),DATE(YEAR(fpdate),MONTH(fpdate)+O862-1,DAY(fpdate))))))</f>
        <v>#NAME?</v>
      </c>
      <c r="Q862" s="80" t="str">
        <f>IF(O862="","",IF(D862&lt;&gt;"",D862,IF(O862=1,start_rate,IF(variable,IF(OR(O862=1,O862&lt;$J$23*periods_per_year),Q861,MIN($J$24,IF(MOD(O862-1,$J$26)=0,MAX($J$25,Q861+$J$27),Q861))),Q861))))</f>
        <v>#NAME?</v>
      </c>
      <c r="R862" s="78" t="str">
        <f t="shared" si="10"/>
        <v>#NAME?</v>
      </c>
      <c r="S862" s="78" t="str">
        <f t="shared" si="11"/>
        <v>#NAME?</v>
      </c>
      <c r="T862" s="78" t="str">
        <f t="shared" si="12"/>
        <v>#NAME?</v>
      </c>
      <c r="U862" s="78" t="str">
        <f t="shared" si="13"/>
        <v>#NAME?</v>
      </c>
    </row>
    <row r="863" ht="12.75" customHeight="1">
      <c r="A863" s="74" t="str">
        <f t="shared" si="1"/>
        <v>#NAME?</v>
      </c>
      <c r="B863" s="75" t="str">
        <f>IF(A863="","",IF(OR(periods_per_year=26,periods_per_year=52),IF(periods_per_year=26,IF(A863=1,fpdate,B862+14),IF(periods_per_year=52,IF(A863=1,fpdate,B862+7),"n/a")),IF(periods_per_year=24,DATE(YEAR(fpdate),MONTH(fpdate)+(A863-1)/2+IF(AND(DAY(fpdate)&gt;=15,MOD(A863,2)=0),1,0),IF(MOD(A863,2)=0,IF(DAY(fpdate)&gt;=15,DAY(fpdate)-14,DAY(fpdate)+14),DAY(fpdate))),IF(DAY(DATE(YEAR(fpdate),MONTH(fpdate)+A863-1,DAY(fpdate)))&lt;&gt;DAY(fpdate),DATE(YEAR(fpdate),MONTH(fpdate)+A863,0),DATE(YEAR(fpdate),MONTH(fpdate)+A863-1,DAY(fpdate))))))</f>
        <v>#NAME?</v>
      </c>
      <c r="C863" s="76" t="str">
        <f t="shared" si="2"/>
        <v>#NAME?</v>
      </c>
      <c r="D863" s="77" t="str">
        <f>IF(A863="","",IF(A863=1,start_rate,IF(variable,IF(OR(A863=1,A863&lt;$J$23*periods_per_year),D862,MIN($J$24,IF(MOD(A863-1,$J$26)=0,MAX($J$25,D862+$J$27),D862))),D862)))</f>
        <v>#NAME?</v>
      </c>
      <c r="E863" s="78" t="str">
        <f t="shared" si="3"/>
        <v>#NAME?</v>
      </c>
      <c r="F863" s="78" t="str">
        <f t="shared" si="4"/>
        <v>#NAME?</v>
      </c>
      <c r="G863" s="78" t="str">
        <f>IF(OR(A863="",A863&lt;$E$23),"",IF(J862&lt;=F863,0,IF(IF(AND(A863&gt;=$E$23,MOD(A863-$E$23,int)=0),$E$24,0)+F863&gt;=J862+E863,J862+E863-F863,IF(AND(A863&gt;=$E$23,MOD(A863-$E$23,int)=0),$E$24,0)+IF(IF(AND(A863&gt;=$E$23,MOD(A863-$E$23,int)=0),$E$24,0)+IF(MOD(A863-$E$27,periods_per_year)=0,$E$26,0)+F863&lt;J862+E863,IF(MOD(A863-$E$27,periods_per_year)=0,$E$26,0),J862+E863-IF(AND(A863&gt;=$E$23,MOD(A863-$E$23,int)=0),$E$24,0)-F863))))</f>
        <v>#NAME?</v>
      </c>
      <c r="H863" s="79"/>
      <c r="I863" s="78" t="str">
        <f t="shared" si="5"/>
        <v>#NAME?</v>
      </c>
      <c r="J863" s="78" t="str">
        <f t="shared" si="6"/>
        <v>#NAME?</v>
      </c>
      <c r="K863" s="78" t="str">
        <f t="shared" si="7"/>
        <v>#NAME?</v>
      </c>
      <c r="L863" s="78" t="str">
        <f t="shared" si="8"/>
        <v>#NAME?</v>
      </c>
      <c r="M863" s="4"/>
      <c r="N863" s="4"/>
      <c r="O863" s="74" t="str">
        <f t="shared" si="9"/>
        <v>#NAME?</v>
      </c>
      <c r="P863" s="75" t="str">
        <f>IF(O863="","",IF(OR(periods_per_year=26,periods_per_year=52),IF(periods_per_year=26,IF(O863=1,fpdate,P862+14),IF(periods_per_year=52,IF(O863=1,fpdate,P862+7),"n/a")),IF(periods_per_year=24,DATE(YEAR(fpdate),MONTH(fpdate)+(O863-1)/2+IF(AND(DAY(fpdate)&gt;=15,MOD(O863,2)=0),1,0),IF(MOD(O863,2)=0,IF(DAY(fpdate)&gt;=15,DAY(fpdate)-14,DAY(fpdate)+14),DAY(fpdate))),IF(DAY(DATE(YEAR(fpdate),MONTH(fpdate)+O863-1,DAY(fpdate)))&lt;&gt;DAY(fpdate),DATE(YEAR(fpdate),MONTH(fpdate)+O863,0),DATE(YEAR(fpdate),MONTH(fpdate)+O863-1,DAY(fpdate))))))</f>
        <v>#NAME?</v>
      </c>
      <c r="Q863" s="80" t="str">
        <f>IF(O863="","",IF(D863&lt;&gt;"",D863,IF(O863=1,start_rate,IF(variable,IF(OR(O863=1,O863&lt;$J$23*periods_per_year),Q862,MIN($J$24,IF(MOD(O863-1,$J$26)=0,MAX($J$25,Q862+$J$27),Q862))),Q862))))</f>
        <v>#NAME?</v>
      </c>
      <c r="R863" s="78" t="str">
        <f t="shared" si="10"/>
        <v>#NAME?</v>
      </c>
      <c r="S863" s="78" t="str">
        <f t="shared" si="11"/>
        <v>#NAME?</v>
      </c>
      <c r="T863" s="78" t="str">
        <f t="shared" si="12"/>
        <v>#NAME?</v>
      </c>
      <c r="U863" s="78" t="str">
        <f t="shared" si="13"/>
        <v>#NAME?</v>
      </c>
    </row>
    <row r="864" ht="12.75" customHeight="1">
      <c r="A864" s="74" t="str">
        <f t="shared" si="1"/>
        <v>#NAME?</v>
      </c>
      <c r="B864" s="75" t="str">
        <f>IF(A864="","",IF(OR(periods_per_year=26,periods_per_year=52),IF(periods_per_year=26,IF(A864=1,fpdate,B863+14),IF(periods_per_year=52,IF(A864=1,fpdate,B863+7),"n/a")),IF(periods_per_year=24,DATE(YEAR(fpdate),MONTH(fpdate)+(A864-1)/2+IF(AND(DAY(fpdate)&gt;=15,MOD(A864,2)=0),1,0),IF(MOD(A864,2)=0,IF(DAY(fpdate)&gt;=15,DAY(fpdate)-14,DAY(fpdate)+14),DAY(fpdate))),IF(DAY(DATE(YEAR(fpdate),MONTH(fpdate)+A864-1,DAY(fpdate)))&lt;&gt;DAY(fpdate),DATE(YEAR(fpdate),MONTH(fpdate)+A864,0),DATE(YEAR(fpdate),MONTH(fpdate)+A864-1,DAY(fpdate))))))</f>
        <v>#NAME?</v>
      </c>
      <c r="C864" s="76" t="str">
        <f t="shared" si="2"/>
        <v>#NAME?</v>
      </c>
      <c r="D864" s="77" t="str">
        <f>IF(A864="","",IF(A864=1,start_rate,IF(variable,IF(OR(A864=1,A864&lt;$J$23*periods_per_year),D863,MIN($J$24,IF(MOD(A864-1,$J$26)=0,MAX($J$25,D863+$J$27),D863))),D863)))</f>
        <v>#NAME?</v>
      </c>
      <c r="E864" s="78" t="str">
        <f t="shared" si="3"/>
        <v>#NAME?</v>
      </c>
      <c r="F864" s="78" t="str">
        <f t="shared" si="4"/>
        <v>#NAME?</v>
      </c>
      <c r="G864" s="78" t="str">
        <f>IF(OR(A864="",A864&lt;$E$23),"",IF(J863&lt;=F864,0,IF(IF(AND(A864&gt;=$E$23,MOD(A864-$E$23,int)=0),$E$24,0)+F864&gt;=J863+E864,J863+E864-F864,IF(AND(A864&gt;=$E$23,MOD(A864-$E$23,int)=0),$E$24,0)+IF(IF(AND(A864&gt;=$E$23,MOD(A864-$E$23,int)=0),$E$24,0)+IF(MOD(A864-$E$27,periods_per_year)=0,$E$26,0)+F864&lt;J863+E864,IF(MOD(A864-$E$27,periods_per_year)=0,$E$26,0),J863+E864-IF(AND(A864&gt;=$E$23,MOD(A864-$E$23,int)=0),$E$24,0)-F864))))</f>
        <v>#NAME?</v>
      </c>
      <c r="H864" s="79"/>
      <c r="I864" s="78" t="str">
        <f t="shared" si="5"/>
        <v>#NAME?</v>
      </c>
      <c r="J864" s="78" t="str">
        <f t="shared" si="6"/>
        <v>#NAME?</v>
      </c>
      <c r="K864" s="78" t="str">
        <f t="shared" si="7"/>
        <v>#NAME?</v>
      </c>
      <c r="L864" s="78" t="str">
        <f t="shared" si="8"/>
        <v>#NAME?</v>
      </c>
      <c r="M864" s="4"/>
      <c r="N864" s="4"/>
      <c r="O864" s="74" t="str">
        <f t="shared" si="9"/>
        <v>#NAME?</v>
      </c>
      <c r="P864" s="75" t="str">
        <f>IF(O864="","",IF(OR(periods_per_year=26,periods_per_year=52),IF(periods_per_year=26,IF(O864=1,fpdate,P863+14),IF(periods_per_year=52,IF(O864=1,fpdate,P863+7),"n/a")),IF(periods_per_year=24,DATE(YEAR(fpdate),MONTH(fpdate)+(O864-1)/2+IF(AND(DAY(fpdate)&gt;=15,MOD(O864,2)=0),1,0),IF(MOD(O864,2)=0,IF(DAY(fpdate)&gt;=15,DAY(fpdate)-14,DAY(fpdate)+14),DAY(fpdate))),IF(DAY(DATE(YEAR(fpdate),MONTH(fpdate)+O864-1,DAY(fpdate)))&lt;&gt;DAY(fpdate),DATE(YEAR(fpdate),MONTH(fpdate)+O864,0),DATE(YEAR(fpdate),MONTH(fpdate)+O864-1,DAY(fpdate))))))</f>
        <v>#NAME?</v>
      </c>
      <c r="Q864" s="80" t="str">
        <f>IF(O864="","",IF(D864&lt;&gt;"",D864,IF(O864=1,start_rate,IF(variable,IF(OR(O864=1,O864&lt;$J$23*periods_per_year),Q863,MIN($J$24,IF(MOD(O864-1,$J$26)=0,MAX($J$25,Q863+$J$27),Q863))),Q863))))</f>
        <v>#NAME?</v>
      </c>
      <c r="R864" s="78" t="str">
        <f t="shared" si="10"/>
        <v>#NAME?</v>
      </c>
      <c r="S864" s="78" t="str">
        <f t="shared" si="11"/>
        <v>#NAME?</v>
      </c>
      <c r="T864" s="78" t="str">
        <f t="shared" si="12"/>
        <v>#NAME?</v>
      </c>
      <c r="U864" s="78" t="str">
        <f t="shared" si="13"/>
        <v>#NAME?</v>
      </c>
    </row>
    <row r="865" ht="12.75" customHeight="1">
      <c r="A865" s="74" t="str">
        <f t="shared" si="1"/>
        <v>#NAME?</v>
      </c>
      <c r="B865" s="75" t="str">
        <f>IF(A865="","",IF(OR(periods_per_year=26,periods_per_year=52),IF(periods_per_year=26,IF(A865=1,fpdate,B864+14),IF(periods_per_year=52,IF(A865=1,fpdate,B864+7),"n/a")),IF(periods_per_year=24,DATE(YEAR(fpdate),MONTH(fpdate)+(A865-1)/2+IF(AND(DAY(fpdate)&gt;=15,MOD(A865,2)=0),1,0),IF(MOD(A865,2)=0,IF(DAY(fpdate)&gt;=15,DAY(fpdate)-14,DAY(fpdate)+14),DAY(fpdate))),IF(DAY(DATE(YEAR(fpdate),MONTH(fpdate)+A865-1,DAY(fpdate)))&lt;&gt;DAY(fpdate),DATE(YEAR(fpdate),MONTH(fpdate)+A865,0),DATE(YEAR(fpdate),MONTH(fpdate)+A865-1,DAY(fpdate))))))</f>
        <v>#NAME?</v>
      </c>
      <c r="C865" s="76" t="str">
        <f t="shared" si="2"/>
        <v>#NAME?</v>
      </c>
      <c r="D865" s="77" t="str">
        <f>IF(A865="","",IF(A865=1,start_rate,IF(variable,IF(OR(A865=1,A865&lt;$J$23*periods_per_year),D864,MIN($J$24,IF(MOD(A865-1,$J$26)=0,MAX($J$25,D864+$J$27),D864))),D864)))</f>
        <v>#NAME?</v>
      </c>
      <c r="E865" s="78" t="str">
        <f t="shared" si="3"/>
        <v>#NAME?</v>
      </c>
      <c r="F865" s="78" t="str">
        <f t="shared" si="4"/>
        <v>#NAME?</v>
      </c>
      <c r="G865" s="78" t="str">
        <f>IF(OR(A865="",A865&lt;$E$23),"",IF(J864&lt;=F865,0,IF(IF(AND(A865&gt;=$E$23,MOD(A865-$E$23,int)=0),$E$24,0)+F865&gt;=J864+E865,J864+E865-F865,IF(AND(A865&gt;=$E$23,MOD(A865-$E$23,int)=0),$E$24,0)+IF(IF(AND(A865&gt;=$E$23,MOD(A865-$E$23,int)=0),$E$24,0)+IF(MOD(A865-$E$27,periods_per_year)=0,$E$26,0)+F865&lt;J864+E865,IF(MOD(A865-$E$27,periods_per_year)=0,$E$26,0),J864+E865-IF(AND(A865&gt;=$E$23,MOD(A865-$E$23,int)=0),$E$24,0)-F865))))</f>
        <v>#NAME?</v>
      </c>
      <c r="H865" s="79"/>
      <c r="I865" s="78" t="str">
        <f t="shared" si="5"/>
        <v>#NAME?</v>
      </c>
      <c r="J865" s="78" t="str">
        <f t="shared" si="6"/>
        <v>#NAME?</v>
      </c>
      <c r="K865" s="78" t="str">
        <f t="shared" si="7"/>
        <v>#NAME?</v>
      </c>
      <c r="L865" s="78" t="str">
        <f t="shared" si="8"/>
        <v>#NAME?</v>
      </c>
      <c r="M865" s="4"/>
      <c r="N865" s="4"/>
      <c r="O865" s="74" t="str">
        <f t="shared" si="9"/>
        <v>#NAME?</v>
      </c>
      <c r="P865" s="75" t="str">
        <f>IF(O865="","",IF(OR(periods_per_year=26,periods_per_year=52),IF(periods_per_year=26,IF(O865=1,fpdate,P864+14),IF(periods_per_year=52,IF(O865=1,fpdate,P864+7),"n/a")),IF(periods_per_year=24,DATE(YEAR(fpdate),MONTH(fpdate)+(O865-1)/2+IF(AND(DAY(fpdate)&gt;=15,MOD(O865,2)=0),1,0),IF(MOD(O865,2)=0,IF(DAY(fpdate)&gt;=15,DAY(fpdate)-14,DAY(fpdate)+14),DAY(fpdate))),IF(DAY(DATE(YEAR(fpdate),MONTH(fpdate)+O865-1,DAY(fpdate)))&lt;&gt;DAY(fpdate),DATE(YEAR(fpdate),MONTH(fpdate)+O865,0),DATE(YEAR(fpdate),MONTH(fpdate)+O865-1,DAY(fpdate))))))</f>
        <v>#NAME?</v>
      </c>
      <c r="Q865" s="80" t="str">
        <f>IF(O865="","",IF(D865&lt;&gt;"",D865,IF(O865=1,start_rate,IF(variable,IF(OR(O865=1,O865&lt;$J$23*periods_per_year),Q864,MIN($J$24,IF(MOD(O865-1,$J$26)=0,MAX($J$25,Q864+$J$27),Q864))),Q864))))</f>
        <v>#NAME?</v>
      </c>
      <c r="R865" s="78" t="str">
        <f t="shared" si="10"/>
        <v>#NAME?</v>
      </c>
      <c r="S865" s="78" t="str">
        <f t="shared" si="11"/>
        <v>#NAME?</v>
      </c>
      <c r="T865" s="78" t="str">
        <f t="shared" si="12"/>
        <v>#NAME?</v>
      </c>
      <c r="U865" s="78" t="str">
        <f t="shared" si="13"/>
        <v>#NAME?</v>
      </c>
    </row>
    <row r="866" ht="12.75" customHeight="1">
      <c r="A866" s="74" t="str">
        <f t="shared" si="1"/>
        <v>#NAME?</v>
      </c>
      <c r="B866" s="75" t="str">
        <f>IF(A866="","",IF(OR(periods_per_year=26,periods_per_year=52),IF(periods_per_year=26,IF(A866=1,fpdate,B865+14),IF(periods_per_year=52,IF(A866=1,fpdate,B865+7),"n/a")),IF(periods_per_year=24,DATE(YEAR(fpdate),MONTH(fpdate)+(A866-1)/2+IF(AND(DAY(fpdate)&gt;=15,MOD(A866,2)=0),1,0),IF(MOD(A866,2)=0,IF(DAY(fpdate)&gt;=15,DAY(fpdate)-14,DAY(fpdate)+14),DAY(fpdate))),IF(DAY(DATE(YEAR(fpdate),MONTH(fpdate)+A866-1,DAY(fpdate)))&lt;&gt;DAY(fpdate),DATE(YEAR(fpdate),MONTH(fpdate)+A866,0),DATE(YEAR(fpdate),MONTH(fpdate)+A866-1,DAY(fpdate))))))</f>
        <v>#NAME?</v>
      </c>
      <c r="C866" s="76" t="str">
        <f t="shared" si="2"/>
        <v>#NAME?</v>
      </c>
      <c r="D866" s="77" t="str">
        <f>IF(A866="","",IF(A866=1,start_rate,IF(variable,IF(OR(A866=1,A866&lt;$J$23*periods_per_year),D865,MIN($J$24,IF(MOD(A866-1,$J$26)=0,MAX($J$25,D865+$J$27),D865))),D865)))</f>
        <v>#NAME?</v>
      </c>
      <c r="E866" s="78" t="str">
        <f t="shared" si="3"/>
        <v>#NAME?</v>
      </c>
      <c r="F866" s="78" t="str">
        <f t="shared" si="4"/>
        <v>#NAME?</v>
      </c>
      <c r="G866" s="78" t="str">
        <f>IF(OR(A866="",A866&lt;$E$23),"",IF(J865&lt;=F866,0,IF(IF(AND(A866&gt;=$E$23,MOD(A866-$E$23,int)=0),$E$24,0)+F866&gt;=J865+E866,J865+E866-F866,IF(AND(A866&gt;=$E$23,MOD(A866-$E$23,int)=0),$E$24,0)+IF(IF(AND(A866&gt;=$E$23,MOD(A866-$E$23,int)=0),$E$24,0)+IF(MOD(A866-$E$27,periods_per_year)=0,$E$26,0)+F866&lt;J865+E866,IF(MOD(A866-$E$27,periods_per_year)=0,$E$26,0),J865+E866-IF(AND(A866&gt;=$E$23,MOD(A866-$E$23,int)=0),$E$24,0)-F866))))</f>
        <v>#NAME?</v>
      </c>
      <c r="H866" s="79"/>
      <c r="I866" s="78" t="str">
        <f t="shared" si="5"/>
        <v>#NAME?</v>
      </c>
      <c r="J866" s="78" t="str">
        <f t="shared" si="6"/>
        <v>#NAME?</v>
      </c>
      <c r="K866" s="78" t="str">
        <f t="shared" si="7"/>
        <v>#NAME?</v>
      </c>
      <c r="L866" s="78" t="str">
        <f t="shared" si="8"/>
        <v>#NAME?</v>
      </c>
      <c r="M866" s="4"/>
      <c r="N866" s="4"/>
      <c r="O866" s="74" t="str">
        <f t="shared" si="9"/>
        <v>#NAME?</v>
      </c>
      <c r="P866" s="75" t="str">
        <f>IF(O866="","",IF(OR(periods_per_year=26,periods_per_year=52),IF(periods_per_year=26,IF(O866=1,fpdate,P865+14),IF(periods_per_year=52,IF(O866=1,fpdate,P865+7),"n/a")),IF(periods_per_year=24,DATE(YEAR(fpdate),MONTH(fpdate)+(O866-1)/2+IF(AND(DAY(fpdate)&gt;=15,MOD(O866,2)=0),1,0),IF(MOD(O866,2)=0,IF(DAY(fpdate)&gt;=15,DAY(fpdate)-14,DAY(fpdate)+14),DAY(fpdate))),IF(DAY(DATE(YEAR(fpdate),MONTH(fpdate)+O866-1,DAY(fpdate)))&lt;&gt;DAY(fpdate),DATE(YEAR(fpdate),MONTH(fpdate)+O866,0),DATE(YEAR(fpdate),MONTH(fpdate)+O866-1,DAY(fpdate))))))</f>
        <v>#NAME?</v>
      </c>
      <c r="Q866" s="80" t="str">
        <f>IF(O866="","",IF(D866&lt;&gt;"",D866,IF(O866=1,start_rate,IF(variable,IF(OR(O866=1,O866&lt;$J$23*periods_per_year),Q865,MIN($J$24,IF(MOD(O866-1,$J$26)=0,MAX($J$25,Q865+$J$27),Q865))),Q865))))</f>
        <v>#NAME?</v>
      </c>
      <c r="R866" s="78" t="str">
        <f t="shared" si="10"/>
        <v>#NAME?</v>
      </c>
      <c r="S866" s="78" t="str">
        <f t="shared" si="11"/>
        <v>#NAME?</v>
      </c>
      <c r="T866" s="78" t="str">
        <f t="shared" si="12"/>
        <v>#NAME?</v>
      </c>
      <c r="U866" s="78" t="str">
        <f t="shared" si="13"/>
        <v>#NAME?</v>
      </c>
    </row>
    <row r="867" ht="12.75" customHeight="1">
      <c r="A867" s="74" t="str">
        <f t="shared" si="1"/>
        <v>#NAME?</v>
      </c>
      <c r="B867" s="75" t="str">
        <f>IF(A867="","",IF(OR(periods_per_year=26,periods_per_year=52),IF(periods_per_year=26,IF(A867=1,fpdate,B866+14),IF(periods_per_year=52,IF(A867=1,fpdate,B866+7),"n/a")),IF(periods_per_year=24,DATE(YEAR(fpdate),MONTH(fpdate)+(A867-1)/2+IF(AND(DAY(fpdate)&gt;=15,MOD(A867,2)=0),1,0),IF(MOD(A867,2)=0,IF(DAY(fpdate)&gt;=15,DAY(fpdate)-14,DAY(fpdate)+14),DAY(fpdate))),IF(DAY(DATE(YEAR(fpdate),MONTH(fpdate)+A867-1,DAY(fpdate)))&lt;&gt;DAY(fpdate),DATE(YEAR(fpdate),MONTH(fpdate)+A867,0),DATE(YEAR(fpdate),MONTH(fpdate)+A867-1,DAY(fpdate))))))</f>
        <v>#NAME?</v>
      </c>
      <c r="C867" s="76" t="str">
        <f t="shared" si="2"/>
        <v>#NAME?</v>
      </c>
      <c r="D867" s="77" t="str">
        <f>IF(A867="","",IF(A867=1,start_rate,IF(variable,IF(OR(A867=1,A867&lt;$J$23*periods_per_year),D866,MIN($J$24,IF(MOD(A867-1,$J$26)=0,MAX($J$25,D866+$J$27),D866))),D866)))</f>
        <v>#NAME?</v>
      </c>
      <c r="E867" s="78" t="str">
        <f t="shared" si="3"/>
        <v>#NAME?</v>
      </c>
      <c r="F867" s="78" t="str">
        <f t="shared" si="4"/>
        <v>#NAME?</v>
      </c>
      <c r="G867" s="78" t="str">
        <f>IF(OR(A867="",A867&lt;$E$23),"",IF(J866&lt;=F867,0,IF(IF(AND(A867&gt;=$E$23,MOD(A867-$E$23,int)=0),$E$24,0)+F867&gt;=J866+E867,J866+E867-F867,IF(AND(A867&gt;=$E$23,MOD(A867-$E$23,int)=0),$E$24,0)+IF(IF(AND(A867&gt;=$E$23,MOD(A867-$E$23,int)=0),$E$24,0)+IF(MOD(A867-$E$27,periods_per_year)=0,$E$26,0)+F867&lt;J866+E867,IF(MOD(A867-$E$27,periods_per_year)=0,$E$26,0),J866+E867-IF(AND(A867&gt;=$E$23,MOD(A867-$E$23,int)=0),$E$24,0)-F867))))</f>
        <v>#NAME?</v>
      </c>
      <c r="H867" s="79"/>
      <c r="I867" s="78" t="str">
        <f t="shared" si="5"/>
        <v>#NAME?</v>
      </c>
      <c r="J867" s="78" t="str">
        <f t="shared" si="6"/>
        <v>#NAME?</v>
      </c>
      <c r="K867" s="78" t="str">
        <f t="shared" si="7"/>
        <v>#NAME?</v>
      </c>
      <c r="L867" s="78" t="str">
        <f t="shared" si="8"/>
        <v>#NAME?</v>
      </c>
      <c r="M867" s="4"/>
      <c r="N867" s="4"/>
      <c r="O867" s="74" t="str">
        <f t="shared" si="9"/>
        <v>#NAME?</v>
      </c>
      <c r="P867" s="75" t="str">
        <f>IF(O867="","",IF(OR(periods_per_year=26,periods_per_year=52),IF(periods_per_year=26,IF(O867=1,fpdate,P866+14),IF(periods_per_year=52,IF(O867=1,fpdate,P866+7),"n/a")),IF(periods_per_year=24,DATE(YEAR(fpdate),MONTH(fpdate)+(O867-1)/2+IF(AND(DAY(fpdate)&gt;=15,MOD(O867,2)=0),1,0),IF(MOD(O867,2)=0,IF(DAY(fpdate)&gt;=15,DAY(fpdate)-14,DAY(fpdate)+14),DAY(fpdate))),IF(DAY(DATE(YEAR(fpdate),MONTH(fpdate)+O867-1,DAY(fpdate)))&lt;&gt;DAY(fpdate),DATE(YEAR(fpdate),MONTH(fpdate)+O867,0),DATE(YEAR(fpdate),MONTH(fpdate)+O867-1,DAY(fpdate))))))</f>
        <v>#NAME?</v>
      </c>
      <c r="Q867" s="80" t="str">
        <f>IF(O867="","",IF(D867&lt;&gt;"",D867,IF(O867=1,start_rate,IF(variable,IF(OR(O867=1,O867&lt;$J$23*periods_per_year),Q866,MIN($J$24,IF(MOD(O867-1,$J$26)=0,MAX($J$25,Q866+$J$27),Q866))),Q866))))</f>
        <v>#NAME?</v>
      </c>
      <c r="R867" s="78" t="str">
        <f t="shared" si="10"/>
        <v>#NAME?</v>
      </c>
      <c r="S867" s="78" t="str">
        <f t="shared" si="11"/>
        <v>#NAME?</v>
      </c>
      <c r="T867" s="78" t="str">
        <f t="shared" si="12"/>
        <v>#NAME?</v>
      </c>
      <c r="U867" s="78" t="str">
        <f t="shared" si="13"/>
        <v>#NAME?</v>
      </c>
    </row>
    <row r="868" ht="12.75" customHeight="1">
      <c r="A868" s="74" t="str">
        <f t="shared" si="1"/>
        <v>#NAME?</v>
      </c>
      <c r="B868" s="75" t="str">
        <f>IF(A868="","",IF(OR(periods_per_year=26,periods_per_year=52),IF(periods_per_year=26,IF(A868=1,fpdate,B867+14),IF(periods_per_year=52,IF(A868=1,fpdate,B867+7),"n/a")),IF(periods_per_year=24,DATE(YEAR(fpdate),MONTH(fpdate)+(A868-1)/2+IF(AND(DAY(fpdate)&gt;=15,MOD(A868,2)=0),1,0),IF(MOD(A868,2)=0,IF(DAY(fpdate)&gt;=15,DAY(fpdate)-14,DAY(fpdate)+14),DAY(fpdate))),IF(DAY(DATE(YEAR(fpdate),MONTH(fpdate)+A868-1,DAY(fpdate)))&lt;&gt;DAY(fpdate),DATE(YEAR(fpdate),MONTH(fpdate)+A868,0),DATE(YEAR(fpdate),MONTH(fpdate)+A868-1,DAY(fpdate))))))</f>
        <v>#NAME?</v>
      </c>
      <c r="C868" s="76" t="str">
        <f t="shared" si="2"/>
        <v>#NAME?</v>
      </c>
      <c r="D868" s="77" t="str">
        <f>IF(A868="","",IF(A868=1,start_rate,IF(variable,IF(OR(A868=1,A868&lt;$J$23*periods_per_year),D867,MIN($J$24,IF(MOD(A868-1,$J$26)=0,MAX($J$25,D867+$J$27),D867))),D867)))</f>
        <v>#NAME?</v>
      </c>
      <c r="E868" s="78" t="str">
        <f t="shared" si="3"/>
        <v>#NAME?</v>
      </c>
      <c r="F868" s="78" t="str">
        <f t="shared" si="4"/>
        <v>#NAME?</v>
      </c>
      <c r="G868" s="78" t="str">
        <f>IF(OR(A868="",A868&lt;$E$23),"",IF(J867&lt;=F868,0,IF(IF(AND(A868&gt;=$E$23,MOD(A868-$E$23,int)=0),$E$24,0)+F868&gt;=J867+E868,J867+E868-F868,IF(AND(A868&gt;=$E$23,MOD(A868-$E$23,int)=0),$E$24,0)+IF(IF(AND(A868&gt;=$E$23,MOD(A868-$E$23,int)=0),$E$24,0)+IF(MOD(A868-$E$27,periods_per_year)=0,$E$26,0)+F868&lt;J867+E868,IF(MOD(A868-$E$27,periods_per_year)=0,$E$26,0),J867+E868-IF(AND(A868&gt;=$E$23,MOD(A868-$E$23,int)=0),$E$24,0)-F868))))</f>
        <v>#NAME?</v>
      </c>
      <c r="H868" s="79"/>
      <c r="I868" s="78" t="str">
        <f t="shared" si="5"/>
        <v>#NAME?</v>
      </c>
      <c r="J868" s="78" t="str">
        <f t="shared" si="6"/>
        <v>#NAME?</v>
      </c>
      <c r="K868" s="78" t="str">
        <f t="shared" si="7"/>
        <v>#NAME?</v>
      </c>
      <c r="L868" s="78" t="str">
        <f t="shared" si="8"/>
        <v>#NAME?</v>
      </c>
      <c r="M868" s="4"/>
      <c r="N868" s="4"/>
      <c r="O868" s="74" t="str">
        <f t="shared" si="9"/>
        <v>#NAME?</v>
      </c>
      <c r="P868" s="75" t="str">
        <f>IF(O868="","",IF(OR(periods_per_year=26,periods_per_year=52),IF(periods_per_year=26,IF(O868=1,fpdate,P867+14),IF(periods_per_year=52,IF(O868=1,fpdate,P867+7),"n/a")),IF(periods_per_year=24,DATE(YEAR(fpdate),MONTH(fpdate)+(O868-1)/2+IF(AND(DAY(fpdate)&gt;=15,MOD(O868,2)=0),1,0),IF(MOD(O868,2)=0,IF(DAY(fpdate)&gt;=15,DAY(fpdate)-14,DAY(fpdate)+14),DAY(fpdate))),IF(DAY(DATE(YEAR(fpdate),MONTH(fpdate)+O868-1,DAY(fpdate)))&lt;&gt;DAY(fpdate),DATE(YEAR(fpdate),MONTH(fpdate)+O868,0),DATE(YEAR(fpdate),MONTH(fpdate)+O868-1,DAY(fpdate))))))</f>
        <v>#NAME?</v>
      </c>
      <c r="Q868" s="80" t="str">
        <f>IF(O868="","",IF(D868&lt;&gt;"",D868,IF(O868=1,start_rate,IF(variable,IF(OR(O868=1,O868&lt;$J$23*periods_per_year),Q867,MIN($J$24,IF(MOD(O868-1,$J$26)=0,MAX($J$25,Q867+$J$27),Q867))),Q867))))</f>
        <v>#NAME?</v>
      </c>
      <c r="R868" s="78" t="str">
        <f t="shared" si="10"/>
        <v>#NAME?</v>
      </c>
      <c r="S868" s="78" t="str">
        <f t="shared" si="11"/>
        <v>#NAME?</v>
      </c>
      <c r="T868" s="78" t="str">
        <f t="shared" si="12"/>
        <v>#NAME?</v>
      </c>
      <c r="U868" s="78" t="str">
        <f t="shared" si="13"/>
        <v>#NAME?</v>
      </c>
    </row>
    <row r="869" ht="12.75" customHeight="1">
      <c r="A869" s="74" t="str">
        <f t="shared" si="1"/>
        <v>#NAME?</v>
      </c>
      <c r="B869" s="75" t="str">
        <f>IF(A869="","",IF(OR(periods_per_year=26,periods_per_year=52),IF(periods_per_year=26,IF(A869=1,fpdate,B868+14),IF(periods_per_year=52,IF(A869=1,fpdate,B868+7),"n/a")),IF(periods_per_year=24,DATE(YEAR(fpdate),MONTH(fpdate)+(A869-1)/2+IF(AND(DAY(fpdate)&gt;=15,MOD(A869,2)=0),1,0),IF(MOD(A869,2)=0,IF(DAY(fpdate)&gt;=15,DAY(fpdate)-14,DAY(fpdate)+14),DAY(fpdate))),IF(DAY(DATE(YEAR(fpdate),MONTH(fpdate)+A869-1,DAY(fpdate)))&lt;&gt;DAY(fpdate),DATE(YEAR(fpdate),MONTH(fpdate)+A869,0),DATE(YEAR(fpdate),MONTH(fpdate)+A869-1,DAY(fpdate))))))</f>
        <v>#NAME?</v>
      </c>
      <c r="C869" s="76" t="str">
        <f t="shared" si="2"/>
        <v>#NAME?</v>
      </c>
      <c r="D869" s="77" t="str">
        <f>IF(A869="","",IF(A869=1,start_rate,IF(variable,IF(OR(A869=1,A869&lt;$J$23*periods_per_year),D868,MIN($J$24,IF(MOD(A869-1,$J$26)=0,MAX($J$25,D868+$J$27),D868))),D868)))</f>
        <v>#NAME?</v>
      </c>
      <c r="E869" s="78" t="str">
        <f t="shared" si="3"/>
        <v>#NAME?</v>
      </c>
      <c r="F869" s="78" t="str">
        <f t="shared" si="4"/>
        <v>#NAME?</v>
      </c>
      <c r="G869" s="78" t="str">
        <f>IF(OR(A869="",A869&lt;$E$23),"",IF(J868&lt;=F869,0,IF(IF(AND(A869&gt;=$E$23,MOD(A869-$E$23,int)=0),$E$24,0)+F869&gt;=J868+E869,J868+E869-F869,IF(AND(A869&gt;=$E$23,MOD(A869-$E$23,int)=0),$E$24,0)+IF(IF(AND(A869&gt;=$E$23,MOD(A869-$E$23,int)=0),$E$24,0)+IF(MOD(A869-$E$27,periods_per_year)=0,$E$26,0)+F869&lt;J868+E869,IF(MOD(A869-$E$27,periods_per_year)=0,$E$26,0),J868+E869-IF(AND(A869&gt;=$E$23,MOD(A869-$E$23,int)=0),$E$24,0)-F869))))</f>
        <v>#NAME?</v>
      </c>
      <c r="H869" s="79"/>
      <c r="I869" s="78" t="str">
        <f t="shared" si="5"/>
        <v>#NAME?</v>
      </c>
      <c r="J869" s="78" t="str">
        <f t="shared" si="6"/>
        <v>#NAME?</v>
      </c>
      <c r="K869" s="78" t="str">
        <f t="shared" si="7"/>
        <v>#NAME?</v>
      </c>
      <c r="L869" s="78" t="str">
        <f t="shared" si="8"/>
        <v>#NAME?</v>
      </c>
      <c r="M869" s="4"/>
      <c r="N869" s="4"/>
      <c r="O869" s="74" t="str">
        <f t="shared" si="9"/>
        <v>#NAME?</v>
      </c>
      <c r="P869" s="75" t="str">
        <f>IF(O869="","",IF(OR(periods_per_year=26,periods_per_year=52),IF(periods_per_year=26,IF(O869=1,fpdate,P868+14),IF(periods_per_year=52,IF(O869=1,fpdate,P868+7),"n/a")),IF(periods_per_year=24,DATE(YEAR(fpdate),MONTH(fpdate)+(O869-1)/2+IF(AND(DAY(fpdate)&gt;=15,MOD(O869,2)=0),1,0),IF(MOD(O869,2)=0,IF(DAY(fpdate)&gt;=15,DAY(fpdate)-14,DAY(fpdate)+14),DAY(fpdate))),IF(DAY(DATE(YEAR(fpdate),MONTH(fpdate)+O869-1,DAY(fpdate)))&lt;&gt;DAY(fpdate),DATE(YEAR(fpdate),MONTH(fpdate)+O869,0),DATE(YEAR(fpdate),MONTH(fpdate)+O869-1,DAY(fpdate))))))</f>
        <v>#NAME?</v>
      </c>
      <c r="Q869" s="80" t="str">
        <f>IF(O869="","",IF(D869&lt;&gt;"",D869,IF(O869=1,start_rate,IF(variable,IF(OR(O869=1,O869&lt;$J$23*periods_per_year),Q868,MIN($J$24,IF(MOD(O869-1,$J$26)=0,MAX($J$25,Q868+$J$27),Q868))),Q868))))</f>
        <v>#NAME?</v>
      </c>
      <c r="R869" s="78" t="str">
        <f t="shared" si="10"/>
        <v>#NAME?</v>
      </c>
      <c r="S869" s="78" t="str">
        <f t="shared" si="11"/>
        <v>#NAME?</v>
      </c>
      <c r="T869" s="78" t="str">
        <f t="shared" si="12"/>
        <v>#NAME?</v>
      </c>
      <c r="U869" s="78" t="str">
        <f t="shared" si="13"/>
        <v>#NAME?</v>
      </c>
    </row>
    <row r="870" ht="12.75" customHeight="1">
      <c r="A870" s="74" t="str">
        <f t="shared" si="1"/>
        <v>#NAME?</v>
      </c>
      <c r="B870" s="75" t="str">
        <f>IF(A870="","",IF(OR(periods_per_year=26,periods_per_year=52),IF(periods_per_year=26,IF(A870=1,fpdate,B869+14),IF(periods_per_year=52,IF(A870=1,fpdate,B869+7),"n/a")),IF(periods_per_year=24,DATE(YEAR(fpdate),MONTH(fpdate)+(A870-1)/2+IF(AND(DAY(fpdate)&gt;=15,MOD(A870,2)=0),1,0),IF(MOD(A870,2)=0,IF(DAY(fpdate)&gt;=15,DAY(fpdate)-14,DAY(fpdate)+14),DAY(fpdate))),IF(DAY(DATE(YEAR(fpdate),MONTH(fpdate)+A870-1,DAY(fpdate)))&lt;&gt;DAY(fpdate),DATE(YEAR(fpdate),MONTH(fpdate)+A870,0),DATE(YEAR(fpdate),MONTH(fpdate)+A870-1,DAY(fpdate))))))</f>
        <v>#NAME?</v>
      </c>
      <c r="C870" s="76" t="str">
        <f t="shared" si="2"/>
        <v>#NAME?</v>
      </c>
      <c r="D870" s="77" t="str">
        <f>IF(A870="","",IF(A870=1,start_rate,IF(variable,IF(OR(A870=1,A870&lt;$J$23*periods_per_year),D869,MIN($J$24,IF(MOD(A870-1,$J$26)=0,MAX($J$25,D869+$J$27),D869))),D869)))</f>
        <v>#NAME?</v>
      </c>
      <c r="E870" s="78" t="str">
        <f t="shared" si="3"/>
        <v>#NAME?</v>
      </c>
      <c r="F870" s="78" t="str">
        <f t="shared" si="4"/>
        <v>#NAME?</v>
      </c>
      <c r="G870" s="78" t="str">
        <f>IF(OR(A870="",A870&lt;$E$23),"",IF(J869&lt;=F870,0,IF(IF(AND(A870&gt;=$E$23,MOD(A870-$E$23,int)=0),$E$24,0)+F870&gt;=J869+E870,J869+E870-F870,IF(AND(A870&gt;=$E$23,MOD(A870-$E$23,int)=0),$E$24,0)+IF(IF(AND(A870&gt;=$E$23,MOD(A870-$E$23,int)=0),$E$24,0)+IF(MOD(A870-$E$27,periods_per_year)=0,$E$26,0)+F870&lt;J869+E870,IF(MOD(A870-$E$27,periods_per_year)=0,$E$26,0),J869+E870-IF(AND(A870&gt;=$E$23,MOD(A870-$E$23,int)=0),$E$24,0)-F870))))</f>
        <v>#NAME?</v>
      </c>
      <c r="H870" s="79"/>
      <c r="I870" s="78" t="str">
        <f t="shared" si="5"/>
        <v>#NAME?</v>
      </c>
      <c r="J870" s="78" t="str">
        <f t="shared" si="6"/>
        <v>#NAME?</v>
      </c>
      <c r="K870" s="78" t="str">
        <f t="shared" si="7"/>
        <v>#NAME?</v>
      </c>
      <c r="L870" s="78" t="str">
        <f t="shared" si="8"/>
        <v>#NAME?</v>
      </c>
      <c r="M870" s="4"/>
      <c r="N870" s="4"/>
      <c r="O870" s="74" t="str">
        <f t="shared" si="9"/>
        <v>#NAME?</v>
      </c>
      <c r="P870" s="75" t="str">
        <f>IF(O870="","",IF(OR(periods_per_year=26,periods_per_year=52),IF(periods_per_year=26,IF(O870=1,fpdate,P869+14),IF(periods_per_year=52,IF(O870=1,fpdate,P869+7),"n/a")),IF(periods_per_year=24,DATE(YEAR(fpdate),MONTH(fpdate)+(O870-1)/2+IF(AND(DAY(fpdate)&gt;=15,MOD(O870,2)=0),1,0),IF(MOD(O870,2)=0,IF(DAY(fpdate)&gt;=15,DAY(fpdate)-14,DAY(fpdate)+14),DAY(fpdate))),IF(DAY(DATE(YEAR(fpdate),MONTH(fpdate)+O870-1,DAY(fpdate)))&lt;&gt;DAY(fpdate),DATE(YEAR(fpdate),MONTH(fpdate)+O870,0),DATE(YEAR(fpdate),MONTH(fpdate)+O870-1,DAY(fpdate))))))</f>
        <v>#NAME?</v>
      </c>
      <c r="Q870" s="80" t="str">
        <f>IF(O870="","",IF(D870&lt;&gt;"",D870,IF(O870=1,start_rate,IF(variable,IF(OR(O870=1,O870&lt;$J$23*periods_per_year),Q869,MIN($J$24,IF(MOD(O870-1,$J$26)=0,MAX($J$25,Q869+$J$27),Q869))),Q869))))</f>
        <v>#NAME?</v>
      </c>
      <c r="R870" s="78" t="str">
        <f t="shared" si="10"/>
        <v>#NAME?</v>
      </c>
      <c r="S870" s="78" t="str">
        <f t="shared" si="11"/>
        <v>#NAME?</v>
      </c>
      <c r="T870" s="78" t="str">
        <f t="shared" si="12"/>
        <v>#NAME?</v>
      </c>
      <c r="U870" s="78" t="str">
        <f t="shared" si="13"/>
        <v>#NAME?</v>
      </c>
    </row>
    <row r="871" ht="12.75" customHeight="1">
      <c r="A871" s="74" t="str">
        <f t="shared" si="1"/>
        <v>#NAME?</v>
      </c>
      <c r="B871" s="75" t="str">
        <f>IF(A871="","",IF(OR(periods_per_year=26,periods_per_year=52),IF(periods_per_year=26,IF(A871=1,fpdate,B870+14),IF(periods_per_year=52,IF(A871=1,fpdate,B870+7),"n/a")),IF(periods_per_year=24,DATE(YEAR(fpdate),MONTH(fpdate)+(A871-1)/2+IF(AND(DAY(fpdate)&gt;=15,MOD(A871,2)=0),1,0),IF(MOD(A871,2)=0,IF(DAY(fpdate)&gt;=15,DAY(fpdate)-14,DAY(fpdate)+14),DAY(fpdate))),IF(DAY(DATE(YEAR(fpdate),MONTH(fpdate)+A871-1,DAY(fpdate)))&lt;&gt;DAY(fpdate),DATE(YEAR(fpdate),MONTH(fpdate)+A871,0),DATE(YEAR(fpdate),MONTH(fpdate)+A871-1,DAY(fpdate))))))</f>
        <v>#NAME?</v>
      </c>
      <c r="C871" s="76" t="str">
        <f t="shared" si="2"/>
        <v>#NAME?</v>
      </c>
      <c r="D871" s="77" t="str">
        <f>IF(A871="","",IF(A871=1,start_rate,IF(variable,IF(OR(A871=1,A871&lt;$J$23*periods_per_year),D870,MIN($J$24,IF(MOD(A871-1,$J$26)=0,MAX($J$25,D870+$J$27),D870))),D870)))</f>
        <v>#NAME?</v>
      </c>
      <c r="E871" s="78" t="str">
        <f t="shared" si="3"/>
        <v>#NAME?</v>
      </c>
      <c r="F871" s="78" t="str">
        <f t="shared" si="4"/>
        <v>#NAME?</v>
      </c>
      <c r="G871" s="78" t="str">
        <f>IF(OR(A871="",A871&lt;$E$23),"",IF(J870&lt;=F871,0,IF(IF(AND(A871&gt;=$E$23,MOD(A871-$E$23,int)=0),$E$24,0)+F871&gt;=J870+E871,J870+E871-F871,IF(AND(A871&gt;=$E$23,MOD(A871-$E$23,int)=0),$E$24,0)+IF(IF(AND(A871&gt;=$E$23,MOD(A871-$E$23,int)=0),$E$24,0)+IF(MOD(A871-$E$27,periods_per_year)=0,$E$26,0)+F871&lt;J870+E871,IF(MOD(A871-$E$27,periods_per_year)=0,$E$26,0),J870+E871-IF(AND(A871&gt;=$E$23,MOD(A871-$E$23,int)=0),$E$24,0)-F871))))</f>
        <v>#NAME?</v>
      </c>
      <c r="H871" s="79"/>
      <c r="I871" s="78" t="str">
        <f t="shared" si="5"/>
        <v>#NAME?</v>
      </c>
      <c r="J871" s="78" t="str">
        <f t="shared" si="6"/>
        <v>#NAME?</v>
      </c>
      <c r="K871" s="78" t="str">
        <f t="shared" si="7"/>
        <v>#NAME?</v>
      </c>
      <c r="L871" s="78" t="str">
        <f t="shared" si="8"/>
        <v>#NAME?</v>
      </c>
      <c r="M871" s="4"/>
      <c r="N871" s="4"/>
      <c r="O871" s="74" t="str">
        <f t="shared" si="9"/>
        <v>#NAME?</v>
      </c>
      <c r="P871" s="75" t="str">
        <f>IF(O871="","",IF(OR(periods_per_year=26,periods_per_year=52),IF(periods_per_year=26,IF(O871=1,fpdate,P870+14),IF(periods_per_year=52,IF(O871=1,fpdate,P870+7),"n/a")),IF(periods_per_year=24,DATE(YEAR(fpdate),MONTH(fpdate)+(O871-1)/2+IF(AND(DAY(fpdate)&gt;=15,MOD(O871,2)=0),1,0),IF(MOD(O871,2)=0,IF(DAY(fpdate)&gt;=15,DAY(fpdate)-14,DAY(fpdate)+14),DAY(fpdate))),IF(DAY(DATE(YEAR(fpdate),MONTH(fpdate)+O871-1,DAY(fpdate)))&lt;&gt;DAY(fpdate),DATE(YEAR(fpdate),MONTH(fpdate)+O871,0),DATE(YEAR(fpdate),MONTH(fpdate)+O871-1,DAY(fpdate))))))</f>
        <v>#NAME?</v>
      </c>
      <c r="Q871" s="80" t="str">
        <f>IF(O871="","",IF(D871&lt;&gt;"",D871,IF(O871=1,start_rate,IF(variable,IF(OR(O871=1,O871&lt;$J$23*periods_per_year),Q870,MIN($J$24,IF(MOD(O871-1,$J$26)=0,MAX($J$25,Q870+$J$27),Q870))),Q870))))</f>
        <v>#NAME?</v>
      </c>
      <c r="R871" s="78" t="str">
        <f t="shared" si="10"/>
        <v>#NAME?</v>
      </c>
      <c r="S871" s="78" t="str">
        <f t="shared" si="11"/>
        <v>#NAME?</v>
      </c>
      <c r="T871" s="78" t="str">
        <f t="shared" si="12"/>
        <v>#NAME?</v>
      </c>
      <c r="U871" s="78" t="str">
        <f t="shared" si="13"/>
        <v>#NAME?</v>
      </c>
    </row>
    <row r="872" ht="12.75" customHeight="1">
      <c r="A872" s="74" t="str">
        <f t="shared" si="1"/>
        <v>#NAME?</v>
      </c>
      <c r="B872" s="75" t="str">
        <f>IF(A872="","",IF(OR(periods_per_year=26,periods_per_year=52),IF(periods_per_year=26,IF(A872=1,fpdate,B871+14),IF(periods_per_year=52,IF(A872=1,fpdate,B871+7),"n/a")),IF(periods_per_year=24,DATE(YEAR(fpdate),MONTH(fpdate)+(A872-1)/2+IF(AND(DAY(fpdate)&gt;=15,MOD(A872,2)=0),1,0),IF(MOD(A872,2)=0,IF(DAY(fpdate)&gt;=15,DAY(fpdate)-14,DAY(fpdate)+14),DAY(fpdate))),IF(DAY(DATE(YEAR(fpdate),MONTH(fpdate)+A872-1,DAY(fpdate)))&lt;&gt;DAY(fpdate),DATE(YEAR(fpdate),MONTH(fpdate)+A872,0),DATE(YEAR(fpdate),MONTH(fpdate)+A872-1,DAY(fpdate))))))</f>
        <v>#NAME?</v>
      </c>
      <c r="C872" s="76" t="str">
        <f t="shared" si="2"/>
        <v>#NAME?</v>
      </c>
      <c r="D872" s="77" t="str">
        <f>IF(A872="","",IF(A872=1,start_rate,IF(variable,IF(OR(A872=1,A872&lt;$J$23*periods_per_year),D871,MIN($J$24,IF(MOD(A872-1,$J$26)=0,MAX($J$25,D871+$J$27),D871))),D871)))</f>
        <v>#NAME?</v>
      </c>
      <c r="E872" s="78" t="str">
        <f t="shared" si="3"/>
        <v>#NAME?</v>
      </c>
      <c r="F872" s="78" t="str">
        <f t="shared" si="4"/>
        <v>#NAME?</v>
      </c>
      <c r="G872" s="78" t="str">
        <f>IF(OR(A872="",A872&lt;$E$23),"",IF(J871&lt;=F872,0,IF(IF(AND(A872&gt;=$E$23,MOD(A872-$E$23,int)=0),$E$24,0)+F872&gt;=J871+E872,J871+E872-F872,IF(AND(A872&gt;=$E$23,MOD(A872-$E$23,int)=0),$E$24,0)+IF(IF(AND(A872&gt;=$E$23,MOD(A872-$E$23,int)=0),$E$24,0)+IF(MOD(A872-$E$27,periods_per_year)=0,$E$26,0)+F872&lt;J871+E872,IF(MOD(A872-$E$27,periods_per_year)=0,$E$26,0),J871+E872-IF(AND(A872&gt;=$E$23,MOD(A872-$E$23,int)=0),$E$24,0)-F872))))</f>
        <v>#NAME?</v>
      </c>
      <c r="H872" s="79"/>
      <c r="I872" s="78" t="str">
        <f t="shared" si="5"/>
        <v>#NAME?</v>
      </c>
      <c r="J872" s="78" t="str">
        <f t="shared" si="6"/>
        <v>#NAME?</v>
      </c>
      <c r="K872" s="78" t="str">
        <f t="shared" si="7"/>
        <v>#NAME?</v>
      </c>
      <c r="L872" s="78" t="str">
        <f t="shared" si="8"/>
        <v>#NAME?</v>
      </c>
      <c r="M872" s="4"/>
      <c r="N872" s="4"/>
      <c r="O872" s="74" t="str">
        <f t="shared" si="9"/>
        <v>#NAME?</v>
      </c>
      <c r="P872" s="75" t="str">
        <f>IF(O872="","",IF(OR(periods_per_year=26,periods_per_year=52),IF(periods_per_year=26,IF(O872=1,fpdate,P871+14),IF(periods_per_year=52,IF(O872=1,fpdate,P871+7),"n/a")),IF(periods_per_year=24,DATE(YEAR(fpdate),MONTH(fpdate)+(O872-1)/2+IF(AND(DAY(fpdate)&gt;=15,MOD(O872,2)=0),1,0),IF(MOD(O872,2)=0,IF(DAY(fpdate)&gt;=15,DAY(fpdate)-14,DAY(fpdate)+14),DAY(fpdate))),IF(DAY(DATE(YEAR(fpdate),MONTH(fpdate)+O872-1,DAY(fpdate)))&lt;&gt;DAY(fpdate),DATE(YEAR(fpdate),MONTH(fpdate)+O872,0),DATE(YEAR(fpdate),MONTH(fpdate)+O872-1,DAY(fpdate))))))</f>
        <v>#NAME?</v>
      </c>
      <c r="Q872" s="80" t="str">
        <f>IF(O872="","",IF(D872&lt;&gt;"",D872,IF(O872=1,start_rate,IF(variable,IF(OR(O872=1,O872&lt;$J$23*periods_per_year),Q871,MIN($J$24,IF(MOD(O872-1,$J$26)=0,MAX($J$25,Q871+$J$27),Q871))),Q871))))</f>
        <v>#NAME?</v>
      </c>
      <c r="R872" s="78" t="str">
        <f t="shared" si="10"/>
        <v>#NAME?</v>
      </c>
      <c r="S872" s="78" t="str">
        <f t="shared" si="11"/>
        <v>#NAME?</v>
      </c>
      <c r="T872" s="78" t="str">
        <f t="shared" si="12"/>
        <v>#NAME?</v>
      </c>
      <c r="U872" s="78" t="str">
        <f t="shared" si="13"/>
        <v>#NAME?</v>
      </c>
    </row>
    <row r="873" ht="12.75" customHeight="1">
      <c r="A873" s="74" t="str">
        <f t="shared" si="1"/>
        <v>#NAME?</v>
      </c>
      <c r="B873" s="75" t="str">
        <f>IF(A873="","",IF(OR(periods_per_year=26,periods_per_year=52),IF(periods_per_year=26,IF(A873=1,fpdate,B872+14),IF(periods_per_year=52,IF(A873=1,fpdate,B872+7),"n/a")),IF(periods_per_year=24,DATE(YEAR(fpdate),MONTH(fpdate)+(A873-1)/2+IF(AND(DAY(fpdate)&gt;=15,MOD(A873,2)=0),1,0),IF(MOD(A873,2)=0,IF(DAY(fpdate)&gt;=15,DAY(fpdate)-14,DAY(fpdate)+14),DAY(fpdate))),IF(DAY(DATE(YEAR(fpdate),MONTH(fpdate)+A873-1,DAY(fpdate)))&lt;&gt;DAY(fpdate),DATE(YEAR(fpdate),MONTH(fpdate)+A873,0),DATE(YEAR(fpdate),MONTH(fpdate)+A873-1,DAY(fpdate))))))</f>
        <v>#NAME?</v>
      </c>
      <c r="C873" s="76" t="str">
        <f t="shared" si="2"/>
        <v>#NAME?</v>
      </c>
      <c r="D873" s="77" t="str">
        <f>IF(A873="","",IF(A873=1,start_rate,IF(variable,IF(OR(A873=1,A873&lt;$J$23*periods_per_year),D872,MIN($J$24,IF(MOD(A873-1,$J$26)=0,MAX($J$25,D872+$J$27),D872))),D872)))</f>
        <v>#NAME?</v>
      </c>
      <c r="E873" s="78" t="str">
        <f t="shared" si="3"/>
        <v>#NAME?</v>
      </c>
      <c r="F873" s="78" t="str">
        <f t="shared" si="4"/>
        <v>#NAME?</v>
      </c>
      <c r="G873" s="78" t="str">
        <f>IF(OR(A873="",A873&lt;$E$23),"",IF(J872&lt;=F873,0,IF(IF(AND(A873&gt;=$E$23,MOD(A873-$E$23,int)=0),$E$24,0)+F873&gt;=J872+E873,J872+E873-F873,IF(AND(A873&gt;=$E$23,MOD(A873-$E$23,int)=0),$E$24,0)+IF(IF(AND(A873&gt;=$E$23,MOD(A873-$E$23,int)=0),$E$24,0)+IF(MOD(A873-$E$27,periods_per_year)=0,$E$26,0)+F873&lt;J872+E873,IF(MOD(A873-$E$27,periods_per_year)=0,$E$26,0),J872+E873-IF(AND(A873&gt;=$E$23,MOD(A873-$E$23,int)=0),$E$24,0)-F873))))</f>
        <v>#NAME?</v>
      </c>
      <c r="H873" s="79"/>
      <c r="I873" s="78" t="str">
        <f t="shared" si="5"/>
        <v>#NAME?</v>
      </c>
      <c r="J873" s="78" t="str">
        <f t="shared" si="6"/>
        <v>#NAME?</v>
      </c>
      <c r="K873" s="78" t="str">
        <f t="shared" si="7"/>
        <v>#NAME?</v>
      </c>
      <c r="L873" s="78" t="str">
        <f t="shared" si="8"/>
        <v>#NAME?</v>
      </c>
      <c r="M873" s="4"/>
      <c r="N873" s="4"/>
      <c r="O873" s="74" t="str">
        <f t="shared" si="9"/>
        <v>#NAME?</v>
      </c>
      <c r="P873" s="75" t="str">
        <f>IF(O873="","",IF(OR(periods_per_year=26,periods_per_year=52),IF(periods_per_year=26,IF(O873=1,fpdate,P872+14),IF(periods_per_year=52,IF(O873=1,fpdate,P872+7),"n/a")),IF(periods_per_year=24,DATE(YEAR(fpdate),MONTH(fpdate)+(O873-1)/2+IF(AND(DAY(fpdate)&gt;=15,MOD(O873,2)=0),1,0),IF(MOD(O873,2)=0,IF(DAY(fpdate)&gt;=15,DAY(fpdate)-14,DAY(fpdate)+14),DAY(fpdate))),IF(DAY(DATE(YEAR(fpdate),MONTH(fpdate)+O873-1,DAY(fpdate)))&lt;&gt;DAY(fpdate),DATE(YEAR(fpdate),MONTH(fpdate)+O873,0),DATE(YEAR(fpdate),MONTH(fpdate)+O873-1,DAY(fpdate))))))</f>
        <v>#NAME?</v>
      </c>
      <c r="Q873" s="80" t="str">
        <f>IF(O873="","",IF(D873&lt;&gt;"",D873,IF(O873=1,start_rate,IF(variable,IF(OR(O873=1,O873&lt;$J$23*periods_per_year),Q872,MIN($J$24,IF(MOD(O873-1,$J$26)=0,MAX($J$25,Q872+$J$27),Q872))),Q872))))</f>
        <v>#NAME?</v>
      </c>
      <c r="R873" s="78" t="str">
        <f t="shared" si="10"/>
        <v>#NAME?</v>
      </c>
      <c r="S873" s="78" t="str">
        <f t="shared" si="11"/>
        <v>#NAME?</v>
      </c>
      <c r="T873" s="78" t="str">
        <f t="shared" si="12"/>
        <v>#NAME?</v>
      </c>
      <c r="U873" s="78" t="str">
        <f t="shared" si="13"/>
        <v>#NAME?</v>
      </c>
    </row>
    <row r="874" ht="12.75" customHeight="1">
      <c r="A874" s="74" t="str">
        <f t="shared" si="1"/>
        <v>#NAME?</v>
      </c>
      <c r="B874" s="75" t="str">
        <f>IF(A874="","",IF(OR(periods_per_year=26,periods_per_year=52),IF(periods_per_year=26,IF(A874=1,fpdate,B873+14),IF(periods_per_year=52,IF(A874=1,fpdate,B873+7),"n/a")),IF(periods_per_year=24,DATE(YEAR(fpdate),MONTH(fpdate)+(A874-1)/2+IF(AND(DAY(fpdate)&gt;=15,MOD(A874,2)=0),1,0),IF(MOD(A874,2)=0,IF(DAY(fpdate)&gt;=15,DAY(fpdate)-14,DAY(fpdate)+14),DAY(fpdate))),IF(DAY(DATE(YEAR(fpdate),MONTH(fpdate)+A874-1,DAY(fpdate)))&lt;&gt;DAY(fpdate),DATE(YEAR(fpdate),MONTH(fpdate)+A874,0),DATE(YEAR(fpdate),MONTH(fpdate)+A874-1,DAY(fpdate))))))</f>
        <v>#NAME?</v>
      </c>
      <c r="C874" s="76" t="str">
        <f t="shared" si="2"/>
        <v>#NAME?</v>
      </c>
      <c r="D874" s="77" t="str">
        <f>IF(A874="","",IF(A874=1,start_rate,IF(variable,IF(OR(A874=1,A874&lt;$J$23*periods_per_year),D873,MIN($J$24,IF(MOD(A874-1,$J$26)=0,MAX($J$25,D873+$J$27),D873))),D873)))</f>
        <v>#NAME?</v>
      </c>
      <c r="E874" s="78" t="str">
        <f t="shared" si="3"/>
        <v>#NAME?</v>
      </c>
      <c r="F874" s="78" t="str">
        <f t="shared" si="4"/>
        <v>#NAME?</v>
      </c>
      <c r="G874" s="78" t="str">
        <f>IF(OR(A874="",A874&lt;$E$23),"",IF(J873&lt;=F874,0,IF(IF(AND(A874&gt;=$E$23,MOD(A874-$E$23,int)=0),$E$24,0)+F874&gt;=J873+E874,J873+E874-F874,IF(AND(A874&gt;=$E$23,MOD(A874-$E$23,int)=0),$E$24,0)+IF(IF(AND(A874&gt;=$E$23,MOD(A874-$E$23,int)=0),$E$24,0)+IF(MOD(A874-$E$27,periods_per_year)=0,$E$26,0)+F874&lt;J873+E874,IF(MOD(A874-$E$27,periods_per_year)=0,$E$26,0),J873+E874-IF(AND(A874&gt;=$E$23,MOD(A874-$E$23,int)=0),$E$24,0)-F874))))</f>
        <v>#NAME?</v>
      </c>
      <c r="H874" s="79"/>
      <c r="I874" s="78" t="str">
        <f t="shared" si="5"/>
        <v>#NAME?</v>
      </c>
      <c r="J874" s="78" t="str">
        <f t="shared" si="6"/>
        <v>#NAME?</v>
      </c>
      <c r="K874" s="78" t="str">
        <f t="shared" si="7"/>
        <v>#NAME?</v>
      </c>
      <c r="L874" s="78" t="str">
        <f t="shared" si="8"/>
        <v>#NAME?</v>
      </c>
      <c r="M874" s="4"/>
      <c r="N874" s="4"/>
      <c r="O874" s="74" t="str">
        <f t="shared" si="9"/>
        <v>#NAME?</v>
      </c>
      <c r="P874" s="75" t="str">
        <f>IF(O874="","",IF(OR(periods_per_year=26,periods_per_year=52),IF(periods_per_year=26,IF(O874=1,fpdate,P873+14),IF(periods_per_year=52,IF(O874=1,fpdate,P873+7),"n/a")),IF(periods_per_year=24,DATE(YEAR(fpdate),MONTH(fpdate)+(O874-1)/2+IF(AND(DAY(fpdate)&gt;=15,MOD(O874,2)=0),1,0),IF(MOD(O874,2)=0,IF(DAY(fpdate)&gt;=15,DAY(fpdate)-14,DAY(fpdate)+14),DAY(fpdate))),IF(DAY(DATE(YEAR(fpdate),MONTH(fpdate)+O874-1,DAY(fpdate)))&lt;&gt;DAY(fpdate),DATE(YEAR(fpdate),MONTH(fpdate)+O874,0),DATE(YEAR(fpdate),MONTH(fpdate)+O874-1,DAY(fpdate))))))</f>
        <v>#NAME?</v>
      </c>
      <c r="Q874" s="80" t="str">
        <f>IF(O874="","",IF(D874&lt;&gt;"",D874,IF(O874=1,start_rate,IF(variable,IF(OR(O874=1,O874&lt;$J$23*periods_per_year),Q873,MIN($J$24,IF(MOD(O874-1,$J$26)=0,MAX($J$25,Q873+$J$27),Q873))),Q873))))</f>
        <v>#NAME?</v>
      </c>
      <c r="R874" s="78" t="str">
        <f t="shared" si="10"/>
        <v>#NAME?</v>
      </c>
      <c r="S874" s="78" t="str">
        <f t="shared" si="11"/>
        <v>#NAME?</v>
      </c>
      <c r="T874" s="78" t="str">
        <f t="shared" si="12"/>
        <v>#NAME?</v>
      </c>
      <c r="U874" s="78" t="str">
        <f t="shared" si="13"/>
        <v>#NAME?</v>
      </c>
    </row>
    <row r="875" ht="12.75" customHeight="1">
      <c r="A875" s="74" t="str">
        <f t="shared" si="1"/>
        <v>#NAME?</v>
      </c>
      <c r="B875" s="75" t="str">
        <f>IF(A875="","",IF(OR(periods_per_year=26,periods_per_year=52),IF(periods_per_year=26,IF(A875=1,fpdate,B874+14),IF(periods_per_year=52,IF(A875=1,fpdate,B874+7),"n/a")),IF(periods_per_year=24,DATE(YEAR(fpdate),MONTH(fpdate)+(A875-1)/2+IF(AND(DAY(fpdate)&gt;=15,MOD(A875,2)=0),1,0),IF(MOD(A875,2)=0,IF(DAY(fpdate)&gt;=15,DAY(fpdate)-14,DAY(fpdate)+14),DAY(fpdate))),IF(DAY(DATE(YEAR(fpdate),MONTH(fpdate)+A875-1,DAY(fpdate)))&lt;&gt;DAY(fpdate),DATE(YEAR(fpdate),MONTH(fpdate)+A875,0),DATE(YEAR(fpdate),MONTH(fpdate)+A875-1,DAY(fpdate))))))</f>
        <v>#NAME?</v>
      </c>
      <c r="C875" s="76" t="str">
        <f t="shared" si="2"/>
        <v>#NAME?</v>
      </c>
      <c r="D875" s="77" t="str">
        <f>IF(A875="","",IF(A875=1,start_rate,IF(variable,IF(OR(A875=1,A875&lt;$J$23*periods_per_year),D874,MIN($J$24,IF(MOD(A875-1,$J$26)=0,MAX($J$25,D874+$J$27),D874))),D874)))</f>
        <v>#NAME?</v>
      </c>
      <c r="E875" s="78" t="str">
        <f t="shared" si="3"/>
        <v>#NAME?</v>
      </c>
      <c r="F875" s="78" t="str">
        <f t="shared" si="4"/>
        <v>#NAME?</v>
      </c>
      <c r="G875" s="78" t="str">
        <f>IF(OR(A875="",A875&lt;$E$23),"",IF(J874&lt;=F875,0,IF(IF(AND(A875&gt;=$E$23,MOD(A875-$E$23,int)=0),$E$24,0)+F875&gt;=J874+E875,J874+E875-F875,IF(AND(A875&gt;=$E$23,MOD(A875-$E$23,int)=0),$E$24,0)+IF(IF(AND(A875&gt;=$E$23,MOD(A875-$E$23,int)=0),$E$24,0)+IF(MOD(A875-$E$27,periods_per_year)=0,$E$26,0)+F875&lt;J874+E875,IF(MOD(A875-$E$27,periods_per_year)=0,$E$26,0),J874+E875-IF(AND(A875&gt;=$E$23,MOD(A875-$E$23,int)=0),$E$24,0)-F875))))</f>
        <v>#NAME?</v>
      </c>
      <c r="H875" s="79"/>
      <c r="I875" s="78" t="str">
        <f t="shared" si="5"/>
        <v>#NAME?</v>
      </c>
      <c r="J875" s="78" t="str">
        <f t="shared" si="6"/>
        <v>#NAME?</v>
      </c>
      <c r="K875" s="78" t="str">
        <f t="shared" si="7"/>
        <v>#NAME?</v>
      </c>
      <c r="L875" s="78" t="str">
        <f t="shared" si="8"/>
        <v>#NAME?</v>
      </c>
      <c r="M875" s="4"/>
      <c r="N875" s="4"/>
      <c r="O875" s="74" t="str">
        <f t="shared" si="9"/>
        <v>#NAME?</v>
      </c>
      <c r="P875" s="75" t="str">
        <f>IF(O875="","",IF(OR(periods_per_year=26,periods_per_year=52),IF(periods_per_year=26,IF(O875=1,fpdate,P874+14),IF(periods_per_year=52,IF(O875=1,fpdate,P874+7),"n/a")),IF(periods_per_year=24,DATE(YEAR(fpdate),MONTH(fpdate)+(O875-1)/2+IF(AND(DAY(fpdate)&gt;=15,MOD(O875,2)=0),1,0),IF(MOD(O875,2)=0,IF(DAY(fpdate)&gt;=15,DAY(fpdate)-14,DAY(fpdate)+14),DAY(fpdate))),IF(DAY(DATE(YEAR(fpdate),MONTH(fpdate)+O875-1,DAY(fpdate)))&lt;&gt;DAY(fpdate),DATE(YEAR(fpdate),MONTH(fpdate)+O875,0),DATE(YEAR(fpdate),MONTH(fpdate)+O875-1,DAY(fpdate))))))</f>
        <v>#NAME?</v>
      </c>
      <c r="Q875" s="80" t="str">
        <f>IF(O875="","",IF(D875&lt;&gt;"",D875,IF(O875=1,start_rate,IF(variable,IF(OR(O875=1,O875&lt;$J$23*periods_per_year),Q874,MIN($J$24,IF(MOD(O875-1,$J$26)=0,MAX($J$25,Q874+$J$27),Q874))),Q874))))</f>
        <v>#NAME?</v>
      </c>
      <c r="R875" s="78" t="str">
        <f t="shared" si="10"/>
        <v>#NAME?</v>
      </c>
      <c r="S875" s="78" t="str">
        <f t="shared" si="11"/>
        <v>#NAME?</v>
      </c>
      <c r="T875" s="78" t="str">
        <f t="shared" si="12"/>
        <v>#NAME?</v>
      </c>
      <c r="U875" s="78" t="str">
        <f t="shared" si="13"/>
        <v>#NAME?</v>
      </c>
    </row>
    <row r="876" ht="12.75" customHeight="1">
      <c r="A876" s="74" t="str">
        <f t="shared" si="1"/>
        <v>#NAME?</v>
      </c>
      <c r="B876" s="75" t="str">
        <f>IF(A876="","",IF(OR(periods_per_year=26,periods_per_year=52),IF(periods_per_year=26,IF(A876=1,fpdate,B875+14),IF(periods_per_year=52,IF(A876=1,fpdate,B875+7),"n/a")),IF(periods_per_year=24,DATE(YEAR(fpdate),MONTH(fpdate)+(A876-1)/2+IF(AND(DAY(fpdate)&gt;=15,MOD(A876,2)=0),1,0),IF(MOD(A876,2)=0,IF(DAY(fpdate)&gt;=15,DAY(fpdate)-14,DAY(fpdate)+14),DAY(fpdate))),IF(DAY(DATE(YEAR(fpdate),MONTH(fpdate)+A876-1,DAY(fpdate)))&lt;&gt;DAY(fpdate),DATE(YEAR(fpdate),MONTH(fpdate)+A876,0),DATE(YEAR(fpdate),MONTH(fpdate)+A876-1,DAY(fpdate))))))</f>
        <v>#NAME?</v>
      </c>
      <c r="C876" s="76" t="str">
        <f t="shared" si="2"/>
        <v>#NAME?</v>
      </c>
      <c r="D876" s="77" t="str">
        <f>IF(A876="","",IF(A876=1,start_rate,IF(variable,IF(OR(A876=1,A876&lt;$J$23*periods_per_year),D875,MIN($J$24,IF(MOD(A876-1,$J$26)=0,MAX($J$25,D875+$J$27),D875))),D875)))</f>
        <v>#NAME?</v>
      </c>
      <c r="E876" s="78" t="str">
        <f t="shared" si="3"/>
        <v>#NAME?</v>
      </c>
      <c r="F876" s="78" t="str">
        <f t="shared" si="4"/>
        <v>#NAME?</v>
      </c>
      <c r="G876" s="78" t="str">
        <f>IF(OR(A876="",A876&lt;$E$23),"",IF(J875&lt;=F876,0,IF(IF(AND(A876&gt;=$E$23,MOD(A876-$E$23,int)=0),$E$24,0)+F876&gt;=J875+E876,J875+E876-F876,IF(AND(A876&gt;=$E$23,MOD(A876-$E$23,int)=0),$E$24,0)+IF(IF(AND(A876&gt;=$E$23,MOD(A876-$E$23,int)=0),$E$24,0)+IF(MOD(A876-$E$27,periods_per_year)=0,$E$26,0)+F876&lt;J875+E876,IF(MOD(A876-$E$27,periods_per_year)=0,$E$26,0),J875+E876-IF(AND(A876&gt;=$E$23,MOD(A876-$E$23,int)=0),$E$24,0)-F876))))</f>
        <v>#NAME?</v>
      </c>
      <c r="H876" s="79"/>
      <c r="I876" s="78" t="str">
        <f t="shared" si="5"/>
        <v>#NAME?</v>
      </c>
      <c r="J876" s="78" t="str">
        <f t="shared" si="6"/>
        <v>#NAME?</v>
      </c>
      <c r="K876" s="78" t="str">
        <f t="shared" si="7"/>
        <v>#NAME?</v>
      </c>
      <c r="L876" s="78" t="str">
        <f t="shared" si="8"/>
        <v>#NAME?</v>
      </c>
      <c r="M876" s="4"/>
      <c r="N876" s="4"/>
      <c r="O876" s="74" t="str">
        <f t="shared" si="9"/>
        <v>#NAME?</v>
      </c>
      <c r="P876" s="75" t="str">
        <f>IF(O876="","",IF(OR(periods_per_year=26,periods_per_year=52),IF(periods_per_year=26,IF(O876=1,fpdate,P875+14),IF(periods_per_year=52,IF(O876=1,fpdate,P875+7),"n/a")),IF(periods_per_year=24,DATE(YEAR(fpdate),MONTH(fpdate)+(O876-1)/2+IF(AND(DAY(fpdate)&gt;=15,MOD(O876,2)=0),1,0),IF(MOD(O876,2)=0,IF(DAY(fpdate)&gt;=15,DAY(fpdate)-14,DAY(fpdate)+14),DAY(fpdate))),IF(DAY(DATE(YEAR(fpdate),MONTH(fpdate)+O876-1,DAY(fpdate)))&lt;&gt;DAY(fpdate),DATE(YEAR(fpdate),MONTH(fpdate)+O876,0),DATE(YEAR(fpdate),MONTH(fpdate)+O876-1,DAY(fpdate))))))</f>
        <v>#NAME?</v>
      </c>
      <c r="Q876" s="80" t="str">
        <f>IF(O876="","",IF(D876&lt;&gt;"",D876,IF(O876=1,start_rate,IF(variable,IF(OR(O876=1,O876&lt;$J$23*periods_per_year),Q875,MIN($J$24,IF(MOD(O876-1,$J$26)=0,MAX($J$25,Q875+$J$27),Q875))),Q875))))</f>
        <v>#NAME?</v>
      </c>
      <c r="R876" s="78" t="str">
        <f t="shared" si="10"/>
        <v>#NAME?</v>
      </c>
      <c r="S876" s="78" t="str">
        <f t="shared" si="11"/>
        <v>#NAME?</v>
      </c>
      <c r="T876" s="78" t="str">
        <f t="shared" si="12"/>
        <v>#NAME?</v>
      </c>
      <c r="U876" s="78" t="str">
        <f t="shared" si="13"/>
        <v>#NAME?</v>
      </c>
    </row>
    <row r="877" ht="12.75" customHeight="1">
      <c r="A877" s="74" t="str">
        <f t="shared" si="1"/>
        <v>#NAME?</v>
      </c>
      <c r="B877" s="75" t="str">
        <f>IF(A877="","",IF(OR(periods_per_year=26,periods_per_year=52),IF(periods_per_year=26,IF(A877=1,fpdate,B876+14),IF(periods_per_year=52,IF(A877=1,fpdate,B876+7),"n/a")),IF(periods_per_year=24,DATE(YEAR(fpdate),MONTH(fpdate)+(A877-1)/2+IF(AND(DAY(fpdate)&gt;=15,MOD(A877,2)=0),1,0),IF(MOD(A877,2)=0,IF(DAY(fpdate)&gt;=15,DAY(fpdate)-14,DAY(fpdate)+14),DAY(fpdate))),IF(DAY(DATE(YEAR(fpdate),MONTH(fpdate)+A877-1,DAY(fpdate)))&lt;&gt;DAY(fpdate),DATE(YEAR(fpdate),MONTH(fpdate)+A877,0),DATE(YEAR(fpdate),MONTH(fpdate)+A877-1,DAY(fpdate))))))</f>
        <v>#NAME?</v>
      </c>
      <c r="C877" s="76" t="str">
        <f t="shared" si="2"/>
        <v>#NAME?</v>
      </c>
      <c r="D877" s="77" t="str">
        <f>IF(A877="","",IF(A877=1,start_rate,IF(variable,IF(OR(A877=1,A877&lt;$J$23*periods_per_year),D876,MIN($J$24,IF(MOD(A877-1,$J$26)=0,MAX($J$25,D876+$J$27),D876))),D876)))</f>
        <v>#NAME?</v>
      </c>
      <c r="E877" s="78" t="str">
        <f t="shared" si="3"/>
        <v>#NAME?</v>
      </c>
      <c r="F877" s="78" t="str">
        <f t="shared" si="4"/>
        <v>#NAME?</v>
      </c>
      <c r="G877" s="78" t="str">
        <f>IF(OR(A877="",A877&lt;$E$23),"",IF(J876&lt;=F877,0,IF(IF(AND(A877&gt;=$E$23,MOD(A877-$E$23,int)=0),$E$24,0)+F877&gt;=J876+E877,J876+E877-F877,IF(AND(A877&gt;=$E$23,MOD(A877-$E$23,int)=0),$E$24,0)+IF(IF(AND(A877&gt;=$E$23,MOD(A877-$E$23,int)=0),$E$24,0)+IF(MOD(A877-$E$27,periods_per_year)=0,$E$26,0)+F877&lt;J876+E877,IF(MOD(A877-$E$27,periods_per_year)=0,$E$26,0),J876+E877-IF(AND(A877&gt;=$E$23,MOD(A877-$E$23,int)=0),$E$24,0)-F877))))</f>
        <v>#NAME?</v>
      </c>
      <c r="H877" s="79"/>
      <c r="I877" s="78" t="str">
        <f t="shared" si="5"/>
        <v>#NAME?</v>
      </c>
      <c r="J877" s="78" t="str">
        <f t="shared" si="6"/>
        <v>#NAME?</v>
      </c>
      <c r="K877" s="78" t="str">
        <f t="shared" si="7"/>
        <v>#NAME?</v>
      </c>
      <c r="L877" s="78" t="str">
        <f t="shared" si="8"/>
        <v>#NAME?</v>
      </c>
      <c r="M877" s="4"/>
      <c r="N877" s="4"/>
      <c r="O877" s="74" t="str">
        <f t="shared" si="9"/>
        <v>#NAME?</v>
      </c>
      <c r="P877" s="75" t="str">
        <f>IF(O877="","",IF(OR(periods_per_year=26,periods_per_year=52),IF(periods_per_year=26,IF(O877=1,fpdate,P876+14),IF(periods_per_year=52,IF(O877=1,fpdate,P876+7),"n/a")),IF(periods_per_year=24,DATE(YEAR(fpdate),MONTH(fpdate)+(O877-1)/2+IF(AND(DAY(fpdate)&gt;=15,MOD(O877,2)=0),1,0),IF(MOD(O877,2)=0,IF(DAY(fpdate)&gt;=15,DAY(fpdate)-14,DAY(fpdate)+14),DAY(fpdate))),IF(DAY(DATE(YEAR(fpdate),MONTH(fpdate)+O877-1,DAY(fpdate)))&lt;&gt;DAY(fpdate),DATE(YEAR(fpdate),MONTH(fpdate)+O877,0),DATE(YEAR(fpdate),MONTH(fpdate)+O877-1,DAY(fpdate))))))</f>
        <v>#NAME?</v>
      </c>
      <c r="Q877" s="80" t="str">
        <f>IF(O877="","",IF(D877&lt;&gt;"",D877,IF(O877=1,start_rate,IF(variable,IF(OR(O877=1,O877&lt;$J$23*periods_per_year),Q876,MIN($J$24,IF(MOD(O877-1,$J$26)=0,MAX($J$25,Q876+$J$27),Q876))),Q876))))</f>
        <v>#NAME?</v>
      </c>
      <c r="R877" s="78" t="str">
        <f t="shared" si="10"/>
        <v>#NAME?</v>
      </c>
      <c r="S877" s="78" t="str">
        <f t="shared" si="11"/>
        <v>#NAME?</v>
      </c>
      <c r="T877" s="78" t="str">
        <f t="shared" si="12"/>
        <v>#NAME?</v>
      </c>
      <c r="U877" s="78" t="str">
        <f t="shared" si="13"/>
        <v>#NAME?</v>
      </c>
    </row>
    <row r="878" ht="12.75" customHeight="1">
      <c r="A878" s="74" t="str">
        <f t="shared" si="1"/>
        <v>#NAME?</v>
      </c>
      <c r="B878" s="75" t="str">
        <f>IF(A878="","",IF(OR(periods_per_year=26,periods_per_year=52),IF(periods_per_year=26,IF(A878=1,fpdate,B877+14),IF(periods_per_year=52,IF(A878=1,fpdate,B877+7),"n/a")),IF(periods_per_year=24,DATE(YEAR(fpdate),MONTH(fpdate)+(A878-1)/2+IF(AND(DAY(fpdate)&gt;=15,MOD(A878,2)=0),1,0),IF(MOD(A878,2)=0,IF(DAY(fpdate)&gt;=15,DAY(fpdate)-14,DAY(fpdate)+14),DAY(fpdate))),IF(DAY(DATE(YEAR(fpdate),MONTH(fpdate)+A878-1,DAY(fpdate)))&lt;&gt;DAY(fpdate),DATE(YEAR(fpdate),MONTH(fpdate)+A878,0),DATE(YEAR(fpdate),MONTH(fpdate)+A878-1,DAY(fpdate))))))</f>
        <v>#NAME?</v>
      </c>
      <c r="C878" s="76" t="str">
        <f t="shared" si="2"/>
        <v>#NAME?</v>
      </c>
      <c r="D878" s="77" t="str">
        <f>IF(A878="","",IF(A878=1,start_rate,IF(variable,IF(OR(A878=1,A878&lt;$J$23*periods_per_year),D877,MIN($J$24,IF(MOD(A878-1,$J$26)=0,MAX($J$25,D877+$J$27),D877))),D877)))</f>
        <v>#NAME?</v>
      </c>
      <c r="E878" s="78" t="str">
        <f t="shared" si="3"/>
        <v>#NAME?</v>
      </c>
      <c r="F878" s="78" t="str">
        <f t="shared" si="4"/>
        <v>#NAME?</v>
      </c>
      <c r="G878" s="78" t="str">
        <f>IF(OR(A878="",A878&lt;$E$23),"",IF(J877&lt;=F878,0,IF(IF(AND(A878&gt;=$E$23,MOD(A878-$E$23,int)=0),$E$24,0)+F878&gt;=J877+E878,J877+E878-F878,IF(AND(A878&gt;=$E$23,MOD(A878-$E$23,int)=0),$E$24,0)+IF(IF(AND(A878&gt;=$E$23,MOD(A878-$E$23,int)=0),$E$24,0)+IF(MOD(A878-$E$27,periods_per_year)=0,$E$26,0)+F878&lt;J877+E878,IF(MOD(A878-$E$27,periods_per_year)=0,$E$26,0),J877+E878-IF(AND(A878&gt;=$E$23,MOD(A878-$E$23,int)=0),$E$24,0)-F878))))</f>
        <v>#NAME?</v>
      </c>
      <c r="H878" s="79"/>
      <c r="I878" s="78" t="str">
        <f t="shared" si="5"/>
        <v>#NAME?</v>
      </c>
      <c r="J878" s="78" t="str">
        <f t="shared" si="6"/>
        <v>#NAME?</v>
      </c>
      <c r="K878" s="78" t="str">
        <f t="shared" si="7"/>
        <v>#NAME?</v>
      </c>
      <c r="L878" s="78" t="str">
        <f t="shared" si="8"/>
        <v>#NAME?</v>
      </c>
      <c r="M878" s="4"/>
      <c r="N878" s="4"/>
      <c r="O878" s="74" t="str">
        <f t="shared" si="9"/>
        <v>#NAME?</v>
      </c>
      <c r="P878" s="75" t="str">
        <f>IF(O878="","",IF(OR(periods_per_year=26,periods_per_year=52),IF(periods_per_year=26,IF(O878=1,fpdate,P877+14),IF(periods_per_year=52,IF(O878=1,fpdate,P877+7),"n/a")),IF(periods_per_year=24,DATE(YEAR(fpdate),MONTH(fpdate)+(O878-1)/2+IF(AND(DAY(fpdate)&gt;=15,MOD(O878,2)=0),1,0),IF(MOD(O878,2)=0,IF(DAY(fpdate)&gt;=15,DAY(fpdate)-14,DAY(fpdate)+14),DAY(fpdate))),IF(DAY(DATE(YEAR(fpdate),MONTH(fpdate)+O878-1,DAY(fpdate)))&lt;&gt;DAY(fpdate),DATE(YEAR(fpdate),MONTH(fpdate)+O878,0),DATE(YEAR(fpdate),MONTH(fpdate)+O878-1,DAY(fpdate))))))</f>
        <v>#NAME?</v>
      </c>
      <c r="Q878" s="80" t="str">
        <f>IF(O878="","",IF(D878&lt;&gt;"",D878,IF(O878=1,start_rate,IF(variable,IF(OR(O878=1,O878&lt;$J$23*periods_per_year),Q877,MIN($J$24,IF(MOD(O878-1,$J$26)=0,MAX($J$25,Q877+$J$27),Q877))),Q877))))</f>
        <v>#NAME?</v>
      </c>
      <c r="R878" s="78" t="str">
        <f t="shared" si="10"/>
        <v>#NAME?</v>
      </c>
      <c r="S878" s="78" t="str">
        <f t="shared" si="11"/>
        <v>#NAME?</v>
      </c>
      <c r="T878" s="78" t="str">
        <f t="shared" si="12"/>
        <v>#NAME?</v>
      </c>
      <c r="U878" s="78" t="str">
        <f t="shared" si="13"/>
        <v>#NAME?</v>
      </c>
    </row>
    <row r="879" ht="12.75" customHeight="1">
      <c r="A879" s="74" t="str">
        <f t="shared" si="1"/>
        <v>#NAME?</v>
      </c>
      <c r="B879" s="75" t="str">
        <f>IF(A879="","",IF(OR(periods_per_year=26,periods_per_year=52),IF(periods_per_year=26,IF(A879=1,fpdate,B878+14),IF(periods_per_year=52,IF(A879=1,fpdate,B878+7),"n/a")),IF(periods_per_year=24,DATE(YEAR(fpdate),MONTH(fpdate)+(A879-1)/2+IF(AND(DAY(fpdate)&gt;=15,MOD(A879,2)=0),1,0),IF(MOD(A879,2)=0,IF(DAY(fpdate)&gt;=15,DAY(fpdate)-14,DAY(fpdate)+14),DAY(fpdate))),IF(DAY(DATE(YEAR(fpdate),MONTH(fpdate)+A879-1,DAY(fpdate)))&lt;&gt;DAY(fpdate),DATE(YEAR(fpdate),MONTH(fpdate)+A879,0),DATE(YEAR(fpdate),MONTH(fpdate)+A879-1,DAY(fpdate))))))</f>
        <v>#NAME?</v>
      </c>
      <c r="C879" s="76" t="str">
        <f t="shared" si="2"/>
        <v>#NAME?</v>
      </c>
      <c r="D879" s="77" t="str">
        <f>IF(A879="","",IF(A879=1,start_rate,IF(variable,IF(OR(A879=1,A879&lt;$J$23*periods_per_year),D878,MIN($J$24,IF(MOD(A879-1,$J$26)=0,MAX($J$25,D878+$J$27),D878))),D878)))</f>
        <v>#NAME?</v>
      </c>
      <c r="E879" s="78" t="str">
        <f t="shared" si="3"/>
        <v>#NAME?</v>
      </c>
      <c r="F879" s="78" t="str">
        <f t="shared" si="4"/>
        <v>#NAME?</v>
      </c>
      <c r="G879" s="78" t="str">
        <f>IF(OR(A879="",A879&lt;$E$23),"",IF(J878&lt;=F879,0,IF(IF(AND(A879&gt;=$E$23,MOD(A879-$E$23,int)=0),$E$24,0)+F879&gt;=J878+E879,J878+E879-F879,IF(AND(A879&gt;=$E$23,MOD(A879-$E$23,int)=0),$E$24,0)+IF(IF(AND(A879&gt;=$E$23,MOD(A879-$E$23,int)=0),$E$24,0)+IF(MOD(A879-$E$27,periods_per_year)=0,$E$26,0)+F879&lt;J878+E879,IF(MOD(A879-$E$27,periods_per_year)=0,$E$26,0),J878+E879-IF(AND(A879&gt;=$E$23,MOD(A879-$E$23,int)=0),$E$24,0)-F879))))</f>
        <v>#NAME?</v>
      </c>
      <c r="H879" s="79"/>
      <c r="I879" s="78" t="str">
        <f t="shared" si="5"/>
        <v>#NAME?</v>
      </c>
      <c r="J879" s="78" t="str">
        <f t="shared" si="6"/>
        <v>#NAME?</v>
      </c>
      <c r="K879" s="78" t="str">
        <f t="shared" si="7"/>
        <v>#NAME?</v>
      </c>
      <c r="L879" s="78" t="str">
        <f t="shared" si="8"/>
        <v>#NAME?</v>
      </c>
      <c r="M879" s="4"/>
      <c r="N879" s="4"/>
      <c r="O879" s="74" t="str">
        <f t="shared" si="9"/>
        <v>#NAME?</v>
      </c>
      <c r="P879" s="75" t="str">
        <f>IF(O879="","",IF(OR(periods_per_year=26,periods_per_year=52),IF(periods_per_year=26,IF(O879=1,fpdate,P878+14),IF(periods_per_year=52,IF(O879=1,fpdate,P878+7),"n/a")),IF(periods_per_year=24,DATE(YEAR(fpdate),MONTH(fpdate)+(O879-1)/2+IF(AND(DAY(fpdate)&gt;=15,MOD(O879,2)=0),1,0),IF(MOD(O879,2)=0,IF(DAY(fpdate)&gt;=15,DAY(fpdate)-14,DAY(fpdate)+14),DAY(fpdate))),IF(DAY(DATE(YEAR(fpdate),MONTH(fpdate)+O879-1,DAY(fpdate)))&lt;&gt;DAY(fpdate),DATE(YEAR(fpdate),MONTH(fpdate)+O879,0),DATE(YEAR(fpdate),MONTH(fpdate)+O879-1,DAY(fpdate))))))</f>
        <v>#NAME?</v>
      </c>
      <c r="Q879" s="80" t="str">
        <f>IF(O879="","",IF(D879&lt;&gt;"",D879,IF(O879=1,start_rate,IF(variable,IF(OR(O879=1,O879&lt;$J$23*periods_per_year),Q878,MIN($J$24,IF(MOD(O879-1,$J$26)=0,MAX($J$25,Q878+$J$27),Q878))),Q878))))</f>
        <v>#NAME?</v>
      </c>
      <c r="R879" s="78" t="str">
        <f t="shared" si="10"/>
        <v>#NAME?</v>
      </c>
      <c r="S879" s="78" t="str">
        <f t="shared" si="11"/>
        <v>#NAME?</v>
      </c>
      <c r="T879" s="78" t="str">
        <f t="shared" si="12"/>
        <v>#NAME?</v>
      </c>
      <c r="U879" s="78" t="str">
        <f t="shared" si="13"/>
        <v>#NAME?</v>
      </c>
    </row>
    <row r="880" ht="12.75" customHeight="1">
      <c r="A880" s="74" t="str">
        <f t="shared" si="1"/>
        <v>#NAME?</v>
      </c>
      <c r="B880" s="75" t="str">
        <f>IF(A880="","",IF(OR(periods_per_year=26,periods_per_year=52),IF(periods_per_year=26,IF(A880=1,fpdate,B879+14),IF(periods_per_year=52,IF(A880=1,fpdate,B879+7),"n/a")),IF(periods_per_year=24,DATE(YEAR(fpdate),MONTH(fpdate)+(A880-1)/2+IF(AND(DAY(fpdate)&gt;=15,MOD(A880,2)=0),1,0),IF(MOD(A880,2)=0,IF(DAY(fpdate)&gt;=15,DAY(fpdate)-14,DAY(fpdate)+14),DAY(fpdate))),IF(DAY(DATE(YEAR(fpdate),MONTH(fpdate)+A880-1,DAY(fpdate)))&lt;&gt;DAY(fpdate),DATE(YEAR(fpdate),MONTH(fpdate)+A880,0),DATE(YEAR(fpdate),MONTH(fpdate)+A880-1,DAY(fpdate))))))</f>
        <v>#NAME?</v>
      </c>
      <c r="C880" s="76" t="str">
        <f t="shared" si="2"/>
        <v>#NAME?</v>
      </c>
      <c r="D880" s="77" t="str">
        <f>IF(A880="","",IF(A880=1,start_rate,IF(variable,IF(OR(A880=1,A880&lt;$J$23*periods_per_year),D879,MIN($J$24,IF(MOD(A880-1,$J$26)=0,MAX($J$25,D879+$J$27),D879))),D879)))</f>
        <v>#NAME?</v>
      </c>
      <c r="E880" s="78" t="str">
        <f t="shared" si="3"/>
        <v>#NAME?</v>
      </c>
      <c r="F880" s="78" t="str">
        <f t="shared" si="4"/>
        <v>#NAME?</v>
      </c>
      <c r="G880" s="78" t="str">
        <f>IF(OR(A880="",A880&lt;$E$23),"",IF(J879&lt;=F880,0,IF(IF(AND(A880&gt;=$E$23,MOD(A880-$E$23,int)=0),$E$24,0)+F880&gt;=J879+E880,J879+E880-F880,IF(AND(A880&gt;=$E$23,MOD(A880-$E$23,int)=0),$E$24,0)+IF(IF(AND(A880&gt;=$E$23,MOD(A880-$E$23,int)=0),$E$24,0)+IF(MOD(A880-$E$27,periods_per_year)=0,$E$26,0)+F880&lt;J879+E880,IF(MOD(A880-$E$27,periods_per_year)=0,$E$26,0),J879+E880-IF(AND(A880&gt;=$E$23,MOD(A880-$E$23,int)=0),$E$24,0)-F880))))</f>
        <v>#NAME?</v>
      </c>
      <c r="H880" s="79"/>
      <c r="I880" s="78" t="str">
        <f t="shared" si="5"/>
        <v>#NAME?</v>
      </c>
      <c r="J880" s="78" t="str">
        <f t="shared" si="6"/>
        <v>#NAME?</v>
      </c>
      <c r="K880" s="78" t="str">
        <f t="shared" si="7"/>
        <v>#NAME?</v>
      </c>
      <c r="L880" s="78" t="str">
        <f t="shared" si="8"/>
        <v>#NAME?</v>
      </c>
      <c r="M880" s="4"/>
      <c r="N880" s="4"/>
      <c r="O880" s="74" t="str">
        <f t="shared" si="9"/>
        <v>#NAME?</v>
      </c>
      <c r="P880" s="75" t="str">
        <f>IF(O880="","",IF(OR(periods_per_year=26,periods_per_year=52),IF(periods_per_year=26,IF(O880=1,fpdate,P879+14),IF(periods_per_year=52,IF(O880=1,fpdate,P879+7),"n/a")),IF(periods_per_year=24,DATE(YEAR(fpdate),MONTH(fpdate)+(O880-1)/2+IF(AND(DAY(fpdate)&gt;=15,MOD(O880,2)=0),1,0),IF(MOD(O880,2)=0,IF(DAY(fpdate)&gt;=15,DAY(fpdate)-14,DAY(fpdate)+14),DAY(fpdate))),IF(DAY(DATE(YEAR(fpdate),MONTH(fpdate)+O880-1,DAY(fpdate)))&lt;&gt;DAY(fpdate),DATE(YEAR(fpdate),MONTH(fpdate)+O880,0),DATE(YEAR(fpdate),MONTH(fpdate)+O880-1,DAY(fpdate))))))</f>
        <v>#NAME?</v>
      </c>
      <c r="Q880" s="80" t="str">
        <f>IF(O880="","",IF(D880&lt;&gt;"",D880,IF(O880=1,start_rate,IF(variable,IF(OR(O880=1,O880&lt;$J$23*periods_per_year),Q879,MIN($J$24,IF(MOD(O880-1,$J$26)=0,MAX($J$25,Q879+$J$27),Q879))),Q879))))</f>
        <v>#NAME?</v>
      </c>
      <c r="R880" s="78" t="str">
        <f t="shared" si="10"/>
        <v>#NAME?</v>
      </c>
      <c r="S880" s="78" t="str">
        <f t="shared" si="11"/>
        <v>#NAME?</v>
      </c>
      <c r="T880" s="78" t="str">
        <f t="shared" si="12"/>
        <v>#NAME?</v>
      </c>
      <c r="U880" s="78" t="str">
        <f t="shared" si="13"/>
        <v>#NAME?</v>
      </c>
    </row>
    <row r="881" ht="12.75" customHeight="1">
      <c r="A881" s="74" t="str">
        <f t="shared" si="1"/>
        <v>#NAME?</v>
      </c>
      <c r="B881" s="75" t="str">
        <f>IF(A881="","",IF(OR(periods_per_year=26,periods_per_year=52),IF(periods_per_year=26,IF(A881=1,fpdate,B880+14),IF(periods_per_year=52,IF(A881=1,fpdate,B880+7),"n/a")),IF(periods_per_year=24,DATE(YEAR(fpdate),MONTH(fpdate)+(A881-1)/2+IF(AND(DAY(fpdate)&gt;=15,MOD(A881,2)=0),1,0),IF(MOD(A881,2)=0,IF(DAY(fpdate)&gt;=15,DAY(fpdate)-14,DAY(fpdate)+14),DAY(fpdate))),IF(DAY(DATE(YEAR(fpdate),MONTH(fpdate)+A881-1,DAY(fpdate)))&lt;&gt;DAY(fpdate),DATE(YEAR(fpdate),MONTH(fpdate)+A881,0),DATE(YEAR(fpdate),MONTH(fpdate)+A881-1,DAY(fpdate))))))</f>
        <v>#NAME?</v>
      </c>
      <c r="C881" s="76" t="str">
        <f t="shared" si="2"/>
        <v>#NAME?</v>
      </c>
      <c r="D881" s="77" t="str">
        <f>IF(A881="","",IF(A881=1,start_rate,IF(variable,IF(OR(A881=1,A881&lt;$J$23*periods_per_year),D880,MIN($J$24,IF(MOD(A881-1,$J$26)=0,MAX($J$25,D880+$J$27),D880))),D880)))</f>
        <v>#NAME?</v>
      </c>
      <c r="E881" s="78" t="str">
        <f t="shared" si="3"/>
        <v>#NAME?</v>
      </c>
      <c r="F881" s="78" t="str">
        <f t="shared" si="4"/>
        <v>#NAME?</v>
      </c>
      <c r="G881" s="78" t="str">
        <f>IF(OR(A881="",A881&lt;$E$23),"",IF(J880&lt;=F881,0,IF(IF(AND(A881&gt;=$E$23,MOD(A881-$E$23,int)=0),$E$24,0)+F881&gt;=J880+E881,J880+E881-F881,IF(AND(A881&gt;=$E$23,MOD(A881-$E$23,int)=0),$E$24,0)+IF(IF(AND(A881&gt;=$E$23,MOD(A881-$E$23,int)=0),$E$24,0)+IF(MOD(A881-$E$27,periods_per_year)=0,$E$26,0)+F881&lt;J880+E881,IF(MOD(A881-$E$27,periods_per_year)=0,$E$26,0),J880+E881-IF(AND(A881&gt;=$E$23,MOD(A881-$E$23,int)=0),$E$24,0)-F881))))</f>
        <v>#NAME?</v>
      </c>
      <c r="H881" s="79"/>
      <c r="I881" s="78" t="str">
        <f t="shared" si="5"/>
        <v>#NAME?</v>
      </c>
      <c r="J881" s="78" t="str">
        <f t="shared" si="6"/>
        <v>#NAME?</v>
      </c>
      <c r="K881" s="78" t="str">
        <f t="shared" si="7"/>
        <v>#NAME?</v>
      </c>
      <c r="L881" s="78" t="str">
        <f t="shared" si="8"/>
        <v>#NAME?</v>
      </c>
      <c r="M881" s="4"/>
      <c r="N881" s="4"/>
      <c r="O881" s="74" t="str">
        <f t="shared" si="9"/>
        <v>#NAME?</v>
      </c>
      <c r="P881" s="75" t="str">
        <f>IF(O881="","",IF(OR(periods_per_year=26,periods_per_year=52),IF(periods_per_year=26,IF(O881=1,fpdate,P880+14),IF(periods_per_year=52,IF(O881=1,fpdate,P880+7),"n/a")),IF(periods_per_year=24,DATE(YEAR(fpdate),MONTH(fpdate)+(O881-1)/2+IF(AND(DAY(fpdate)&gt;=15,MOD(O881,2)=0),1,0),IF(MOD(O881,2)=0,IF(DAY(fpdate)&gt;=15,DAY(fpdate)-14,DAY(fpdate)+14),DAY(fpdate))),IF(DAY(DATE(YEAR(fpdate),MONTH(fpdate)+O881-1,DAY(fpdate)))&lt;&gt;DAY(fpdate),DATE(YEAR(fpdate),MONTH(fpdate)+O881,0),DATE(YEAR(fpdate),MONTH(fpdate)+O881-1,DAY(fpdate))))))</f>
        <v>#NAME?</v>
      </c>
      <c r="Q881" s="80" t="str">
        <f>IF(O881="","",IF(D881&lt;&gt;"",D881,IF(O881=1,start_rate,IF(variable,IF(OR(O881=1,O881&lt;$J$23*periods_per_year),Q880,MIN($J$24,IF(MOD(O881-1,$J$26)=0,MAX($J$25,Q880+$J$27),Q880))),Q880))))</f>
        <v>#NAME?</v>
      </c>
      <c r="R881" s="78" t="str">
        <f t="shared" si="10"/>
        <v>#NAME?</v>
      </c>
      <c r="S881" s="78" t="str">
        <f t="shared" si="11"/>
        <v>#NAME?</v>
      </c>
      <c r="T881" s="78" t="str">
        <f t="shared" si="12"/>
        <v>#NAME?</v>
      </c>
      <c r="U881" s="78" t="str">
        <f t="shared" si="13"/>
        <v>#NAME?</v>
      </c>
    </row>
    <row r="882" ht="12.75" customHeight="1">
      <c r="A882" s="74" t="str">
        <f t="shared" si="1"/>
        <v>#NAME?</v>
      </c>
      <c r="B882" s="75" t="str">
        <f>IF(A882="","",IF(OR(periods_per_year=26,periods_per_year=52),IF(periods_per_year=26,IF(A882=1,fpdate,B881+14),IF(periods_per_year=52,IF(A882=1,fpdate,B881+7),"n/a")),IF(periods_per_year=24,DATE(YEAR(fpdate),MONTH(fpdate)+(A882-1)/2+IF(AND(DAY(fpdate)&gt;=15,MOD(A882,2)=0),1,0),IF(MOD(A882,2)=0,IF(DAY(fpdate)&gt;=15,DAY(fpdate)-14,DAY(fpdate)+14),DAY(fpdate))),IF(DAY(DATE(YEAR(fpdate),MONTH(fpdate)+A882-1,DAY(fpdate)))&lt;&gt;DAY(fpdate),DATE(YEAR(fpdate),MONTH(fpdate)+A882,0),DATE(YEAR(fpdate),MONTH(fpdate)+A882-1,DAY(fpdate))))))</f>
        <v>#NAME?</v>
      </c>
      <c r="C882" s="76" t="str">
        <f t="shared" si="2"/>
        <v>#NAME?</v>
      </c>
      <c r="D882" s="77" t="str">
        <f>IF(A882="","",IF(A882=1,start_rate,IF(variable,IF(OR(A882=1,A882&lt;$J$23*periods_per_year),D881,MIN($J$24,IF(MOD(A882-1,$J$26)=0,MAX($J$25,D881+$J$27),D881))),D881)))</f>
        <v>#NAME?</v>
      </c>
      <c r="E882" s="78" t="str">
        <f t="shared" si="3"/>
        <v>#NAME?</v>
      </c>
      <c r="F882" s="78" t="str">
        <f t="shared" si="4"/>
        <v>#NAME?</v>
      </c>
      <c r="G882" s="78" t="str">
        <f>IF(OR(A882="",A882&lt;$E$23),"",IF(J881&lt;=F882,0,IF(IF(AND(A882&gt;=$E$23,MOD(A882-$E$23,int)=0),$E$24,0)+F882&gt;=J881+E882,J881+E882-F882,IF(AND(A882&gt;=$E$23,MOD(A882-$E$23,int)=0),$E$24,0)+IF(IF(AND(A882&gt;=$E$23,MOD(A882-$E$23,int)=0),$E$24,0)+IF(MOD(A882-$E$27,periods_per_year)=0,$E$26,0)+F882&lt;J881+E882,IF(MOD(A882-$E$27,periods_per_year)=0,$E$26,0),J881+E882-IF(AND(A882&gt;=$E$23,MOD(A882-$E$23,int)=0),$E$24,0)-F882))))</f>
        <v>#NAME?</v>
      </c>
      <c r="H882" s="79"/>
      <c r="I882" s="78" t="str">
        <f t="shared" si="5"/>
        <v>#NAME?</v>
      </c>
      <c r="J882" s="78" t="str">
        <f t="shared" si="6"/>
        <v>#NAME?</v>
      </c>
      <c r="K882" s="78" t="str">
        <f t="shared" si="7"/>
        <v>#NAME?</v>
      </c>
      <c r="L882" s="78" t="str">
        <f t="shared" si="8"/>
        <v>#NAME?</v>
      </c>
      <c r="M882" s="4"/>
      <c r="N882" s="4"/>
      <c r="O882" s="74" t="str">
        <f t="shared" si="9"/>
        <v>#NAME?</v>
      </c>
      <c r="P882" s="75" t="str">
        <f>IF(O882="","",IF(OR(periods_per_year=26,periods_per_year=52),IF(periods_per_year=26,IF(O882=1,fpdate,P881+14),IF(periods_per_year=52,IF(O882=1,fpdate,P881+7),"n/a")),IF(periods_per_year=24,DATE(YEAR(fpdate),MONTH(fpdate)+(O882-1)/2+IF(AND(DAY(fpdate)&gt;=15,MOD(O882,2)=0),1,0),IF(MOD(O882,2)=0,IF(DAY(fpdate)&gt;=15,DAY(fpdate)-14,DAY(fpdate)+14),DAY(fpdate))),IF(DAY(DATE(YEAR(fpdate),MONTH(fpdate)+O882-1,DAY(fpdate)))&lt;&gt;DAY(fpdate),DATE(YEAR(fpdate),MONTH(fpdate)+O882,0),DATE(YEAR(fpdate),MONTH(fpdate)+O882-1,DAY(fpdate))))))</f>
        <v>#NAME?</v>
      </c>
      <c r="Q882" s="80" t="str">
        <f>IF(O882="","",IF(D882&lt;&gt;"",D882,IF(O882=1,start_rate,IF(variable,IF(OR(O882=1,O882&lt;$J$23*periods_per_year),Q881,MIN($J$24,IF(MOD(O882-1,$J$26)=0,MAX($J$25,Q881+$J$27),Q881))),Q881))))</f>
        <v>#NAME?</v>
      </c>
      <c r="R882" s="78" t="str">
        <f t="shared" si="10"/>
        <v>#NAME?</v>
      </c>
      <c r="S882" s="78" t="str">
        <f t="shared" si="11"/>
        <v>#NAME?</v>
      </c>
      <c r="T882" s="78" t="str">
        <f t="shared" si="12"/>
        <v>#NAME?</v>
      </c>
      <c r="U882" s="78" t="str">
        <f t="shared" si="13"/>
        <v>#NAME?</v>
      </c>
    </row>
    <row r="883" ht="12.75" customHeight="1">
      <c r="A883" s="74" t="str">
        <f t="shared" si="1"/>
        <v>#NAME?</v>
      </c>
      <c r="B883" s="75" t="str">
        <f>IF(A883="","",IF(OR(periods_per_year=26,periods_per_year=52),IF(periods_per_year=26,IF(A883=1,fpdate,B882+14),IF(periods_per_year=52,IF(A883=1,fpdate,B882+7),"n/a")),IF(periods_per_year=24,DATE(YEAR(fpdate),MONTH(fpdate)+(A883-1)/2+IF(AND(DAY(fpdate)&gt;=15,MOD(A883,2)=0),1,0),IF(MOD(A883,2)=0,IF(DAY(fpdate)&gt;=15,DAY(fpdate)-14,DAY(fpdate)+14),DAY(fpdate))),IF(DAY(DATE(YEAR(fpdate),MONTH(fpdate)+A883-1,DAY(fpdate)))&lt;&gt;DAY(fpdate),DATE(YEAR(fpdate),MONTH(fpdate)+A883,0),DATE(YEAR(fpdate),MONTH(fpdate)+A883-1,DAY(fpdate))))))</f>
        <v>#NAME?</v>
      </c>
      <c r="C883" s="76" t="str">
        <f t="shared" si="2"/>
        <v>#NAME?</v>
      </c>
      <c r="D883" s="77" t="str">
        <f>IF(A883="","",IF(A883=1,start_rate,IF(variable,IF(OR(A883=1,A883&lt;$J$23*periods_per_year),D882,MIN($J$24,IF(MOD(A883-1,$J$26)=0,MAX($J$25,D882+$J$27),D882))),D882)))</f>
        <v>#NAME?</v>
      </c>
      <c r="E883" s="78" t="str">
        <f t="shared" si="3"/>
        <v>#NAME?</v>
      </c>
      <c r="F883" s="78" t="str">
        <f t="shared" si="4"/>
        <v>#NAME?</v>
      </c>
      <c r="G883" s="78" t="str">
        <f>IF(OR(A883="",A883&lt;$E$23),"",IF(J882&lt;=F883,0,IF(IF(AND(A883&gt;=$E$23,MOD(A883-$E$23,int)=0),$E$24,0)+F883&gt;=J882+E883,J882+E883-F883,IF(AND(A883&gt;=$E$23,MOD(A883-$E$23,int)=0),$E$24,0)+IF(IF(AND(A883&gt;=$E$23,MOD(A883-$E$23,int)=0),$E$24,0)+IF(MOD(A883-$E$27,periods_per_year)=0,$E$26,0)+F883&lt;J882+E883,IF(MOD(A883-$E$27,periods_per_year)=0,$E$26,0),J882+E883-IF(AND(A883&gt;=$E$23,MOD(A883-$E$23,int)=0),$E$24,0)-F883))))</f>
        <v>#NAME?</v>
      </c>
      <c r="H883" s="79"/>
      <c r="I883" s="78" t="str">
        <f t="shared" si="5"/>
        <v>#NAME?</v>
      </c>
      <c r="J883" s="78" t="str">
        <f t="shared" si="6"/>
        <v>#NAME?</v>
      </c>
      <c r="K883" s="78" t="str">
        <f t="shared" si="7"/>
        <v>#NAME?</v>
      </c>
      <c r="L883" s="78" t="str">
        <f t="shared" si="8"/>
        <v>#NAME?</v>
      </c>
      <c r="M883" s="4"/>
      <c r="N883" s="4"/>
      <c r="O883" s="74" t="str">
        <f t="shared" si="9"/>
        <v>#NAME?</v>
      </c>
      <c r="P883" s="75" t="str">
        <f>IF(O883="","",IF(OR(periods_per_year=26,periods_per_year=52),IF(periods_per_year=26,IF(O883=1,fpdate,P882+14),IF(periods_per_year=52,IF(O883=1,fpdate,P882+7),"n/a")),IF(periods_per_year=24,DATE(YEAR(fpdate),MONTH(fpdate)+(O883-1)/2+IF(AND(DAY(fpdate)&gt;=15,MOD(O883,2)=0),1,0),IF(MOD(O883,2)=0,IF(DAY(fpdate)&gt;=15,DAY(fpdate)-14,DAY(fpdate)+14),DAY(fpdate))),IF(DAY(DATE(YEAR(fpdate),MONTH(fpdate)+O883-1,DAY(fpdate)))&lt;&gt;DAY(fpdate),DATE(YEAR(fpdate),MONTH(fpdate)+O883,0),DATE(YEAR(fpdate),MONTH(fpdate)+O883-1,DAY(fpdate))))))</f>
        <v>#NAME?</v>
      </c>
      <c r="Q883" s="80" t="str">
        <f>IF(O883="","",IF(D883&lt;&gt;"",D883,IF(O883=1,start_rate,IF(variable,IF(OR(O883=1,O883&lt;$J$23*periods_per_year),Q882,MIN($J$24,IF(MOD(O883-1,$J$26)=0,MAX($J$25,Q882+$J$27),Q882))),Q882))))</f>
        <v>#NAME?</v>
      </c>
      <c r="R883" s="78" t="str">
        <f t="shared" si="10"/>
        <v>#NAME?</v>
      </c>
      <c r="S883" s="78" t="str">
        <f t="shared" si="11"/>
        <v>#NAME?</v>
      </c>
      <c r="T883" s="78" t="str">
        <f t="shared" si="12"/>
        <v>#NAME?</v>
      </c>
      <c r="U883" s="78" t="str">
        <f t="shared" si="13"/>
        <v>#NAME?</v>
      </c>
    </row>
    <row r="884" ht="12.75" customHeight="1">
      <c r="A884" s="74" t="str">
        <f t="shared" si="1"/>
        <v>#NAME?</v>
      </c>
      <c r="B884" s="75" t="str">
        <f>IF(A884="","",IF(OR(periods_per_year=26,periods_per_year=52),IF(periods_per_year=26,IF(A884=1,fpdate,B883+14),IF(periods_per_year=52,IF(A884=1,fpdate,B883+7),"n/a")),IF(periods_per_year=24,DATE(YEAR(fpdate),MONTH(fpdate)+(A884-1)/2+IF(AND(DAY(fpdate)&gt;=15,MOD(A884,2)=0),1,0),IF(MOD(A884,2)=0,IF(DAY(fpdate)&gt;=15,DAY(fpdate)-14,DAY(fpdate)+14),DAY(fpdate))),IF(DAY(DATE(YEAR(fpdate),MONTH(fpdate)+A884-1,DAY(fpdate)))&lt;&gt;DAY(fpdate),DATE(YEAR(fpdate),MONTH(fpdate)+A884,0),DATE(YEAR(fpdate),MONTH(fpdate)+A884-1,DAY(fpdate))))))</f>
        <v>#NAME?</v>
      </c>
      <c r="C884" s="76" t="str">
        <f t="shared" si="2"/>
        <v>#NAME?</v>
      </c>
      <c r="D884" s="77" t="str">
        <f>IF(A884="","",IF(A884=1,start_rate,IF(variable,IF(OR(A884=1,A884&lt;$J$23*periods_per_year),D883,MIN($J$24,IF(MOD(A884-1,$J$26)=0,MAX($J$25,D883+$J$27),D883))),D883)))</f>
        <v>#NAME?</v>
      </c>
      <c r="E884" s="78" t="str">
        <f t="shared" si="3"/>
        <v>#NAME?</v>
      </c>
      <c r="F884" s="78" t="str">
        <f t="shared" si="4"/>
        <v>#NAME?</v>
      </c>
      <c r="G884" s="78" t="str">
        <f>IF(OR(A884="",A884&lt;$E$23),"",IF(J883&lt;=F884,0,IF(IF(AND(A884&gt;=$E$23,MOD(A884-$E$23,int)=0),$E$24,0)+F884&gt;=J883+E884,J883+E884-F884,IF(AND(A884&gt;=$E$23,MOD(A884-$E$23,int)=0),$E$24,0)+IF(IF(AND(A884&gt;=$E$23,MOD(A884-$E$23,int)=0),$E$24,0)+IF(MOD(A884-$E$27,periods_per_year)=0,$E$26,0)+F884&lt;J883+E884,IF(MOD(A884-$E$27,periods_per_year)=0,$E$26,0),J883+E884-IF(AND(A884&gt;=$E$23,MOD(A884-$E$23,int)=0),$E$24,0)-F884))))</f>
        <v>#NAME?</v>
      </c>
      <c r="H884" s="79"/>
      <c r="I884" s="78" t="str">
        <f t="shared" si="5"/>
        <v>#NAME?</v>
      </c>
      <c r="J884" s="78" t="str">
        <f t="shared" si="6"/>
        <v>#NAME?</v>
      </c>
      <c r="K884" s="78" t="str">
        <f t="shared" si="7"/>
        <v>#NAME?</v>
      </c>
      <c r="L884" s="78" t="str">
        <f t="shared" si="8"/>
        <v>#NAME?</v>
      </c>
      <c r="M884" s="4"/>
      <c r="N884" s="4"/>
      <c r="O884" s="74" t="str">
        <f t="shared" si="9"/>
        <v>#NAME?</v>
      </c>
      <c r="P884" s="75" t="str">
        <f>IF(O884="","",IF(OR(periods_per_year=26,periods_per_year=52),IF(periods_per_year=26,IF(O884=1,fpdate,P883+14),IF(periods_per_year=52,IF(O884=1,fpdate,P883+7),"n/a")),IF(periods_per_year=24,DATE(YEAR(fpdate),MONTH(fpdate)+(O884-1)/2+IF(AND(DAY(fpdate)&gt;=15,MOD(O884,2)=0),1,0),IF(MOD(O884,2)=0,IF(DAY(fpdate)&gt;=15,DAY(fpdate)-14,DAY(fpdate)+14),DAY(fpdate))),IF(DAY(DATE(YEAR(fpdate),MONTH(fpdate)+O884-1,DAY(fpdate)))&lt;&gt;DAY(fpdate),DATE(YEAR(fpdate),MONTH(fpdate)+O884,0),DATE(YEAR(fpdate),MONTH(fpdate)+O884-1,DAY(fpdate))))))</f>
        <v>#NAME?</v>
      </c>
      <c r="Q884" s="80" t="str">
        <f>IF(O884="","",IF(D884&lt;&gt;"",D884,IF(O884=1,start_rate,IF(variable,IF(OR(O884=1,O884&lt;$J$23*periods_per_year),Q883,MIN($J$24,IF(MOD(O884-1,$J$26)=0,MAX($J$25,Q883+$J$27),Q883))),Q883))))</f>
        <v>#NAME?</v>
      </c>
      <c r="R884" s="78" t="str">
        <f t="shared" si="10"/>
        <v>#NAME?</v>
      </c>
      <c r="S884" s="78" t="str">
        <f t="shared" si="11"/>
        <v>#NAME?</v>
      </c>
      <c r="T884" s="78" t="str">
        <f t="shared" si="12"/>
        <v>#NAME?</v>
      </c>
      <c r="U884" s="78" t="str">
        <f t="shared" si="13"/>
        <v>#NAME?</v>
      </c>
    </row>
    <row r="885" ht="12.75" customHeight="1">
      <c r="A885" s="74" t="str">
        <f t="shared" si="1"/>
        <v>#NAME?</v>
      </c>
      <c r="B885" s="75" t="str">
        <f>IF(A885="","",IF(OR(periods_per_year=26,periods_per_year=52),IF(periods_per_year=26,IF(A885=1,fpdate,B884+14),IF(periods_per_year=52,IF(A885=1,fpdate,B884+7),"n/a")),IF(periods_per_year=24,DATE(YEAR(fpdate),MONTH(fpdate)+(A885-1)/2+IF(AND(DAY(fpdate)&gt;=15,MOD(A885,2)=0),1,0),IF(MOD(A885,2)=0,IF(DAY(fpdate)&gt;=15,DAY(fpdate)-14,DAY(fpdate)+14),DAY(fpdate))),IF(DAY(DATE(YEAR(fpdate),MONTH(fpdate)+A885-1,DAY(fpdate)))&lt;&gt;DAY(fpdate),DATE(YEAR(fpdate),MONTH(fpdate)+A885,0),DATE(YEAR(fpdate),MONTH(fpdate)+A885-1,DAY(fpdate))))))</f>
        <v>#NAME?</v>
      </c>
      <c r="C885" s="76" t="str">
        <f t="shared" si="2"/>
        <v>#NAME?</v>
      </c>
      <c r="D885" s="77" t="str">
        <f>IF(A885="","",IF(A885=1,start_rate,IF(variable,IF(OR(A885=1,A885&lt;$J$23*periods_per_year),D884,MIN($J$24,IF(MOD(A885-1,$J$26)=0,MAX($J$25,D884+$J$27),D884))),D884)))</f>
        <v>#NAME?</v>
      </c>
      <c r="E885" s="78" t="str">
        <f t="shared" si="3"/>
        <v>#NAME?</v>
      </c>
      <c r="F885" s="78" t="str">
        <f t="shared" si="4"/>
        <v>#NAME?</v>
      </c>
      <c r="G885" s="78" t="str">
        <f>IF(OR(A885="",A885&lt;$E$23),"",IF(J884&lt;=F885,0,IF(IF(AND(A885&gt;=$E$23,MOD(A885-$E$23,int)=0),$E$24,0)+F885&gt;=J884+E885,J884+E885-F885,IF(AND(A885&gt;=$E$23,MOD(A885-$E$23,int)=0),$E$24,0)+IF(IF(AND(A885&gt;=$E$23,MOD(A885-$E$23,int)=0),$E$24,0)+IF(MOD(A885-$E$27,periods_per_year)=0,$E$26,0)+F885&lt;J884+E885,IF(MOD(A885-$E$27,periods_per_year)=0,$E$26,0),J884+E885-IF(AND(A885&gt;=$E$23,MOD(A885-$E$23,int)=0),$E$24,0)-F885))))</f>
        <v>#NAME?</v>
      </c>
      <c r="H885" s="79"/>
      <c r="I885" s="78" t="str">
        <f t="shared" si="5"/>
        <v>#NAME?</v>
      </c>
      <c r="J885" s="78" t="str">
        <f t="shared" si="6"/>
        <v>#NAME?</v>
      </c>
      <c r="K885" s="78" t="str">
        <f t="shared" si="7"/>
        <v>#NAME?</v>
      </c>
      <c r="L885" s="78" t="str">
        <f t="shared" si="8"/>
        <v>#NAME?</v>
      </c>
      <c r="M885" s="4"/>
      <c r="N885" s="4"/>
      <c r="O885" s="74" t="str">
        <f t="shared" si="9"/>
        <v>#NAME?</v>
      </c>
      <c r="P885" s="75" t="str">
        <f>IF(O885="","",IF(OR(periods_per_year=26,periods_per_year=52),IF(periods_per_year=26,IF(O885=1,fpdate,P884+14),IF(periods_per_year=52,IF(O885=1,fpdate,P884+7),"n/a")),IF(periods_per_year=24,DATE(YEAR(fpdate),MONTH(fpdate)+(O885-1)/2+IF(AND(DAY(fpdate)&gt;=15,MOD(O885,2)=0),1,0),IF(MOD(O885,2)=0,IF(DAY(fpdate)&gt;=15,DAY(fpdate)-14,DAY(fpdate)+14),DAY(fpdate))),IF(DAY(DATE(YEAR(fpdate),MONTH(fpdate)+O885-1,DAY(fpdate)))&lt;&gt;DAY(fpdate),DATE(YEAR(fpdate),MONTH(fpdate)+O885,0),DATE(YEAR(fpdate),MONTH(fpdate)+O885-1,DAY(fpdate))))))</f>
        <v>#NAME?</v>
      </c>
      <c r="Q885" s="80" t="str">
        <f>IF(O885="","",IF(D885&lt;&gt;"",D885,IF(O885=1,start_rate,IF(variable,IF(OR(O885=1,O885&lt;$J$23*periods_per_year),Q884,MIN($J$24,IF(MOD(O885-1,$J$26)=0,MAX($J$25,Q884+$J$27),Q884))),Q884))))</f>
        <v>#NAME?</v>
      </c>
      <c r="R885" s="78" t="str">
        <f t="shared" si="10"/>
        <v>#NAME?</v>
      </c>
      <c r="S885" s="78" t="str">
        <f t="shared" si="11"/>
        <v>#NAME?</v>
      </c>
      <c r="T885" s="78" t="str">
        <f t="shared" si="12"/>
        <v>#NAME?</v>
      </c>
      <c r="U885" s="78" t="str">
        <f t="shared" si="13"/>
        <v>#NAME?</v>
      </c>
    </row>
    <row r="886" ht="12.75" customHeight="1">
      <c r="A886" s="74" t="str">
        <f t="shared" si="1"/>
        <v>#NAME?</v>
      </c>
      <c r="B886" s="75" t="str">
        <f>IF(A886="","",IF(OR(periods_per_year=26,periods_per_year=52),IF(periods_per_year=26,IF(A886=1,fpdate,B885+14),IF(periods_per_year=52,IF(A886=1,fpdate,B885+7),"n/a")),IF(periods_per_year=24,DATE(YEAR(fpdate),MONTH(fpdate)+(A886-1)/2+IF(AND(DAY(fpdate)&gt;=15,MOD(A886,2)=0),1,0),IF(MOD(A886,2)=0,IF(DAY(fpdate)&gt;=15,DAY(fpdate)-14,DAY(fpdate)+14),DAY(fpdate))),IF(DAY(DATE(YEAR(fpdate),MONTH(fpdate)+A886-1,DAY(fpdate)))&lt;&gt;DAY(fpdate),DATE(YEAR(fpdate),MONTH(fpdate)+A886,0),DATE(YEAR(fpdate),MONTH(fpdate)+A886-1,DAY(fpdate))))))</f>
        <v>#NAME?</v>
      </c>
      <c r="C886" s="76" t="str">
        <f t="shared" si="2"/>
        <v>#NAME?</v>
      </c>
      <c r="D886" s="77" t="str">
        <f>IF(A886="","",IF(A886=1,start_rate,IF(variable,IF(OR(A886=1,A886&lt;$J$23*periods_per_year),D885,MIN($J$24,IF(MOD(A886-1,$J$26)=0,MAX($J$25,D885+$J$27),D885))),D885)))</f>
        <v>#NAME?</v>
      </c>
      <c r="E886" s="78" t="str">
        <f t="shared" si="3"/>
        <v>#NAME?</v>
      </c>
      <c r="F886" s="78" t="str">
        <f t="shared" si="4"/>
        <v>#NAME?</v>
      </c>
      <c r="G886" s="78" t="str">
        <f>IF(OR(A886="",A886&lt;$E$23),"",IF(J885&lt;=F886,0,IF(IF(AND(A886&gt;=$E$23,MOD(A886-$E$23,int)=0),$E$24,0)+F886&gt;=J885+E886,J885+E886-F886,IF(AND(A886&gt;=$E$23,MOD(A886-$E$23,int)=0),$E$24,0)+IF(IF(AND(A886&gt;=$E$23,MOD(A886-$E$23,int)=0),$E$24,0)+IF(MOD(A886-$E$27,periods_per_year)=0,$E$26,0)+F886&lt;J885+E886,IF(MOD(A886-$E$27,periods_per_year)=0,$E$26,0),J885+E886-IF(AND(A886&gt;=$E$23,MOD(A886-$E$23,int)=0),$E$24,0)-F886))))</f>
        <v>#NAME?</v>
      </c>
      <c r="H886" s="79"/>
      <c r="I886" s="78" t="str">
        <f t="shared" si="5"/>
        <v>#NAME?</v>
      </c>
      <c r="J886" s="78" t="str">
        <f t="shared" si="6"/>
        <v>#NAME?</v>
      </c>
      <c r="K886" s="78" t="str">
        <f t="shared" si="7"/>
        <v>#NAME?</v>
      </c>
      <c r="L886" s="78" t="str">
        <f t="shared" si="8"/>
        <v>#NAME?</v>
      </c>
      <c r="M886" s="4"/>
      <c r="N886" s="4"/>
      <c r="O886" s="74" t="str">
        <f t="shared" si="9"/>
        <v>#NAME?</v>
      </c>
      <c r="P886" s="75" t="str">
        <f>IF(O886="","",IF(OR(periods_per_year=26,periods_per_year=52),IF(periods_per_year=26,IF(O886=1,fpdate,P885+14),IF(periods_per_year=52,IF(O886=1,fpdate,P885+7),"n/a")),IF(periods_per_year=24,DATE(YEAR(fpdate),MONTH(fpdate)+(O886-1)/2+IF(AND(DAY(fpdate)&gt;=15,MOD(O886,2)=0),1,0),IF(MOD(O886,2)=0,IF(DAY(fpdate)&gt;=15,DAY(fpdate)-14,DAY(fpdate)+14),DAY(fpdate))),IF(DAY(DATE(YEAR(fpdate),MONTH(fpdate)+O886-1,DAY(fpdate)))&lt;&gt;DAY(fpdate),DATE(YEAR(fpdate),MONTH(fpdate)+O886,0),DATE(YEAR(fpdate),MONTH(fpdate)+O886-1,DAY(fpdate))))))</f>
        <v>#NAME?</v>
      </c>
      <c r="Q886" s="80" t="str">
        <f>IF(O886="","",IF(D886&lt;&gt;"",D886,IF(O886=1,start_rate,IF(variable,IF(OR(O886=1,O886&lt;$J$23*periods_per_year),Q885,MIN($J$24,IF(MOD(O886-1,$J$26)=0,MAX($J$25,Q885+$J$27),Q885))),Q885))))</f>
        <v>#NAME?</v>
      </c>
      <c r="R886" s="78" t="str">
        <f t="shared" si="10"/>
        <v>#NAME?</v>
      </c>
      <c r="S886" s="78" t="str">
        <f t="shared" si="11"/>
        <v>#NAME?</v>
      </c>
      <c r="T886" s="78" t="str">
        <f t="shared" si="12"/>
        <v>#NAME?</v>
      </c>
      <c r="U886" s="78" t="str">
        <f t="shared" si="13"/>
        <v>#NAME?</v>
      </c>
    </row>
    <row r="887" ht="12.75" customHeight="1">
      <c r="A887" s="74" t="str">
        <f t="shared" si="1"/>
        <v>#NAME?</v>
      </c>
      <c r="B887" s="75" t="str">
        <f>IF(A887="","",IF(OR(periods_per_year=26,periods_per_year=52),IF(periods_per_year=26,IF(A887=1,fpdate,B886+14),IF(periods_per_year=52,IF(A887=1,fpdate,B886+7),"n/a")),IF(periods_per_year=24,DATE(YEAR(fpdate),MONTH(fpdate)+(A887-1)/2+IF(AND(DAY(fpdate)&gt;=15,MOD(A887,2)=0),1,0),IF(MOD(A887,2)=0,IF(DAY(fpdate)&gt;=15,DAY(fpdate)-14,DAY(fpdate)+14),DAY(fpdate))),IF(DAY(DATE(YEAR(fpdate),MONTH(fpdate)+A887-1,DAY(fpdate)))&lt;&gt;DAY(fpdate),DATE(YEAR(fpdate),MONTH(fpdate)+A887,0),DATE(YEAR(fpdate),MONTH(fpdate)+A887-1,DAY(fpdate))))))</f>
        <v>#NAME?</v>
      </c>
      <c r="C887" s="76" t="str">
        <f t="shared" si="2"/>
        <v>#NAME?</v>
      </c>
      <c r="D887" s="77" t="str">
        <f>IF(A887="","",IF(A887=1,start_rate,IF(variable,IF(OR(A887=1,A887&lt;$J$23*periods_per_year),D886,MIN($J$24,IF(MOD(A887-1,$J$26)=0,MAX($J$25,D886+$J$27),D886))),D886)))</f>
        <v>#NAME?</v>
      </c>
      <c r="E887" s="78" t="str">
        <f t="shared" si="3"/>
        <v>#NAME?</v>
      </c>
      <c r="F887" s="78" t="str">
        <f t="shared" si="4"/>
        <v>#NAME?</v>
      </c>
      <c r="G887" s="78" t="str">
        <f>IF(OR(A887="",A887&lt;$E$23),"",IF(J886&lt;=F887,0,IF(IF(AND(A887&gt;=$E$23,MOD(A887-$E$23,int)=0),$E$24,0)+F887&gt;=J886+E887,J886+E887-F887,IF(AND(A887&gt;=$E$23,MOD(A887-$E$23,int)=0),$E$24,0)+IF(IF(AND(A887&gt;=$E$23,MOD(A887-$E$23,int)=0),$E$24,0)+IF(MOD(A887-$E$27,periods_per_year)=0,$E$26,0)+F887&lt;J886+E887,IF(MOD(A887-$E$27,periods_per_year)=0,$E$26,0),J886+E887-IF(AND(A887&gt;=$E$23,MOD(A887-$E$23,int)=0),$E$24,0)-F887))))</f>
        <v>#NAME?</v>
      </c>
      <c r="H887" s="79"/>
      <c r="I887" s="78" t="str">
        <f t="shared" si="5"/>
        <v>#NAME?</v>
      </c>
      <c r="J887" s="78" t="str">
        <f t="shared" si="6"/>
        <v>#NAME?</v>
      </c>
      <c r="K887" s="78" t="str">
        <f t="shared" si="7"/>
        <v>#NAME?</v>
      </c>
      <c r="L887" s="78" t="str">
        <f t="shared" si="8"/>
        <v>#NAME?</v>
      </c>
      <c r="M887" s="4"/>
      <c r="N887" s="4"/>
      <c r="O887" s="74" t="str">
        <f t="shared" si="9"/>
        <v>#NAME?</v>
      </c>
      <c r="P887" s="75" t="str">
        <f>IF(O887="","",IF(OR(periods_per_year=26,periods_per_year=52),IF(periods_per_year=26,IF(O887=1,fpdate,P886+14),IF(periods_per_year=52,IF(O887=1,fpdate,P886+7),"n/a")),IF(periods_per_year=24,DATE(YEAR(fpdate),MONTH(fpdate)+(O887-1)/2+IF(AND(DAY(fpdate)&gt;=15,MOD(O887,2)=0),1,0),IF(MOD(O887,2)=0,IF(DAY(fpdate)&gt;=15,DAY(fpdate)-14,DAY(fpdate)+14),DAY(fpdate))),IF(DAY(DATE(YEAR(fpdate),MONTH(fpdate)+O887-1,DAY(fpdate)))&lt;&gt;DAY(fpdate),DATE(YEAR(fpdate),MONTH(fpdate)+O887,0),DATE(YEAR(fpdate),MONTH(fpdate)+O887-1,DAY(fpdate))))))</f>
        <v>#NAME?</v>
      </c>
      <c r="Q887" s="80" t="str">
        <f>IF(O887="","",IF(D887&lt;&gt;"",D887,IF(O887=1,start_rate,IF(variable,IF(OR(O887=1,O887&lt;$J$23*periods_per_year),Q886,MIN($J$24,IF(MOD(O887-1,$J$26)=0,MAX($J$25,Q886+$J$27),Q886))),Q886))))</f>
        <v>#NAME?</v>
      </c>
      <c r="R887" s="78" t="str">
        <f t="shared" si="10"/>
        <v>#NAME?</v>
      </c>
      <c r="S887" s="78" t="str">
        <f t="shared" si="11"/>
        <v>#NAME?</v>
      </c>
      <c r="T887" s="78" t="str">
        <f t="shared" si="12"/>
        <v>#NAME?</v>
      </c>
      <c r="U887" s="78" t="str">
        <f t="shared" si="13"/>
        <v>#NAME?</v>
      </c>
    </row>
    <row r="888" ht="12.75" customHeight="1">
      <c r="A888" s="74" t="str">
        <f t="shared" si="1"/>
        <v>#NAME?</v>
      </c>
      <c r="B888" s="75" t="str">
        <f>IF(A888="","",IF(OR(periods_per_year=26,periods_per_year=52),IF(periods_per_year=26,IF(A888=1,fpdate,B887+14),IF(periods_per_year=52,IF(A888=1,fpdate,B887+7),"n/a")),IF(periods_per_year=24,DATE(YEAR(fpdate),MONTH(fpdate)+(A888-1)/2+IF(AND(DAY(fpdate)&gt;=15,MOD(A888,2)=0),1,0),IF(MOD(A888,2)=0,IF(DAY(fpdate)&gt;=15,DAY(fpdate)-14,DAY(fpdate)+14),DAY(fpdate))),IF(DAY(DATE(YEAR(fpdate),MONTH(fpdate)+A888-1,DAY(fpdate)))&lt;&gt;DAY(fpdate),DATE(YEAR(fpdate),MONTH(fpdate)+A888,0),DATE(YEAR(fpdate),MONTH(fpdate)+A888-1,DAY(fpdate))))))</f>
        <v>#NAME?</v>
      </c>
      <c r="C888" s="76" t="str">
        <f t="shared" si="2"/>
        <v>#NAME?</v>
      </c>
      <c r="D888" s="77" t="str">
        <f>IF(A888="","",IF(A888=1,start_rate,IF(variable,IF(OR(A888=1,A888&lt;$J$23*periods_per_year),D887,MIN($J$24,IF(MOD(A888-1,$J$26)=0,MAX($J$25,D887+$J$27),D887))),D887)))</f>
        <v>#NAME?</v>
      </c>
      <c r="E888" s="78" t="str">
        <f t="shared" si="3"/>
        <v>#NAME?</v>
      </c>
      <c r="F888" s="78" t="str">
        <f t="shared" si="4"/>
        <v>#NAME?</v>
      </c>
      <c r="G888" s="78" t="str">
        <f>IF(OR(A888="",A888&lt;$E$23),"",IF(J887&lt;=F888,0,IF(IF(AND(A888&gt;=$E$23,MOD(A888-$E$23,int)=0),$E$24,0)+F888&gt;=J887+E888,J887+E888-F888,IF(AND(A888&gt;=$E$23,MOD(A888-$E$23,int)=0),$E$24,0)+IF(IF(AND(A888&gt;=$E$23,MOD(A888-$E$23,int)=0),$E$24,0)+IF(MOD(A888-$E$27,periods_per_year)=0,$E$26,0)+F888&lt;J887+E888,IF(MOD(A888-$E$27,periods_per_year)=0,$E$26,0),J887+E888-IF(AND(A888&gt;=$E$23,MOD(A888-$E$23,int)=0),$E$24,0)-F888))))</f>
        <v>#NAME?</v>
      </c>
      <c r="H888" s="79"/>
      <c r="I888" s="78" t="str">
        <f t="shared" si="5"/>
        <v>#NAME?</v>
      </c>
      <c r="J888" s="78" t="str">
        <f t="shared" si="6"/>
        <v>#NAME?</v>
      </c>
      <c r="K888" s="78" t="str">
        <f t="shared" si="7"/>
        <v>#NAME?</v>
      </c>
      <c r="L888" s="78" t="str">
        <f t="shared" si="8"/>
        <v>#NAME?</v>
      </c>
      <c r="M888" s="4"/>
      <c r="N888" s="4"/>
      <c r="O888" s="74" t="str">
        <f t="shared" si="9"/>
        <v>#NAME?</v>
      </c>
      <c r="P888" s="75" t="str">
        <f>IF(O888="","",IF(OR(periods_per_year=26,periods_per_year=52),IF(periods_per_year=26,IF(O888=1,fpdate,P887+14),IF(periods_per_year=52,IF(O888=1,fpdate,P887+7),"n/a")),IF(periods_per_year=24,DATE(YEAR(fpdate),MONTH(fpdate)+(O888-1)/2+IF(AND(DAY(fpdate)&gt;=15,MOD(O888,2)=0),1,0),IF(MOD(O888,2)=0,IF(DAY(fpdate)&gt;=15,DAY(fpdate)-14,DAY(fpdate)+14),DAY(fpdate))),IF(DAY(DATE(YEAR(fpdate),MONTH(fpdate)+O888-1,DAY(fpdate)))&lt;&gt;DAY(fpdate),DATE(YEAR(fpdate),MONTH(fpdate)+O888,0),DATE(YEAR(fpdate),MONTH(fpdate)+O888-1,DAY(fpdate))))))</f>
        <v>#NAME?</v>
      </c>
      <c r="Q888" s="80" t="str">
        <f>IF(O888="","",IF(D888&lt;&gt;"",D888,IF(O888=1,start_rate,IF(variable,IF(OR(O888=1,O888&lt;$J$23*periods_per_year),Q887,MIN($J$24,IF(MOD(O888-1,$J$26)=0,MAX($J$25,Q887+$J$27),Q887))),Q887))))</f>
        <v>#NAME?</v>
      </c>
      <c r="R888" s="78" t="str">
        <f t="shared" si="10"/>
        <v>#NAME?</v>
      </c>
      <c r="S888" s="78" t="str">
        <f t="shared" si="11"/>
        <v>#NAME?</v>
      </c>
      <c r="T888" s="78" t="str">
        <f t="shared" si="12"/>
        <v>#NAME?</v>
      </c>
      <c r="U888" s="78" t="str">
        <f t="shared" si="13"/>
        <v>#NAME?</v>
      </c>
    </row>
    <row r="889" ht="12.75" customHeight="1">
      <c r="A889" s="74" t="str">
        <f t="shared" si="1"/>
        <v>#NAME?</v>
      </c>
      <c r="B889" s="75" t="str">
        <f>IF(A889="","",IF(OR(periods_per_year=26,periods_per_year=52),IF(periods_per_year=26,IF(A889=1,fpdate,B888+14),IF(periods_per_year=52,IF(A889=1,fpdate,B888+7),"n/a")),IF(periods_per_year=24,DATE(YEAR(fpdate),MONTH(fpdate)+(A889-1)/2+IF(AND(DAY(fpdate)&gt;=15,MOD(A889,2)=0),1,0),IF(MOD(A889,2)=0,IF(DAY(fpdate)&gt;=15,DAY(fpdate)-14,DAY(fpdate)+14),DAY(fpdate))),IF(DAY(DATE(YEAR(fpdate),MONTH(fpdate)+A889-1,DAY(fpdate)))&lt;&gt;DAY(fpdate),DATE(YEAR(fpdate),MONTH(fpdate)+A889,0),DATE(YEAR(fpdate),MONTH(fpdate)+A889-1,DAY(fpdate))))))</f>
        <v>#NAME?</v>
      </c>
      <c r="C889" s="76" t="str">
        <f t="shared" si="2"/>
        <v>#NAME?</v>
      </c>
      <c r="D889" s="77" t="str">
        <f>IF(A889="","",IF(A889=1,start_rate,IF(variable,IF(OR(A889=1,A889&lt;$J$23*periods_per_year),D888,MIN($J$24,IF(MOD(A889-1,$J$26)=0,MAX($J$25,D888+$J$27),D888))),D888)))</f>
        <v>#NAME?</v>
      </c>
      <c r="E889" s="78" t="str">
        <f t="shared" si="3"/>
        <v>#NAME?</v>
      </c>
      <c r="F889" s="78" t="str">
        <f t="shared" si="4"/>
        <v>#NAME?</v>
      </c>
      <c r="G889" s="78" t="str">
        <f>IF(OR(A889="",A889&lt;$E$23),"",IF(J888&lt;=F889,0,IF(IF(AND(A889&gt;=$E$23,MOD(A889-$E$23,int)=0),$E$24,0)+F889&gt;=J888+E889,J888+E889-F889,IF(AND(A889&gt;=$E$23,MOD(A889-$E$23,int)=0),$E$24,0)+IF(IF(AND(A889&gt;=$E$23,MOD(A889-$E$23,int)=0),$E$24,0)+IF(MOD(A889-$E$27,periods_per_year)=0,$E$26,0)+F889&lt;J888+E889,IF(MOD(A889-$E$27,periods_per_year)=0,$E$26,0),J888+E889-IF(AND(A889&gt;=$E$23,MOD(A889-$E$23,int)=0),$E$24,0)-F889))))</f>
        <v>#NAME?</v>
      </c>
      <c r="H889" s="79"/>
      <c r="I889" s="78" t="str">
        <f t="shared" si="5"/>
        <v>#NAME?</v>
      </c>
      <c r="J889" s="78" t="str">
        <f t="shared" si="6"/>
        <v>#NAME?</v>
      </c>
      <c r="K889" s="78" t="str">
        <f t="shared" si="7"/>
        <v>#NAME?</v>
      </c>
      <c r="L889" s="78" t="str">
        <f t="shared" si="8"/>
        <v>#NAME?</v>
      </c>
      <c r="M889" s="4"/>
      <c r="N889" s="4"/>
      <c r="O889" s="74" t="str">
        <f t="shared" si="9"/>
        <v>#NAME?</v>
      </c>
      <c r="P889" s="75" t="str">
        <f>IF(O889="","",IF(OR(periods_per_year=26,periods_per_year=52),IF(periods_per_year=26,IF(O889=1,fpdate,P888+14),IF(periods_per_year=52,IF(O889=1,fpdate,P888+7),"n/a")),IF(periods_per_year=24,DATE(YEAR(fpdate),MONTH(fpdate)+(O889-1)/2+IF(AND(DAY(fpdate)&gt;=15,MOD(O889,2)=0),1,0),IF(MOD(O889,2)=0,IF(DAY(fpdate)&gt;=15,DAY(fpdate)-14,DAY(fpdate)+14),DAY(fpdate))),IF(DAY(DATE(YEAR(fpdate),MONTH(fpdate)+O889-1,DAY(fpdate)))&lt;&gt;DAY(fpdate),DATE(YEAR(fpdate),MONTH(fpdate)+O889,0),DATE(YEAR(fpdate),MONTH(fpdate)+O889-1,DAY(fpdate))))))</f>
        <v>#NAME?</v>
      </c>
      <c r="Q889" s="80" t="str">
        <f>IF(O889="","",IF(D889&lt;&gt;"",D889,IF(O889=1,start_rate,IF(variable,IF(OR(O889=1,O889&lt;$J$23*periods_per_year),Q888,MIN($J$24,IF(MOD(O889-1,$J$26)=0,MAX($J$25,Q888+$J$27),Q888))),Q888))))</f>
        <v>#NAME?</v>
      </c>
      <c r="R889" s="78" t="str">
        <f t="shared" si="10"/>
        <v>#NAME?</v>
      </c>
      <c r="S889" s="78" t="str">
        <f t="shared" si="11"/>
        <v>#NAME?</v>
      </c>
      <c r="T889" s="78" t="str">
        <f t="shared" si="12"/>
        <v>#NAME?</v>
      </c>
      <c r="U889" s="78" t="str">
        <f t="shared" si="13"/>
        <v>#NAME?</v>
      </c>
    </row>
    <row r="890" ht="12.75" customHeight="1">
      <c r="A890" s="74" t="str">
        <f t="shared" si="1"/>
        <v>#NAME?</v>
      </c>
      <c r="B890" s="75" t="str">
        <f>IF(A890="","",IF(OR(periods_per_year=26,periods_per_year=52),IF(periods_per_year=26,IF(A890=1,fpdate,B889+14),IF(periods_per_year=52,IF(A890=1,fpdate,B889+7),"n/a")),IF(periods_per_year=24,DATE(YEAR(fpdate),MONTH(fpdate)+(A890-1)/2+IF(AND(DAY(fpdate)&gt;=15,MOD(A890,2)=0),1,0),IF(MOD(A890,2)=0,IF(DAY(fpdate)&gt;=15,DAY(fpdate)-14,DAY(fpdate)+14),DAY(fpdate))),IF(DAY(DATE(YEAR(fpdate),MONTH(fpdate)+A890-1,DAY(fpdate)))&lt;&gt;DAY(fpdate),DATE(YEAR(fpdate),MONTH(fpdate)+A890,0),DATE(YEAR(fpdate),MONTH(fpdate)+A890-1,DAY(fpdate))))))</f>
        <v>#NAME?</v>
      </c>
      <c r="C890" s="76" t="str">
        <f t="shared" si="2"/>
        <v>#NAME?</v>
      </c>
      <c r="D890" s="77" t="str">
        <f>IF(A890="","",IF(A890=1,start_rate,IF(variable,IF(OR(A890=1,A890&lt;$J$23*periods_per_year),D889,MIN($J$24,IF(MOD(A890-1,$J$26)=0,MAX($J$25,D889+$J$27),D889))),D889)))</f>
        <v>#NAME?</v>
      </c>
      <c r="E890" s="78" t="str">
        <f t="shared" si="3"/>
        <v>#NAME?</v>
      </c>
      <c r="F890" s="78" t="str">
        <f t="shared" si="4"/>
        <v>#NAME?</v>
      </c>
      <c r="G890" s="78" t="str">
        <f>IF(OR(A890="",A890&lt;$E$23),"",IF(J889&lt;=F890,0,IF(IF(AND(A890&gt;=$E$23,MOD(A890-$E$23,int)=0),$E$24,0)+F890&gt;=J889+E890,J889+E890-F890,IF(AND(A890&gt;=$E$23,MOD(A890-$E$23,int)=0),$E$24,0)+IF(IF(AND(A890&gt;=$E$23,MOD(A890-$E$23,int)=0),$E$24,0)+IF(MOD(A890-$E$27,periods_per_year)=0,$E$26,0)+F890&lt;J889+E890,IF(MOD(A890-$E$27,periods_per_year)=0,$E$26,0),J889+E890-IF(AND(A890&gt;=$E$23,MOD(A890-$E$23,int)=0),$E$24,0)-F890))))</f>
        <v>#NAME?</v>
      </c>
      <c r="H890" s="79"/>
      <c r="I890" s="78" t="str">
        <f t="shared" si="5"/>
        <v>#NAME?</v>
      </c>
      <c r="J890" s="78" t="str">
        <f t="shared" si="6"/>
        <v>#NAME?</v>
      </c>
      <c r="K890" s="78" t="str">
        <f t="shared" si="7"/>
        <v>#NAME?</v>
      </c>
      <c r="L890" s="78" t="str">
        <f t="shared" si="8"/>
        <v>#NAME?</v>
      </c>
      <c r="M890" s="4"/>
      <c r="N890" s="4"/>
      <c r="O890" s="74" t="str">
        <f t="shared" si="9"/>
        <v>#NAME?</v>
      </c>
      <c r="P890" s="75" t="str">
        <f>IF(O890="","",IF(OR(periods_per_year=26,periods_per_year=52),IF(periods_per_year=26,IF(O890=1,fpdate,P889+14),IF(periods_per_year=52,IF(O890=1,fpdate,P889+7),"n/a")),IF(periods_per_year=24,DATE(YEAR(fpdate),MONTH(fpdate)+(O890-1)/2+IF(AND(DAY(fpdate)&gt;=15,MOD(O890,2)=0),1,0),IF(MOD(O890,2)=0,IF(DAY(fpdate)&gt;=15,DAY(fpdate)-14,DAY(fpdate)+14),DAY(fpdate))),IF(DAY(DATE(YEAR(fpdate),MONTH(fpdate)+O890-1,DAY(fpdate)))&lt;&gt;DAY(fpdate),DATE(YEAR(fpdate),MONTH(fpdate)+O890,0),DATE(YEAR(fpdate),MONTH(fpdate)+O890-1,DAY(fpdate))))))</f>
        <v>#NAME?</v>
      </c>
      <c r="Q890" s="80" t="str">
        <f>IF(O890="","",IF(D890&lt;&gt;"",D890,IF(O890=1,start_rate,IF(variable,IF(OR(O890=1,O890&lt;$J$23*periods_per_year),Q889,MIN($J$24,IF(MOD(O890-1,$J$26)=0,MAX($J$25,Q889+$J$27),Q889))),Q889))))</f>
        <v>#NAME?</v>
      </c>
      <c r="R890" s="78" t="str">
        <f t="shared" si="10"/>
        <v>#NAME?</v>
      </c>
      <c r="S890" s="78" t="str">
        <f t="shared" si="11"/>
        <v>#NAME?</v>
      </c>
      <c r="T890" s="78" t="str">
        <f t="shared" si="12"/>
        <v>#NAME?</v>
      </c>
      <c r="U890" s="78" t="str">
        <f t="shared" si="13"/>
        <v>#NAME?</v>
      </c>
    </row>
    <row r="891" ht="12.75" customHeight="1">
      <c r="A891" s="74" t="str">
        <f t="shared" si="1"/>
        <v>#NAME?</v>
      </c>
      <c r="B891" s="75" t="str">
        <f>IF(A891="","",IF(OR(periods_per_year=26,periods_per_year=52),IF(periods_per_year=26,IF(A891=1,fpdate,B890+14),IF(periods_per_year=52,IF(A891=1,fpdate,B890+7),"n/a")),IF(periods_per_year=24,DATE(YEAR(fpdate),MONTH(fpdate)+(A891-1)/2+IF(AND(DAY(fpdate)&gt;=15,MOD(A891,2)=0),1,0),IF(MOD(A891,2)=0,IF(DAY(fpdate)&gt;=15,DAY(fpdate)-14,DAY(fpdate)+14),DAY(fpdate))),IF(DAY(DATE(YEAR(fpdate),MONTH(fpdate)+A891-1,DAY(fpdate)))&lt;&gt;DAY(fpdate),DATE(YEAR(fpdate),MONTH(fpdate)+A891,0),DATE(YEAR(fpdate),MONTH(fpdate)+A891-1,DAY(fpdate))))))</f>
        <v>#NAME?</v>
      </c>
      <c r="C891" s="76" t="str">
        <f t="shared" si="2"/>
        <v>#NAME?</v>
      </c>
      <c r="D891" s="77" t="str">
        <f>IF(A891="","",IF(A891=1,start_rate,IF(variable,IF(OR(A891=1,A891&lt;$J$23*periods_per_year),D890,MIN($J$24,IF(MOD(A891-1,$J$26)=0,MAX($J$25,D890+$J$27),D890))),D890)))</f>
        <v>#NAME?</v>
      </c>
      <c r="E891" s="78" t="str">
        <f t="shared" si="3"/>
        <v>#NAME?</v>
      </c>
      <c r="F891" s="78" t="str">
        <f t="shared" si="4"/>
        <v>#NAME?</v>
      </c>
      <c r="G891" s="78" t="str">
        <f>IF(OR(A891="",A891&lt;$E$23),"",IF(J890&lt;=F891,0,IF(IF(AND(A891&gt;=$E$23,MOD(A891-$E$23,int)=0),$E$24,0)+F891&gt;=J890+E891,J890+E891-F891,IF(AND(A891&gt;=$E$23,MOD(A891-$E$23,int)=0),$E$24,0)+IF(IF(AND(A891&gt;=$E$23,MOD(A891-$E$23,int)=0),$E$24,0)+IF(MOD(A891-$E$27,periods_per_year)=0,$E$26,0)+F891&lt;J890+E891,IF(MOD(A891-$E$27,periods_per_year)=0,$E$26,0),J890+E891-IF(AND(A891&gt;=$E$23,MOD(A891-$E$23,int)=0),$E$24,0)-F891))))</f>
        <v>#NAME?</v>
      </c>
      <c r="H891" s="79"/>
      <c r="I891" s="78" t="str">
        <f t="shared" si="5"/>
        <v>#NAME?</v>
      </c>
      <c r="J891" s="78" t="str">
        <f t="shared" si="6"/>
        <v>#NAME?</v>
      </c>
      <c r="K891" s="78" t="str">
        <f t="shared" si="7"/>
        <v>#NAME?</v>
      </c>
      <c r="L891" s="78" t="str">
        <f t="shared" si="8"/>
        <v>#NAME?</v>
      </c>
      <c r="M891" s="4"/>
      <c r="N891" s="4"/>
      <c r="O891" s="74" t="str">
        <f t="shared" si="9"/>
        <v>#NAME?</v>
      </c>
      <c r="P891" s="75" t="str">
        <f>IF(O891="","",IF(OR(periods_per_year=26,periods_per_year=52),IF(periods_per_year=26,IF(O891=1,fpdate,P890+14),IF(periods_per_year=52,IF(O891=1,fpdate,P890+7),"n/a")),IF(periods_per_year=24,DATE(YEAR(fpdate),MONTH(fpdate)+(O891-1)/2+IF(AND(DAY(fpdate)&gt;=15,MOD(O891,2)=0),1,0),IF(MOD(O891,2)=0,IF(DAY(fpdate)&gt;=15,DAY(fpdate)-14,DAY(fpdate)+14),DAY(fpdate))),IF(DAY(DATE(YEAR(fpdate),MONTH(fpdate)+O891-1,DAY(fpdate)))&lt;&gt;DAY(fpdate),DATE(YEAR(fpdate),MONTH(fpdate)+O891,0),DATE(YEAR(fpdate),MONTH(fpdate)+O891-1,DAY(fpdate))))))</f>
        <v>#NAME?</v>
      </c>
      <c r="Q891" s="80" t="str">
        <f>IF(O891="","",IF(D891&lt;&gt;"",D891,IF(O891=1,start_rate,IF(variable,IF(OR(O891=1,O891&lt;$J$23*periods_per_year),Q890,MIN($J$24,IF(MOD(O891-1,$J$26)=0,MAX($J$25,Q890+$J$27),Q890))),Q890))))</f>
        <v>#NAME?</v>
      </c>
      <c r="R891" s="78" t="str">
        <f t="shared" si="10"/>
        <v>#NAME?</v>
      </c>
      <c r="S891" s="78" t="str">
        <f t="shared" si="11"/>
        <v>#NAME?</v>
      </c>
      <c r="T891" s="78" t="str">
        <f t="shared" si="12"/>
        <v>#NAME?</v>
      </c>
      <c r="U891" s="78" t="str">
        <f t="shared" si="13"/>
        <v>#NAME?</v>
      </c>
    </row>
    <row r="892" ht="12.75" customHeight="1">
      <c r="A892" s="74" t="str">
        <f t="shared" si="1"/>
        <v>#NAME?</v>
      </c>
      <c r="B892" s="75" t="str">
        <f>IF(A892="","",IF(OR(periods_per_year=26,periods_per_year=52),IF(periods_per_year=26,IF(A892=1,fpdate,B891+14),IF(periods_per_year=52,IF(A892=1,fpdate,B891+7),"n/a")),IF(periods_per_year=24,DATE(YEAR(fpdate),MONTH(fpdate)+(A892-1)/2+IF(AND(DAY(fpdate)&gt;=15,MOD(A892,2)=0),1,0),IF(MOD(A892,2)=0,IF(DAY(fpdate)&gt;=15,DAY(fpdate)-14,DAY(fpdate)+14),DAY(fpdate))),IF(DAY(DATE(YEAR(fpdate),MONTH(fpdate)+A892-1,DAY(fpdate)))&lt;&gt;DAY(fpdate),DATE(YEAR(fpdate),MONTH(fpdate)+A892,0),DATE(YEAR(fpdate),MONTH(fpdate)+A892-1,DAY(fpdate))))))</f>
        <v>#NAME?</v>
      </c>
      <c r="C892" s="76" t="str">
        <f t="shared" si="2"/>
        <v>#NAME?</v>
      </c>
      <c r="D892" s="77" t="str">
        <f>IF(A892="","",IF(A892=1,start_rate,IF(variable,IF(OR(A892=1,A892&lt;$J$23*periods_per_year),D891,MIN($J$24,IF(MOD(A892-1,$J$26)=0,MAX($J$25,D891+$J$27),D891))),D891)))</f>
        <v>#NAME?</v>
      </c>
      <c r="E892" s="78" t="str">
        <f t="shared" si="3"/>
        <v>#NAME?</v>
      </c>
      <c r="F892" s="78" t="str">
        <f t="shared" si="4"/>
        <v>#NAME?</v>
      </c>
      <c r="G892" s="78" t="str">
        <f>IF(OR(A892="",A892&lt;$E$23),"",IF(J891&lt;=F892,0,IF(IF(AND(A892&gt;=$E$23,MOD(A892-$E$23,int)=0),$E$24,0)+F892&gt;=J891+E892,J891+E892-F892,IF(AND(A892&gt;=$E$23,MOD(A892-$E$23,int)=0),$E$24,0)+IF(IF(AND(A892&gt;=$E$23,MOD(A892-$E$23,int)=0),$E$24,0)+IF(MOD(A892-$E$27,periods_per_year)=0,$E$26,0)+F892&lt;J891+E892,IF(MOD(A892-$E$27,periods_per_year)=0,$E$26,0),J891+E892-IF(AND(A892&gt;=$E$23,MOD(A892-$E$23,int)=0),$E$24,0)-F892))))</f>
        <v>#NAME?</v>
      </c>
      <c r="H892" s="79"/>
      <c r="I892" s="78" t="str">
        <f t="shared" si="5"/>
        <v>#NAME?</v>
      </c>
      <c r="J892" s="78" t="str">
        <f t="shared" si="6"/>
        <v>#NAME?</v>
      </c>
      <c r="K892" s="78" t="str">
        <f t="shared" si="7"/>
        <v>#NAME?</v>
      </c>
      <c r="L892" s="78" t="str">
        <f t="shared" si="8"/>
        <v>#NAME?</v>
      </c>
      <c r="M892" s="4"/>
      <c r="N892" s="4"/>
      <c r="O892" s="74" t="str">
        <f t="shared" si="9"/>
        <v>#NAME?</v>
      </c>
      <c r="P892" s="75" t="str">
        <f>IF(O892="","",IF(OR(periods_per_year=26,periods_per_year=52),IF(periods_per_year=26,IF(O892=1,fpdate,P891+14),IF(periods_per_year=52,IF(O892=1,fpdate,P891+7),"n/a")),IF(periods_per_year=24,DATE(YEAR(fpdate),MONTH(fpdate)+(O892-1)/2+IF(AND(DAY(fpdate)&gt;=15,MOD(O892,2)=0),1,0),IF(MOD(O892,2)=0,IF(DAY(fpdate)&gt;=15,DAY(fpdate)-14,DAY(fpdate)+14),DAY(fpdate))),IF(DAY(DATE(YEAR(fpdate),MONTH(fpdate)+O892-1,DAY(fpdate)))&lt;&gt;DAY(fpdate),DATE(YEAR(fpdate),MONTH(fpdate)+O892,0),DATE(YEAR(fpdate),MONTH(fpdate)+O892-1,DAY(fpdate))))))</f>
        <v>#NAME?</v>
      </c>
      <c r="Q892" s="80" t="str">
        <f>IF(O892="","",IF(D892&lt;&gt;"",D892,IF(O892=1,start_rate,IF(variable,IF(OR(O892=1,O892&lt;$J$23*periods_per_year),Q891,MIN($J$24,IF(MOD(O892-1,$J$26)=0,MAX($J$25,Q891+$J$27),Q891))),Q891))))</f>
        <v>#NAME?</v>
      </c>
      <c r="R892" s="78" t="str">
        <f t="shared" si="10"/>
        <v>#NAME?</v>
      </c>
      <c r="S892" s="78" t="str">
        <f t="shared" si="11"/>
        <v>#NAME?</v>
      </c>
      <c r="T892" s="78" t="str">
        <f t="shared" si="12"/>
        <v>#NAME?</v>
      </c>
      <c r="U892" s="78" t="str">
        <f t="shared" si="13"/>
        <v>#NAME?</v>
      </c>
    </row>
    <row r="893" ht="12.75" customHeight="1">
      <c r="A893" s="74" t="str">
        <f t="shared" si="1"/>
        <v>#NAME?</v>
      </c>
      <c r="B893" s="75" t="str">
        <f>IF(A893="","",IF(OR(periods_per_year=26,periods_per_year=52),IF(periods_per_year=26,IF(A893=1,fpdate,B892+14),IF(periods_per_year=52,IF(A893=1,fpdate,B892+7),"n/a")),IF(periods_per_year=24,DATE(YEAR(fpdate),MONTH(fpdate)+(A893-1)/2+IF(AND(DAY(fpdate)&gt;=15,MOD(A893,2)=0),1,0),IF(MOD(A893,2)=0,IF(DAY(fpdate)&gt;=15,DAY(fpdate)-14,DAY(fpdate)+14),DAY(fpdate))),IF(DAY(DATE(YEAR(fpdate),MONTH(fpdate)+A893-1,DAY(fpdate)))&lt;&gt;DAY(fpdate),DATE(YEAR(fpdate),MONTH(fpdate)+A893,0),DATE(YEAR(fpdate),MONTH(fpdate)+A893-1,DAY(fpdate))))))</f>
        <v>#NAME?</v>
      </c>
      <c r="C893" s="76" t="str">
        <f t="shared" si="2"/>
        <v>#NAME?</v>
      </c>
      <c r="D893" s="77" t="str">
        <f>IF(A893="","",IF(A893=1,start_rate,IF(variable,IF(OR(A893=1,A893&lt;$J$23*periods_per_year),D892,MIN($J$24,IF(MOD(A893-1,$J$26)=0,MAX($J$25,D892+$J$27),D892))),D892)))</f>
        <v>#NAME?</v>
      </c>
      <c r="E893" s="78" t="str">
        <f t="shared" si="3"/>
        <v>#NAME?</v>
      </c>
      <c r="F893" s="78" t="str">
        <f t="shared" si="4"/>
        <v>#NAME?</v>
      </c>
      <c r="G893" s="78" t="str">
        <f>IF(OR(A893="",A893&lt;$E$23),"",IF(J892&lt;=F893,0,IF(IF(AND(A893&gt;=$E$23,MOD(A893-$E$23,int)=0),$E$24,0)+F893&gt;=J892+E893,J892+E893-F893,IF(AND(A893&gt;=$E$23,MOD(A893-$E$23,int)=0),$E$24,0)+IF(IF(AND(A893&gt;=$E$23,MOD(A893-$E$23,int)=0),$E$24,0)+IF(MOD(A893-$E$27,periods_per_year)=0,$E$26,0)+F893&lt;J892+E893,IF(MOD(A893-$E$27,periods_per_year)=0,$E$26,0),J892+E893-IF(AND(A893&gt;=$E$23,MOD(A893-$E$23,int)=0),$E$24,0)-F893))))</f>
        <v>#NAME?</v>
      </c>
      <c r="H893" s="79"/>
      <c r="I893" s="78" t="str">
        <f t="shared" si="5"/>
        <v>#NAME?</v>
      </c>
      <c r="J893" s="78" t="str">
        <f t="shared" si="6"/>
        <v>#NAME?</v>
      </c>
      <c r="K893" s="78" t="str">
        <f t="shared" si="7"/>
        <v>#NAME?</v>
      </c>
      <c r="L893" s="78" t="str">
        <f t="shared" si="8"/>
        <v>#NAME?</v>
      </c>
      <c r="M893" s="4"/>
      <c r="N893" s="4"/>
      <c r="O893" s="74" t="str">
        <f t="shared" si="9"/>
        <v>#NAME?</v>
      </c>
      <c r="P893" s="75" t="str">
        <f>IF(O893="","",IF(OR(periods_per_year=26,periods_per_year=52),IF(periods_per_year=26,IF(O893=1,fpdate,P892+14),IF(periods_per_year=52,IF(O893=1,fpdate,P892+7),"n/a")),IF(periods_per_year=24,DATE(YEAR(fpdate),MONTH(fpdate)+(O893-1)/2+IF(AND(DAY(fpdate)&gt;=15,MOD(O893,2)=0),1,0),IF(MOD(O893,2)=0,IF(DAY(fpdate)&gt;=15,DAY(fpdate)-14,DAY(fpdate)+14),DAY(fpdate))),IF(DAY(DATE(YEAR(fpdate),MONTH(fpdate)+O893-1,DAY(fpdate)))&lt;&gt;DAY(fpdate),DATE(YEAR(fpdate),MONTH(fpdate)+O893,0),DATE(YEAR(fpdate),MONTH(fpdate)+O893-1,DAY(fpdate))))))</f>
        <v>#NAME?</v>
      </c>
      <c r="Q893" s="80" t="str">
        <f>IF(O893="","",IF(D893&lt;&gt;"",D893,IF(O893=1,start_rate,IF(variable,IF(OR(O893=1,O893&lt;$J$23*periods_per_year),Q892,MIN($J$24,IF(MOD(O893-1,$J$26)=0,MAX($J$25,Q892+$J$27),Q892))),Q892))))</f>
        <v>#NAME?</v>
      </c>
      <c r="R893" s="78" t="str">
        <f t="shared" si="10"/>
        <v>#NAME?</v>
      </c>
      <c r="S893" s="78" t="str">
        <f t="shared" si="11"/>
        <v>#NAME?</v>
      </c>
      <c r="T893" s="78" t="str">
        <f t="shared" si="12"/>
        <v>#NAME?</v>
      </c>
      <c r="U893" s="78" t="str">
        <f t="shared" si="13"/>
        <v>#NAME?</v>
      </c>
    </row>
    <row r="894" ht="12.75" customHeight="1">
      <c r="A894" s="74" t="str">
        <f t="shared" si="1"/>
        <v>#NAME?</v>
      </c>
      <c r="B894" s="75" t="str">
        <f>IF(A894="","",IF(OR(periods_per_year=26,periods_per_year=52),IF(periods_per_year=26,IF(A894=1,fpdate,B893+14),IF(periods_per_year=52,IF(A894=1,fpdate,B893+7),"n/a")),IF(periods_per_year=24,DATE(YEAR(fpdate),MONTH(fpdate)+(A894-1)/2+IF(AND(DAY(fpdate)&gt;=15,MOD(A894,2)=0),1,0),IF(MOD(A894,2)=0,IF(DAY(fpdate)&gt;=15,DAY(fpdate)-14,DAY(fpdate)+14),DAY(fpdate))),IF(DAY(DATE(YEAR(fpdate),MONTH(fpdate)+A894-1,DAY(fpdate)))&lt;&gt;DAY(fpdate),DATE(YEAR(fpdate),MONTH(fpdate)+A894,0),DATE(YEAR(fpdate),MONTH(fpdate)+A894-1,DAY(fpdate))))))</f>
        <v>#NAME?</v>
      </c>
      <c r="C894" s="76" t="str">
        <f t="shared" si="2"/>
        <v>#NAME?</v>
      </c>
      <c r="D894" s="77" t="str">
        <f>IF(A894="","",IF(A894=1,start_rate,IF(variable,IF(OR(A894=1,A894&lt;$J$23*periods_per_year),D893,MIN($J$24,IF(MOD(A894-1,$J$26)=0,MAX($J$25,D893+$J$27),D893))),D893)))</f>
        <v>#NAME?</v>
      </c>
      <c r="E894" s="78" t="str">
        <f t="shared" si="3"/>
        <v>#NAME?</v>
      </c>
      <c r="F894" s="78" t="str">
        <f t="shared" si="4"/>
        <v>#NAME?</v>
      </c>
      <c r="G894" s="78" t="str">
        <f>IF(OR(A894="",A894&lt;$E$23),"",IF(J893&lt;=F894,0,IF(IF(AND(A894&gt;=$E$23,MOD(A894-$E$23,int)=0),$E$24,0)+F894&gt;=J893+E894,J893+E894-F894,IF(AND(A894&gt;=$E$23,MOD(A894-$E$23,int)=0),$E$24,0)+IF(IF(AND(A894&gt;=$E$23,MOD(A894-$E$23,int)=0),$E$24,0)+IF(MOD(A894-$E$27,periods_per_year)=0,$E$26,0)+F894&lt;J893+E894,IF(MOD(A894-$E$27,periods_per_year)=0,$E$26,0),J893+E894-IF(AND(A894&gt;=$E$23,MOD(A894-$E$23,int)=0),$E$24,0)-F894))))</f>
        <v>#NAME?</v>
      </c>
      <c r="H894" s="79"/>
      <c r="I894" s="78" t="str">
        <f t="shared" si="5"/>
        <v>#NAME?</v>
      </c>
      <c r="J894" s="78" t="str">
        <f t="shared" si="6"/>
        <v>#NAME?</v>
      </c>
      <c r="K894" s="78" t="str">
        <f t="shared" si="7"/>
        <v>#NAME?</v>
      </c>
      <c r="L894" s="78" t="str">
        <f t="shared" si="8"/>
        <v>#NAME?</v>
      </c>
      <c r="M894" s="4"/>
      <c r="N894" s="4"/>
      <c r="O894" s="74" t="str">
        <f t="shared" si="9"/>
        <v>#NAME?</v>
      </c>
      <c r="P894" s="75" t="str">
        <f>IF(O894="","",IF(OR(periods_per_year=26,periods_per_year=52),IF(periods_per_year=26,IF(O894=1,fpdate,P893+14),IF(periods_per_year=52,IF(O894=1,fpdate,P893+7),"n/a")),IF(periods_per_year=24,DATE(YEAR(fpdate),MONTH(fpdate)+(O894-1)/2+IF(AND(DAY(fpdate)&gt;=15,MOD(O894,2)=0),1,0),IF(MOD(O894,2)=0,IF(DAY(fpdate)&gt;=15,DAY(fpdate)-14,DAY(fpdate)+14),DAY(fpdate))),IF(DAY(DATE(YEAR(fpdate),MONTH(fpdate)+O894-1,DAY(fpdate)))&lt;&gt;DAY(fpdate),DATE(YEAR(fpdate),MONTH(fpdate)+O894,0),DATE(YEAR(fpdate),MONTH(fpdate)+O894-1,DAY(fpdate))))))</f>
        <v>#NAME?</v>
      </c>
      <c r="Q894" s="80" t="str">
        <f>IF(O894="","",IF(D894&lt;&gt;"",D894,IF(O894=1,start_rate,IF(variable,IF(OR(O894=1,O894&lt;$J$23*periods_per_year),Q893,MIN($J$24,IF(MOD(O894-1,$J$26)=0,MAX($J$25,Q893+$J$27),Q893))),Q893))))</f>
        <v>#NAME?</v>
      </c>
      <c r="R894" s="78" t="str">
        <f t="shared" si="10"/>
        <v>#NAME?</v>
      </c>
      <c r="S894" s="78" t="str">
        <f t="shared" si="11"/>
        <v>#NAME?</v>
      </c>
      <c r="T894" s="78" t="str">
        <f t="shared" si="12"/>
        <v>#NAME?</v>
      </c>
      <c r="U894" s="78" t="str">
        <f t="shared" si="13"/>
        <v>#NAME?</v>
      </c>
    </row>
    <row r="895" ht="12.75" customHeight="1">
      <c r="A895" s="74" t="str">
        <f t="shared" si="1"/>
        <v>#NAME?</v>
      </c>
      <c r="B895" s="75" t="str">
        <f>IF(A895="","",IF(OR(periods_per_year=26,periods_per_year=52),IF(periods_per_year=26,IF(A895=1,fpdate,B894+14),IF(periods_per_year=52,IF(A895=1,fpdate,B894+7),"n/a")),IF(periods_per_year=24,DATE(YEAR(fpdate),MONTH(fpdate)+(A895-1)/2+IF(AND(DAY(fpdate)&gt;=15,MOD(A895,2)=0),1,0),IF(MOD(A895,2)=0,IF(DAY(fpdate)&gt;=15,DAY(fpdate)-14,DAY(fpdate)+14),DAY(fpdate))),IF(DAY(DATE(YEAR(fpdate),MONTH(fpdate)+A895-1,DAY(fpdate)))&lt;&gt;DAY(fpdate),DATE(YEAR(fpdate),MONTH(fpdate)+A895,0),DATE(YEAR(fpdate),MONTH(fpdate)+A895-1,DAY(fpdate))))))</f>
        <v>#NAME?</v>
      </c>
      <c r="C895" s="76" t="str">
        <f t="shared" si="2"/>
        <v>#NAME?</v>
      </c>
      <c r="D895" s="77" t="str">
        <f>IF(A895="","",IF(A895=1,start_rate,IF(variable,IF(OR(A895=1,A895&lt;$J$23*periods_per_year),D894,MIN($J$24,IF(MOD(A895-1,$J$26)=0,MAX($J$25,D894+$J$27),D894))),D894)))</f>
        <v>#NAME?</v>
      </c>
      <c r="E895" s="78" t="str">
        <f t="shared" si="3"/>
        <v>#NAME?</v>
      </c>
      <c r="F895" s="78" t="str">
        <f t="shared" si="4"/>
        <v>#NAME?</v>
      </c>
      <c r="G895" s="78" t="str">
        <f>IF(OR(A895="",A895&lt;$E$23),"",IF(J894&lt;=F895,0,IF(IF(AND(A895&gt;=$E$23,MOD(A895-$E$23,int)=0),$E$24,0)+F895&gt;=J894+E895,J894+E895-F895,IF(AND(A895&gt;=$E$23,MOD(A895-$E$23,int)=0),$E$24,0)+IF(IF(AND(A895&gt;=$E$23,MOD(A895-$E$23,int)=0),$E$24,0)+IF(MOD(A895-$E$27,periods_per_year)=0,$E$26,0)+F895&lt;J894+E895,IF(MOD(A895-$E$27,periods_per_year)=0,$E$26,0),J894+E895-IF(AND(A895&gt;=$E$23,MOD(A895-$E$23,int)=0),$E$24,0)-F895))))</f>
        <v>#NAME?</v>
      </c>
      <c r="H895" s="79"/>
      <c r="I895" s="78" t="str">
        <f t="shared" si="5"/>
        <v>#NAME?</v>
      </c>
      <c r="J895" s="78" t="str">
        <f t="shared" si="6"/>
        <v>#NAME?</v>
      </c>
      <c r="K895" s="78" t="str">
        <f t="shared" si="7"/>
        <v>#NAME?</v>
      </c>
      <c r="L895" s="78" t="str">
        <f t="shared" si="8"/>
        <v>#NAME?</v>
      </c>
      <c r="M895" s="4"/>
      <c r="N895" s="4"/>
      <c r="O895" s="74" t="str">
        <f t="shared" si="9"/>
        <v>#NAME?</v>
      </c>
      <c r="P895" s="75" t="str">
        <f>IF(O895="","",IF(OR(periods_per_year=26,periods_per_year=52),IF(periods_per_year=26,IF(O895=1,fpdate,P894+14),IF(periods_per_year=52,IF(O895=1,fpdate,P894+7),"n/a")),IF(periods_per_year=24,DATE(YEAR(fpdate),MONTH(fpdate)+(O895-1)/2+IF(AND(DAY(fpdate)&gt;=15,MOD(O895,2)=0),1,0),IF(MOD(O895,2)=0,IF(DAY(fpdate)&gt;=15,DAY(fpdate)-14,DAY(fpdate)+14),DAY(fpdate))),IF(DAY(DATE(YEAR(fpdate),MONTH(fpdate)+O895-1,DAY(fpdate)))&lt;&gt;DAY(fpdate),DATE(YEAR(fpdate),MONTH(fpdate)+O895,0),DATE(YEAR(fpdate),MONTH(fpdate)+O895-1,DAY(fpdate))))))</f>
        <v>#NAME?</v>
      </c>
      <c r="Q895" s="80" t="str">
        <f>IF(O895="","",IF(D895&lt;&gt;"",D895,IF(O895=1,start_rate,IF(variable,IF(OR(O895=1,O895&lt;$J$23*periods_per_year),Q894,MIN($J$24,IF(MOD(O895-1,$J$26)=0,MAX($J$25,Q894+$J$27),Q894))),Q894))))</f>
        <v>#NAME?</v>
      </c>
      <c r="R895" s="78" t="str">
        <f t="shared" si="10"/>
        <v>#NAME?</v>
      </c>
      <c r="S895" s="78" t="str">
        <f t="shared" si="11"/>
        <v>#NAME?</v>
      </c>
      <c r="T895" s="78" t="str">
        <f t="shared" si="12"/>
        <v>#NAME?</v>
      </c>
      <c r="U895" s="78" t="str">
        <f t="shared" si="13"/>
        <v>#NAME?</v>
      </c>
    </row>
    <row r="896" ht="12.75" customHeight="1">
      <c r="A896" s="74" t="str">
        <f t="shared" si="1"/>
        <v>#NAME?</v>
      </c>
      <c r="B896" s="75" t="str">
        <f>IF(A896="","",IF(OR(periods_per_year=26,periods_per_year=52),IF(periods_per_year=26,IF(A896=1,fpdate,B895+14),IF(periods_per_year=52,IF(A896=1,fpdate,B895+7),"n/a")),IF(periods_per_year=24,DATE(YEAR(fpdate),MONTH(fpdate)+(A896-1)/2+IF(AND(DAY(fpdate)&gt;=15,MOD(A896,2)=0),1,0),IF(MOD(A896,2)=0,IF(DAY(fpdate)&gt;=15,DAY(fpdate)-14,DAY(fpdate)+14),DAY(fpdate))),IF(DAY(DATE(YEAR(fpdate),MONTH(fpdate)+A896-1,DAY(fpdate)))&lt;&gt;DAY(fpdate),DATE(YEAR(fpdate),MONTH(fpdate)+A896,0),DATE(YEAR(fpdate),MONTH(fpdate)+A896-1,DAY(fpdate))))))</f>
        <v>#NAME?</v>
      </c>
      <c r="C896" s="76" t="str">
        <f t="shared" si="2"/>
        <v>#NAME?</v>
      </c>
      <c r="D896" s="77" t="str">
        <f>IF(A896="","",IF(A896=1,start_rate,IF(variable,IF(OR(A896=1,A896&lt;$J$23*periods_per_year),D895,MIN($J$24,IF(MOD(A896-1,$J$26)=0,MAX($J$25,D895+$J$27),D895))),D895)))</f>
        <v>#NAME?</v>
      </c>
      <c r="E896" s="78" t="str">
        <f t="shared" si="3"/>
        <v>#NAME?</v>
      </c>
      <c r="F896" s="78" t="str">
        <f t="shared" si="4"/>
        <v>#NAME?</v>
      </c>
      <c r="G896" s="78" t="str">
        <f>IF(OR(A896="",A896&lt;$E$23),"",IF(J895&lt;=F896,0,IF(IF(AND(A896&gt;=$E$23,MOD(A896-$E$23,int)=0),$E$24,0)+F896&gt;=J895+E896,J895+E896-F896,IF(AND(A896&gt;=$E$23,MOD(A896-$E$23,int)=0),$E$24,0)+IF(IF(AND(A896&gt;=$E$23,MOD(A896-$E$23,int)=0),$E$24,0)+IF(MOD(A896-$E$27,periods_per_year)=0,$E$26,0)+F896&lt;J895+E896,IF(MOD(A896-$E$27,periods_per_year)=0,$E$26,0),J895+E896-IF(AND(A896&gt;=$E$23,MOD(A896-$E$23,int)=0),$E$24,0)-F896))))</f>
        <v>#NAME?</v>
      </c>
      <c r="H896" s="79"/>
      <c r="I896" s="78" t="str">
        <f t="shared" si="5"/>
        <v>#NAME?</v>
      </c>
      <c r="J896" s="78" t="str">
        <f t="shared" si="6"/>
        <v>#NAME?</v>
      </c>
      <c r="K896" s="78" t="str">
        <f t="shared" si="7"/>
        <v>#NAME?</v>
      </c>
      <c r="L896" s="78" t="str">
        <f t="shared" si="8"/>
        <v>#NAME?</v>
      </c>
      <c r="M896" s="4"/>
      <c r="N896" s="4"/>
      <c r="O896" s="74" t="str">
        <f t="shared" si="9"/>
        <v>#NAME?</v>
      </c>
      <c r="P896" s="75" t="str">
        <f>IF(O896="","",IF(OR(periods_per_year=26,periods_per_year=52),IF(periods_per_year=26,IF(O896=1,fpdate,P895+14),IF(periods_per_year=52,IF(O896=1,fpdate,P895+7),"n/a")),IF(periods_per_year=24,DATE(YEAR(fpdate),MONTH(fpdate)+(O896-1)/2+IF(AND(DAY(fpdate)&gt;=15,MOD(O896,2)=0),1,0),IF(MOD(O896,2)=0,IF(DAY(fpdate)&gt;=15,DAY(fpdate)-14,DAY(fpdate)+14),DAY(fpdate))),IF(DAY(DATE(YEAR(fpdate),MONTH(fpdate)+O896-1,DAY(fpdate)))&lt;&gt;DAY(fpdate),DATE(YEAR(fpdate),MONTH(fpdate)+O896,0),DATE(YEAR(fpdate),MONTH(fpdate)+O896-1,DAY(fpdate))))))</f>
        <v>#NAME?</v>
      </c>
      <c r="Q896" s="80" t="str">
        <f>IF(O896="","",IF(D896&lt;&gt;"",D896,IF(O896=1,start_rate,IF(variable,IF(OR(O896=1,O896&lt;$J$23*periods_per_year),Q895,MIN($J$24,IF(MOD(O896-1,$J$26)=0,MAX($J$25,Q895+$J$27),Q895))),Q895))))</f>
        <v>#NAME?</v>
      </c>
      <c r="R896" s="78" t="str">
        <f t="shared" si="10"/>
        <v>#NAME?</v>
      </c>
      <c r="S896" s="78" t="str">
        <f t="shared" si="11"/>
        <v>#NAME?</v>
      </c>
      <c r="T896" s="78" t="str">
        <f t="shared" si="12"/>
        <v>#NAME?</v>
      </c>
      <c r="U896" s="78" t="str">
        <f t="shared" si="13"/>
        <v>#NAME?</v>
      </c>
    </row>
    <row r="897" ht="12.75" customHeight="1">
      <c r="A897" s="74" t="str">
        <f t="shared" si="1"/>
        <v>#NAME?</v>
      </c>
      <c r="B897" s="75" t="str">
        <f>IF(A897="","",IF(OR(periods_per_year=26,periods_per_year=52),IF(periods_per_year=26,IF(A897=1,fpdate,B896+14),IF(periods_per_year=52,IF(A897=1,fpdate,B896+7),"n/a")),IF(periods_per_year=24,DATE(YEAR(fpdate),MONTH(fpdate)+(A897-1)/2+IF(AND(DAY(fpdate)&gt;=15,MOD(A897,2)=0),1,0),IF(MOD(A897,2)=0,IF(DAY(fpdate)&gt;=15,DAY(fpdate)-14,DAY(fpdate)+14),DAY(fpdate))),IF(DAY(DATE(YEAR(fpdate),MONTH(fpdate)+A897-1,DAY(fpdate)))&lt;&gt;DAY(fpdate),DATE(YEAR(fpdate),MONTH(fpdate)+A897,0),DATE(YEAR(fpdate),MONTH(fpdate)+A897-1,DAY(fpdate))))))</f>
        <v>#NAME?</v>
      </c>
      <c r="C897" s="76" t="str">
        <f t="shared" si="2"/>
        <v>#NAME?</v>
      </c>
      <c r="D897" s="77" t="str">
        <f>IF(A897="","",IF(A897=1,start_rate,IF(variable,IF(OR(A897=1,A897&lt;$J$23*periods_per_year),D896,MIN($J$24,IF(MOD(A897-1,$J$26)=0,MAX($J$25,D896+$J$27),D896))),D896)))</f>
        <v>#NAME?</v>
      </c>
      <c r="E897" s="78" t="str">
        <f t="shared" si="3"/>
        <v>#NAME?</v>
      </c>
      <c r="F897" s="78" t="str">
        <f t="shared" si="4"/>
        <v>#NAME?</v>
      </c>
      <c r="G897" s="78" t="str">
        <f>IF(OR(A897="",A897&lt;$E$23),"",IF(J896&lt;=F897,0,IF(IF(AND(A897&gt;=$E$23,MOD(A897-$E$23,int)=0),$E$24,0)+F897&gt;=J896+E897,J896+E897-F897,IF(AND(A897&gt;=$E$23,MOD(A897-$E$23,int)=0),$E$24,0)+IF(IF(AND(A897&gt;=$E$23,MOD(A897-$E$23,int)=0),$E$24,0)+IF(MOD(A897-$E$27,periods_per_year)=0,$E$26,0)+F897&lt;J896+E897,IF(MOD(A897-$E$27,periods_per_year)=0,$E$26,0),J896+E897-IF(AND(A897&gt;=$E$23,MOD(A897-$E$23,int)=0),$E$24,0)-F897))))</f>
        <v>#NAME?</v>
      </c>
      <c r="H897" s="79"/>
      <c r="I897" s="78" t="str">
        <f t="shared" si="5"/>
        <v>#NAME?</v>
      </c>
      <c r="J897" s="78" t="str">
        <f t="shared" si="6"/>
        <v>#NAME?</v>
      </c>
      <c r="K897" s="78" t="str">
        <f t="shared" si="7"/>
        <v>#NAME?</v>
      </c>
      <c r="L897" s="78" t="str">
        <f t="shared" si="8"/>
        <v>#NAME?</v>
      </c>
      <c r="M897" s="4"/>
      <c r="N897" s="4"/>
      <c r="O897" s="74" t="str">
        <f t="shared" si="9"/>
        <v>#NAME?</v>
      </c>
      <c r="P897" s="75" t="str">
        <f>IF(O897="","",IF(OR(periods_per_year=26,periods_per_year=52),IF(periods_per_year=26,IF(O897=1,fpdate,P896+14),IF(periods_per_year=52,IF(O897=1,fpdate,P896+7),"n/a")),IF(periods_per_year=24,DATE(YEAR(fpdate),MONTH(fpdate)+(O897-1)/2+IF(AND(DAY(fpdate)&gt;=15,MOD(O897,2)=0),1,0),IF(MOD(O897,2)=0,IF(DAY(fpdate)&gt;=15,DAY(fpdate)-14,DAY(fpdate)+14),DAY(fpdate))),IF(DAY(DATE(YEAR(fpdate),MONTH(fpdate)+O897-1,DAY(fpdate)))&lt;&gt;DAY(fpdate),DATE(YEAR(fpdate),MONTH(fpdate)+O897,0),DATE(YEAR(fpdate),MONTH(fpdate)+O897-1,DAY(fpdate))))))</f>
        <v>#NAME?</v>
      </c>
      <c r="Q897" s="80" t="str">
        <f>IF(O897="","",IF(D897&lt;&gt;"",D897,IF(O897=1,start_rate,IF(variable,IF(OR(O897=1,O897&lt;$J$23*periods_per_year),Q896,MIN($J$24,IF(MOD(O897-1,$J$26)=0,MAX($J$25,Q896+$J$27),Q896))),Q896))))</f>
        <v>#NAME?</v>
      </c>
      <c r="R897" s="78" t="str">
        <f t="shared" si="10"/>
        <v>#NAME?</v>
      </c>
      <c r="S897" s="78" t="str">
        <f t="shared" si="11"/>
        <v>#NAME?</v>
      </c>
      <c r="T897" s="78" t="str">
        <f t="shared" si="12"/>
        <v>#NAME?</v>
      </c>
      <c r="U897" s="78" t="str">
        <f t="shared" si="13"/>
        <v>#NAME?</v>
      </c>
    </row>
    <row r="898" ht="12.75" customHeight="1">
      <c r="A898" s="74" t="str">
        <f t="shared" si="1"/>
        <v>#NAME?</v>
      </c>
      <c r="B898" s="75" t="str">
        <f>IF(A898="","",IF(OR(periods_per_year=26,periods_per_year=52),IF(periods_per_year=26,IF(A898=1,fpdate,B897+14),IF(periods_per_year=52,IF(A898=1,fpdate,B897+7),"n/a")),IF(periods_per_year=24,DATE(YEAR(fpdate),MONTH(fpdate)+(A898-1)/2+IF(AND(DAY(fpdate)&gt;=15,MOD(A898,2)=0),1,0),IF(MOD(A898,2)=0,IF(DAY(fpdate)&gt;=15,DAY(fpdate)-14,DAY(fpdate)+14),DAY(fpdate))),IF(DAY(DATE(YEAR(fpdate),MONTH(fpdate)+A898-1,DAY(fpdate)))&lt;&gt;DAY(fpdate),DATE(YEAR(fpdate),MONTH(fpdate)+A898,0),DATE(YEAR(fpdate),MONTH(fpdate)+A898-1,DAY(fpdate))))))</f>
        <v>#NAME?</v>
      </c>
      <c r="C898" s="76" t="str">
        <f t="shared" si="2"/>
        <v>#NAME?</v>
      </c>
      <c r="D898" s="77" t="str">
        <f>IF(A898="","",IF(A898=1,start_rate,IF(variable,IF(OR(A898=1,A898&lt;$J$23*periods_per_year),D897,MIN($J$24,IF(MOD(A898-1,$J$26)=0,MAX($J$25,D897+$J$27),D897))),D897)))</f>
        <v>#NAME?</v>
      </c>
      <c r="E898" s="78" t="str">
        <f t="shared" si="3"/>
        <v>#NAME?</v>
      </c>
      <c r="F898" s="78" t="str">
        <f t="shared" si="4"/>
        <v>#NAME?</v>
      </c>
      <c r="G898" s="78" t="str">
        <f>IF(OR(A898="",A898&lt;$E$23),"",IF(J897&lt;=F898,0,IF(IF(AND(A898&gt;=$E$23,MOD(A898-$E$23,int)=0),$E$24,0)+F898&gt;=J897+E898,J897+E898-F898,IF(AND(A898&gt;=$E$23,MOD(A898-$E$23,int)=0),$E$24,0)+IF(IF(AND(A898&gt;=$E$23,MOD(A898-$E$23,int)=0),$E$24,0)+IF(MOD(A898-$E$27,periods_per_year)=0,$E$26,0)+F898&lt;J897+E898,IF(MOD(A898-$E$27,periods_per_year)=0,$E$26,0),J897+E898-IF(AND(A898&gt;=$E$23,MOD(A898-$E$23,int)=0),$E$24,0)-F898))))</f>
        <v>#NAME?</v>
      </c>
      <c r="H898" s="79"/>
      <c r="I898" s="78" t="str">
        <f t="shared" si="5"/>
        <v>#NAME?</v>
      </c>
      <c r="J898" s="78" t="str">
        <f t="shared" si="6"/>
        <v>#NAME?</v>
      </c>
      <c r="K898" s="78" t="str">
        <f t="shared" si="7"/>
        <v>#NAME?</v>
      </c>
      <c r="L898" s="78" t="str">
        <f t="shared" si="8"/>
        <v>#NAME?</v>
      </c>
      <c r="M898" s="4"/>
      <c r="N898" s="4"/>
      <c r="O898" s="74" t="str">
        <f t="shared" si="9"/>
        <v>#NAME?</v>
      </c>
      <c r="P898" s="75" t="str">
        <f>IF(O898="","",IF(OR(periods_per_year=26,periods_per_year=52),IF(periods_per_year=26,IF(O898=1,fpdate,P897+14),IF(periods_per_year=52,IF(O898=1,fpdate,P897+7),"n/a")),IF(periods_per_year=24,DATE(YEAR(fpdate),MONTH(fpdate)+(O898-1)/2+IF(AND(DAY(fpdate)&gt;=15,MOD(O898,2)=0),1,0),IF(MOD(O898,2)=0,IF(DAY(fpdate)&gt;=15,DAY(fpdate)-14,DAY(fpdate)+14),DAY(fpdate))),IF(DAY(DATE(YEAR(fpdate),MONTH(fpdate)+O898-1,DAY(fpdate)))&lt;&gt;DAY(fpdate),DATE(YEAR(fpdate),MONTH(fpdate)+O898,0),DATE(YEAR(fpdate),MONTH(fpdate)+O898-1,DAY(fpdate))))))</f>
        <v>#NAME?</v>
      </c>
      <c r="Q898" s="80" t="str">
        <f>IF(O898="","",IF(D898&lt;&gt;"",D898,IF(O898=1,start_rate,IF(variable,IF(OR(O898=1,O898&lt;$J$23*periods_per_year),Q897,MIN($J$24,IF(MOD(O898-1,$J$26)=0,MAX($J$25,Q897+$J$27),Q897))),Q897))))</f>
        <v>#NAME?</v>
      </c>
      <c r="R898" s="78" t="str">
        <f t="shared" si="10"/>
        <v>#NAME?</v>
      </c>
      <c r="S898" s="78" t="str">
        <f t="shared" si="11"/>
        <v>#NAME?</v>
      </c>
      <c r="T898" s="78" t="str">
        <f t="shared" si="12"/>
        <v>#NAME?</v>
      </c>
      <c r="U898" s="78" t="str">
        <f t="shared" si="13"/>
        <v>#NAME?</v>
      </c>
    </row>
    <row r="899" ht="12.75" customHeight="1">
      <c r="A899" s="74" t="str">
        <f t="shared" si="1"/>
        <v>#NAME?</v>
      </c>
      <c r="B899" s="75" t="str">
        <f>IF(A899="","",IF(OR(periods_per_year=26,periods_per_year=52),IF(periods_per_year=26,IF(A899=1,fpdate,B898+14),IF(periods_per_year=52,IF(A899=1,fpdate,B898+7),"n/a")),IF(periods_per_year=24,DATE(YEAR(fpdate),MONTH(fpdate)+(A899-1)/2+IF(AND(DAY(fpdate)&gt;=15,MOD(A899,2)=0),1,0),IF(MOD(A899,2)=0,IF(DAY(fpdate)&gt;=15,DAY(fpdate)-14,DAY(fpdate)+14),DAY(fpdate))),IF(DAY(DATE(YEAR(fpdate),MONTH(fpdate)+A899-1,DAY(fpdate)))&lt;&gt;DAY(fpdate),DATE(YEAR(fpdate),MONTH(fpdate)+A899,0),DATE(YEAR(fpdate),MONTH(fpdate)+A899-1,DAY(fpdate))))))</f>
        <v>#NAME?</v>
      </c>
      <c r="C899" s="76" t="str">
        <f t="shared" si="2"/>
        <v>#NAME?</v>
      </c>
      <c r="D899" s="77" t="str">
        <f>IF(A899="","",IF(A899=1,start_rate,IF(variable,IF(OR(A899=1,A899&lt;$J$23*periods_per_year),D898,MIN($J$24,IF(MOD(A899-1,$J$26)=0,MAX($J$25,D898+$J$27),D898))),D898)))</f>
        <v>#NAME?</v>
      </c>
      <c r="E899" s="78" t="str">
        <f t="shared" si="3"/>
        <v>#NAME?</v>
      </c>
      <c r="F899" s="78" t="str">
        <f t="shared" si="4"/>
        <v>#NAME?</v>
      </c>
      <c r="G899" s="78" t="str">
        <f>IF(OR(A899="",A899&lt;$E$23),"",IF(J898&lt;=F899,0,IF(IF(AND(A899&gt;=$E$23,MOD(A899-$E$23,int)=0),$E$24,0)+F899&gt;=J898+E899,J898+E899-F899,IF(AND(A899&gt;=$E$23,MOD(A899-$E$23,int)=0),$E$24,0)+IF(IF(AND(A899&gt;=$E$23,MOD(A899-$E$23,int)=0),$E$24,0)+IF(MOD(A899-$E$27,periods_per_year)=0,$E$26,0)+F899&lt;J898+E899,IF(MOD(A899-$E$27,periods_per_year)=0,$E$26,0),J898+E899-IF(AND(A899&gt;=$E$23,MOD(A899-$E$23,int)=0),$E$24,0)-F899))))</f>
        <v>#NAME?</v>
      </c>
      <c r="H899" s="79"/>
      <c r="I899" s="78" t="str">
        <f t="shared" si="5"/>
        <v>#NAME?</v>
      </c>
      <c r="J899" s="78" t="str">
        <f t="shared" si="6"/>
        <v>#NAME?</v>
      </c>
      <c r="K899" s="78" t="str">
        <f t="shared" si="7"/>
        <v>#NAME?</v>
      </c>
      <c r="L899" s="78" t="str">
        <f t="shared" si="8"/>
        <v>#NAME?</v>
      </c>
      <c r="M899" s="4"/>
      <c r="N899" s="4"/>
      <c r="O899" s="74" t="str">
        <f t="shared" si="9"/>
        <v>#NAME?</v>
      </c>
      <c r="P899" s="75" t="str">
        <f>IF(O899="","",IF(OR(periods_per_year=26,periods_per_year=52),IF(periods_per_year=26,IF(O899=1,fpdate,P898+14),IF(periods_per_year=52,IF(O899=1,fpdate,P898+7),"n/a")),IF(periods_per_year=24,DATE(YEAR(fpdate),MONTH(fpdate)+(O899-1)/2+IF(AND(DAY(fpdate)&gt;=15,MOD(O899,2)=0),1,0),IF(MOD(O899,2)=0,IF(DAY(fpdate)&gt;=15,DAY(fpdate)-14,DAY(fpdate)+14),DAY(fpdate))),IF(DAY(DATE(YEAR(fpdate),MONTH(fpdate)+O899-1,DAY(fpdate)))&lt;&gt;DAY(fpdate),DATE(YEAR(fpdate),MONTH(fpdate)+O899,0),DATE(YEAR(fpdate),MONTH(fpdate)+O899-1,DAY(fpdate))))))</f>
        <v>#NAME?</v>
      </c>
      <c r="Q899" s="80" t="str">
        <f>IF(O899="","",IF(D899&lt;&gt;"",D899,IF(O899=1,start_rate,IF(variable,IF(OR(O899=1,O899&lt;$J$23*periods_per_year),Q898,MIN($J$24,IF(MOD(O899-1,$J$26)=0,MAX($J$25,Q898+$J$27),Q898))),Q898))))</f>
        <v>#NAME?</v>
      </c>
      <c r="R899" s="78" t="str">
        <f t="shared" si="10"/>
        <v>#NAME?</v>
      </c>
      <c r="S899" s="78" t="str">
        <f t="shared" si="11"/>
        <v>#NAME?</v>
      </c>
      <c r="T899" s="78" t="str">
        <f t="shared" si="12"/>
        <v>#NAME?</v>
      </c>
      <c r="U899" s="78" t="str">
        <f t="shared" si="13"/>
        <v>#NAME?</v>
      </c>
    </row>
    <row r="900" ht="12.75" customHeight="1">
      <c r="A900" s="74" t="str">
        <f t="shared" si="1"/>
        <v>#NAME?</v>
      </c>
      <c r="B900" s="75" t="str">
        <f>IF(A900="","",IF(OR(periods_per_year=26,periods_per_year=52),IF(periods_per_year=26,IF(A900=1,fpdate,B899+14),IF(periods_per_year=52,IF(A900=1,fpdate,B899+7),"n/a")),IF(periods_per_year=24,DATE(YEAR(fpdate),MONTH(fpdate)+(A900-1)/2+IF(AND(DAY(fpdate)&gt;=15,MOD(A900,2)=0),1,0),IF(MOD(A900,2)=0,IF(DAY(fpdate)&gt;=15,DAY(fpdate)-14,DAY(fpdate)+14),DAY(fpdate))),IF(DAY(DATE(YEAR(fpdate),MONTH(fpdate)+A900-1,DAY(fpdate)))&lt;&gt;DAY(fpdate),DATE(YEAR(fpdate),MONTH(fpdate)+A900,0),DATE(YEAR(fpdate),MONTH(fpdate)+A900-1,DAY(fpdate))))))</f>
        <v>#NAME?</v>
      </c>
      <c r="C900" s="76" t="str">
        <f t="shared" si="2"/>
        <v>#NAME?</v>
      </c>
      <c r="D900" s="77" t="str">
        <f>IF(A900="","",IF(A900=1,start_rate,IF(variable,IF(OR(A900=1,A900&lt;$J$23*periods_per_year),D899,MIN($J$24,IF(MOD(A900-1,$J$26)=0,MAX($J$25,D899+$J$27),D899))),D899)))</f>
        <v>#NAME?</v>
      </c>
      <c r="E900" s="78" t="str">
        <f t="shared" si="3"/>
        <v>#NAME?</v>
      </c>
      <c r="F900" s="78" t="str">
        <f t="shared" si="4"/>
        <v>#NAME?</v>
      </c>
      <c r="G900" s="78" t="str">
        <f>IF(OR(A900="",A900&lt;$E$23),"",IF(J899&lt;=F900,0,IF(IF(AND(A900&gt;=$E$23,MOD(A900-$E$23,int)=0),$E$24,0)+F900&gt;=J899+E900,J899+E900-F900,IF(AND(A900&gt;=$E$23,MOD(A900-$E$23,int)=0),$E$24,0)+IF(IF(AND(A900&gt;=$E$23,MOD(A900-$E$23,int)=0),$E$24,0)+IF(MOD(A900-$E$27,periods_per_year)=0,$E$26,0)+F900&lt;J899+E900,IF(MOD(A900-$E$27,periods_per_year)=0,$E$26,0),J899+E900-IF(AND(A900&gt;=$E$23,MOD(A900-$E$23,int)=0),$E$24,0)-F900))))</f>
        <v>#NAME?</v>
      </c>
      <c r="H900" s="79"/>
      <c r="I900" s="78" t="str">
        <f t="shared" si="5"/>
        <v>#NAME?</v>
      </c>
      <c r="J900" s="78" t="str">
        <f t="shared" si="6"/>
        <v>#NAME?</v>
      </c>
      <c r="K900" s="78" t="str">
        <f t="shared" si="7"/>
        <v>#NAME?</v>
      </c>
      <c r="L900" s="78" t="str">
        <f t="shared" si="8"/>
        <v>#NAME?</v>
      </c>
      <c r="M900" s="4"/>
      <c r="N900" s="4"/>
      <c r="O900" s="74" t="str">
        <f t="shared" si="9"/>
        <v>#NAME?</v>
      </c>
      <c r="P900" s="75" t="str">
        <f>IF(O900="","",IF(OR(periods_per_year=26,periods_per_year=52),IF(periods_per_year=26,IF(O900=1,fpdate,P899+14),IF(periods_per_year=52,IF(O900=1,fpdate,P899+7),"n/a")),IF(periods_per_year=24,DATE(YEAR(fpdate),MONTH(fpdate)+(O900-1)/2+IF(AND(DAY(fpdate)&gt;=15,MOD(O900,2)=0),1,0),IF(MOD(O900,2)=0,IF(DAY(fpdate)&gt;=15,DAY(fpdate)-14,DAY(fpdate)+14),DAY(fpdate))),IF(DAY(DATE(YEAR(fpdate),MONTH(fpdate)+O900-1,DAY(fpdate)))&lt;&gt;DAY(fpdate),DATE(YEAR(fpdate),MONTH(fpdate)+O900,0),DATE(YEAR(fpdate),MONTH(fpdate)+O900-1,DAY(fpdate))))))</f>
        <v>#NAME?</v>
      </c>
      <c r="Q900" s="80" t="str">
        <f>IF(O900="","",IF(D900&lt;&gt;"",D900,IF(O900=1,start_rate,IF(variable,IF(OR(O900=1,O900&lt;$J$23*periods_per_year),Q899,MIN($J$24,IF(MOD(O900-1,$J$26)=0,MAX($J$25,Q899+$J$27),Q899))),Q899))))</f>
        <v>#NAME?</v>
      </c>
      <c r="R900" s="78" t="str">
        <f t="shared" si="10"/>
        <v>#NAME?</v>
      </c>
      <c r="S900" s="78" t="str">
        <f t="shared" si="11"/>
        <v>#NAME?</v>
      </c>
      <c r="T900" s="78" t="str">
        <f t="shared" si="12"/>
        <v>#NAME?</v>
      </c>
      <c r="U900" s="78" t="str">
        <f t="shared" si="13"/>
        <v>#NAME?</v>
      </c>
    </row>
    <row r="901" ht="12.75" customHeight="1">
      <c r="A901" s="74" t="str">
        <f t="shared" si="1"/>
        <v>#NAME?</v>
      </c>
      <c r="B901" s="75" t="str">
        <f>IF(A901="","",IF(OR(periods_per_year=26,periods_per_year=52),IF(periods_per_year=26,IF(A901=1,fpdate,B900+14),IF(periods_per_year=52,IF(A901=1,fpdate,B900+7),"n/a")),IF(periods_per_year=24,DATE(YEAR(fpdate),MONTH(fpdate)+(A901-1)/2+IF(AND(DAY(fpdate)&gt;=15,MOD(A901,2)=0),1,0),IF(MOD(A901,2)=0,IF(DAY(fpdate)&gt;=15,DAY(fpdate)-14,DAY(fpdate)+14),DAY(fpdate))),IF(DAY(DATE(YEAR(fpdate),MONTH(fpdate)+A901-1,DAY(fpdate)))&lt;&gt;DAY(fpdate),DATE(YEAR(fpdate),MONTH(fpdate)+A901,0),DATE(YEAR(fpdate),MONTH(fpdate)+A901-1,DAY(fpdate))))))</f>
        <v>#NAME?</v>
      </c>
      <c r="C901" s="76" t="str">
        <f t="shared" si="2"/>
        <v>#NAME?</v>
      </c>
      <c r="D901" s="77" t="str">
        <f>IF(A901="","",IF(A901=1,start_rate,IF(variable,IF(OR(A901=1,A901&lt;$J$23*periods_per_year),D900,MIN($J$24,IF(MOD(A901-1,$J$26)=0,MAX($J$25,D900+$J$27),D900))),D900)))</f>
        <v>#NAME?</v>
      </c>
      <c r="E901" s="78" t="str">
        <f t="shared" si="3"/>
        <v>#NAME?</v>
      </c>
      <c r="F901" s="78" t="str">
        <f t="shared" si="4"/>
        <v>#NAME?</v>
      </c>
      <c r="G901" s="78" t="str">
        <f>IF(OR(A901="",A901&lt;$E$23),"",IF(J900&lt;=F901,0,IF(IF(AND(A901&gt;=$E$23,MOD(A901-$E$23,int)=0),$E$24,0)+F901&gt;=J900+E901,J900+E901-F901,IF(AND(A901&gt;=$E$23,MOD(A901-$E$23,int)=0),$E$24,0)+IF(IF(AND(A901&gt;=$E$23,MOD(A901-$E$23,int)=0),$E$24,0)+IF(MOD(A901-$E$27,periods_per_year)=0,$E$26,0)+F901&lt;J900+E901,IF(MOD(A901-$E$27,periods_per_year)=0,$E$26,0),J900+E901-IF(AND(A901&gt;=$E$23,MOD(A901-$E$23,int)=0),$E$24,0)-F901))))</f>
        <v>#NAME?</v>
      </c>
      <c r="H901" s="79"/>
      <c r="I901" s="78" t="str">
        <f t="shared" si="5"/>
        <v>#NAME?</v>
      </c>
      <c r="J901" s="78" t="str">
        <f t="shared" si="6"/>
        <v>#NAME?</v>
      </c>
      <c r="K901" s="78" t="str">
        <f t="shared" si="7"/>
        <v>#NAME?</v>
      </c>
      <c r="L901" s="78" t="str">
        <f t="shared" si="8"/>
        <v>#NAME?</v>
      </c>
      <c r="M901" s="4"/>
      <c r="N901" s="4"/>
      <c r="O901" s="74" t="str">
        <f t="shared" si="9"/>
        <v>#NAME?</v>
      </c>
      <c r="P901" s="75" t="str">
        <f>IF(O901="","",IF(OR(periods_per_year=26,periods_per_year=52),IF(periods_per_year=26,IF(O901=1,fpdate,P900+14),IF(periods_per_year=52,IF(O901=1,fpdate,P900+7),"n/a")),IF(periods_per_year=24,DATE(YEAR(fpdate),MONTH(fpdate)+(O901-1)/2+IF(AND(DAY(fpdate)&gt;=15,MOD(O901,2)=0),1,0),IF(MOD(O901,2)=0,IF(DAY(fpdate)&gt;=15,DAY(fpdate)-14,DAY(fpdate)+14),DAY(fpdate))),IF(DAY(DATE(YEAR(fpdate),MONTH(fpdate)+O901-1,DAY(fpdate)))&lt;&gt;DAY(fpdate),DATE(YEAR(fpdate),MONTH(fpdate)+O901,0),DATE(YEAR(fpdate),MONTH(fpdate)+O901-1,DAY(fpdate))))))</f>
        <v>#NAME?</v>
      </c>
      <c r="Q901" s="80" t="str">
        <f>IF(O901="","",IF(D901&lt;&gt;"",D901,IF(O901=1,start_rate,IF(variable,IF(OR(O901=1,O901&lt;$J$23*periods_per_year),Q900,MIN($J$24,IF(MOD(O901-1,$J$26)=0,MAX($J$25,Q900+$J$27),Q900))),Q900))))</f>
        <v>#NAME?</v>
      </c>
      <c r="R901" s="78" t="str">
        <f t="shared" si="10"/>
        <v>#NAME?</v>
      </c>
      <c r="S901" s="78" t="str">
        <f t="shared" si="11"/>
        <v>#NAME?</v>
      </c>
      <c r="T901" s="78" t="str">
        <f t="shared" si="12"/>
        <v>#NAME?</v>
      </c>
      <c r="U901" s="78" t="str">
        <f t="shared" si="13"/>
        <v>#NAME?</v>
      </c>
    </row>
    <row r="902" ht="12.75" customHeight="1">
      <c r="A902" s="74" t="str">
        <f t="shared" si="1"/>
        <v>#NAME?</v>
      </c>
      <c r="B902" s="75" t="str">
        <f>IF(A902="","",IF(OR(periods_per_year=26,periods_per_year=52),IF(periods_per_year=26,IF(A902=1,fpdate,B901+14),IF(periods_per_year=52,IF(A902=1,fpdate,B901+7),"n/a")),IF(periods_per_year=24,DATE(YEAR(fpdate),MONTH(fpdate)+(A902-1)/2+IF(AND(DAY(fpdate)&gt;=15,MOD(A902,2)=0),1,0),IF(MOD(A902,2)=0,IF(DAY(fpdate)&gt;=15,DAY(fpdate)-14,DAY(fpdate)+14),DAY(fpdate))),IF(DAY(DATE(YEAR(fpdate),MONTH(fpdate)+A902-1,DAY(fpdate)))&lt;&gt;DAY(fpdate),DATE(YEAR(fpdate),MONTH(fpdate)+A902,0),DATE(YEAR(fpdate),MONTH(fpdate)+A902-1,DAY(fpdate))))))</f>
        <v>#NAME?</v>
      </c>
      <c r="C902" s="76" t="str">
        <f t="shared" si="2"/>
        <v>#NAME?</v>
      </c>
      <c r="D902" s="77" t="str">
        <f>IF(A902="","",IF(A902=1,start_rate,IF(variable,IF(OR(A902=1,A902&lt;$J$23*periods_per_year),D901,MIN($J$24,IF(MOD(A902-1,$J$26)=0,MAX($J$25,D901+$J$27),D901))),D901)))</f>
        <v>#NAME?</v>
      </c>
      <c r="E902" s="78" t="str">
        <f t="shared" si="3"/>
        <v>#NAME?</v>
      </c>
      <c r="F902" s="78" t="str">
        <f t="shared" si="4"/>
        <v>#NAME?</v>
      </c>
      <c r="G902" s="78" t="str">
        <f>IF(OR(A902="",A902&lt;$E$23),"",IF(J901&lt;=F902,0,IF(IF(AND(A902&gt;=$E$23,MOD(A902-$E$23,int)=0),$E$24,0)+F902&gt;=J901+E902,J901+E902-F902,IF(AND(A902&gt;=$E$23,MOD(A902-$E$23,int)=0),$E$24,0)+IF(IF(AND(A902&gt;=$E$23,MOD(A902-$E$23,int)=0),$E$24,0)+IF(MOD(A902-$E$27,periods_per_year)=0,$E$26,0)+F902&lt;J901+E902,IF(MOD(A902-$E$27,periods_per_year)=0,$E$26,0),J901+E902-IF(AND(A902&gt;=$E$23,MOD(A902-$E$23,int)=0),$E$24,0)-F902))))</f>
        <v>#NAME?</v>
      </c>
      <c r="H902" s="79"/>
      <c r="I902" s="78" t="str">
        <f t="shared" si="5"/>
        <v>#NAME?</v>
      </c>
      <c r="J902" s="78" t="str">
        <f t="shared" si="6"/>
        <v>#NAME?</v>
      </c>
      <c r="K902" s="78" t="str">
        <f t="shared" si="7"/>
        <v>#NAME?</v>
      </c>
      <c r="L902" s="78" t="str">
        <f t="shared" si="8"/>
        <v>#NAME?</v>
      </c>
      <c r="M902" s="4"/>
      <c r="N902" s="4"/>
      <c r="O902" s="74" t="str">
        <f t="shared" si="9"/>
        <v>#NAME?</v>
      </c>
      <c r="P902" s="75" t="str">
        <f>IF(O902="","",IF(OR(periods_per_year=26,periods_per_year=52),IF(periods_per_year=26,IF(O902=1,fpdate,P901+14),IF(periods_per_year=52,IF(O902=1,fpdate,P901+7),"n/a")),IF(periods_per_year=24,DATE(YEAR(fpdate),MONTH(fpdate)+(O902-1)/2+IF(AND(DAY(fpdate)&gt;=15,MOD(O902,2)=0),1,0),IF(MOD(O902,2)=0,IF(DAY(fpdate)&gt;=15,DAY(fpdate)-14,DAY(fpdate)+14),DAY(fpdate))),IF(DAY(DATE(YEAR(fpdate),MONTH(fpdate)+O902-1,DAY(fpdate)))&lt;&gt;DAY(fpdate),DATE(YEAR(fpdate),MONTH(fpdate)+O902,0),DATE(YEAR(fpdate),MONTH(fpdate)+O902-1,DAY(fpdate))))))</f>
        <v>#NAME?</v>
      </c>
      <c r="Q902" s="80" t="str">
        <f>IF(O902="","",IF(D902&lt;&gt;"",D902,IF(O902=1,start_rate,IF(variable,IF(OR(O902=1,O902&lt;$J$23*periods_per_year),Q901,MIN($J$24,IF(MOD(O902-1,$J$26)=0,MAX($J$25,Q901+$J$27),Q901))),Q901))))</f>
        <v>#NAME?</v>
      </c>
      <c r="R902" s="78" t="str">
        <f t="shared" si="10"/>
        <v>#NAME?</v>
      </c>
      <c r="S902" s="78" t="str">
        <f t="shared" si="11"/>
        <v>#NAME?</v>
      </c>
      <c r="T902" s="78" t="str">
        <f t="shared" si="12"/>
        <v>#NAME?</v>
      </c>
      <c r="U902" s="78" t="str">
        <f t="shared" si="13"/>
        <v>#NAME?</v>
      </c>
    </row>
    <row r="903" ht="12.75" customHeight="1">
      <c r="A903" s="74" t="str">
        <f t="shared" si="1"/>
        <v>#NAME?</v>
      </c>
      <c r="B903" s="75" t="str">
        <f>IF(A903="","",IF(OR(periods_per_year=26,periods_per_year=52),IF(periods_per_year=26,IF(A903=1,fpdate,B902+14),IF(periods_per_year=52,IF(A903=1,fpdate,B902+7),"n/a")),IF(periods_per_year=24,DATE(YEAR(fpdate),MONTH(fpdate)+(A903-1)/2+IF(AND(DAY(fpdate)&gt;=15,MOD(A903,2)=0),1,0),IF(MOD(A903,2)=0,IF(DAY(fpdate)&gt;=15,DAY(fpdate)-14,DAY(fpdate)+14),DAY(fpdate))),IF(DAY(DATE(YEAR(fpdate),MONTH(fpdate)+A903-1,DAY(fpdate)))&lt;&gt;DAY(fpdate),DATE(YEAR(fpdate),MONTH(fpdate)+A903,0),DATE(YEAR(fpdate),MONTH(fpdate)+A903-1,DAY(fpdate))))))</f>
        <v>#NAME?</v>
      </c>
      <c r="C903" s="76" t="str">
        <f t="shared" si="2"/>
        <v>#NAME?</v>
      </c>
      <c r="D903" s="77" t="str">
        <f>IF(A903="","",IF(A903=1,start_rate,IF(variable,IF(OR(A903=1,A903&lt;$J$23*periods_per_year),D902,MIN($J$24,IF(MOD(A903-1,$J$26)=0,MAX($J$25,D902+$J$27),D902))),D902)))</f>
        <v>#NAME?</v>
      </c>
      <c r="E903" s="78" t="str">
        <f t="shared" si="3"/>
        <v>#NAME?</v>
      </c>
      <c r="F903" s="78" t="str">
        <f t="shared" si="4"/>
        <v>#NAME?</v>
      </c>
      <c r="G903" s="78" t="str">
        <f>IF(OR(A903="",A903&lt;$E$23),"",IF(J902&lt;=F903,0,IF(IF(AND(A903&gt;=$E$23,MOD(A903-$E$23,int)=0),$E$24,0)+F903&gt;=J902+E903,J902+E903-F903,IF(AND(A903&gt;=$E$23,MOD(A903-$E$23,int)=0),$E$24,0)+IF(IF(AND(A903&gt;=$E$23,MOD(A903-$E$23,int)=0),$E$24,0)+IF(MOD(A903-$E$27,periods_per_year)=0,$E$26,0)+F903&lt;J902+E903,IF(MOD(A903-$E$27,periods_per_year)=0,$E$26,0),J902+E903-IF(AND(A903&gt;=$E$23,MOD(A903-$E$23,int)=0),$E$24,0)-F903))))</f>
        <v>#NAME?</v>
      </c>
      <c r="H903" s="79"/>
      <c r="I903" s="78" t="str">
        <f t="shared" si="5"/>
        <v>#NAME?</v>
      </c>
      <c r="J903" s="78" t="str">
        <f t="shared" si="6"/>
        <v>#NAME?</v>
      </c>
      <c r="K903" s="78" t="str">
        <f t="shared" si="7"/>
        <v>#NAME?</v>
      </c>
      <c r="L903" s="78" t="str">
        <f t="shared" si="8"/>
        <v>#NAME?</v>
      </c>
      <c r="M903" s="4"/>
      <c r="N903" s="4"/>
      <c r="O903" s="74" t="str">
        <f t="shared" si="9"/>
        <v>#NAME?</v>
      </c>
      <c r="P903" s="75" t="str">
        <f>IF(O903="","",IF(OR(periods_per_year=26,periods_per_year=52),IF(periods_per_year=26,IF(O903=1,fpdate,P902+14),IF(periods_per_year=52,IF(O903=1,fpdate,P902+7),"n/a")),IF(periods_per_year=24,DATE(YEAR(fpdate),MONTH(fpdate)+(O903-1)/2+IF(AND(DAY(fpdate)&gt;=15,MOD(O903,2)=0),1,0),IF(MOD(O903,2)=0,IF(DAY(fpdate)&gt;=15,DAY(fpdate)-14,DAY(fpdate)+14),DAY(fpdate))),IF(DAY(DATE(YEAR(fpdate),MONTH(fpdate)+O903-1,DAY(fpdate)))&lt;&gt;DAY(fpdate),DATE(YEAR(fpdate),MONTH(fpdate)+O903,0),DATE(YEAR(fpdate),MONTH(fpdate)+O903-1,DAY(fpdate))))))</f>
        <v>#NAME?</v>
      </c>
      <c r="Q903" s="80" t="str">
        <f>IF(O903="","",IF(D903&lt;&gt;"",D903,IF(O903=1,start_rate,IF(variable,IF(OR(O903=1,O903&lt;$J$23*periods_per_year),Q902,MIN($J$24,IF(MOD(O903-1,$J$26)=0,MAX($J$25,Q902+$J$27),Q902))),Q902))))</f>
        <v>#NAME?</v>
      </c>
      <c r="R903" s="78" t="str">
        <f t="shared" si="10"/>
        <v>#NAME?</v>
      </c>
      <c r="S903" s="78" t="str">
        <f t="shared" si="11"/>
        <v>#NAME?</v>
      </c>
      <c r="T903" s="78" t="str">
        <f t="shared" si="12"/>
        <v>#NAME?</v>
      </c>
      <c r="U903" s="78" t="str">
        <f t="shared" si="13"/>
        <v>#NAME?</v>
      </c>
    </row>
    <row r="904" ht="12.75" customHeight="1">
      <c r="A904" s="74" t="str">
        <f t="shared" si="1"/>
        <v>#NAME?</v>
      </c>
      <c r="B904" s="75" t="str">
        <f>IF(A904="","",IF(OR(periods_per_year=26,periods_per_year=52),IF(periods_per_year=26,IF(A904=1,fpdate,B903+14),IF(periods_per_year=52,IF(A904=1,fpdate,B903+7),"n/a")),IF(periods_per_year=24,DATE(YEAR(fpdate),MONTH(fpdate)+(A904-1)/2+IF(AND(DAY(fpdate)&gt;=15,MOD(A904,2)=0),1,0),IF(MOD(A904,2)=0,IF(DAY(fpdate)&gt;=15,DAY(fpdate)-14,DAY(fpdate)+14),DAY(fpdate))),IF(DAY(DATE(YEAR(fpdate),MONTH(fpdate)+A904-1,DAY(fpdate)))&lt;&gt;DAY(fpdate),DATE(YEAR(fpdate),MONTH(fpdate)+A904,0),DATE(YEAR(fpdate),MONTH(fpdate)+A904-1,DAY(fpdate))))))</f>
        <v>#NAME?</v>
      </c>
      <c r="C904" s="76" t="str">
        <f t="shared" si="2"/>
        <v>#NAME?</v>
      </c>
      <c r="D904" s="77" t="str">
        <f>IF(A904="","",IF(A904=1,start_rate,IF(variable,IF(OR(A904=1,A904&lt;$J$23*periods_per_year),D903,MIN($J$24,IF(MOD(A904-1,$J$26)=0,MAX($J$25,D903+$J$27),D903))),D903)))</f>
        <v>#NAME?</v>
      </c>
      <c r="E904" s="78" t="str">
        <f t="shared" si="3"/>
        <v>#NAME?</v>
      </c>
      <c r="F904" s="78" t="str">
        <f t="shared" si="4"/>
        <v>#NAME?</v>
      </c>
      <c r="G904" s="78" t="str">
        <f>IF(OR(A904="",A904&lt;$E$23),"",IF(J903&lt;=F904,0,IF(IF(AND(A904&gt;=$E$23,MOD(A904-$E$23,int)=0),$E$24,0)+F904&gt;=J903+E904,J903+E904-F904,IF(AND(A904&gt;=$E$23,MOD(A904-$E$23,int)=0),$E$24,0)+IF(IF(AND(A904&gt;=$E$23,MOD(A904-$E$23,int)=0),$E$24,0)+IF(MOD(A904-$E$27,periods_per_year)=0,$E$26,0)+F904&lt;J903+E904,IF(MOD(A904-$E$27,periods_per_year)=0,$E$26,0),J903+E904-IF(AND(A904&gt;=$E$23,MOD(A904-$E$23,int)=0),$E$24,0)-F904))))</f>
        <v>#NAME?</v>
      </c>
      <c r="H904" s="79"/>
      <c r="I904" s="78" t="str">
        <f t="shared" si="5"/>
        <v>#NAME?</v>
      </c>
      <c r="J904" s="78" t="str">
        <f t="shared" si="6"/>
        <v>#NAME?</v>
      </c>
      <c r="K904" s="78" t="str">
        <f t="shared" si="7"/>
        <v>#NAME?</v>
      </c>
      <c r="L904" s="78" t="str">
        <f t="shared" si="8"/>
        <v>#NAME?</v>
      </c>
      <c r="M904" s="4"/>
      <c r="N904" s="4"/>
      <c r="O904" s="74" t="str">
        <f t="shared" si="9"/>
        <v>#NAME?</v>
      </c>
      <c r="P904" s="75" t="str">
        <f>IF(O904="","",IF(OR(periods_per_year=26,periods_per_year=52),IF(periods_per_year=26,IF(O904=1,fpdate,P903+14),IF(periods_per_year=52,IF(O904=1,fpdate,P903+7),"n/a")),IF(periods_per_year=24,DATE(YEAR(fpdate),MONTH(fpdate)+(O904-1)/2+IF(AND(DAY(fpdate)&gt;=15,MOD(O904,2)=0),1,0),IF(MOD(O904,2)=0,IF(DAY(fpdate)&gt;=15,DAY(fpdate)-14,DAY(fpdate)+14),DAY(fpdate))),IF(DAY(DATE(YEAR(fpdate),MONTH(fpdate)+O904-1,DAY(fpdate)))&lt;&gt;DAY(fpdate),DATE(YEAR(fpdate),MONTH(fpdate)+O904,0),DATE(YEAR(fpdate),MONTH(fpdate)+O904-1,DAY(fpdate))))))</f>
        <v>#NAME?</v>
      </c>
      <c r="Q904" s="80" t="str">
        <f>IF(O904="","",IF(D904&lt;&gt;"",D904,IF(O904=1,start_rate,IF(variable,IF(OR(O904=1,O904&lt;$J$23*periods_per_year),Q903,MIN($J$24,IF(MOD(O904-1,$J$26)=0,MAX($J$25,Q903+$J$27),Q903))),Q903))))</f>
        <v>#NAME?</v>
      </c>
      <c r="R904" s="78" t="str">
        <f t="shared" si="10"/>
        <v>#NAME?</v>
      </c>
      <c r="S904" s="78" t="str">
        <f t="shared" si="11"/>
        <v>#NAME?</v>
      </c>
      <c r="T904" s="78" t="str">
        <f t="shared" si="12"/>
        <v>#NAME?</v>
      </c>
      <c r="U904" s="78" t="str">
        <f t="shared" si="13"/>
        <v>#NAME?</v>
      </c>
    </row>
    <row r="905" ht="12.75" customHeight="1">
      <c r="A905" s="74" t="str">
        <f t="shared" si="1"/>
        <v>#NAME?</v>
      </c>
      <c r="B905" s="75" t="str">
        <f>IF(A905="","",IF(OR(periods_per_year=26,periods_per_year=52),IF(periods_per_year=26,IF(A905=1,fpdate,B904+14),IF(periods_per_year=52,IF(A905=1,fpdate,B904+7),"n/a")),IF(periods_per_year=24,DATE(YEAR(fpdate),MONTH(fpdate)+(A905-1)/2+IF(AND(DAY(fpdate)&gt;=15,MOD(A905,2)=0),1,0),IF(MOD(A905,2)=0,IF(DAY(fpdate)&gt;=15,DAY(fpdate)-14,DAY(fpdate)+14),DAY(fpdate))),IF(DAY(DATE(YEAR(fpdate),MONTH(fpdate)+A905-1,DAY(fpdate)))&lt;&gt;DAY(fpdate),DATE(YEAR(fpdate),MONTH(fpdate)+A905,0),DATE(YEAR(fpdate),MONTH(fpdate)+A905-1,DAY(fpdate))))))</f>
        <v>#NAME?</v>
      </c>
      <c r="C905" s="76" t="str">
        <f t="shared" si="2"/>
        <v>#NAME?</v>
      </c>
      <c r="D905" s="77" t="str">
        <f>IF(A905="","",IF(A905=1,start_rate,IF(variable,IF(OR(A905=1,A905&lt;$J$23*periods_per_year),D904,MIN($J$24,IF(MOD(A905-1,$J$26)=0,MAX($J$25,D904+$J$27),D904))),D904)))</f>
        <v>#NAME?</v>
      </c>
      <c r="E905" s="78" t="str">
        <f t="shared" si="3"/>
        <v>#NAME?</v>
      </c>
      <c r="F905" s="78" t="str">
        <f t="shared" si="4"/>
        <v>#NAME?</v>
      </c>
      <c r="G905" s="78" t="str">
        <f>IF(OR(A905="",A905&lt;$E$23),"",IF(J904&lt;=F905,0,IF(IF(AND(A905&gt;=$E$23,MOD(A905-$E$23,int)=0),$E$24,0)+F905&gt;=J904+E905,J904+E905-F905,IF(AND(A905&gt;=$E$23,MOD(A905-$E$23,int)=0),$E$24,0)+IF(IF(AND(A905&gt;=$E$23,MOD(A905-$E$23,int)=0),$E$24,0)+IF(MOD(A905-$E$27,periods_per_year)=0,$E$26,0)+F905&lt;J904+E905,IF(MOD(A905-$E$27,periods_per_year)=0,$E$26,0),J904+E905-IF(AND(A905&gt;=$E$23,MOD(A905-$E$23,int)=0),$E$24,0)-F905))))</f>
        <v>#NAME?</v>
      </c>
      <c r="H905" s="79"/>
      <c r="I905" s="78" t="str">
        <f t="shared" si="5"/>
        <v>#NAME?</v>
      </c>
      <c r="J905" s="78" t="str">
        <f t="shared" si="6"/>
        <v>#NAME?</v>
      </c>
      <c r="K905" s="78" t="str">
        <f t="shared" si="7"/>
        <v>#NAME?</v>
      </c>
      <c r="L905" s="78" t="str">
        <f t="shared" si="8"/>
        <v>#NAME?</v>
      </c>
      <c r="M905" s="4"/>
      <c r="N905" s="4"/>
      <c r="O905" s="74" t="str">
        <f t="shared" si="9"/>
        <v>#NAME?</v>
      </c>
      <c r="P905" s="75" t="str">
        <f>IF(O905="","",IF(OR(periods_per_year=26,periods_per_year=52),IF(periods_per_year=26,IF(O905=1,fpdate,P904+14),IF(periods_per_year=52,IF(O905=1,fpdate,P904+7),"n/a")),IF(periods_per_year=24,DATE(YEAR(fpdate),MONTH(fpdate)+(O905-1)/2+IF(AND(DAY(fpdate)&gt;=15,MOD(O905,2)=0),1,0),IF(MOD(O905,2)=0,IF(DAY(fpdate)&gt;=15,DAY(fpdate)-14,DAY(fpdate)+14),DAY(fpdate))),IF(DAY(DATE(YEAR(fpdate),MONTH(fpdate)+O905-1,DAY(fpdate)))&lt;&gt;DAY(fpdate),DATE(YEAR(fpdate),MONTH(fpdate)+O905,0),DATE(YEAR(fpdate),MONTH(fpdate)+O905-1,DAY(fpdate))))))</f>
        <v>#NAME?</v>
      </c>
      <c r="Q905" s="80" t="str">
        <f>IF(O905="","",IF(D905&lt;&gt;"",D905,IF(O905=1,start_rate,IF(variable,IF(OR(O905=1,O905&lt;$J$23*periods_per_year),Q904,MIN($J$24,IF(MOD(O905-1,$J$26)=0,MAX($J$25,Q904+$J$27),Q904))),Q904))))</f>
        <v>#NAME?</v>
      </c>
      <c r="R905" s="78" t="str">
        <f t="shared" si="10"/>
        <v>#NAME?</v>
      </c>
      <c r="S905" s="78" t="str">
        <f t="shared" si="11"/>
        <v>#NAME?</v>
      </c>
      <c r="T905" s="78" t="str">
        <f t="shared" si="12"/>
        <v>#NAME?</v>
      </c>
      <c r="U905" s="78" t="str">
        <f t="shared" si="13"/>
        <v>#NAME?</v>
      </c>
    </row>
    <row r="906" ht="12.75" customHeight="1">
      <c r="A906" s="74" t="str">
        <f t="shared" si="1"/>
        <v>#NAME?</v>
      </c>
      <c r="B906" s="75" t="str">
        <f>IF(A906="","",IF(OR(periods_per_year=26,periods_per_year=52),IF(periods_per_year=26,IF(A906=1,fpdate,B905+14),IF(periods_per_year=52,IF(A906=1,fpdate,B905+7),"n/a")),IF(periods_per_year=24,DATE(YEAR(fpdate),MONTH(fpdate)+(A906-1)/2+IF(AND(DAY(fpdate)&gt;=15,MOD(A906,2)=0),1,0),IF(MOD(A906,2)=0,IF(DAY(fpdate)&gt;=15,DAY(fpdate)-14,DAY(fpdate)+14),DAY(fpdate))),IF(DAY(DATE(YEAR(fpdate),MONTH(fpdate)+A906-1,DAY(fpdate)))&lt;&gt;DAY(fpdate),DATE(YEAR(fpdate),MONTH(fpdate)+A906,0),DATE(YEAR(fpdate),MONTH(fpdate)+A906-1,DAY(fpdate))))))</f>
        <v>#NAME?</v>
      </c>
      <c r="C906" s="76" t="str">
        <f t="shared" si="2"/>
        <v>#NAME?</v>
      </c>
      <c r="D906" s="77" t="str">
        <f>IF(A906="","",IF(A906=1,start_rate,IF(variable,IF(OR(A906=1,A906&lt;$J$23*periods_per_year),D905,MIN($J$24,IF(MOD(A906-1,$J$26)=0,MAX($J$25,D905+$J$27),D905))),D905)))</f>
        <v>#NAME?</v>
      </c>
      <c r="E906" s="78" t="str">
        <f t="shared" si="3"/>
        <v>#NAME?</v>
      </c>
      <c r="F906" s="78" t="str">
        <f t="shared" si="4"/>
        <v>#NAME?</v>
      </c>
      <c r="G906" s="78" t="str">
        <f>IF(OR(A906="",A906&lt;$E$23),"",IF(J905&lt;=F906,0,IF(IF(AND(A906&gt;=$E$23,MOD(A906-$E$23,int)=0),$E$24,0)+F906&gt;=J905+E906,J905+E906-F906,IF(AND(A906&gt;=$E$23,MOD(A906-$E$23,int)=0),$E$24,0)+IF(IF(AND(A906&gt;=$E$23,MOD(A906-$E$23,int)=0),$E$24,0)+IF(MOD(A906-$E$27,periods_per_year)=0,$E$26,0)+F906&lt;J905+E906,IF(MOD(A906-$E$27,periods_per_year)=0,$E$26,0),J905+E906-IF(AND(A906&gt;=$E$23,MOD(A906-$E$23,int)=0),$E$24,0)-F906))))</f>
        <v>#NAME?</v>
      </c>
      <c r="H906" s="79"/>
      <c r="I906" s="78" t="str">
        <f t="shared" si="5"/>
        <v>#NAME?</v>
      </c>
      <c r="J906" s="78" t="str">
        <f t="shared" si="6"/>
        <v>#NAME?</v>
      </c>
      <c r="K906" s="78" t="str">
        <f t="shared" si="7"/>
        <v>#NAME?</v>
      </c>
      <c r="L906" s="78" t="str">
        <f t="shared" si="8"/>
        <v>#NAME?</v>
      </c>
      <c r="M906" s="4"/>
      <c r="N906" s="4"/>
      <c r="O906" s="74" t="str">
        <f t="shared" si="9"/>
        <v>#NAME?</v>
      </c>
      <c r="P906" s="75" t="str">
        <f>IF(O906="","",IF(OR(periods_per_year=26,periods_per_year=52),IF(periods_per_year=26,IF(O906=1,fpdate,P905+14),IF(periods_per_year=52,IF(O906=1,fpdate,P905+7),"n/a")),IF(periods_per_year=24,DATE(YEAR(fpdate),MONTH(fpdate)+(O906-1)/2+IF(AND(DAY(fpdate)&gt;=15,MOD(O906,2)=0),1,0),IF(MOD(O906,2)=0,IF(DAY(fpdate)&gt;=15,DAY(fpdate)-14,DAY(fpdate)+14),DAY(fpdate))),IF(DAY(DATE(YEAR(fpdate),MONTH(fpdate)+O906-1,DAY(fpdate)))&lt;&gt;DAY(fpdate),DATE(YEAR(fpdate),MONTH(fpdate)+O906,0),DATE(YEAR(fpdate),MONTH(fpdate)+O906-1,DAY(fpdate))))))</f>
        <v>#NAME?</v>
      </c>
      <c r="Q906" s="80" t="str">
        <f>IF(O906="","",IF(D906&lt;&gt;"",D906,IF(O906=1,start_rate,IF(variable,IF(OR(O906=1,O906&lt;$J$23*periods_per_year),Q905,MIN($J$24,IF(MOD(O906-1,$J$26)=0,MAX($J$25,Q905+$J$27),Q905))),Q905))))</f>
        <v>#NAME?</v>
      </c>
      <c r="R906" s="78" t="str">
        <f t="shared" si="10"/>
        <v>#NAME?</v>
      </c>
      <c r="S906" s="78" t="str">
        <f t="shared" si="11"/>
        <v>#NAME?</v>
      </c>
      <c r="T906" s="78" t="str">
        <f t="shared" si="12"/>
        <v>#NAME?</v>
      </c>
      <c r="U906" s="78" t="str">
        <f t="shared" si="13"/>
        <v>#NAME?</v>
      </c>
    </row>
    <row r="907" ht="12.75" customHeight="1">
      <c r="A907" s="74" t="str">
        <f t="shared" si="1"/>
        <v>#NAME?</v>
      </c>
      <c r="B907" s="75" t="str">
        <f>IF(A907="","",IF(OR(periods_per_year=26,periods_per_year=52),IF(periods_per_year=26,IF(A907=1,fpdate,B906+14),IF(periods_per_year=52,IF(A907=1,fpdate,B906+7),"n/a")),IF(periods_per_year=24,DATE(YEAR(fpdate),MONTH(fpdate)+(A907-1)/2+IF(AND(DAY(fpdate)&gt;=15,MOD(A907,2)=0),1,0),IF(MOD(A907,2)=0,IF(DAY(fpdate)&gt;=15,DAY(fpdate)-14,DAY(fpdate)+14),DAY(fpdate))),IF(DAY(DATE(YEAR(fpdate),MONTH(fpdate)+A907-1,DAY(fpdate)))&lt;&gt;DAY(fpdate),DATE(YEAR(fpdate),MONTH(fpdate)+A907,0),DATE(YEAR(fpdate),MONTH(fpdate)+A907-1,DAY(fpdate))))))</f>
        <v>#NAME?</v>
      </c>
      <c r="C907" s="76" t="str">
        <f t="shared" si="2"/>
        <v>#NAME?</v>
      </c>
      <c r="D907" s="77" t="str">
        <f>IF(A907="","",IF(A907=1,start_rate,IF(variable,IF(OR(A907=1,A907&lt;$J$23*periods_per_year),D906,MIN($J$24,IF(MOD(A907-1,$J$26)=0,MAX($J$25,D906+$J$27),D906))),D906)))</f>
        <v>#NAME?</v>
      </c>
      <c r="E907" s="78" t="str">
        <f t="shared" si="3"/>
        <v>#NAME?</v>
      </c>
      <c r="F907" s="78" t="str">
        <f t="shared" si="4"/>
        <v>#NAME?</v>
      </c>
      <c r="G907" s="78" t="str">
        <f>IF(OR(A907="",A907&lt;$E$23),"",IF(J906&lt;=F907,0,IF(IF(AND(A907&gt;=$E$23,MOD(A907-$E$23,int)=0),$E$24,0)+F907&gt;=J906+E907,J906+E907-F907,IF(AND(A907&gt;=$E$23,MOD(A907-$E$23,int)=0),$E$24,0)+IF(IF(AND(A907&gt;=$E$23,MOD(A907-$E$23,int)=0),$E$24,0)+IF(MOD(A907-$E$27,periods_per_year)=0,$E$26,0)+F907&lt;J906+E907,IF(MOD(A907-$E$27,periods_per_year)=0,$E$26,0),J906+E907-IF(AND(A907&gt;=$E$23,MOD(A907-$E$23,int)=0),$E$24,0)-F907))))</f>
        <v>#NAME?</v>
      </c>
      <c r="H907" s="79"/>
      <c r="I907" s="78" t="str">
        <f t="shared" si="5"/>
        <v>#NAME?</v>
      </c>
      <c r="J907" s="78" t="str">
        <f t="shared" si="6"/>
        <v>#NAME?</v>
      </c>
      <c r="K907" s="78" t="str">
        <f t="shared" si="7"/>
        <v>#NAME?</v>
      </c>
      <c r="L907" s="78" t="str">
        <f t="shared" si="8"/>
        <v>#NAME?</v>
      </c>
      <c r="M907" s="4"/>
      <c r="N907" s="4"/>
      <c r="O907" s="74" t="str">
        <f t="shared" si="9"/>
        <v>#NAME?</v>
      </c>
      <c r="P907" s="75" t="str">
        <f>IF(O907="","",IF(OR(periods_per_year=26,periods_per_year=52),IF(periods_per_year=26,IF(O907=1,fpdate,P906+14),IF(periods_per_year=52,IF(O907=1,fpdate,P906+7),"n/a")),IF(periods_per_year=24,DATE(YEAR(fpdate),MONTH(fpdate)+(O907-1)/2+IF(AND(DAY(fpdate)&gt;=15,MOD(O907,2)=0),1,0),IF(MOD(O907,2)=0,IF(DAY(fpdate)&gt;=15,DAY(fpdate)-14,DAY(fpdate)+14),DAY(fpdate))),IF(DAY(DATE(YEAR(fpdate),MONTH(fpdate)+O907-1,DAY(fpdate)))&lt;&gt;DAY(fpdate),DATE(YEAR(fpdate),MONTH(fpdate)+O907,0),DATE(YEAR(fpdate),MONTH(fpdate)+O907-1,DAY(fpdate))))))</f>
        <v>#NAME?</v>
      </c>
      <c r="Q907" s="80" t="str">
        <f>IF(O907="","",IF(D907&lt;&gt;"",D907,IF(O907=1,start_rate,IF(variable,IF(OR(O907=1,O907&lt;$J$23*periods_per_year),Q906,MIN($J$24,IF(MOD(O907-1,$J$26)=0,MAX($J$25,Q906+$J$27),Q906))),Q906))))</f>
        <v>#NAME?</v>
      </c>
      <c r="R907" s="78" t="str">
        <f t="shared" si="10"/>
        <v>#NAME?</v>
      </c>
      <c r="S907" s="78" t="str">
        <f t="shared" si="11"/>
        <v>#NAME?</v>
      </c>
      <c r="T907" s="78" t="str">
        <f t="shared" si="12"/>
        <v>#NAME?</v>
      </c>
      <c r="U907" s="78" t="str">
        <f t="shared" si="13"/>
        <v>#NAME?</v>
      </c>
    </row>
    <row r="908" ht="12.75" customHeight="1">
      <c r="A908" s="74" t="str">
        <f t="shared" si="1"/>
        <v>#NAME?</v>
      </c>
      <c r="B908" s="75" t="str">
        <f>IF(A908="","",IF(OR(periods_per_year=26,periods_per_year=52),IF(periods_per_year=26,IF(A908=1,fpdate,B907+14),IF(periods_per_year=52,IF(A908=1,fpdate,B907+7),"n/a")),IF(periods_per_year=24,DATE(YEAR(fpdate),MONTH(fpdate)+(A908-1)/2+IF(AND(DAY(fpdate)&gt;=15,MOD(A908,2)=0),1,0),IF(MOD(A908,2)=0,IF(DAY(fpdate)&gt;=15,DAY(fpdate)-14,DAY(fpdate)+14),DAY(fpdate))),IF(DAY(DATE(YEAR(fpdate),MONTH(fpdate)+A908-1,DAY(fpdate)))&lt;&gt;DAY(fpdate),DATE(YEAR(fpdate),MONTH(fpdate)+A908,0),DATE(YEAR(fpdate),MONTH(fpdate)+A908-1,DAY(fpdate))))))</f>
        <v>#NAME?</v>
      </c>
      <c r="C908" s="76" t="str">
        <f t="shared" si="2"/>
        <v>#NAME?</v>
      </c>
      <c r="D908" s="77" t="str">
        <f>IF(A908="","",IF(A908=1,start_rate,IF(variable,IF(OR(A908=1,A908&lt;$J$23*periods_per_year),D907,MIN($J$24,IF(MOD(A908-1,$J$26)=0,MAX($J$25,D907+$J$27),D907))),D907)))</f>
        <v>#NAME?</v>
      </c>
      <c r="E908" s="78" t="str">
        <f t="shared" si="3"/>
        <v>#NAME?</v>
      </c>
      <c r="F908" s="78" t="str">
        <f t="shared" si="4"/>
        <v>#NAME?</v>
      </c>
      <c r="G908" s="78" t="str">
        <f>IF(OR(A908="",A908&lt;$E$23),"",IF(J907&lt;=F908,0,IF(IF(AND(A908&gt;=$E$23,MOD(A908-$E$23,int)=0),$E$24,0)+F908&gt;=J907+E908,J907+E908-F908,IF(AND(A908&gt;=$E$23,MOD(A908-$E$23,int)=0),$E$24,0)+IF(IF(AND(A908&gt;=$E$23,MOD(A908-$E$23,int)=0),$E$24,0)+IF(MOD(A908-$E$27,periods_per_year)=0,$E$26,0)+F908&lt;J907+E908,IF(MOD(A908-$E$27,periods_per_year)=0,$E$26,0),J907+E908-IF(AND(A908&gt;=$E$23,MOD(A908-$E$23,int)=0),$E$24,0)-F908))))</f>
        <v>#NAME?</v>
      </c>
      <c r="H908" s="79"/>
      <c r="I908" s="78" t="str">
        <f t="shared" si="5"/>
        <v>#NAME?</v>
      </c>
      <c r="J908" s="78" t="str">
        <f t="shared" si="6"/>
        <v>#NAME?</v>
      </c>
      <c r="K908" s="78" t="str">
        <f t="shared" si="7"/>
        <v>#NAME?</v>
      </c>
      <c r="L908" s="78" t="str">
        <f t="shared" si="8"/>
        <v>#NAME?</v>
      </c>
      <c r="M908" s="4"/>
      <c r="N908" s="4"/>
      <c r="O908" s="74" t="str">
        <f t="shared" si="9"/>
        <v>#NAME?</v>
      </c>
      <c r="P908" s="75" t="str">
        <f>IF(O908="","",IF(OR(periods_per_year=26,periods_per_year=52),IF(periods_per_year=26,IF(O908=1,fpdate,P907+14),IF(periods_per_year=52,IF(O908=1,fpdate,P907+7),"n/a")),IF(periods_per_year=24,DATE(YEAR(fpdate),MONTH(fpdate)+(O908-1)/2+IF(AND(DAY(fpdate)&gt;=15,MOD(O908,2)=0),1,0),IF(MOD(O908,2)=0,IF(DAY(fpdate)&gt;=15,DAY(fpdate)-14,DAY(fpdate)+14),DAY(fpdate))),IF(DAY(DATE(YEAR(fpdate),MONTH(fpdate)+O908-1,DAY(fpdate)))&lt;&gt;DAY(fpdate),DATE(YEAR(fpdate),MONTH(fpdate)+O908,0),DATE(YEAR(fpdate),MONTH(fpdate)+O908-1,DAY(fpdate))))))</f>
        <v>#NAME?</v>
      </c>
      <c r="Q908" s="80" t="str">
        <f>IF(O908="","",IF(D908&lt;&gt;"",D908,IF(O908=1,start_rate,IF(variable,IF(OR(O908=1,O908&lt;$J$23*periods_per_year),Q907,MIN($J$24,IF(MOD(O908-1,$J$26)=0,MAX($J$25,Q907+$J$27),Q907))),Q907))))</f>
        <v>#NAME?</v>
      </c>
      <c r="R908" s="78" t="str">
        <f t="shared" si="10"/>
        <v>#NAME?</v>
      </c>
      <c r="S908" s="78" t="str">
        <f t="shared" si="11"/>
        <v>#NAME?</v>
      </c>
      <c r="T908" s="78" t="str">
        <f t="shared" si="12"/>
        <v>#NAME?</v>
      </c>
      <c r="U908" s="78" t="str">
        <f t="shared" si="13"/>
        <v>#NAME?</v>
      </c>
    </row>
    <row r="909" ht="12.75" customHeight="1">
      <c r="A909" s="74" t="str">
        <f t="shared" si="1"/>
        <v>#NAME?</v>
      </c>
      <c r="B909" s="75" t="str">
        <f>IF(A909="","",IF(OR(periods_per_year=26,periods_per_year=52),IF(periods_per_year=26,IF(A909=1,fpdate,B908+14),IF(periods_per_year=52,IF(A909=1,fpdate,B908+7),"n/a")),IF(periods_per_year=24,DATE(YEAR(fpdate),MONTH(fpdate)+(A909-1)/2+IF(AND(DAY(fpdate)&gt;=15,MOD(A909,2)=0),1,0),IF(MOD(A909,2)=0,IF(DAY(fpdate)&gt;=15,DAY(fpdate)-14,DAY(fpdate)+14),DAY(fpdate))),IF(DAY(DATE(YEAR(fpdate),MONTH(fpdate)+A909-1,DAY(fpdate)))&lt;&gt;DAY(fpdate),DATE(YEAR(fpdate),MONTH(fpdate)+A909,0),DATE(YEAR(fpdate),MONTH(fpdate)+A909-1,DAY(fpdate))))))</f>
        <v>#NAME?</v>
      </c>
      <c r="C909" s="76" t="str">
        <f t="shared" si="2"/>
        <v>#NAME?</v>
      </c>
      <c r="D909" s="77" t="str">
        <f>IF(A909="","",IF(A909=1,start_rate,IF(variable,IF(OR(A909=1,A909&lt;$J$23*periods_per_year),D908,MIN($J$24,IF(MOD(A909-1,$J$26)=0,MAX($J$25,D908+$J$27),D908))),D908)))</f>
        <v>#NAME?</v>
      </c>
      <c r="E909" s="78" t="str">
        <f t="shared" si="3"/>
        <v>#NAME?</v>
      </c>
      <c r="F909" s="78" t="str">
        <f t="shared" si="4"/>
        <v>#NAME?</v>
      </c>
      <c r="G909" s="78" t="str">
        <f>IF(OR(A909="",A909&lt;$E$23),"",IF(J908&lt;=F909,0,IF(IF(AND(A909&gt;=$E$23,MOD(A909-$E$23,int)=0),$E$24,0)+F909&gt;=J908+E909,J908+E909-F909,IF(AND(A909&gt;=$E$23,MOD(A909-$E$23,int)=0),$E$24,0)+IF(IF(AND(A909&gt;=$E$23,MOD(A909-$E$23,int)=0),$E$24,0)+IF(MOD(A909-$E$27,periods_per_year)=0,$E$26,0)+F909&lt;J908+E909,IF(MOD(A909-$E$27,periods_per_year)=0,$E$26,0),J908+E909-IF(AND(A909&gt;=$E$23,MOD(A909-$E$23,int)=0),$E$24,0)-F909))))</f>
        <v>#NAME?</v>
      </c>
      <c r="H909" s="79"/>
      <c r="I909" s="78" t="str">
        <f t="shared" si="5"/>
        <v>#NAME?</v>
      </c>
      <c r="J909" s="78" t="str">
        <f t="shared" si="6"/>
        <v>#NAME?</v>
      </c>
      <c r="K909" s="78" t="str">
        <f t="shared" si="7"/>
        <v>#NAME?</v>
      </c>
      <c r="L909" s="78" t="str">
        <f t="shared" si="8"/>
        <v>#NAME?</v>
      </c>
      <c r="M909" s="4"/>
      <c r="N909" s="4"/>
      <c r="O909" s="74" t="str">
        <f t="shared" si="9"/>
        <v>#NAME?</v>
      </c>
      <c r="P909" s="75" t="str">
        <f>IF(O909="","",IF(OR(periods_per_year=26,periods_per_year=52),IF(periods_per_year=26,IF(O909=1,fpdate,P908+14),IF(periods_per_year=52,IF(O909=1,fpdate,P908+7),"n/a")),IF(periods_per_year=24,DATE(YEAR(fpdate),MONTH(fpdate)+(O909-1)/2+IF(AND(DAY(fpdate)&gt;=15,MOD(O909,2)=0),1,0),IF(MOD(O909,2)=0,IF(DAY(fpdate)&gt;=15,DAY(fpdate)-14,DAY(fpdate)+14),DAY(fpdate))),IF(DAY(DATE(YEAR(fpdate),MONTH(fpdate)+O909-1,DAY(fpdate)))&lt;&gt;DAY(fpdate),DATE(YEAR(fpdate),MONTH(fpdate)+O909,0),DATE(YEAR(fpdate),MONTH(fpdate)+O909-1,DAY(fpdate))))))</f>
        <v>#NAME?</v>
      </c>
      <c r="Q909" s="80" t="str">
        <f>IF(O909="","",IF(D909&lt;&gt;"",D909,IF(O909=1,start_rate,IF(variable,IF(OR(O909=1,O909&lt;$J$23*periods_per_year),Q908,MIN($J$24,IF(MOD(O909-1,$J$26)=0,MAX($J$25,Q908+$J$27),Q908))),Q908))))</f>
        <v>#NAME?</v>
      </c>
      <c r="R909" s="78" t="str">
        <f t="shared" si="10"/>
        <v>#NAME?</v>
      </c>
      <c r="S909" s="78" t="str">
        <f t="shared" si="11"/>
        <v>#NAME?</v>
      </c>
      <c r="T909" s="78" t="str">
        <f t="shared" si="12"/>
        <v>#NAME?</v>
      </c>
      <c r="U909" s="78" t="str">
        <f t="shared" si="13"/>
        <v>#NAME?</v>
      </c>
    </row>
    <row r="910" ht="12.75" customHeight="1">
      <c r="A910" s="74" t="str">
        <f t="shared" si="1"/>
        <v>#NAME?</v>
      </c>
      <c r="B910" s="75" t="str">
        <f>IF(A910="","",IF(OR(periods_per_year=26,periods_per_year=52),IF(periods_per_year=26,IF(A910=1,fpdate,B909+14),IF(periods_per_year=52,IF(A910=1,fpdate,B909+7),"n/a")),IF(periods_per_year=24,DATE(YEAR(fpdate),MONTH(fpdate)+(A910-1)/2+IF(AND(DAY(fpdate)&gt;=15,MOD(A910,2)=0),1,0),IF(MOD(A910,2)=0,IF(DAY(fpdate)&gt;=15,DAY(fpdate)-14,DAY(fpdate)+14),DAY(fpdate))),IF(DAY(DATE(YEAR(fpdate),MONTH(fpdate)+A910-1,DAY(fpdate)))&lt;&gt;DAY(fpdate),DATE(YEAR(fpdate),MONTH(fpdate)+A910,0),DATE(YEAR(fpdate),MONTH(fpdate)+A910-1,DAY(fpdate))))))</f>
        <v>#NAME?</v>
      </c>
      <c r="C910" s="76" t="str">
        <f t="shared" si="2"/>
        <v>#NAME?</v>
      </c>
      <c r="D910" s="77" t="str">
        <f>IF(A910="","",IF(A910=1,start_rate,IF(variable,IF(OR(A910=1,A910&lt;$J$23*periods_per_year),D909,MIN($J$24,IF(MOD(A910-1,$J$26)=0,MAX($J$25,D909+$J$27),D909))),D909)))</f>
        <v>#NAME?</v>
      </c>
      <c r="E910" s="78" t="str">
        <f t="shared" si="3"/>
        <v>#NAME?</v>
      </c>
      <c r="F910" s="78" t="str">
        <f t="shared" si="4"/>
        <v>#NAME?</v>
      </c>
      <c r="G910" s="78" t="str">
        <f>IF(OR(A910="",A910&lt;$E$23),"",IF(J909&lt;=F910,0,IF(IF(AND(A910&gt;=$E$23,MOD(A910-$E$23,int)=0),$E$24,0)+F910&gt;=J909+E910,J909+E910-F910,IF(AND(A910&gt;=$E$23,MOD(A910-$E$23,int)=0),$E$24,0)+IF(IF(AND(A910&gt;=$E$23,MOD(A910-$E$23,int)=0),$E$24,0)+IF(MOD(A910-$E$27,periods_per_year)=0,$E$26,0)+F910&lt;J909+E910,IF(MOD(A910-$E$27,periods_per_year)=0,$E$26,0),J909+E910-IF(AND(A910&gt;=$E$23,MOD(A910-$E$23,int)=0),$E$24,0)-F910))))</f>
        <v>#NAME?</v>
      </c>
      <c r="H910" s="79"/>
      <c r="I910" s="78" t="str">
        <f t="shared" si="5"/>
        <v>#NAME?</v>
      </c>
      <c r="J910" s="78" t="str">
        <f t="shared" si="6"/>
        <v>#NAME?</v>
      </c>
      <c r="K910" s="78" t="str">
        <f t="shared" si="7"/>
        <v>#NAME?</v>
      </c>
      <c r="L910" s="78" t="str">
        <f t="shared" si="8"/>
        <v>#NAME?</v>
      </c>
      <c r="M910" s="4"/>
      <c r="N910" s="4"/>
      <c r="O910" s="74" t="str">
        <f t="shared" si="9"/>
        <v>#NAME?</v>
      </c>
      <c r="P910" s="75" t="str">
        <f>IF(O910="","",IF(OR(periods_per_year=26,periods_per_year=52),IF(periods_per_year=26,IF(O910=1,fpdate,P909+14),IF(periods_per_year=52,IF(O910=1,fpdate,P909+7),"n/a")),IF(periods_per_year=24,DATE(YEAR(fpdate),MONTH(fpdate)+(O910-1)/2+IF(AND(DAY(fpdate)&gt;=15,MOD(O910,2)=0),1,0),IF(MOD(O910,2)=0,IF(DAY(fpdate)&gt;=15,DAY(fpdate)-14,DAY(fpdate)+14),DAY(fpdate))),IF(DAY(DATE(YEAR(fpdate),MONTH(fpdate)+O910-1,DAY(fpdate)))&lt;&gt;DAY(fpdate),DATE(YEAR(fpdate),MONTH(fpdate)+O910,0),DATE(YEAR(fpdate),MONTH(fpdate)+O910-1,DAY(fpdate))))))</f>
        <v>#NAME?</v>
      </c>
      <c r="Q910" s="80" t="str">
        <f>IF(O910="","",IF(D910&lt;&gt;"",D910,IF(O910=1,start_rate,IF(variable,IF(OR(O910=1,O910&lt;$J$23*periods_per_year),Q909,MIN($J$24,IF(MOD(O910-1,$J$26)=0,MAX($J$25,Q909+$J$27),Q909))),Q909))))</f>
        <v>#NAME?</v>
      </c>
      <c r="R910" s="78" t="str">
        <f t="shared" si="10"/>
        <v>#NAME?</v>
      </c>
      <c r="S910" s="78" t="str">
        <f t="shared" si="11"/>
        <v>#NAME?</v>
      </c>
      <c r="T910" s="78" t="str">
        <f t="shared" si="12"/>
        <v>#NAME?</v>
      </c>
      <c r="U910" s="78" t="str">
        <f t="shared" si="13"/>
        <v>#NAME?</v>
      </c>
    </row>
    <row r="911" ht="12.75" customHeight="1">
      <c r="A911" s="74" t="str">
        <f t="shared" si="1"/>
        <v>#NAME?</v>
      </c>
      <c r="B911" s="75" t="str">
        <f>IF(A911="","",IF(OR(periods_per_year=26,periods_per_year=52),IF(periods_per_year=26,IF(A911=1,fpdate,B910+14),IF(periods_per_year=52,IF(A911=1,fpdate,B910+7),"n/a")),IF(periods_per_year=24,DATE(YEAR(fpdate),MONTH(fpdate)+(A911-1)/2+IF(AND(DAY(fpdate)&gt;=15,MOD(A911,2)=0),1,0),IF(MOD(A911,2)=0,IF(DAY(fpdate)&gt;=15,DAY(fpdate)-14,DAY(fpdate)+14),DAY(fpdate))),IF(DAY(DATE(YEAR(fpdate),MONTH(fpdate)+A911-1,DAY(fpdate)))&lt;&gt;DAY(fpdate),DATE(YEAR(fpdate),MONTH(fpdate)+A911,0),DATE(YEAR(fpdate),MONTH(fpdate)+A911-1,DAY(fpdate))))))</f>
        <v>#NAME?</v>
      </c>
      <c r="C911" s="76" t="str">
        <f t="shared" si="2"/>
        <v>#NAME?</v>
      </c>
      <c r="D911" s="77" t="str">
        <f>IF(A911="","",IF(A911=1,start_rate,IF(variable,IF(OR(A911=1,A911&lt;$J$23*periods_per_year),D910,MIN($J$24,IF(MOD(A911-1,$J$26)=0,MAX($J$25,D910+$J$27),D910))),D910)))</f>
        <v>#NAME?</v>
      </c>
      <c r="E911" s="78" t="str">
        <f t="shared" si="3"/>
        <v>#NAME?</v>
      </c>
      <c r="F911" s="78" t="str">
        <f t="shared" si="4"/>
        <v>#NAME?</v>
      </c>
      <c r="G911" s="78" t="str">
        <f>IF(OR(A911="",A911&lt;$E$23),"",IF(J910&lt;=F911,0,IF(IF(AND(A911&gt;=$E$23,MOD(A911-$E$23,int)=0),$E$24,0)+F911&gt;=J910+E911,J910+E911-F911,IF(AND(A911&gt;=$E$23,MOD(A911-$E$23,int)=0),$E$24,0)+IF(IF(AND(A911&gt;=$E$23,MOD(A911-$E$23,int)=0),$E$24,0)+IF(MOD(A911-$E$27,periods_per_year)=0,$E$26,0)+F911&lt;J910+E911,IF(MOD(A911-$E$27,periods_per_year)=0,$E$26,0),J910+E911-IF(AND(A911&gt;=$E$23,MOD(A911-$E$23,int)=0),$E$24,0)-F911))))</f>
        <v>#NAME?</v>
      </c>
      <c r="H911" s="79"/>
      <c r="I911" s="78" t="str">
        <f t="shared" si="5"/>
        <v>#NAME?</v>
      </c>
      <c r="J911" s="78" t="str">
        <f t="shared" si="6"/>
        <v>#NAME?</v>
      </c>
      <c r="K911" s="78" t="str">
        <f t="shared" si="7"/>
        <v>#NAME?</v>
      </c>
      <c r="L911" s="78" t="str">
        <f t="shared" si="8"/>
        <v>#NAME?</v>
      </c>
      <c r="M911" s="4"/>
      <c r="N911" s="4"/>
      <c r="O911" s="74" t="str">
        <f t="shared" si="9"/>
        <v>#NAME?</v>
      </c>
      <c r="P911" s="75" t="str">
        <f>IF(O911="","",IF(OR(periods_per_year=26,periods_per_year=52),IF(periods_per_year=26,IF(O911=1,fpdate,P910+14),IF(periods_per_year=52,IF(O911=1,fpdate,P910+7),"n/a")),IF(periods_per_year=24,DATE(YEAR(fpdate),MONTH(fpdate)+(O911-1)/2+IF(AND(DAY(fpdate)&gt;=15,MOD(O911,2)=0),1,0),IF(MOD(O911,2)=0,IF(DAY(fpdate)&gt;=15,DAY(fpdate)-14,DAY(fpdate)+14),DAY(fpdate))),IF(DAY(DATE(YEAR(fpdate),MONTH(fpdate)+O911-1,DAY(fpdate)))&lt;&gt;DAY(fpdate),DATE(YEAR(fpdate),MONTH(fpdate)+O911,0),DATE(YEAR(fpdate),MONTH(fpdate)+O911-1,DAY(fpdate))))))</f>
        <v>#NAME?</v>
      </c>
      <c r="Q911" s="80" t="str">
        <f>IF(O911="","",IF(D911&lt;&gt;"",D911,IF(O911=1,start_rate,IF(variable,IF(OR(O911=1,O911&lt;$J$23*periods_per_year),Q910,MIN($J$24,IF(MOD(O911-1,$J$26)=0,MAX($J$25,Q910+$J$27),Q910))),Q910))))</f>
        <v>#NAME?</v>
      </c>
      <c r="R911" s="78" t="str">
        <f t="shared" si="10"/>
        <v>#NAME?</v>
      </c>
      <c r="S911" s="78" t="str">
        <f t="shared" si="11"/>
        <v>#NAME?</v>
      </c>
      <c r="T911" s="78" t="str">
        <f t="shared" si="12"/>
        <v>#NAME?</v>
      </c>
      <c r="U911" s="78" t="str">
        <f t="shared" si="13"/>
        <v>#NAME?</v>
      </c>
    </row>
    <row r="912" ht="12.75" customHeight="1">
      <c r="A912" s="74" t="str">
        <f t="shared" si="1"/>
        <v>#NAME?</v>
      </c>
      <c r="B912" s="75" t="str">
        <f>IF(A912="","",IF(OR(periods_per_year=26,periods_per_year=52),IF(periods_per_year=26,IF(A912=1,fpdate,B911+14),IF(periods_per_year=52,IF(A912=1,fpdate,B911+7),"n/a")),IF(periods_per_year=24,DATE(YEAR(fpdate),MONTH(fpdate)+(A912-1)/2+IF(AND(DAY(fpdate)&gt;=15,MOD(A912,2)=0),1,0),IF(MOD(A912,2)=0,IF(DAY(fpdate)&gt;=15,DAY(fpdate)-14,DAY(fpdate)+14),DAY(fpdate))),IF(DAY(DATE(YEAR(fpdate),MONTH(fpdate)+A912-1,DAY(fpdate)))&lt;&gt;DAY(fpdate),DATE(YEAR(fpdate),MONTH(fpdate)+A912,0),DATE(YEAR(fpdate),MONTH(fpdate)+A912-1,DAY(fpdate))))))</f>
        <v>#NAME?</v>
      </c>
      <c r="C912" s="76" t="str">
        <f t="shared" si="2"/>
        <v>#NAME?</v>
      </c>
      <c r="D912" s="77" t="str">
        <f>IF(A912="","",IF(A912=1,start_rate,IF(variable,IF(OR(A912=1,A912&lt;$J$23*periods_per_year),D911,MIN($J$24,IF(MOD(A912-1,$J$26)=0,MAX($J$25,D911+$J$27),D911))),D911)))</f>
        <v>#NAME?</v>
      </c>
      <c r="E912" s="78" t="str">
        <f t="shared" si="3"/>
        <v>#NAME?</v>
      </c>
      <c r="F912" s="78" t="str">
        <f t="shared" si="4"/>
        <v>#NAME?</v>
      </c>
      <c r="G912" s="78" t="str">
        <f>IF(OR(A912="",A912&lt;$E$23),"",IF(J911&lt;=F912,0,IF(IF(AND(A912&gt;=$E$23,MOD(A912-$E$23,int)=0),$E$24,0)+F912&gt;=J911+E912,J911+E912-F912,IF(AND(A912&gt;=$E$23,MOD(A912-$E$23,int)=0),$E$24,0)+IF(IF(AND(A912&gt;=$E$23,MOD(A912-$E$23,int)=0),$E$24,0)+IF(MOD(A912-$E$27,periods_per_year)=0,$E$26,0)+F912&lt;J911+E912,IF(MOD(A912-$E$27,periods_per_year)=0,$E$26,0),J911+E912-IF(AND(A912&gt;=$E$23,MOD(A912-$E$23,int)=0),$E$24,0)-F912))))</f>
        <v>#NAME?</v>
      </c>
      <c r="H912" s="79"/>
      <c r="I912" s="78" t="str">
        <f t="shared" si="5"/>
        <v>#NAME?</v>
      </c>
      <c r="J912" s="78" t="str">
        <f t="shared" si="6"/>
        <v>#NAME?</v>
      </c>
      <c r="K912" s="78" t="str">
        <f t="shared" si="7"/>
        <v>#NAME?</v>
      </c>
      <c r="L912" s="78" t="str">
        <f t="shared" si="8"/>
        <v>#NAME?</v>
      </c>
      <c r="M912" s="4"/>
      <c r="N912" s="4"/>
      <c r="O912" s="74" t="str">
        <f t="shared" si="9"/>
        <v>#NAME?</v>
      </c>
      <c r="P912" s="75" t="str">
        <f>IF(O912="","",IF(OR(periods_per_year=26,periods_per_year=52),IF(periods_per_year=26,IF(O912=1,fpdate,P911+14),IF(periods_per_year=52,IF(O912=1,fpdate,P911+7),"n/a")),IF(periods_per_year=24,DATE(YEAR(fpdate),MONTH(fpdate)+(O912-1)/2+IF(AND(DAY(fpdate)&gt;=15,MOD(O912,2)=0),1,0),IF(MOD(O912,2)=0,IF(DAY(fpdate)&gt;=15,DAY(fpdate)-14,DAY(fpdate)+14),DAY(fpdate))),IF(DAY(DATE(YEAR(fpdate),MONTH(fpdate)+O912-1,DAY(fpdate)))&lt;&gt;DAY(fpdate),DATE(YEAR(fpdate),MONTH(fpdate)+O912,0),DATE(YEAR(fpdate),MONTH(fpdate)+O912-1,DAY(fpdate))))))</f>
        <v>#NAME?</v>
      </c>
      <c r="Q912" s="80" t="str">
        <f>IF(O912="","",IF(D912&lt;&gt;"",D912,IF(O912=1,start_rate,IF(variable,IF(OR(O912=1,O912&lt;$J$23*periods_per_year),Q911,MIN($J$24,IF(MOD(O912-1,$J$26)=0,MAX($J$25,Q911+$J$27),Q911))),Q911))))</f>
        <v>#NAME?</v>
      </c>
      <c r="R912" s="78" t="str">
        <f t="shared" si="10"/>
        <v>#NAME?</v>
      </c>
      <c r="S912" s="78" t="str">
        <f t="shared" si="11"/>
        <v>#NAME?</v>
      </c>
      <c r="T912" s="78" t="str">
        <f t="shared" si="12"/>
        <v>#NAME?</v>
      </c>
      <c r="U912" s="78" t="str">
        <f t="shared" si="13"/>
        <v>#NAME?</v>
      </c>
    </row>
    <row r="913" ht="12.75" customHeight="1">
      <c r="A913" s="74" t="str">
        <f t="shared" si="1"/>
        <v>#NAME?</v>
      </c>
      <c r="B913" s="75" t="str">
        <f>IF(A913="","",IF(OR(periods_per_year=26,periods_per_year=52),IF(periods_per_year=26,IF(A913=1,fpdate,B912+14),IF(periods_per_year=52,IF(A913=1,fpdate,B912+7),"n/a")),IF(periods_per_year=24,DATE(YEAR(fpdate),MONTH(fpdate)+(A913-1)/2+IF(AND(DAY(fpdate)&gt;=15,MOD(A913,2)=0),1,0),IF(MOD(A913,2)=0,IF(DAY(fpdate)&gt;=15,DAY(fpdate)-14,DAY(fpdate)+14),DAY(fpdate))),IF(DAY(DATE(YEAR(fpdate),MONTH(fpdate)+A913-1,DAY(fpdate)))&lt;&gt;DAY(fpdate),DATE(YEAR(fpdate),MONTH(fpdate)+A913,0),DATE(YEAR(fpdate),MONTH(fpdate)+A913-1,DAY(fpdate))))))</f>
        <v>#NAME?</v>
      </c>
      <c r="C913" s="76" t="str">
        <f t="shared" si="2"/>
        <v>#NAME?</v>
      </c>
      <c r="D913" s="77" t="str">
        <f>IF(A913="","",IF(A913=1,start_rate,IF(variable,IF(OR(A913=1,A913&lt;$J$23*periods_per_year),D912,MIN($J$24,IF(MOD(A913-1,$J$26)=0,MAX($J$25,D912+$J$27),D912))),D912)))</f>
        <v>#NAME?</v>
      </c>
      <c r="E913" s="78" t="str">
        <f t="shared" si="3"/>
        <v>#NAME?</v>
      </c>
      <c r="F913" s="78" t="str">
        <f t="shared" si="4"/>
        <v>#NAME?</v>
      </c>
      <c r="G913" s="78" t="str">
        <f>IF(OR(A913="",A913&lt;$E$23),"",IF(J912&lt;=F913,0,IF(IF(AND(A913&gt;=$E$23,MOD(A913-$E$23,int)=0),$E$24,0)+F913&gt;=J912+E913,J912+E913-F913,IF(AND(A913&gt;=$E$23,MOD(A913-$E$23,int)=0),$E$24,0)+IF(IF(AND(A913&gt;=$E$23,MOD(A913-$E$23,int)=0),$E$24,0)+IF(MOD(A913-$E$27,periods_per_year)=0,$E$26,0)+F913&lt;J912+E913,IF(MOD(A913-$E$27,periods_per_year)=0,$E$26,0),J912+E913-IF(AND(A913&gt;=$E$23,MOD(A913-$E$23,int)=0),$E$24,0)-F913))))</f>
        <v>#NAME?</v>
      </c>
      <c r="H913" s="79"/>
      <c r="I913" s="78" t="str">
        <f t="shared" si="5"/>
        <v>#NAME?</v>
      </c>
      <c r="J913" s="78" t="str">
        <f t="shared" si="6"/>
        <v>#NAME?</v>
      </c>
      <c r="K913" s="78" t="str">
        <f t="shared" si="7"/>
        <v>#NAME?</v>
      </c>
      <c r="L913" s="78" t="str">
        <f t="shared" si="8"/>
        <v>#NAME?</v>
      </c>
      <c r="M913" s="4"/>
      <c r="N913" s="4"/>
      <c r="O913" s="74" t="str">
        <f t="shared" si="9"/>
        <v>#NAME?</v>
      </c>
      <c r="P913" s="75" t="str">
        <f>IF(O913="","",IF(OR(periods_per_year=26,periods_per_year=52),IF(periods_per_year=26,IF(O913=1,fpdate,P912+14),IF(periods_per_year=52,IF(O913=1,fpdate,P912+7),"n/a")),IF(periods_per_year=24,DATE(YEAR(fpdate),MONTH(fpdate)+(O913-1)/2+IF(AND(DAY(fpdate)&gt;=15,MOD(O913,2)=0),1,0),IF(MOD(O913,2)=0,IF(DAY(fpdate)&gt;=15,DAY(fpdate)-14,DAY(fpdate)+14),DAY(fpdate))),IF(DAY(DATE(YEAR(fpdate),MONTH(fpdate)+O913-1,DAY(fpdate)))&lt;&gt;DAY(fpdate),DATE(YEAR(fpdate),MONTH(fpdate)+O913,0),DATE(YEAR(fpdate),MONTH(fpdate)+O913-1,DAY(fpdate))))))</f>
        <v>#NAME?</v>
      </c>
      <c r="Q913" s="80" t="str">
        <f>IF(O913="","",IF(D913&lt;&gt;"",D913,IF(O913=1,start_rate,IF(variable,IF(OR(O913=1,O913&lt;$J$23*periods_per_year),Q912,MIN($J$24,IF(MOD(O913-1,$J$26)=0,MAX($J$25,Q912+$J$27),Q912))),Q912))))</f>
        <v>#NAME?</v>
      </c>
      <c r="R913" s="78" t="str">
        <f t="shared" si="10"/>
        <v>#NAME?</v>
      </c>
      <c r="S913" s="78" t="str">
        <f t="shared" si="11"/>
        <v>#NAME?</v>
      </c>
      <c r="T913" s="78" t="str">
        <f t="shared" si="12"/>
        <v>#NAME?</v>
      </c>
      <c r="U913" s="78" t="str">
        <f t="shared" si="13"/>
        <v>#NAME?</v>
      </c>
    </row>
    <row r="914" ht="12.75" customHeight="1">
      <c r="A914" s="74" t="str">
        <f t="shared" si="1"/>
        <v>#NAME?</v>
      </c>
      <c r="B914" s="75" t="str">
        <f>IF(A914="","",IF(OR(periods_per_year=26,periods_per_year=52),IF(periods_per_year=26,IF(A914=1,fpdate,B913+14),IF(periods_per_year=52,IF(A914=1,fpdate,B913+7),"n/a")),IF(periods_per_year=24,DATE(YEAR(fpdate),MONTH(fpdate)+(A914-1)/2+IF(AND(DAY(fpdate)&gt;=15,MOD(A914,2)=0),1,0),IF(MOD(A914,2)=0,IF(DAY(fpdate)&gt;=15,DAY(fpdate)-14,DAY(fpdate)+14),DAY(fpdate))),IF(DAY(DATE(YEAR(fpdate),MONTH(fpdate)+A914-1,DAY(fpdate)))&lt;&gt;DAY(fpdate),DATE(YEAR(fpdate),MONTH(fpdate)+A914,0),DATE(YEAR(fpdate),MONTH(fpdate)+A914-1,DAY(fpdate))))))</f>
        <v>#NAME?</v>
      </c>
      <c r="C914" s="76" t="str">
        <f t="shared" si="2"/>
        <v>#NAME?</v>
      </c>
      <c r="D914" s="77" t="str">
        <f>IF(A914="","",IF(A914=1,start_rate,IF(variable,IF(OR(A914=1,A914&lt;$J$23*periods_per_year),D913,MIN($J$24,IF(MOD(A914-1,$J$26)=0,MAX($J$25,D913+$J$27),D913))),D913)))</f>
        <v>#NAME?</v>
      </c>
      <c r="E914" s="78" t="str">
        <f t="shared" si="3"/>
        <v>#NAME?</v>
      </c>
      <c r="F914" s="78" t="str">
        <f t="shared" si="4"/>
        <v>#NAME?</v>
      </c>
      <c r="G914" s="78" t="str">
        <f>IF(OR(A914="",A914&lt;$E$23),"",IF(J913&lt;=F914,0,IF(IF(AND(A914&gt;=$E$23,MOD(A914-$E$23,int)=0),$E$24,0)+F914&gt;=J913+E914,J913+E914-F914,IF(AND(A914&gt;=$E$23,MOD(A914-$E$23,int)=0),$E$24,0)+IF(IF(AND(A914&gt;=$E$23,MOD(A914-$E$23,int)=0),$E$24,0)+IF(MOD(A914-$E$27,periods_per_year)=0,$E$26,0)+F914&lt;J913+E914,IF(MOD(A914-$E$27,periods_per_year)=0,$E$26,0),J913+E914-IF(AND(A914&gt;=$E$23,MOD(A914-$E$23,int)=0),$E$24,0)-F914))))</f>
        <v>#NAME?</v>
      </c>
      <c r="H914" s="79"/>
      <c r="I914" s="78" t="str">
        <f t="shared" si="5"/>
        <v>#NAME?</v>
      </c>
      <c r="J914" s="78" t="str">
        <f t="shared" si="6"/>
        <v>#NAME?</v>
      </c>
      <c r="K914" s="78" t="str">
        <f t="shared" si="7"/>
        <v>#NAME?</v>
      </c>
      <c r="L914" s="78" t="str">
        <f t="shared" si="8"/>
        <v>#NAME?</v>
      </c>
      <c r="M914" s="4"/>
      <c r="N914" s="4"/>
      <c r="O914" s="74" t="str">
        <f t="shared" si="9"/>
        <v>#NAME?</v>
      </c>
      <c r="P914" s="75" t="str">
        <f>IF(O914="","",IF(OR(periods_per_year=26,periods_per_year=52),IF(periods_per_year=26,IF(O914=1,fpdate,P913+14),IF(periods_per_year=52,IF(O914=1,fpdate,P913+7),"n/a")),IF(periods_per_year=24,DATE(YEAR(fpdate),MONTH(fpdate)+(O914-1)/2+IF(AND(DAY(fpdate)&gt;=15,MOD(O914,2)=0),1,0),IF(MOD(O914,2)=0,IF(DAY(fpdate)&gt;=15,DAY(fpdate)-14,DAY(fpdate)+14),DAY(fpdate))),IF(DAY(DATE(YEAR(fpdate),MONTH(fpdate)+O914-1,DAY(fpdate)))&lt;&gt;DAY(fpdate),DATE(YEAR(fpdate),MONTH(fpdate)+O914,0),DATE(YEAR(fpdate),MONTH(fpdate)+O914-1,DAY(fpdate))))))</f>
        <v>#NAME?</v>
      </c>
      <c r="Q914" s="80" t="str">
        <f>IF(O914="","",IF(D914&lt;&gt;"",D914,IF(O914=1,start_rate,IF(variable,IF(OR(O914=1,O914&lt;$J$23*periods_per_year),Q913,MIN($J$24,IF(MOD(O914-1,$J$26)=0,MAX($J$25,Q913+$J$27),Q913))),Q913))))</f>
        <v>#NAME?</v>
      </c>
      <c r="R914" s="78" t="str">
        <f t="shared" si="10"/>
        <v>#NAME?</v>
      </c>
      <c r="S914" s="78" t="str">
        <f t="shared" si="11"/>
        <v>#NAME?</v>
      </c>
      <c r="T914" s="78" t="str">
        <f t="shared" si="12"/>
        <v>#NAME?</v>
      </c>
      <c r="U914" s="78" t="str">
        <f t="shared" si="13"/>
        <v>#NAME?</v>
      </c>
    </row>
    <row r="915" ht="12.75" customHeight="1">
      <c r="A915" s="74" t="str">
        <f t="shared" si="1"/>
        <v>#NAME?</v>
      </c>
      <c r="B915" s="75" t="str">
        <f>IF(A915="","",IF(OR(periods_per_year=26,periods_per_year=52),IF(periods_per_year=26,IF(A915=1,fpdate,B914+14),IF(periods_per_year=52,IF(A915=1,fpdate,B914+7),"n/a")),IF(periods_per_year=24,DATE(YEAR(fpdate),MONTH(fpdate)+(A915-1)/2+IF(AND(DAY(fpdate)&gt;=15,MOD(A915,2)=0),1,0),IF(MOD(A915,2)=0,IF(DAY(fpdate)&gt;=15,DAY(fpdate)-14,DAY(fpdate)+14),DAY(fpdate))),IF(DAY(DATE(YEAR(fpdate),MONTH(fpdate)+A915-1,DAY(fpdate)))&lt;&gt;DAY(fpdate),DATE(YEAR(fpdate),MONTH(fpdate)+A915,0),DATE(YEAR(fpdate),MONTH(fpdate)+A915-1,DAY(fpdate))))))</f>
        <v>#NAME?</v>
      </c>
      <c r="C915" s="76" t="str">
        <f t="shared" si="2"/>
        <v>#NAME?</v>
      </c>
      <c r="D915" s="77" t="str">
        <f>IF(A915="","",IF(A915=1,start_rate,IF(variable,IF(OR(A915=1,A915&lt;$J$23*periods_per_year),D914,MIN($J$24,IF(MOD(A915-1,$J$26)=0,MAX($J$25,D914+$J$27),D914))),D914)))</f>
        <v>#NAME?</v>
      </c>
      <c r="E915" s="78" t="str">
        <f t="shared" si="3"/>
        <v>#NAME?</v>
      </c>
      <c r="F915" s="78" t="str">
        <f t="shared" si="4"/>
        <v>#NAME?</v>
      </c>
      <c r="G915" s="78" t="str">
        <f>IF(OR(A915="",A915&lt;$E$23),"",IF(J914&lt;=F915,0,IF(IF(AND(A915&gt;=$E$23,MOD(A915-$E$23,int)=0),$E$24,0)+F915&gt;=J914+E915,J914+E915-F915,IF(AND(A915&gt;=$E$23,MOD(A915-$E$23,int)=0),$E$24,0)+IF(IF(AND(A915&gt;=$E$23,MOD(A915-$E$23,int)=0),$E$24,0)+IF(MOD(A915-$E$27,periods_per_year)=0,$E$26,0)+F915&lt;J914+E915,IF(MOD(A915-$E$27,periods_per_year)=0,$E$26,0),J914+E915-IF(AND(A915&gt;=$E$23,MOD(A915-$E$23,int)=0),$E$24,0)-F915))))</f>
        <v>#NAME?</v>
      </c>
      <c r="H915" s="79"/>
      <c r="I915" s="78" t="str">
        <f t="shared" si="5"/>
        <v>#NAME?</v>
      </c>
      <c r="J915" s="78" t="str">
        <f t="shared" si="6"/>
        <v>#NAME?</v>
      </c>
      <c r="K915" s="78" t="str">
        <f t="shared" si="7"/>
        <v>#NAME?</v>
      </c>
      <c r="L915" s="78" t="str">
        <f t="shared" si="8"/>
        <v>#NAME?</v>
      </c>
      <c r="M915" s="4"/>
      <c r="N915" s="4"/>
      <c r="O915" s="74" t="str">
        <f t="shared" si="9"/>
        <v>#NAME?</v>
      </c>
      <c r="P915" s="75" t="str">
        <f>IF(O915="","",IF(OR(periods_per_year=26,periods_per_year=52),IF(periods_per_year=26,IF(O915=1,fpdate,P914+14),IF(periods_per_year=52,IF(O915=1,fpdate,P914+7),"n/a")),IF(periods_per_year=24,DATE(YEAR(fpdate),MONTH(fpdate)+(O915-1)/2+IF(AND(DAY(fpdate)&gt;=15,MOD(O915,2)=0),1,0),IF(MOD(O915,2)=0,IF(DAY(fpdate)&gt;=15,DAY(fpdate)-14,DAY(fpdate)+14),DAY(fpdate))),IF(DAY(DATE(YEAR(fpdate),MONTH(fpdate)+O915-1,DAY(fpdate)))&lt;&gt;DAY(fpdate),DATE(YEAR(fpdate),MONTH(fpdate)+O915,0),DATE(YEAR(fpdate),MONTH(fpdate)+O915-1,DAY(fpdate))))))</f>
        <v>#NAME?</v>
      </c>
      <c r="Q915" s="80" t="str">
        <f>IF(O915="","",IF(D915&lt;&gt;"",D915,IF(O915=1,start_rate,IF(variable,IF(OR(O915=1,O915&lt;$J$23*periods_per_year),Q914,MIN($J$24,IF(MOD(O915-1,$J$26)=0,MAX($J$25,Q914+$J$27),Q914))),Q914))))</f>
        <v>#NAME?</v>
      </c>
      <c r="R915" s="78" t="str">
        <f t="shared" si="10"/>
        <v>#NAME?</v>
      </c>
      <c r="S915" s="78" t="str">
        <f t="shared" si="11"/>
        <v>#NAME?</v>
      </c>
      <c r="T915" s="78" t="str">
        <f t="shared" si="12"/>
        <v>#NAME?</v>
      </c>
      <c r="U915" s="78" t="str">
        <f t="shared" si="13"/>
        <v>#NAME?</v>
      </c>
    </row>
    <row r="916" ht="12.75" customHeight="1">
      <c r="A916" s="74" t="str">
        <f t="shared" si="1"/>
        <v>#NAME?</v>
      </c>
      <c r="B916" s="75" t="str">
        <f>IF(A916="","",IF(OR(periods_per_year=26,periods_per_year=52),IF(periods_per_year=26,IF(A916=1,fpdate,B915+14),IF(periods_per_year=52,IF(A916=1,fpdate,B915+7),"n/a")),IF(periods_per_year=24,DATE(YEAR(fpdate),MONTH(fpdate)+(A916-1)/2+IF(AND(DAY(fpdate)&gt;=15,MOD(A916,2)=0),1,0),IF(MOD(A916,2)=0,IF(DAY(fpdate)&gt;=15,DAY(fpdate)-14,DAY(fpdate)+14),DAY(fpdate))),IF(DAY(DATE(YEAR(fpdate),MONTH(fpdate)+A916-1,DAY(fpdate)))&lt;&gt;DAY(fpdate),DATE(YEAR(fpdate),MONTH(fpdate)+A916,0),DATE(YEAR(fpdate),MONTH(fpdate)+A916-1,DAY(fpdate))))))</f>
        <v>#NAME?</v>
      </c>
      <c r="C916" s="76" t="str">
        <f t="shared" si="2"/>
        <v>#NAME?</v>
      </c>
      <c r="D916" s="77" t="str">
        <f>IF(A916="","",IF(A916=1,start_rate,IF(variable,IF(OR(A916=1,A916&lt;$J$23*periods_per_year),D915,MIN($J$24,IF(MOD(A916-1,$J$26)=0,MAX($J$25,D915+$J$27),D915))),D915)))</f>
        <v>#NAME?</v>
      </c>
      <c r="E916" s="78" t="str">
        <f t="shared" si="3"/>
        <v>#NAME?</v>
      </c>
      <c r="F916" s="78" t="str">
        <f t="shared" si="4"/>
        <v>#NAME?</v>
      </c>
      <c r="G916" s="78" t="str">
        <f>IF(OR(A916="",A916&lt;$E$23),"",IF(J915&lt;=F916,0,IF(IF(AND(A916&gt;=$E$23,MOD(A916-$E$23,int)=0),$E$24,0)+F916&gt;=J915+E916,J915+E916-F916,IF(AND(A916&gt;=$E$23,MOD(A916-$E$23,int)=0),$E$24,0)+IF(IF(AND(A916&gt;=$E$23,MOD(A916-$E$23,int)=0),$E$24,0)+IF(MOD(A916-$E$27,periods_per_year)=0,$E$26,0)+F916&lt;J915+E916,IF(MOD(A916-$E$27,periods_per_year)=0,$E$26,0),J915+E916-IF(AND(A916&gt;=$E$23,MOD(A916-$E$23,int)=0),$E$24,0)-F916))))</f>
        <v>#NAME?</v>
      </c>
      <c r="H916" s="79"/>
      <c r="I916" s="78" t="str">
        <f t="shared" si="5"/>
        <v>#NAME?</v>
      </c>
      <c r="J916" s="78" t="str">
        <f t="shared" si="6"/>
        <v>#NAME?</v>
      </c>
      <c r="K916" s="78" t="str">
        <f t="shared" si="7"/>
        <v>#NAME?</v>
      </c>
      <c r="L916" s="78" t="str">
        <f t="shared" si="8"/>
        <v>#NAME?</v>
      </c>
      <c r="M916" s="4"/>
      <c r="N916" s="4"/>
      <c r="O916" s="74" t="str">
        <f t="shared" si="9"/>
        <v>#NAME?</v>
      </c>
      <c r="P916" s="75" t="str">
        <f>IF(O916="","",IF(OR(periods_per_year=26,periods_per_year=52),IF(periods_per_year=26,IF(O916=1,fpdate,P915+14),IF(periods_per_year=52,IF(O916=1,fpdate,P915+7),"n/a")),IF(periods_per_year=24,DATE(YEAR(fpdate),MONTH(fpdate)+(O916-1)/2+IF(AND(DAY(fpdate)&gt;=15,MOD(O916,2)=0),1,0),IF(MOD(O916,2)=0,IF(DAY(fpdate)&gt;=15,DAY(fpdate)-14,DAY(fpdate)+14),DAY(fpdate))),IF(DAY(DATE(YEAR(fpdate),MONTH(fpdate)+O916-1,DAY(fpdate)))&lt;&gt;DAY(fpdate),DATE(YEAR(fpdate),MONTH(fpdate)+O916,0),DATE(YEAR(fpdate),MONTH(fpdate)+O916-1,DAY(fpdate))))))</f>
        <v>#NAME?</v>
      </c>
      <c r="Q916" s="80" t="str">
        <f>IF(O916="","",IF(D916&lt;&gt;"",D916,IF(O916=1,start_rate,IF(variable,IF(OR(O916=1,O916&lt;$J$23*periods_per_year),Q915,MIN($J$24,IF(MOD(O916-1,$J$26)=0,MAX($J$25,Q915+$J$27),Q915))),Q915))))</f>
        <v>#NAME?</v>
      </c>
      <c r="R916" s="78" t="str">
        <f t="shared" si="10"/>
        <v>#NAME?</v>
      </c>
      <c r="S916" s="78" t="str">
        <f t="shared" si="11"/>
        <v>#NAME?</v>
      </c>
      <c r="T916" s="78" t="str">
        <f t="shared" si="12"/>
        <v>#NAME?</v>
      </c>
      <c r="U916" s="78" t="str">
        <f t="shared" si="13"/>
        <v>#NAME?</v>
      </c>
    </row>
    <row r="917" ht="12.75" customHeight="1">
      <c r="A917" s="74" t="str">
        <f t="shared" si="1"/>
        <v>#NAME?</v>
      </c>
      <c r="B917" s="75" t="str">
        <f>IF(A917="","",IF(OR(periods_per_year=26,periods_per_year=52),IF(periods_per_year=26,IF(A917=1,fpdate,B916+14),IF(periods_per_year=52,IF(A917=1,fpdate,B916+7),"n/a")),IF(periods_per_year=24,DATE(YEAR(fpdate),MONTH(fpdate)+(A917-1)/2+IF(AND(DAY(fpdate)&gt;=15,MOD(A917,2)=0),1,0),IF(MOD(A917,2)=0,IF(DAY(fpdate)&gt;=15,DAY(fpdate)-14,DAY(fpdate)+14),DAY(fpdate))),IF(DAY(DATE(YEAR(fpdate),MONTH(fpdate)+A917-1,DAY(fpdate)))&lt;&gt;DAY(fpdate),DATE(YEAR(fpdate),MONTH(fpdate)+A917,0),DATE(YEAR(fpdate),MONTH(fpdate)+A917-1,DAY(fpdate))))))</f>
        <v>#NAME?</v>
      </c>
      <c r="C917" s="76" t="str">
        <f t="shared" si="2"/>
        <v>#NAME?</v>
      </c>
      <c r="D917" s="77" t="str">
        <f>IF(A917="","",IF(A917=1,start_rate,IF(variable,IF(OR(A917=1,A917&lt;$J$23*periods_per_year),D916,MIN($J$24,IF(MOD(A917-1,$J$26)=0,MAX($J$25,D916+$J$27),D916))),D916)))</f>
        <v>#NAME?</v>
      </c>
      <c r="E917" s="78" t="str">
        <f t="shared" si="3"/>
        <v>#NAME?</v>
      </c>
      <c r="F917" s="78" t="str">
        <f t="shared" si="4"/>
        <v>#NAME?</v>
      </c>
      <c r="G917" s="78" t="str">
        <f>IF(OR(A917="",A917&lt;$E$23),"",IF(J916&lt;=F917,0,IF(IF(AND(A917&gt;=$E$23,MOD(A917-$E$23,int)=0),$E$24,0)+F917&gt;=J916+E917,J916+E917-F917,IF(AND(A917&gt;=$E$23,MOD(A917-$E$23,int)=0),$E$24,0)+IF(IF(AND(A917&gt;=$E$23,MOD(A917-$E$23,int)=0),$E$24,0)+IF(MOD(A917-$E$27,periods_per_year)=0,$E$26,0)+F917&lt;J916+E917,IF(MOD(A917-$E$27,periods_per_year)=0,$E$26,0),J916+E917-IF(AND(A917&gt;=$E$23,MOD(A917-$E$23,int)=0),$E$24,0)-F917))))</f>
        <v>#NAME?</v>
      </c>
      <c r="H917" s="79"/>
      <c r="I917" s="78" t="str">
        <f t="shared" si="5"/>
        <v>#NAME?</v>
      </c>
      <c r="J917" s="78" t="str">
        <f t="shared" si="6"/>
        <v>#NAME?</v>
      </c>
      <c r="K917" s="78" t="str">
        <f t="shared" si="7"/>
        <v>#NAME?</v>
      </c>
      <c r="L917" s="78" t="str">
        <f t="shared" si="8"/>
        <v>#NAME?</v>
      </c>
      <c r="M917" s="4"/>
      <c r="N917" s="4"/>
      <c r="O917" s="74" t="str">
        <f t="shared" si="9"/>
        <v>#NAME?</v>
      </c>
      <c r="P917" s="75" t="str">
        <f>IF(O917="","",IF(OR(periods_per_year=26,periods_per_year=52),IF(periods_per_year=26,IF(O917=1,fpdate,P916+14),IF(periods_per_year=52,IF(O917=1,fpdate,P916+7),"n/a")),IF(periods_per_year=24,DATE(YEAR(fpdate),MONTH(fpdate)+(O917-1)/2+IF(AND(DAY(fpdate)&gt;=15,MOD(O917,2)=0),1,0),IF(MOD(O917,2)=0,IF(DAY(fpdate)&gt;=15,DAY(fpdate)-14,DAY(fpdate)+14),DAY(fpdate))),IF(DAY(DATE(YEAR(fpdate),MONTH(fpdate)+O917-1,DAY(fpdate)))&lt;&gt;DAY(fpdate),DATE(YEAR(fpdate),MONTH(fpdate)+O917,0),DATE(YEAR(fpdate),MONTH(fpdate)+O917-1,DAY(fpdate))))))</f>
        <v>#NAME?</v>
      </c>
      <c r="Q917" s="80" t="str">
        <f>IF(O917="","",IF(D917&lt;&gt;"",D917,IF(O917=1,start_rate,IF(variable,IF(OR(O917=1,O917&lt;$J$23*periods_per_year),Q916,MIN($J$24,IF(MOD(O917-1,$J$26)=0,MAX($J$25,Q916+$J$27),Q916))),Q916))))</f>
        <v>#NAME?</v>
      </c>
      <c r="R917" s="78" t="str">
        <f t="shared" si="10"/>
        <v>#NAME?</v>
      </c>
      <c r="S917" s="78" t="str">
        <f t="shared" si="11"/>
        <v>#NAME?</v>
      </c>
      <c r="T917" s="78" t="str">
        <f t="shared" si="12"/>
        <v>#NAME?</v>
      </c>
      <c r="U917" s="78" t="str">
        <f t="shared" si="13"/>
        <v>#NAME?</v>
      </c>
    </row>
    <row r="918" ht="12.75" customHeight="1">
      <c r="A918" s="74" t="str">
        <f t="shared" si="1"/>
        <v>#NAME?</v>
      </c>
      <c r="B918" s="75" t="str">
        <f>IF(A918="","",IF(OR(periods_per_year=26,periods_per_year=52),IF(periods_per_year=26,IF(A918=1,fpdate,B917+14),IF(periods_per_year=52,IF(A918=1,fpdate,B917+7),"n/a")),IF(periods_per_year=24,DATE(YEAR(fpdate),MONTH(fpdate)+(A918-1)/2+IF(AND(DAY(fpdate)&gt;=15,MOD(A918,2)=0),1,0),IF(MOD(A918,2)=0,IF(DAY(fpdate)&gt;=15,DAY(fpdate)-14,DAY(fpdate)+14),DAY(fpdate))),IF(DAY(DATE(YEAR(fpdate),MONTH(fpdate)+A918-1,DAY(fpdate)))&lt;&gt;DAY(fpdate),DATE(YEAR(fpdate),MONTH(fpdate)+A918,0),DATE(YEAR(fpdate),MONTH(fpdate)+A918-1,DAY(fpdate))))))</f>
        <v>#NAME?</v>
      </c>
      <c r="C918" s="76" t="str">
        <f t="shared" si="2"/>
        <v>#NAME?</v>
      </c>
      <c r="D918" s="77" t="str">
        <f>IF(A918="","",IF(A918=1,start_rate,IF(variable,IF(OR(A918=1,A918&lt;$J$23*periods_per_year),D917,MIN($J$24,IF(MOD(A918-1,$J$26)=0,MAX($J$25,D917+$J$27),D917))),D917)))</f>
        <v>#NAME?</v>
      </c>
      <c r="E918" s="78" t="str">
        <f t="shared" si="3"/>
        <v>#NAME?</v>
      </c>
      <c r="F918" s="78" t="str">
        <f t="shared" si="4"/>
        <v>#NAME?</v>
      </c>
      <c r="G918" s="78" t="str">
        <f>IF(OR(A918="",A918&lt;$E$23),"",IF(J917&lt;=F918,0,IF(IF(AND(A918&gt;=$E$23,MOD(A918-$E$23,int)=0),$E$24,0)+F918&gt;=J917+E918,J917+E918-F918,IF(AND(A918&gt;=$E$23,MOD(A918-$E$23,int)=0),$E$24,0)+IF(IF(AND(A918&gt;=$E$23,MOD(A918-$E$23,int)=0),$E$24,0)+IF(MOD(A918-$E$27,periods_per_year)=0,$E$26,0)+F918&lt;J917+E918,IF(MOD(A918-$E$27,periods_per_year)=0,$E$26,0),J917+E918-IF(AND(A918&gt;=$E$23,MOD(A918-$E$23,int)=0),$E$24,0)-F918))))</f>
        <v>#NAME?</v>
      </c>
      <c r="H918" s="79"/>
      <c r="I918" s="78" t="str">
        <f t="shared" si="5"/>
        <v>#NAME?</v>
      </c>
      <c r="J918" s="78" t="str">
        <f t="shared" si="6"/>
        <v>#NAME?</v>
      </c>
      <c r="K918" s="78" t="str">
        <f t="shared" si="7"/>
        <v>#NAME?</v>
      </c>
      <c r="L918" s="78" t="str">
        <f t="shared" si="8"/>
        <v>#NAME?</v>
      </c>
      <c r="M918" s="4"/>
      <c r="N918" s="4"/>
      <c r="O918" s="74" t="str">
        <f t="shared" si="9"/>
        <v>#NAME?</v>
      </c>
      <c r="P918" s="75" t="str">
        <f>IF(O918="","",IF(OR(periods_per_year=26,periods_per_year=52),IF(periods_per_year=26,IF(O918=1,fpdate,P917+14),IF(periods_per_year=52,IF(O918=1,fpdate,P917+7),"n/a")),IF(periods_per_year=24,DATE(YEAR(fpdate),MONTH(fpdate)+(O918-1)/2+IF(AND(DAY(fpdate)&gt;=15,MOD(O918,2)=0),1,0),IF(MOD(O918,2)=0,IF(DAY(fpdate)&gt;=15,DAY(fpdate)-14,DAY(fpdate)+14),DAY(fpdate))),IF(DAY(DATE(YEAR(fpdate),MONTH(fpdate)+O918-1,DAY(fpdate)))&lt;&gt;DAY(fpdate),DATE(YEAR(fpdate),MONTH(fpdate)+O918,0),DATE(YEAR(fpdate),MONTH(fpdate)+O918-1,DAY(fpdate))))))</f>
        <v>#NAME?</v>
      </c>
      <c r="Q918" s="80" t="str">
        <f>IF(O918="","",IF(D918&lt;&gt;"",D918,IF(O918=1,start_rate,IF(variable,IF(OR(O918=1,O918&lt;$J$23*periods_per_year),Q917,MIN($J$24,IF(MOD(O918-1,$J$26)=0,MAX($J$25,Q917+$J$27),Q917))),Q917))))</f>
        <v>#NAME?</v>
      </c>
      <c r="R918" s="78" t="str">
        <f t="shared" si="10"/>
        <v>#NAME?</v>
      </c>
      <c r="S918" s="78" t="str">
        <f t="shared" si="11"/>
        <v>#NAME?</v>
      </c>
      <c r="T918" s="78" t="str">
        <f t="shared" si="12"/>
        <v>#NAME?</v>
      </c>
      <c r="U918" s="78" t="str">
        <f t="shared" si="13"/>
        <v>#NAME?</v>
      </c>
    </row>
    <row r="919" ht="12.75" customHeight="1">
      <c r="A919" s="74" t="str">
        <f t="shared" si="1"/>
        <v>#NAME?</v>
      </c>
      <c r="B919" s="75" t="str">
        <f>IF(A919="","",IF(OR(periods_per_year=26,periods_per_year=52),IF(periods_per_year=26,IF(A919=1,fpdate,B918+14),IF(periods_per_year=52,IF(A919=1,fpdate,B918+7),"n/a")),IF(periods_per_year=24,DATE(YEAR(fpdate),MONTH(fpdate)+(A919-1)/2+IF(AND(DAY(fpdate)&gt;=15,MOD(A919,2)=0),1,0),IF(MOD(A919,2)=0,IF(DAY(fpdate)&gt;=15,DAY(fpdate)-14,DAY(fpdate)+14),DAY(fpdate))),IF(DAY(DATE(YEAR(fpdate),MONTH(fpdate)+A919-1,DAY(fpdate)))&lt;&gt;DAY(fpdate),DATE(YEAR(fpdate),MONTH(fpdate)+A919,0),DATE(YEAR(fpdate),MONTH(fpdate)+A919-1,DAY(fpdate))))))</f>
        <v>#NAME?</v>
      </c>
      <c r="C919" s="76" t="str">
        <f t="shared" si="2"/>
        <v>#NAME?</v>
      </c>
      <c r="D919" s="77" t="str">
        <f>IF(A919="","",IF(A919=1,start_rate,IF(variable,IF(OR(A919=1,A919&lt;$J$23*periods_per_year),D918,MIN($J$24,IF(MOD(A919-1,$J$26)=0,MAX($J$25,D918+$J$27),D918))),D918)))</f>
        <v>#NAME?</v>
      </c>
      <c r="E919" s="78" t="str">
        <f t="shared" si="3"/>
        <v>#NAME?</v>
      </c>
      <c r="F919" s="78" t="str">
        <f t="shared" si="4"/>
        <v>#NAME?</v>
      </c>
      <c r="G919" s="78" t="str">
        <f>IF(OR(A919="",A919&lt;$E$23),"",IF(J918&lt;=F919,0,IF(IF(AND(A919&gt;=$E$23,MOD(A919-$E$23,int)=0),$E$24,0)+F919&gt;=J918+E919,J918+E919-F919,IF(AND(A919&gt;=$E$23,MOD(A919-$E$23,int)=0),$E$24,0)+IF(IF(AND(A919&gt;=$E$23,MOD(A919-$E$23,int)=0),$E$24,0)+IF(MOD(A919-$E$27,periods_per_year)=0,$E$26,0)+F919&lt;J918+E919,IF(MOD(A919-$E$27,periods_per_year)=0,$E$26,0),J918+E919-IF(AND(A919&gt;=$E$23,MOD(A919-$E$23,int)=0),$E$24,0)-F919))))</f>
        <v>#NAME?</v>
      </c>
      <c r="H919" s="79"/>
      <c r="I919" s="78" t="str">
        <f t="shared" si="5"/>
        <v>#NAME?</v>
      </c>
      <c r="J919" s="78" t="str">
        <f t="shared" si="6"/>
        <v>#NAME?</v>
      </c>
      <c r="K919" s="78" t="str">
        <f t="shared" si="7"/>
        <v>#NAME?</v>
      </c>
      <c r="L919" s="78" t="str">
        <f t="shared" si="8"/>
        <v>#NAME?</v>
      </c>
      <c r="M919" s="4"/>
      <c r="N919" s="4"/>
      <c r="O919" s="74" t="str">
        <f t="shared" si="9"/>
        <v>#NAME?</v>
      </c>
      <c r="P919" s="75" t="str">
        <f>IF(O919="","",IF(OR(periods_per_year=26,periods_per_year=52),IF(periods_per_year=26,IF(O919=1,fpdate,P918+14),IF(periods_per_year=52,IF(O919=1,fpdate,P918+7),"n/a")),IF(periods_per_year=24,DATE(YEAR(fpdate),MONTH(fpdate)+(O919-1)/2+IF(AND(DAY(fpdate)&gt;=15,MOD(O919,2)=0),1,0),IF(MOD(O919,2)=0,IF(DAY(fpdate)&gt;=15,DAY(fpdate)-14,DAY(fpdate)+14),DAY(fpdate))),IF(DAY(DATE(YEAR(fpdate),MONTH(fpdate)+O919-1,DAY(fpdate)))&lt;&gt;DAY(fpdate),DATE(YEAR(fpdate),MONTH(fpdate)+O919,0),DATE(YEAR(fpdate),MONTH(fpdate)+O919-1,DAY(fpdate))))))</f>
        <v>#NAME?</v>
      </c>
      <c r="Q919" s="80" t="str">
        <f>IF(O919="","",IF(D919&lt;&gt;"",D919,IF(O919=1,start_rate,IF(variable,IF(OR(O919=1,O919&lt;$J$23*periods_per_year),Q918,MIN($J$24,IF(MOD(O919-1,$J$26)=0,MAX($J$25,Q918+$J$27),Q918))),Q918))))</f>
        <v>#NAME?</v>
      </c>
      <c r="R919" s="78" t="str">
        <f t="shared" si="10"/>
        <v>#NAME?</v>
      </c>
      <c r="S919" s="78" t="str">
        <f t="shared" si="11"/>
        <v>#NAME?</v>
      </c>
      <c r="T919" s="78" t="str">
        <f t="shared" si="12"/>
        <v>#NAME?</v>
      </c>
      <c r="U919" s="78" t="str">
        <f t="shared" si="13"/>
        <v>#NAME?</v>
      </c>
    </row>
    <row r="920" ht="12.75" customHeight="1">
      <c r="A920" s="74" t="str">
        <f t="shared" si="1"/>
        <v>#NAME?</v>
      </c>
      <c r="B920" s="75" t="str">
        <f>IF(A920="","",IF(OR(periods_per_year=26,periods_per_year=52),IF(periods_per_year=26,IF(A920=1,fpdate,B919+14),IF(periods_per_year=52,IF(A920=1,fpdate,B919+7),"n/a")),IF(periods_per_year=24,DATE(YEAR(fpdate),MONTH(fpdate)+(A920-1)/2+IF(AND(DAY(fpdate)&gt;=15,MOD(A920,2)=0),1,0),IF(MOD(A920,2)=0,IF(DAY(fpdate)&gt;=15,DAY(fpdate)-14,DAY(fpdate)+14),DAY(fpdate))),IF(DAY(DATE(YEAR(fpdate),MONTH(fpdate)+A920-1,DAY(fpdate)))&lt;&gt;DAY(fpdate),DATE(YEAR(fpdate),MONTH(fpdate)+A920,0),DATE(YEAR(fpdate),MONTH(fpdate)+A920-1,DAY(fpdate))))))</f>
        <v>#NAME?</v>
      </c>
      <c r="C920" s="76" t="str">
        <f t="shared" si="2"/>
        <v>#NAME?</v>
      </c>
      <c r="D920" s="77" t="str">
        <f>IF(A920="","",IF(A920=1,start_rate,IF(variable,IF(OR(A920=1,A920&lt;$J$23*periods_per_year),D919,MIN($J$24,IF(MOD(A920-1,$J$26)=0,MAX($J$25,D919+$J$27),D919))),D919)))</f>
        <v>#NAME?</v>
      </c>
      <c r="E920" s="78" t="str">
        <f t="shared" si="3"/>
        <v>#NAME?</v>
      </c>
      <c r="F920" s="78" t="str">
        <f t="shared" si="4"/>
        <v>#NAME?</v>
      </c>
      <c r="G920" s="78" t="str">
        <f>IF(OR(A920="",A920&lt;$E$23),"",IF(J919&lt;=F920,0,IF(IF(AND(A920&gt;=$E$23,MOD(A920-$E$23,int)=0),$E$24,0)+F920&gt;=J919+E920,J919+E920-F920,IF(AND(A920&gt;=$E$23,MOD(A920-$E$23,int)=0),$E$24,0)+IF(IF(AND(A920&gt;=$E$23,MOD(A920-$E$23,int)=0),$E$24,0)+IF(MOD(A920-$E$27,periods_per_year)=0,$E$26,0)+F920&lt;J919+E920,IF(MOD(A920-$E$27,periods_per_year)=0,$E$26,0),J919+E920-IF(AND(A920&gt;=$E$23,MOD(A920-$E$23,int)=0),$E$24,0)-F920))))</f>
        <v>#NAME?</v>
      </c>
      <c r="H920" s="79"/>
      <c r="I920" s="78" t="str">
        <f t="shared" si="5"/>
        <v>#NAME?</v>
      </c>
      <c r="J920" s="78" t="str">
        <f t="shared" si="6"/>
        <v>#NAME?</v>
      </c>
      <c r="K920" s="78" t="str">
        <f t="shared" si="7"/>
        <v>#NAME?</v>
      </c>
      <c r="L920" s="78" t="str">
        <f t="shared" si="8"/>
        <v>#NAME?</v>
      </c>
      <c r="M920" s="4"/>
      <c r="N920" s="4"/>
      <c r="O920" s="74" t="str">
        <f t="shared" si="9"/>
        <v>#NAME?</v>
      </c>
      <c r="P920" s="75" t="str">
        <f>IF(O920="","",IF(OR(periods_per_year=26,periods_per_year=52),IF(periods_per_year=26,IF(O920=1,fpdate,P919+14),IF(periods_per_year=52,IF(O920=1,fpdate,P919+7),"n/a")),IF(periods_per_year=24,DATE(YEAR(fpdate),MONTH(fpdate)+(O920-1)/2+IF(AND(DAY(fpdate)&gt;=15,MOD(O920,2)=0),1,0),IF(MOD(O920,2)=0,IF(DAY(fpdate)&gt;=15,DAY(fpdate)-14,DAY(fpdate)+14),DAY(fpdate))),IF(DAY(DATE(YEAR(fpdate),MONTH(fpdate)+O920-1,DAY(fpdate)))&lt;&gt;DAY(fpdate),DATE(YEAR(fpdate),MONTH(fpdate)+O920,0),DATE(YEAR(fpdate),MONTH(fpdate)+O920-1,DAY(fpdate))))))</f>
        <v>#NAME?</v>
      </c>
      <c r="Q920" s="80" t="str">
        <f>IF(O920="","",IF(D920&lt;&gt;"",D920,IF(O920=1,start_rate,IF(variable,IF(OR(O920=1,O920&lt;$J$23*periods_per_year),Q919,MIN($J$24,IF(MOD(O920-1,$J$26)=0,MAX($J$25,Q919+$J$27),Q919))),Q919))))</f>
        <v>#NAME?</v>
      </c>
      <c r="R920" s="78" t="str">
        <f t="shared" si="10"/>
        <v>#NAME?</v>
      </c>
      <c r="S920" s="78" t="str">
        <f t="shared" si="11"/>
        <v>#NAME?</v>
      </c>
      <c r="T920" s="78" t="str">
        <f t="shared" si="12"/>
        <v>#NAME?</v>
      </c>
      <c r="U920" s="78" t="str">
        <f t="shared" si="13"/>
        <v>#NAME?</v>
      </c>
    </row>
    <row r="921" ht="12.75" customHeight="1">
      <c r="A921" s="74" t="str">
        <f t="shared" si="1"/>
        <v>#NAME?</v>
      </c>
      <c r="B921" s="75" t="str">
        <f>IF(A921="","",IF(OR(periods_per_year=26,periods_per_year=52),IF(periods_per_year=26,IF(A921=1,fpdate,B920+14),IF(periods_per_year=52,IF(A921=1,fpdate,B920+7),"n/a")),IF(periods_per_year=24,DATE(YEAR(fpdate),MONTH(fpdate)+(A921-1)/2+IF(AND(DAY(fpdate)&gt;=15,MOD(A921,2)=0),1,0),IF(MOD(A921,2)=0,IF(DAY(fpdate)&gt;=15,DAY(fpdate)-14,DAY(fpdate)+14),DAY(fpdate))),IF(DAY(DATE(YEAR(fpdate),MONTH(fpdate)+A921-1,DAY(fpdate)))&lt;&gt;DAY(fpdate),DATE(YEAR(fpdate),MONTH(fpdate)+A921,0),DATE(YEAR(fpdate),MONTH(fpdate)+A921-1,DAY(fpdate))))))</f>
        <v>#NAME?</v>
      </c>
      <c r="C921" s="76" t="str">
        <f t="shared" si="2"/>
        <v>#NAME?</v>
      </c>
      <c r="D921" s="77" t="str">
        <f>IF(A921="","",IF(A921=1,start_rate,IF(variable,IF(OR(A921=1,A921&lt;$J$23*periods_per_year),D920,MIN($J$24,IF(MOD(A921-1,$J$26)=0,MAX($J$25,D920+$J$27),D920))),D920)))</f>
        <v>#NAME?</v>
      </c>
      <c r="E921" s="78" t="str">
        <f t="shared" si="3"/>
        <v>#NAME?</v>
      </c>
      <c r="F921" s="78" t="str">
        <f t="shared" si="4"/>
        <v>#NAME?</v>
      </c>
      <c r="G921" s="78" t="str">
        <f>IF(OR(A921="",A921&lt;$E$23),"",IF(J920&lt;=F921,0,IF(IF(AND(A921&gt;=$E$23,MOD(A921-$E$23,int)=0),$E$24,0)+F921&gt;=J920+E921,J920+E921-F921,IF(AND(A921&gt;=$E$23,MOD(A921-$E$23,int)=0),$E$24,0)+IF(IF(AND(A921&gt;=$E$23,MOD(A921-$E$23,int)=0),$E$24,0)+IF(MOD(A921-$E$27,periods_per_year)=0,$E$26,0)+F921&lt;J920+E921,IF(MOD(A921-$E$27,periods_per_year)=0,$E$26,0),J920+E921-IF(AND(A921&gt;=$E$23,MOD(A921-$E$23,int)=0),$E$24,0)-F921))))</f>
        <v>#NAME?</v>
      </c>
      <c r="H921" s="79"/>
      <c r="I921" s="78" t="str">
        <f t="shared" si="5"/>
        <v>#NAME?</v>
      </c>
      <c r="J921" s="78" t="str">
        <f t="shared" si="6"/>
        <v>#NAME?</v>
      </c>
      <c r="K921" s="78" t="str">
        <f t="shared" si="7"/>
        <v>#NAME?</v>
      </c>
      <c r="L921" s="78" t="str">
        <f t="shared" si="8"/>
        <v>#NAME?</v>
      </c>
      <c r="M921" s="4"/>
      <c r="N921" s="4"/>
      <c r="O921" s="74" t="str">
        <f t="shared" si="9"/>
        <v>#NAME?</v>
      </c>
      <c r="P921" s="75" t="str">
        <f>IF(O921="","",IF(OR(periods_per_year=26,periods_per_year=52),IF(periods_per_year=26,IF(O921=1,fpdate,P920+14),IF(periods_per_year=52,IF(O921=1,fpdate,P920+7),"n/a")),IF(periods_per_year=24,DATE(YEAR(fpdate),MONTH(fpdate)+(O921-1)/2+IF(AND(DAY(fpdate)&gt;=15,MOD(O921,2)=0),1,0),IF(MOD(O921,2)=0,IF(DAY(fpdate)&gt;=15,DAY(fpdate)-14,DAY(fpdate)+14),DAY(fpdate))),IF(DAY(DATE(YEAR(fpdate),MONTH(fpdate)+O921-1,DAY(fpdate)))&lt;&gt;DAY(fpdate),DATE(YEAR(fpdate),MONTH(fpdate)+O921,0),DATE(YEAR(fpdate),MONTH(fpdate)+O921-1,DAY(fpdate))))))</f>
        <v>#NAME?</v>
      </c>
      <c r="Q921" s="80" t="str">
        <f>IF(O921="","",IF(D921&lt;&gt;"",D921,IF(O921=1,start_rate,IF(variable,IF(OR(O921=1,O921&lt;$J$23*periods_per_year),Q920,MIN($J$24,IF(MOD(O921-1,$J$26)=0,MAX($J$25,Q920+$J$27),Q920))),Q920))))</f>
        <v>#NAME?</v>
      </c>
      <c r="R921" s="78" t="str">
        <f t="shared" si="10"/>
        <v>#NAME?</v>
      </c>
      <c r="S921" s="78" t="str">
        <f t="shared" si="11"/>
        <v>#NAME?</v>
      </c>
      <c r="T921" s="78" t="str">
        <f t="shared" si="12"/>
        <v>#NAME?</v>
      </c>
      <c r="U921" s="78" t="str">
        <f t="shared" si="13"/>
        <v>#NAME?</v>
      </c>
    </row>
    <row r="922" ht="12.75" customHeight="1">
      <c r="A922" s="74" t="str">
        <f t="shared" si="1"/>
        <v>#NAME?</v>
      </c>
      <c r="B922" s="75" t="str">
        <f>IF(A922="","",IF(OR(periods_per_year=26,periods_per_year=52),IF(periods_per_year=26,IF(A922=1,fpdate,B921+14),IF(periods_per_year=52,IF(A922=1,fpdate,B921+7),"n/a")),IF(periods_per_year=24,DATE(YEAR(fpdate),MONTH(fpdate)+(A922-1)/2+IF(AND(DAY(fpdate)&gt;=15,MOD(A922,2)=0),1,0),IF(MOD(A922,2)=0,IF(DAY(fpdate)&gt;=15,DAY(fpdate)-14,DAY(fpdate)+14),DAY(fpdate))),IF(DAY(DATE(YEAR(fpdate),MONTH(fpdate)+A922-1,DAY(fpdate)))&lt;&gt;DAY(fpdate),DATE(YEAR(fpdate),MONTH(fpdate)+A922,0),DATE(YEAR(fpdate),MONTH(fpdate)+A922-1,DAY(fpdate))))))</f>
        <v>#NAME?</v>
      </c>
      <c r="C922" s="76" t="str">
        <f t="shared" si="2"/>
        <v>#NAME?</v>
      </c>
      <c r="D922" s="77" t="str">
        <f>IF(A922="","",IF(A922=1,start_rate,IF(variable,IF(OR(A922=1,A922&lt;$J$23*periods_per_year),D921,MIN($J$24,IF(MOD(A922-1,$J$26)=0,MAX($J$25,D921+$J$27),D921))),D921)))</f>
        <v>#NAME?</v>
      </c>
      <c r="E922" s="78" t="str">
        <f t="shared" si="3"/>
        <v>#NAME?</v>
      </c>
      <c r="F922" s="78" t="str">
        <f t="shared" si="4"/>
        <v>#NAME?</v>
      </c>
      <c r="G922" s="78" t="str">
        <f>IF(OR(A922="",A922&lt;$E$23),"",IF(J921&lt;=F922,0,IF(IF(AND(A922&gt;=$E$23,MOD(A922-$E$23,int)=0),$E$24,0)+F922&gt;=J921+E922,J921+E922-F922,IF(AND(A922&gt;=$E$23,MOD(A922-$E$23,int)=0),$E$24,0)+IF(IF(AND(A922&gt;=$E$23,MOD(A922-$E$23,int)=0),$E$24,0)+IF(MOD(A922-$E$27,periods_per_year)=0,$E$26,0)+F922&lt;J921+E922,IF(MOD(A922-$E$27,periods_per_year)=0,$E$26,0),J921+E922-IF(AND(A922&gt;=$E$23,MOD(A922-$E$23,int)=0),$E$24,0)-F922))))</f>
        <v>#NAME?</v>
      </c>
      <c r="H922" s="79"/>
      <c r="I922" s="78" t="str">
        <f t="shared" si="5"/>
        <v>#NAME?</v>
      </c>
      <c r="J922" s="78" t="str">
        <f t="shared" si="6"/>
        <v>#NAME?</v>
      </c>
      <c r="K922" s="78" t="str">
        <f t="shared" si="7"/>
        <v>#NAME?</v>
      </c>
      <c r="L922" s="78" t="str">
        <f t="shared" si="8"/>
        <v>#NAME?</v>
      </c>
      <c r="M922" s="4"/>
      <c r="N922" s="4"/>
      <c r="O922" s="74" t="str">
        <f t="shared" si="9"/>
        <v>#NAME?</v>
      </c>
      <c r="P922" s="75" t="str">
        <f>IF(O922="","",IF(OR(periods_per_year=26,periods_per_year=52),IF(periods_per_year=26,IF(O922=1,fpdate,P921+14),IF(periods_per_year=52,IF(O922=1,fpdate,P921+7),"n/a")),IF(periods_per_year=24,DATE(YEAR(fpdate),MONTH(fpdate)+(O922-1)/2+IF(AND(DAY(fpdate)&gt;=15,MOD(O922,2)=0),1,0),IF(MOD(O922,2)=0,IF(DAY(fpdate)&gt;=15,DAY(fpdate)-14,DAY(fpdate)+14),DAY(fpdate))),IF(DAY(DATE(YEAR(fpdate),MONTH(fpdate)+O922-1,DAY(fpdate)))&lt;&gt;DAY(fpdate),DATE(YEAR(fpdate),MONTH(fpdate)+O922,0),DATE(YEAR(fpdate),MONTH(fpdate)+O922-1,DAY(fpdate))))))</f>
        <v>#NAME?</v>
      </c>
      <c r="Q922" s="80" t="str">
        <f>IF(O922="","",IF(D922&lt;&gt;"",D922,IF(O922=1,start_rate,IF(variable,IF(OR(O922=1,O922&lt;$J$23*periods_per_year),Q921,MIN($J$24,IF(MOD(O922-1,$J$26)=0,MAX($J$25,Q921+$J$27),Q921))),Q921))))</f>
        <v>#NAME?</v>
      </c>
      <c r="R922" s="78" t="str">
        <f t="shared" si="10"/>
        <v>#NAME?</v>
      </c>
      <c r="S922" s="78" t="str">
        <f t="shared" si="11"/>
        <v>#NAME?</v>
      </c>
      <c r="T922" s="78" t="str">
        <f t="shared" si="12"/>
        <v>#NAME?</v>
      </c>
      <c r="U922" s="78" t="str">
        <f t="shared" si="13"/>
        <v>#NAME?</v>
      </c>
    </row>
    <row r="923" ht="12.75" customHeight="1">
      <c r="A923" s="74" t="str">
        <f t="shared" si="1"/>
        <v>#NAME?</v>
      </c>
      <c r="B923" s="75" t="str">
        <f>IF(A923="","",IF(OR(periods_per_year=26,periods_per_year=52),IF(periods_per_year=26,IF(A923=1,fpdate,B922+14),IF(periods_per_year=52,IF(A923=1,fpdate,B922+7),"n/a")),IF(periods_per_year=24,DATE(YEAR(fpdate),MONTH(fpdate)+(A923-1)/2+IF(AND(DAY(fpdate)&gt;=15,MOD(A923,2)=0),1,0),IF(MOD(A923,2)=0,IF(DAY(fpdate)&gt;=15,DAY(fpdate)-14,DAY(fpdate)+14),DAY(fpdate))),IF(DAY(DATE(YEAR(fpdate),MONTH(fpdate)+A923-1,DAY(fpdate)))&lt;&gt;DAY(fpdate),DATE(YEAR(fpdate),MONTH(fpdate)+A923,0),DATE(YEAR(fpdate),MONTH(fpdate)+A923-1,DAY(fpdate))))))</f>
        <v>#NAME?</v>
      </c>
      <c r="C923" s="76" t="str">
        <f t="shared" si="2"/>
        <v>#NAME?</v>
      </c>
      <c r="D923" s="77" t="str">
        <f>IF(A923="","",IF(A923=1,start_rate,IF(variable,IF(OR(A923=1,A923&lt;$J$23*periods_per_year),D922,MIN($J$24,IF(MOD(A923-1,$J$26)=0,MAX($J$25,D922+$J$27),D922))),D922)))</f>
        <v>#NAME?</v>
      </c>
      <c r="E923" s="78" t="str">
        <f t="shared" si="3"/>
        <v>#NAME?</v>
      </c>
      <c r="F923" s="78" t="str">
        <f t="shared" si="4"/>
        <v>#NAME?</v>
      </c>
      <c r="G923" s="78" t="str">
        <f>IF(OR(A923="",A923&lt;$E$23),"",IF(J922&lt;=F923,0,IF(IF(AND(A923&gt;=$E$23,MOD(A923-$E$23,int)=0),$E$24,0)+F923&gt;=J922+E923,J922+E923-F923,IF(AND(A923&gt;=$E$23,MOD(A923-$E$23,int)=0),$E$24,0)+IF(IF(AND(A923&gt;=$E$23,MOD(A923-$E$23,int)=0),$E$24,0)+IF(MOD(A923-$E$27,periods_per_year)=0,$E$26,0)+F923&lt;J922+E923,IF(MOD(A923-$E$27,periods_per_year)=0,$E$26,0),J922+E923-IF(AND(A923&gt;=$E$23,MOD(A923-$E$23,int)=0),$E$24,0)-F923))))</f>
        <v>#NAME?</v>
      </c>
      <c r="H923" s="79"/>
      <c r="I923" s="78" t="str">
        <f t="shared" si="5"/>
        <v>#NAME?</v>
      </c>
      <c r="J923" s="78" t="str">
        <f t="shared" si="6"/>
        <v>#NAME?</v>
      </c>
      <c r="K923" s="78" t="str">
        <f t="shared" si="7"/>
        <v>#NAME?</v>
      </c>
      <c r="L923" s="78" t="str">
        <f t="shared" si="8"/>
        <v>#NAME?</v>
      </c>
      <c r="M923" s="4"/>
      <c r="N923" s="4"/>
      <c r="O923" s="74" t="str">
        <f t="shared" si="9"/>
        <v>#NAME?</v>
      </c>
      <c r="P923" s="75" t="str">
        <f>IF(O923="","",IF(OR(periods_per_year=26,periods_per_year=52),IF(periods_per_year=26,IF(O923=1,fpdate,P922+14),IF(periods_per_year=52,IF(O923=1,fpdate,P922+7),"n/a")),IF(periods_per_year=24,DATE(YEAR(fpdate),MONTH(fpdate)+(O923-1)/2+IF(AND(DAY(fpdate)&gt;=15,MOD(O923,2)=0),1,0),IF(MOD(O923,2)=0,IF(DAY(fpdate)&gt;=15,DAY(fpdate)-14,DAY(fpdate)+14),DAY(fpdate))),IF(DAY(DATE(YEAR(fpdate),MONTH(fpdate)+O923-1,DAY(fpdate)))&lt;&gt;DAY(fpdate),DATE(YEAR(fpdate),MONTH(fpdate)+O923,0),DATE(YEAR(fpdate),MONTH(fpdate)+O923-1,DAY(fpdate))))))</f>
        <v>#NAME?</v>
      </c>
      <c r="Q923" s="80" t="str">
        <f>IF(O923="","",IF(D923&lt;&gt;"",D923,IF(O923=1,start_rate,IF(variable,IF(OR(O923=1,O923&lt;$J$23*periods_per_year),Q922,MIN($J$24,IF(MOD(O923-1,$J$26)=0,MAX($J$25,Q922+$J$27),Q922))),Q922))))</f>
        <v>#NAME?</v>
      </c>
      <c r="R923" s="78" t="str">
        <f t="shared" si="10"/>
        <v>#NAME?</v>
      </c>
      <c r="S923" s="78" t="str">
        <f t="shared" si="11"/>
        <v>#NAME?</v>
      </c>
      <c r="T923" s="78" t="str">
        <f t="shared" si="12"/>
        <v>#NAME?</v>
      </c>
      <c r="U923" s="78" t="str">
        <f t="shared" si="13"/>
        <v>#NAME?</v>
      </c>
    </row>
    <row r="924" ht="12.75" customHeight="1">
      <c r="A924" s="74" t="str">
        <f t="shared" si="1"/>
        <v>#NAME?</v>
      </c>
      <c r="B924" s="75" t="str">
        <f>IF(A924="","",IF(OR(periods_per_year=26,periods_per_year=52),IF(periods_per_year=26,IF(A924=1,fpdate,B923+14),IF(periods_per_year=52,IF(A924=1,fpdate,B923+7),"n/a")),IF(periods_per_year=24,DATE(YEAR(fpdate),MONTH(fpdate)+(A924-1)/2+IF(AND(DAY(fpdate)&gt;=15,MOD(A924,2)=0),1,0),IF(MOD(A924,2)=0,IF(DAY(fpdate)&gt;=15,DAY(fpdate)-14,DAY(fpdate)+14),DAY(fpdate))),IF(DAY(DATE(YEAR(fpdate),MONTH(fpdate)+A924-1,DAY(fpdate)))&lt;&gt;DAY(fpdate),DATE(YEAR(fpdate),MONTH(fpdate)+A924,0),DATE(YEAR(fpdate),MONTH(fpdate)+A924-1,DAY(fpdate))))))</f>
        <v>#NAME?</v>
      </c>
      <c r="C924" s="76" t="str">
        <f t="shared" si="2"/>
        <v>#NAME?</v>
      </c>
      <c r="D924" s="77" t="str">
        <f>IF(A924="","",IF(A924=1,start_rate,IF(variable,IF(OR(A924=1,A924&lt;$J$23*periods_per_year),D923,MIN($J$24,IF(MOD(A924-1,$J$26)=0,MAX($J$25,D923+$J$27),D923))),D923)))</f>
        <v>#NAME?</v>
      </c>
      <c r="E924" s="78" t="str">
        <f t="shared" si="3"/>
        <v>#NAME?</v>
      </c>
      <c r="F924" s="78" t="str">
        <f t="shared" si="4"/>
        <v>#NAME?</v>
      </c>
      <c r="G924" s="78" t="str">
        <f>IF(OR(A924="",A924&lt;$E$23),"",IF(J923&lt;=F924,0,IF(IF(AND(A924&gt;=$E$23,MOD(A924-$E$23,int)=0),$E$24,0)+F924&gt;=J923+E924,J923+E924-F924,IF(AND(A924&gt;=$E$23,MOD(A924-$E$23,int)=0),$E$24,0)+IF(IF(AND(A924&gt;=$E$23,MOD(A924-$E$23,int)=0),$E$24,0)+IF(MOD(A924-$E$27,periods_per_year)=0,$E$26,0)+F924&lt;J923+E924,IF(MOD(A924-$E$27,periods_per_year)=0,$E$26,0),J923+E924-IF(AND(A924&gt;=$E$23,MOD(A924-$E$23,int)=0),$E$24,0)-F924))))</f>
        <v>#NAME?</v>
      </c>
      <c r="H924" s="79"/>
      <c r="I924" s="78" t="str">
        <f t="shared" si="5"/>
        <v>#NAME?</v>
      </c>
      <c r="J924" s="78" t="str">
        <f t="shared" si="6"/>
        <v>#NAME?</v>
      </c>
      <c r="K924" s="78" t="str">
        <f t="shared" si="7"/>
        <v>#NAME?</v>
      </c>
      <c r="L924" s="78" t="str">
        <f t="shared" si="8"/>
        <v>#NAME?</v>
      </c>
      <c r="M924" s="4"/>
      <c r="N924" s="4"/>
      <c r="O924" s="74" t="str">
        <f t="shared" si="9"/>
        <v>#NAME?</v>
      </c>
      <c r="P924" s="75" t="str">
        <f>IF(O924="","",IF(OR(periods_per_year=26,periods_per_year=52),IF(periods_per_year=26,IF(O924=1,fpdate,P923+14),IF(periods_per_year=52,IF(O924=1,fpdate,P923+7),"n/a")),IF(periods_per_year=24,DATE(YEAR(fpdate),MONTH(fpdate)+(O924-1)/2+IF(AND(DAY(fpdate)&gt;=15,MOD(O924,2)=0),1,0),IF(MOD(O924,2)=0,IF(DAY(fpdate)&gt;=15,DAY(fpdate)-14,DAY(fpdate)+14),DAY(fpdate))),IF(DAY(DATE(YEAR(fpdate),MONTH(fpdate)+O924-1,DAY(fpdate)))&lt;&gt;DAY(fpdate),DATE(YEAR(fpdate),MONTH(fpdate)+O924,0),DATE(YEAR(fpdate),MONTH(fpdate)+O924-1,DAY(fpdate))))))</f>
        <v>#NAME?</v>
      </c>
      <c r="Q924" s="80" t="str">
        <f>IF(O924="","",IF(D924&lt;&gt;"",D924,IF(O924=1,start_rate,IF(variable,IF(OR(O924=1,O924&lt;$J$23*periods_per_year),Q923,MIN($J$24,IF(MOD(O924-1,$J$26)=0,MAX($J$25,Q923+$J$27),Q923))),Q923))))</f>
        <v>#NAME?</v>
      </c>
      <c r="R924" s="78" t="str">
        <f t="shared" si="10"/>
        <v>#NAME?</v>
      </c>
      <c r="S924" s="78" t="str">
        <f t="shared" si="11"/>
        <v>#NAME?</v>
      </c>
      <c r="T924" s="78" t="str">
        <f t="shared" si="12"/>
        <v>#NAME?</v>
      </c>
      <c r="U924" s="78" t="str">
        <f t="shared" si="13"/>
        <v>#NAME?</v>
      </c>
    </row>
    <row r="925" ht="12.75" customHeight="1">
      <c r="A925" s="74" t="str">
        <f t="shared" si="1"/>
        <v>#NAME?</v>
      </c>
      <c r="B925" s="75" t="str">
        <f>IF(A925="","",IF(OR(periods_per_year=26,periods_per_year=52),IF(periods_per_year=26,IF(A925=1,fpdate,B924+14),IF(periods_per_year=52,IF(A925=1,fpdate,B924+7),"n/a")),IF(periods_per_year=24,DATE(YEAR(fpdate),MONTH(fpdate)+(A925-1)/2+IF(AND(DAY(fpdate)&gt;=15,MOD(A925,2)=0),1,0),IF(MOD(A925,2)=0,IF(DAY(fpdate)&gt;=15,DAY(fpdate)-14,DAY(fpdate)+14),DAY(fpdate))),IF(DAY(DATE(YEAR(fpdate),MONTH(fpdate)+A925-1,DAY(fpdate)))&lt;&gt;DAY(fpdate),DATE(YEAR(fpdate),MONTH(fpdate)+A925,0),DATE(YEAR(fpdate),MONTH(fpdate)+A925-1,DAY(fpdate))))))</f>
        <v>#NAME?</v>
      </c>
      <c r="C925" s="76" t="str">
        <f t="shared" si="2"/>
        <v>#NAME?</v>
      </c>
      <c r="D925" s="77" t="str">
        <f>IF(A925="","",IF(A925=1,start_rate,IF(variable,IF(OR(A925=1,A925&lt;$J$23*periods_per_year),D924,MIN($J$24,IF(MOD(A925-1,$J$26)=0,MAX($J$25,D924+$J$27),D924))),D924)))</f>
        <v>#NAME?</v>
      </c>
      <c r="E925" s="78" t="str">
        <f t="shared" si="3"/>
        <v>#NAME?</v>
      </c>
      <c r="F925" s="78" t="str">
        <f t="shared" si="4"/>
        <v>#NAME?</v>
      </c>
      <c r="G925" s="78" t="str">
        <f>IF(OR(A925="",A925&lt;$E$23),"",IF(J924&lt;=F925,0,IF(IF(AND(A925&gt;=$E$23,MOD(A925-$E$23,int)=0),$E$24,0)+F925&gt;=J924+E925,J924+E925-F925,IF(AND(A925&gt;=$E$23,MOD(A925-$E$23,int)=0),$E$24,0)+IF(IF(AND(A925&gt;=$E$23,MOD(A925-$E$23,int)=0),$E$24,0)+IF(MOD(A925-$E$27,periods_per_year)=0,$E$26,0)+F925&lt;J924+E925,IF(MOD(A925-$E$27,periods_per_year)=0,$E$26,0),J924+E925-IF(AND(A925&gt;=$E$23,MOD(A925-$E$23,int)=0),$E$24,0)-F925))))</f>
        <v>#NAME?</v>
      </c>
      <c r="H925" s="79"/>
      <c r="I925" s="78" t="str">
        <f t="shared" si="5"/>
        <v>#NAME?</v>
      </c>
      <c r="J925" s="78" t="str">
        <f t="shared" si="6"/>
        <v>#NAME?</v>
      </c>
      <c r="K925" s="78" t="str">
        <f t="shared" si="7"/>
        <v>#NAME?</v>
      </c>
      <c r="L925" s="78" t="str">
        <f t="shared" si="8"/>
        <v>#NAME?</v>
      </c>
      <c r="M925" s="4"/>
      <c r="N925" s="4"/>
      <c r="O925" s="74" t="str">
        <f t="shared" si="9"/>
        <v>#NAME?</v>
      </c>
      <c r="P925" s="75" t="str">
        <f>IF(O925="","",IF(OR(periods_per_year=26,periods_per_year=52),IF(periods_per_year=26,IF(O925=1,fpdate,P924+14),IF(periods_per_year=52,IF(O925=1,fpdate,P924+7),"n/a")),IF(periods_per_year=24,DATE(YEAR(fpdate),MONTH(fpdate)+(O925-1)/2+IF(AND(DAY(fpdate)&gt;=15,MOD(O925,2)=0),1,0),IF(MOD(O925,2)=0,IF(DAY(fpdate)&gt;=15,DAY(fpdate)-14,DAY(fpdate)+14),DAY(fpdate))),IF(DAY(DATE(YEAR(fpdate),MONTH(fpdate)+O925-1,DAY(fpdate)))&lt;&gt;DAY(fpdate),DATE(YEAR(fpdate),MONTH(fpdate)+O925,0),DATE(YEAR(fpdate),MONTH(fpdate)+O925-1,DAY(fpdate))))))</f>
        <v>#NAME?</v>
      </c>
      <c r="Q925" s="80" t="str">
        <f>IF(O925="","",IF(D925&lt;&gt;"",D925,IF(O925=1,start_rate,IF(variable,IF(OR(O925=1,O925&lt;$J$23*periods_per_year),Q924,MIN($J$24,IF(MOD(O925-1,$J$26)=0,MAX($J$25,Q924+$J$27),Q924))),Q924))))</f>
        <v>#NAME?</v>
      </c>
      <c r="R925" s="78" t="str">
        <f t="shared" si="10"/>
        <v>#NAME?</v>
      </c>
      <c r="S925" s="78" t="str">
        <f t="shared" si="11"/>
        <v>#NAME?</v>
      </c>
      <c r="T925" s="78" t="str">
        <f t="shared" si="12"/>
        <v>#NAME?</v>
      </c>
      <c r="U925" s="78" t="str">
        <f t="shared" si="13"/>
        <v>#NAME?</v>
      </c>
    </row>
    <row r="926" ht="12.75" customHeight="1">
      <c r="A926" s="74" t="str">
        <f t="shared" si="1"/>
        <v>#NAME?</v>
      </c>
      <c r="B926" s="75" t="str">
        <f>IF(A926="","",IF(OR(periods_per_year=26,periods_per_year=52),IF(periods_per_year=26,IF(A926=1,fpdate,B925+14),IF(periods_per_year=52,IF(A926=1,fpdate,B925+7),"n/a")),IF(periods_per_year=24,DATE(YEAR(fpdate),MONTH(fpdate)+(A926-1)/2+IF(AND(DAY(fpdate)&gt;=15,MOD(A926,2)=0),1,0),IF(MOD(A926,2)=0,IF(DAY(fpdate)&gt;=15,DAY(fpdate)-14,DAY(fpdate)+14),DAY(fpdate))),IF(DAY(DATE(YEAR(fpdate),MONTH(fpdate)+A926-1,DAY(fpdate)))&lt;&gt;DAY(fpdate),DATE(YEAR(fpdate),MONTH(fpdate)+A926,0),DATE(YEAR(fpdate),MONTH(fpdate)+A926-1,DAY(fpdate))))))</f>
        <v>#NAME?</v>
      </c>
      <c r="C926" s="76" t="str">
        <f t="shared" si="2"/>
        <v>#NAME?</v>
      </c>
      <c r="D926" s="77" t="str">
        <f>IF(A926="","",IF(A926=1,start_rate,IF(variable,IF(OR(A926=1,A926&lt;$J$23*periods_per_year),D925,MIN($J$24,IF(MOD(A926-1,$J$26)=0,MAX($J$25,D925+$J$27),D925))),D925)))</f>
        <v>#NAME?</v>
      </c>
      <c r="E926" s="78" t="str">
        <f t="shared" si="3"/>
        <v>#NAME?</v>
      </c>
      <c r="F926" s="78" t="str">
        <f t="shared" si="4"/>
        <v>#NAME?</v>
      </c>
      <c r="G926" s="78" t="str">
        <f>IF(OR(A926="",A926&lt;$E$23),"",IF(J925&lt;=F926,0,IF(IF(AND(A926&gt;=$E$23,MOD(A926-$E$23,int)=0),$E$24,0)+F926&gt;=J925+E926,J925+E926-F926,IF(AND(A926&gt;=$E$23,MOD(A926-$E$23,int)=0),$E$24,0)+IF(IF(AND(A926&gt;=$E$23,MOD(A926-$E$23,int)=0),$E$24,0)+IF(MOD(A926-$E$27,periods_per_year)=0,$E$26,0)+F926&lt;J925+E926,IF(MOD(A926-$E$27,periods_per_year)=0,$E$26,0),J925+E926-IF(AND(A926&gt;=$E$23,MOD(A926-$E$23,int)=0),$E$24,0)-F926))))</f>
        <v>#NAME?</v>
      </c>
      <c r="H926" s="79"/>
      <c r="I926" s="78" t="str">
        <f t="shared" si="5"/>
        <v>#NAME?</v>
      </c>
      <c r="J926" s="78" t="str">
        <f t="shared" si="6"/>
        <v>#NAME?</v>
      </c>
      <c r="K926" s="78" t="str">
        <f t="shared" si="7"/>
        <v>#NAME?</v>
      </c>
      <c r="L926" s="78" t="str">
        <f t="shared" si="8"/>
        <v>#NAME?</v>
      </c>
      <c r="M926" s="4"/>
      <c r="N926" s="4"/>
      <c r="O926" s="74" t="str">
        <f t="shared" si="9"/>
        <v>#NAME?</v>
      </c>
      <c r="P926" s="75" t="str">
        <f>IF(O926="","",IF(OR(periods_per_year=26,periods_per_year=52),IF(periods_per_year=26,IF(O926=1,fpdate,P925+14),IF(periods_per_year=52,IF(O926=1,fpdate,P925+7),"n/a")),IF(periods_per_year=24,DATE(YEAR(fpdate),MONTH(fpdate)+(O926-1)/2+IF(AND(DAY(fpdate)&gt;=15,MOD(O926,2)=0),1,0),IF(MOD(O926,2)=0,IF(DAY(fpdate)&gt;=15,DAY(fpdate)-14,DAY(fpdate)+14),DAY(fpdate))),IF(DAY(DATE(YEAR(fpdate),MONTH(fpdate)+O926-1,DAY(fpdate)))&lt;&gt;DAY(fpdate),DATE(YEAR(fpdate),MONTH(fpdate)+O926,0),DATE(YEAR(fpdate),MONTH(fpdate)+O926-1,DAY(fpdate))))))</f>
        <v>#NAME?</v>
      </c>
      <c r="Q926" s="80" t="str">
        <f>IF(O926="","",IF(D926&lt;&gt;"",D926,IF(O926=1,start_rate,IF(variable,IF(OR(O926=1,O926&lt;$J$23*periods_per_year),Q925,MIN($J$24,IF(MOD(O926-1,$J$26)=0,MAX($J$25,Q925+$J$27),Q925))),Q925))))</f>
        <v>#NAME?</v>
      </c>
      <c r="R926" s="78" t="str">
        <f t="shared" si="10"/>
        <v>#NAME?</v>
      </c>
      <c r="S926" s="78" t="str">
        <f t="shared" si="11"/>
        <v>#NAME?</v>
      </c>
      <c r="T926" s="78" t="str">
        <f t="shared" si="12"/>
        <v>#NAME?</v>
      </c>
      <c r="U926" s="78" t="str">
        <f t="shared" si="13"/>
        <v>#NAME?</v>
      </c>
    </row>
    <row r="927" ht="12.75" customHeight="1">
      <c r="A927" s="74" t="str">
        <f t="shared" si="1"/>
        <v>#NAME?</v>
      </c>
      <c r="B927" s="75" t="str">
        <f>IF(A927="","",IF(OR(periods_per_year=26,periods_per_year=52),IF(periods_per_year=26,IF(A927=1,fpdate,B926+14),IF(periods_per_year=52,IF(A927=1,fpdate,B926+7),"n/a")),IF(periods_per_year=24,DATE(YEAR(fpdate),MONTH(fpdate)+(A927-1)/2+IF(AND(DAY(fpdate)&gt;=15,MOD(A927,2)=0),1,0),IF(MOD(A927,2)=0,IF(DAY(fpdate)&gt;=15,DAY(fpdate)-14,DAY(fpdate)+14),DAY(fpdate))),IF(DAY(DATE(YEAR(fpdate),MONTH(fpdate)+A927-1,DAY(fpdate)))&lt;&gt;DAY(fpdate),DATE(YEAR(fpdate),MONTH(fpdate)+A927,0),DATE(YEAR(fpdate),MONTH(fpdate)+A927-1,DAY(fpdate))))))</f>
        <v>#NAME?</v>
      </c>
      <c r="C927" s="76" t="str">
        <f t="shared" si="2"/>
        <v>#NAME?</v>
      </c>
      <c r="D927" s="77" t="str">
        <f>IF(A927="","",IF(A927=1,start_rate,IF(variable,IF(OR(A927=1,A927&lt;$J$23*periods_per_year),D926,MIN($J$24,IF(MOD(A927-1,$J$26)=0,MAX($J$25,D926+$J$27),D926))),D926)))</f>
        <v>#NAME?</v>
      </c>
      <c r="E927" s="78" t="str">
        <f t="shared" si="3"/>
        <v>#NAME?</v>
      </c>
      <c r="F927" s="78" t="str">
        <f t="shared" si="4"/>
        <v>#NAME?</v>
      </c>
      <c r="G927" s="78" t="str">
        <f>IF(OR(A927="",A927&lt;$E$23),"",IF(J926&lt;=F927,0,IF(IF(AND(A927&gt;=$E$23,MOD(A927-$E$23,int)=0),$E$24,0)+F927&gt;=J926+E927,J926+E927-F927,IF(AND(A927&gt;=$E$23,MOD(A927-$E$23,int)=0),$E$24,0)+IF(IF(AND(A927&gt;=$E$23,MOD(A927-$E$23,int)=0),$E$24,0)+IF(MOD(A927-$E$27,periods_per_year)=0,$E$26,0)+F927&lt;J926+E927,IF(MOD(A927-$E$27,periods_per_year)=0,$E$26,0),J926+E927-IF(AND(A927&gt;=$E$23,MOD(A927-$E$23,int)=0),$E$24,0)-F927))))</f>
        <v>#NAME?</v>
      </c>
      <c r="H927" s="79"/>
      <c r="I927" s="78" t="str">
        <f t="shared" si="5"/>
        <v>#NAME?</v>
      </c>
      <c r="J927" s="78" t="str">
        <f t="shared" si="6"/>
        <v>#NAME?</v>
      </c>
      <c r="K927" s="78" t="str">
        <f t="shared" si="7"/>
        <v>#NAME?</v>
      </c>
      <c r="L927" s="78" t="str">
        <f t="shared" si="8"/>
        <v>#NAME?</v>
      </c>
      <c r="M927" s="4"/>
      <c r="N927" s="4"/>
      <c r="O927" s="74" t="str">
        <f t="shared" si="9"/>
        <v>#NAME?</v>
      </c>
      <c r="P927" s="75" t="str">
        <f>IF(O927="","",IF(OR(periods_per_year=26,periods_per_year=52),IF(periods_per_year=26,IF(O927=1,fpdate,P926+14),IF(periods_per_year=52,IF(O927=1,fpdate,P926+7),"n/a")),IF(periods_per_year=24,DATE(YEAR(fpdate),MONTH(fpdate)+(O927-1)/2+IF(AND(DAY(fpdate)&gt;=15,MOD(O927,2)=0),1,0),IF(MOD(O927,2)=0,IF(DAY(fpdate)&gt;=15,DAY(fpdate)-14,DAY(fpdate)+14),DAY(fpdate))),IF(DAY(DATE(YEAR(fpdate),MONTH(fpdate)+O927-1,DAY(fpdate)))&lt;&gt;DAY(fpdate),DATE(YEAR(fpdate),MONTH(fpdate)+O927,0),DATE(YEAR(fpdate),MONTH(fpdate)+O927-1,DAY(fpdate))))))</f>
        <v>#NAME?</v>
      </c>
      <c r="Q927" s="80" t="str">
        <f>IF(O927="","",IF(D927&lt;&gt;"",D927,IF(O927=1,start_rate,IF(variable,IF(OR(O927=1,O927&lt;$J$23*periods_per_year),Q926,MIN($J$24,IF(MOD(O927-1,$J$26)=0,MAX($J$25,Q926+$J$27),Q926))),Q926))))</f>
        <v>#NAME?</v>
      </c>
      <c r="R927" s="78" t="str">
        <f t="shared" si="10"/>
        <v>#NAME?</v>
      </c>
      <c r="S927" s="78" t="str">
        <f t="shared" si="11"/>
        <v>#NAME?</v>
      </c>
      <c r="T927" s="78" t="str">
        <f t="shared" si="12"/>
        <v>#NAME?</v>
      </c>
      <c r="U927" s="78" t="str">
        <f t="shared" si="13"/>
        <v>#NAME?</v>
      </c>
    </row>
    <row r="928" ht="12.75" customHeight="1">
      <c r="A928" s="74" t="str">
        <f t="shared" si="1"/>
        <v>#NAME?</v>
      </c>
      <c r="B928" s="75" t="str">
        <f>IF(A928="","",IF(OR(periods_per_year=26,periods_per_year=52),IF(periods_per_year=26,IF(A928=1,fpdate,B927+14),IF(periods_per_year=52,IF(A928=1,fpdate,B927+7),"n/a")),IF(periods_per_year=24,DATE(YEAR(fpdate),MONTH(fpdate)+(A928-1)/2+IF(AND(DAY(fpdate)&gt;=15,MOD(A928,2)=0),1,0),IF(MOD(A928,2)=0,IF(DAY(fpdate)&gt;=15,DAY(fpdate)-14,DAY(fpdate)+14),DAY(fpdate))),IF(DAY(DATE(YEAR(fpdate),MONTH(fpdate)+A928-1,DAY(fpdate)))&lt;&gt;DAY(fpdate),DATE(YEAR(fpdate),MONTH(fpdate)+A928,0),DATE(YEAR(fpdate),MONTH(fpdate)+A928-1,DAY(fpdate))))))</f>
        <v>#NAME?</v>
      </c>
      <c r="C928" s="76" t="str">
        <f t="shared" si="2"/>
        <v>#NAME?</v>
      </c>
      <c r="D928" s="77" t="str">
        <f>IF(A928="","",IF(A928=1,start_rate,IF(variable,IF(OR(A928=1,A928&lt;$J$23*periods_per_year),D927,MIN($J$24,IF(MOD(A928-1,$J$26)=0,MAX($J$25,D927+$J$27),D927))),D927)))</f>
        <v>#NAME?</v>
      </c>
      <c r="E928" s="78" t="str">
        <f t="shared" si="3"/>
        <v>#NAME?</v>
      </c>
      <c r="F928" s="78" t="str">
        <f t="shared" si="4"/>
        <v>#NAME?</v>
      </c>
      <c r="G928" s="78" t="str">
        <f>IF(OR(A928="",A928&lt;$E$23),"",IF(J927&lt;=F928,0,IF(IF(AND(A928&gt;=$E$23,MOD(A928-$E$23,int)=0),$E$24,0)+F928&gt;=J927+E928,J927+E928-F928,IF(AND(A928&gt;=$E$23,MOD(A928-$E$23,int)=0),$E$24,0)+IF(IF(AND(A928&gt;=$E$23,MOD(A928-$E$23,int)=0),$E$24,0)+IF(MOD(A928-$E$27,periods_per_year)=0,$E$26,0)+F928&lt;J927+E928,IF(MOD(A928-$E$27,periods_per_year)=0,$E$26,0),J927+E928-IF(AND(A928&gt;=$E$23,MOD(A928-$E$23,int)=0),$E$24,0)-F928))))</f>
        <v>#NAME?</v>
      </c>
      <c r="H928" s="79"/>
      <c r="I928" s="78" t="str">
        <f t="shared" si="5"/>
        <v>#NAME?</v>
      </c>
      <c r="J928" s="78" t="str">
        <f t="shared" si="6"/>
        <v>#NAME?</v>
      </c>
      <c r="K928" s="78" t="str">
        <f t="shared" si="7"/>
        <v>#NAME?</v>
      </c>
      <c r="L928" s="78" t="str">
        <f t="shared" si="8"/>
        <v>#NAME?</v>
      </c>
      <c r="M928" s="4"/>
      <c r="N928" s="4"/>
      <c r="O928" s="74" t="str">
        <f t="shared" si="9"/>
        <v>#NAME?</v>
      </c>
      <c r="P928" s="75" t="str">
        <f>IF(O928="","",IF(OR(periods_per_year=26,periods_per_year=52),IF(periods_per_year=26,IF(O928=1,fpdate,P927+14),IF(periods_per_year=52,IF(O928=1,fpdate,P927+7),"n/a")),IF(periods_per_year=24,DATE(YEAR(fpdate),MONTH(fpdate)+(O928-1)/2+IF(AND(DAY(fpdate)&gt;=15,MOD(O928,2)=0),1,0),IF(MOD(O928,2)=0,IF(DAY(fpdate)&gt;=15,DAY(fpdate)-14,DAY(fpdate)+14),DAY(fpdate))),IF(DAY(DATE(YEAR(fpdate),MONTH(fpdate)+O928-1,DAY(fpdate)))&lt;&gt;DAY(fpdate),DATE(YEAR(fpdate),MONTH(fpdate)+O928,0),DATE(YEAR(fpdate),MONTH(fpdate)+O928-1,DAY(fpdate))))))</f>
        <v>#NAME?</v>
      </c>
      <c r="Q928" s="80" t="str">
        <f>IF(O928="","",IF(D928&lt;&gt;"",D928,IF(O928=1,start_rate,IF(variable,IF(OR(O928=1,O928&lt;$J$23*periods_per_year),Q927,MIN($J$24,IF(MOD(O928-1,$J$26)=0,MAX($J$25,Q927+$J$27),Q927))),Q927))))</f>
        <v>#NAME?</v>
      </c>
      <c r="R928" s="78" t="str">
        <f t="shared" si="10"/>
        <v>#NAME?</v>
      </c>
      <c r="S928" s="78" t="str">
        <f t="shared" si="11"/>
        <v>#NAME?</v>
      </c>
      <c r="T928" s="78" t="str">
        <f t="shared" si="12"/>
        <v>#NAME?</v>
      </c>
      <c r="U928" s="78" t="str">
        <f t="shared" si="13"/>
        <v>#NAME?</v>
      </c>
    </row>
    <row r="929" ht="12.75" customHeight="1">
      <c r="A929" s="74" t="str">
        <f t="shared" si="1"/>
        <v>#NAME?</v>
      </c>
      <c r="B929" s="75" t="str">
        <f>IF(A929="","",IF(OR(periods_per_year=26,periods_per_year=52),IF(periods_per_year=26,IF(A929=1,fpdate,B928+14),IF(periods_per_year=52,IF(A929=1,fpdate,B928+7),"n/a")),IF(periods_per_year=24,DATE(YEAR(fpdate),MONTH(fpdate)+(A929-1)/2+IF(AND(DAY(fpdate)&gt;=15,MOD(A929,2)=0),1,0),IF(MOD(A929,2)=0,IF(DAY(fpdate)&gt;=15,DAY(fpdate)-14,DAY(fpdate)+14),DAY(fpdate))),IF(DAY(DATE(YEAR(fpdate),MONTH(fpdate)+A929-1,DAY(fpdate)))&lt;&gt;DAY(fpdate),DATE(YEAR(fpdate),MONTH(fpdate)+A929,0),DATE(YEAR(fpdate),MONTH(fpdate)+A929-1,DAY(fpdate))))))</f>
        <v>#NAME?</v>
      </c>
      <c r="C929" s="76" t="str">
        <f t="shared" si="2"/>
        <v>#NAME?</v>
      </c>
      <c r="D929" s="77" t="str">
        <f>IF(A929="","",IF(A929=1,start_rate,IF(variable,IF(OR(A929=1,A929&lt;$J$23*periods_per_year),D928,MIN($J$24,IF(MOD(A929-1,$J$26)=0,MAX($J$25,D928+$J$27),D928))),D928)))</f>
        <v>#NAME?</v>
      </c>
      <c r="E929" s="78" t="str">
        <f t="shared" si="3"/>
        <v>#NAME?</v>
      </c>
      <c r="F929" s="78" t="str">
        <f t="shared" si="4"/>
        <v>#NAME?</v>
      </c>
      <c r="G929" s="78" t="str">
        <f>IF(OR(A929="",A929&lt;$E$23),"",IF(J928&lt;=F929,0,IF(IF(AND(A929&gt;=$E$23,MOD(A929-$E$23,int)=0),$E$24,0)+F929&gt;=J928+E929,J928+E929-F929,IF(AND(A929&gt;=$E$23,MOD(A929-$E$23,int)=0),$E$24,0)+IF(IF(AND(A929&gt;=$E$23,MOD(A929-$E$23,int)=0),$E$24,0)+IF(MOD(A929-$E$27,periods_per_year)=0,$E$26,0)+F929&lt;J928+E929,IF(MOD(A929-$E$27,periods_per_year)=0,$E$26,0),J928+E929-IF(AND(A929&gt;=$E$23,MOD(A929-$E$23,int)=0),$E$24,0)-F929))))</f>
        <v>#NAME?</v>
      </c>
      <c r="H929" s="79"/>
      <c r="I929" s="78" t="str">
        <f t="shared" si="5"/>
        <v>#NAME?</v>
      </c>
      <c r="J929" s="78" t="str">
        <f t="shared" si="6"/>
        <v>#NAME?</v>
      </c>
      <c r="K929" s="78" t="str">
        <f t="shared" si="7"/>
        <v>#NAME?</v>
      </c>
      <c r="L929" s="78" t="str">
        <f t="shared" si="8"/>
        <v>#NAME?</v>
      </c>
      <c r="M929" s="4"/>
      <c r="N929" s="4"/>
      <c r="O929" s="74" t="str">
        <f t="shared" si="9"/>
        <v>#NAME?</v>
      </c>
      <c r="P929" s="75" t="str">
        <f>IF(O929="","",IF(OR(periods_per_year=26,periods_per_year=52),IF(periods_per_year=26,IF(O929=1,fpdate,P928+14),IF(periods_per_year=52,IF(O929=1,fpdate,P928+7),"n/a")),IF(periods_per_year=24,DATE(YEAR(fpdate),MONTH(fpdate)+(O929-1)/2+IF(AND(DAY(fpdate)&gt;=15,MOD(O929,2)=0),1,0),IF(MOD(O929,2)=0,IF(DAY(fpdate)&gt;=15,DAY(fpdate)-14,DAY(fpdate)+14),DAY(fpdate))),IF(DAY(DATE(YEAR(fpdate),MONTH(fpdate)+O929-1,DAY(fpdate)))&lt;&gt;DAY(fpdate),DATE(YEAR(fpdate),MONTH(fpdate)+O929,0),DATE(YEAR(fpdate),MONTH(fpdate)+O929-1,DAY(fpdate))))))</f>
        <v>#NAME?</v>
      </c>
      <c r="Q929" s="80" t="str">
        <f>IF(O929="","",IF(D929&lt;&gt;"",D929,IF(O929=1,start_rate,IF(variable,IF(OR(O929=1,O929&lt;$J$23*periods_per_year),Q928,MIN($J$24,IF(MOD(O929-1,$J$26)=0,MAX($J$25,Q928+$J$27),Q928))),Q928))))</f>
        <v>#NAME?</v>
      </c>
      <c r="R929" s="78" t="str">
        <f t="shared" si="10"/>
        <v>#NAME?</v>
      </c>
      <c r="S929" s="78" t="str">
        <f t="shared" si="11"/>
        <v>#NAME?</v>
      </c>
      <c r="T929" s="78" t="str">
        <f t="shared" si="12"/>
        <v>#NAME?</v>
      </c>
      <c r="U929" s="78" t="str">
        <f t="shared" si="13"/>
        <v>#NAME?</v>
      </c>
    </row>
    <row r="930" ht="12.75" customHeight="1">
      <c r="A930" s="74" t="str">
        <f t="shared" si="1"/>
        <v>#NAME?</v>
      </c>
      <c r="B930" s="75" t="str">
        <f>IF(A930="","",IF(OR(periods_per_year=26,periods_per_year=52),IF(periods_per_year=26,IF(A930=1,fpdate,B929+14),IF(periods_per_year=52,IF(A930=1,fpdate,B929+7),"n/a")),IF(periods_per_year=24,DATE(YEAR(fpdate),MONTH(fpdate)+(A930-1)/2+IF(AND(DAY(fpdate)&gt;=15,MOD(A930,2)=0),1,0),IF(MOD(A930,2)=0,IF(DAY(fpdate)&gt;=15,DAY(fpdate)-14,DAY(fpdate)+14),DAY(fpdate))),IF(DAY(DATE(YEAR(fpdate),MONTH(fpdate)+A930-1,DAY(fpdate)))&lt;&gt;DAY(fpdate),DATE(YEAR(fpdate),MONTH(fpdate)+A930,0),DATE(YEAR(fpdate),MONTH(fpdate)+A930-1,DAY(fpdate))))))</f>
        <v>#NAME?</v>
      </c>
      <c r="C930" s="76" t="str">
        <f t="shared" si="2"/>
        <v>#NAME?</v>
      </c>
      <c r="D930" s="77" t="str">
        <f>IF(A930="","",IF(A930=1,start_rate,IF(variable,IF(OR(A930=1,A930&lt;$J$23*periods_per_year),D929,MIN($J$24,IF(MOD(A930-1,$J$26)=0,MAX($J$25,D929+$J$27),D929))),D929)))</f>
        <v>#NAME?</v>
      </c>
      <c r="E930" s="78" t="str">
        <f t="shared" si="3"/>
        <v>#NAME?</v>
      </c>
      <c r="F930" s="78" t="str">
        <f t="shared" si="4"/>
        <v>#NAME?</v>
      </c>
      <c r="G930" s="78" t="str">
        <f>IF(OR(A930="",A930&lt;$E$23),"",IF(J929&lt;=F930,0,IF(IF(AND(A930&gt;=$E$23,MOD(A930-$E$23,int)=0),$E$24,0)+F930&gt;=J929+E930,J929+E930-F930,IF(AND(A930&gt;=$E$23,MOD(A930-$E$23,int)=0),$E$24,0)+IF(IF(AND(A930&gt;=$E$23,MOD(A930-$E$23,int)=0),$E$24,0)+IF(MOD(A930-$E$27,periods_per_year)=0,$E$26,0)+F930&lt;J929+E930,IF(MOD(A930-$E$27,periods_per_year)=0,$E$26,0),J929+E930-IF(AND(A930&gt;=$E$23,MOD(A930-$E$23,int)=0),$E$24,0)-F930))))</f>
        <v>#NAME?</v>
      </c>
      <c r="H930" s="79"/>
      <c r="I930" s="78" t="str">
        <f t="shared" si="5"/>
        <v>#NAME?</v>
      </c>
      <c r="J930" s="78" t="str">
        <f t="shared" si="6"/>
        <v>#NAME?</v>
      </c>
      <c r="K930" s="78" t="str">
        <f t="shared" si="7"/>
        <v>#NAME?</v>
      </c>
      <c r="L930" s="78" t="str">
        <f t="shared" si="8"/>
        <v>#NAME?</v>
      </c>
      <c r="M930" s="4"/>
      <c r="N930" s="4"/>
      <c r="O930" s="74" t="str">
        <f t="shared" si="9"/>
        <v>#NAME?</v>
      </c>
      <c r="P930" s="75" t="str">
        <f>IF(O930="","",IF(OR(periods_per_year=26,periods_per_year=52),IF(periods_per_year=26,IF(O930=1,fpdate,P929+14),IF(periods_per_year=52,IF(O930=1,fpdate,P929+7),"n/a")),IF(periods_per_year=24,DATE(YEAR(fpdate),MONTH(fpdate)+(O930-1)/2+IF(AND(DAY(fpdate)&gt;=15,MOD(O930,2)=0),1,0),IF(MOD(O930,2)=0,IF(DAY(fpdate)&gt;=15,DAY(fpdate)-14,DAY(fpdate)+14),DAY(fpdate))),IF(DAY(DATE(YEAR(fpdate),MONTH(fpdate)+O930-1,DAY(fpdate)))&lt;&gt;DAY(fpdate),DATE(YEAR(fpdate),MONTH(fpdate)+O930,0),DATE(YEAR(fpdate),MONTH(fpdate)+O930-1,DAY(fpdate))))))</f>
        <v>#NAME?</v>
      </c>
      <c r="Q930" s="80" t="str">
        <f>IF(O930="","",IF(D930&lt;&gt;"",D930,IF(O930=1,start_rate,IF(variable,IF(OR(O930=1,O930&lt;$J$23*periods_per_year),Q929,MIN($J$24,IF(MOD(O930-1,$J$26)=0,MAX($J$25,Q929+$J$27),Q929))),Q929))))</f>
        <v>#NAME?</v>
      </c>
      <c r="R930" s="78" t="str">
        <f t="shared" si="10"/>
        <v>#NAME?</v>
      </c>
      <c r="S930" s="78" t="str">
        <f t="shared" si="11"/>
        <v>#NAME?</v>
      </c>
      <c r="T930" s="78" t="str">
        <f t="shared" si="12"/>
        <v>#NAME?</v>
      </c>
      <c r="U930" s="78" t="str">
        <f t="shared" si="13"/>
        <v>#NAME?</v>
      </c>
    </row>
    <row r="931" ht="12.75" customHeight="1">
      <c r="A931" s="74" t="str">
        <f t="shared" si="1"/>
        <v>#NAME?</v>
      </c>
      <c r="B931" s="75" t="str">
        <f>IF(A931="","",IF(OR(periods_per_year=26,periods_per_year=52),IF(periods_per_year=26,IF(A931=1,fpdate,B930+14),IF(periods_per_year=52,IF(A931=1,fpdate,B930+7),"n/a")),IF(periods_per_year=24,DATE(YEAR(fpdate),MONTH(fpdate)+(A931-1)/2+IF(AND(DAY(fpdate)&gt;=15,MOD(A931,2)=0),1,0),IF(MOD(A931,2)=0,IF(DAY(fpdate)&gt;=15,DAY(fpdate)-14,DAY(fpdate)+14),DAY(fpdate))),IF(DAY(DATE(YEAR(fpdate),MONTH(fpdate)+A931-1,DAY(fpdate)))&lt;&gt;DAY(fpdate),DATE(YEAR(fpdate),MONTH(fpdate)+A931,0),DATE(YEAR(fpdate),MONTH(fpdate)+A931-1,DAY(fpdate))))))</f>
        <v>#NAME?</v>
      </c>
      <c r="C931" s="76" t="str">
        <f t="shared" si="2"/>
        <v>#NAME?</v>
      </c>
      <c r="D931" s="77" t="str">
        <f>IF(A931="","",IF(A931=1,start_rate,IF(variable,IF(OR(A931=1,A931&lt;$J$23*periods_per_year),D930,MIN($J$24,IF(MOD(A931-1,$J$26)=0,MAX($J$25,D930+$J$27),D930))),D930)))</f>
        <v>#NAME?</v>
      </c>
      <c r="E931" s="78" t="str">
        <f t="shared" si="3"/>
        <v>#NAME?</v>
      </c>
      <c r="F931" s="78" t="str">
        <f t="shared" si="4"/>
        <v>#NAME?</v>
      </c>
      <c r="G931" s="78" t="str">
        <f>IF(OR(A931="",A931&lt;$E$23),"",IF(J930&lt;=F931,0,IF(IF(AND(A931&gt;=$E$23,MOD(A931-$E$23,int)=0),$E$24,0)+F931&gt;=J930+E931,J930+E931-F931,IF(AND(A931&gt;=$E$23,MOD(A931-$E$23,int)=0),$E$24,0)+IF(IF(AND(A931&gt;=$E$23,MOD(A931-$E$23,int)=0),$E$24,0)+IF(MOD(A931-$E$27,periods_per_year)=0,$E$26,0)+F931&lt;J930+E931,IF(MOD(A931-$E$27,periods_per_year)=0,$E$26,0),J930+E931-IF(AND(A931&gt;=$E$23,MOD(A931-$E$23,int)=0),$E$24,0)-F931))))</f>
        <v>#NAME?</v>
      </c>
      <c r="H931" s="79"/>
      <c r="I931" s="78" t="str">
        <f t="shared" si="5"/>
        <v>#NAME?</v>
      </c>
      <c r="J931" s="78" t="str">
        <f t="shared" si="6"/>
        <v>#NAME?</v>
      </c>
      <c r="K931" s="78" t="str">
        <f t="shared" si="7"/>
        <v>#NAME?</v>
      </c>
      <c r="L931" s="78" t="str">
        <f t="shared" si="8"/>
        <v>#NAME?</v>
      </c>
      <c r="M931" s="4"/>
      <c r="N931" s="4"/>
      <c r="O931" s="74" t="str">
        <f t="shared" si="9"/>
        <v>#NAME?</v>
      </c>
      <c r="P931" s="75" t="str">
        <f>IF(O931="","",IF(OR(periods_per_year=26,periods_per_year=52),IF(periods_per_year=26,IF(O931=1,fpdate,P930+14),IF(periods_per_year=52,IF(O931=1,fpdate,P930+7),"n/a")),IF(periods_per_year=24,DATE(YEAR(fpdate),MONTH(fpdate)+(O931-1)/2+IF(AND(DAY(fpdate)&gt;=15,MOD(O931,2)=0),1,0),IF(MOD(O931,2)=0,IF(DAY(fpdate)&gt;=15,DAY(fpdate)-14,DAY(fpdate)+14),DAY(fpdate))),IF(DAY(DATE(YEAR(fpdate),MONTH(fpdate)+O931-1,DAY(fpdate)))&lt;&gt;DAY(fpdate),DATE(YEAR(fpdate),MONTH(fpdate)+O931,0),DATE(YEAR(fpdate),MONTH(fpdate)+O931-1,DAY(fpdate))))))</f>
        <v>#NAME?</v>
      </c>
      <c r="Q931" s="80" t="str">
        <f>IF(O931="","",IF(D931&lt;&gt;"",D931,IF(O931=1,start_rate,IF(variable,IF(OR(O931=1,O931&lt;$J$23*periods_per_year),Q930,MIN($J$24,IF(MOD(O931-1,$J$26)=0,MAX($J$25,Q930+$J$27),Q930))),Q930))))</f>
        <v>#NAME?</v>
      </c>
      <c r="R931" s="78" t="str">
        <f t="shared" si="10"/>
        <v>#NAME?</v>
      </c>
      <c r="S931" s="78" t="str">
        <f t="shared" si="11"/>
        <v>#NAME?</v>
      </c>
      <c r="T931" s="78" t="str">
        <f t="shared" si="12"/>
        <v>#NAME?</v>
      </c>
      <c r="U931" s="78" t="str">
        <f t="shared" si="13"/>
        <v>#NAME?</v>
      </c>
    </row>
    <row r="932" ht="12.75" customHeight="1">
      <c r="A932" s="74" t="str">
        <f t="shared" si="1"/>
        <v>#NAME?</v>
      </c>
      <c r="B932" s="75" t="str">
        <f>IF(A932="","",IF(OR(periods_per_year=26,periods_per_year=52),IF(periods_per_year=26,IF(A932=1,fpdate,B931+14),IF(periods_per_year=52,IF(A932=1,fpdate,B931+7),"n/a")),IF(periods_per_year=24,DATE(YEAR(fpdate),MONTH(fpdate)+(A932-1)/2+IF(AND(DAY(fpdate)&gt;=15,MOD(A932,2)=0),1,0),IF(MOD(A932,2)=0,IF(DAY(fpdate)&gt;=15,DAY(fpdate)-14,DAY(fpdate)+14),DAY(fpdate))),IF(DAY(DATE(YEAR(fpdate),MONTH(fpdate)+A932-1,DAY(fpdate)))&lt;&gt;DAY(fpdate),DATE(YEAR(fpdate),MONTH(fpdate)+A932,0),DATE(YEAR(fpdate),MONTH(fpdate)+A932-1,DAY(fpdate))))))</f>
        <v>#NAME?</v>
      </c>
      <c r="C932" s="76" t="str">
        <f t="shared" si="2"/>
        <v>#NAME?</v>
      </c>
      <c r="D932" s="77" t="str">
        <f>IF(A932="","",IF(A932=1,start_rate,IF(variable,IF(OR(A932=1,A932&lt;$J$23*periods_per_year),D931,MIN($J$24,IF(MOD(A932-1,$J$26)=0,MAX($J$25,D931+$J$27),D931))),D931)))</f>
        <v>#NAME?</v>
      </c>
      <c r="E932" s="78" t="str">
        <f t="shared" si="3"/>
        <v>#NAME?</v>
      </c>
      <c r="F932" s="78" t="str">
        <f t="shared" si="4"/>
        <v>#NAME?</v>
      </c>
      <c r="G932" s="78" t="str">
        <f>IF(OR(A932="",A932&lt;$E$23),"",IF(J931&lt;=F932,0,IF(IF(AND(A932&gt;=$E$23,MOD(A932-$E$23,int)=0),$E$24,0)+F932&gt;=J931+E932,J931+E932-F932,IF(AND(A932&gt;=$E$23,MOD(A932-$E$23,int)=0),$E$24,0)+IF(IF(AND(A932&gt;=$E$23,MOD(A932-$E$23,int)=0),$E$24,0)+IF(MOD(A932-$E$27,periods_per_year)=0,$E$26,0)+F932&lt;J931+E932,IF(MOD(A932-$E$27,periods_per_year)=0,$E$26,0),J931+E932-IF(AND(A932&gt;=$E$23,MOD(A932-$E$23,int)=0),$E$24,0)-F932))))</f>
        <v>#NAME?</v>
      </c>
      <c r="H932" s="79"/>
      <c r="I932" s="78" t="str">
        <f t="shared" si="5"/>
        <v>#NAME?</v>
      </c>
      <c r="J932" s="78" t="str">
        <f t="shared" si="6"/>
        <v>#NAME?</v>
      </c>
      <c r="K932" s="78" t="str">
        <f t="shared" si="7"/>
        <v>#NAME?</v>
      </c>
      <c r="L932" s="78" t="str">
        <f t="shared" si="8"/>
        <v>#NAME?</v>
      </c>
      <c r="M932" s="4"/>
      <c r="N932" s="4"/>
      <c r="O932" s="74" t="str">
        <f t="shared" si="9"/>
        <v>#NAME?</v>
      </c>
      <c r="P932" s="75" t="str">
        <f>IF(O932="","",IF(OR(periods_per_year=26,periods_per_year=52),IF(periods_per_year=26,IF(O932=1,fpdate,P931+14),IF(periods_per_year=52,IF(O932=1,fpdate,P931+7),"n/a")),IF(periods_per_year=24,DATE(YEAR(fpdate),MONTH(fpdate)+(O932-1)/2+IF(AND(DAY(fpdate)&gt;=15,MOD(O932,2)=0),1,0),IF(MOD(O932,2)=0,IF(DAY(fpdate)&gt;=15,DAY(fpdate)-14,DAY(fpdate)+14),DAY(fpdate))),IF(DAY(DATE(YEAR(fpdate),MONTH(fpdate)+O932-1,DAY(fpdate)))&lt;&gt;DAY(fpdate),DATE(YEAR(fpdate),MONTH(fpdate)+O932,0),DATE(YEAR(fpdate),MONTH(fpdate)+O932-1,DAY(fpdate))))))</f>
        <v>#NAME?</v>
      </c>
      <c r="Q932" s="80" t="str">
        <f>IF(O932="","",IF(D932&lt;&gt;"",D932,IF(O932=1,start_rate,IF(variable,IF(OR(O932=1,O932&lt;$J$23*periods_per_year),Q931,MIN($J$24,IF(MOD(O932-1,$J$26)=0,MAX($J$25,Q931+$J$27),Q931))),Q931))))</f>
        <v>#NAME?</v>
      </c>
      <c r="R932" s="78" t="str">
        <f t="shared" si="10"/>
        <v>#NAME?</v>
      </c>
      <c r="S932" s="78" t="str">
        <f t="shared" si="11"/>
        <v>#NAME?</v>
      </c>
      <c r="T932" s="78" t="str">
        <f t="shared" si="12"/>
        <v>#NAME?</v>
      </c>
      <c r="U932" s="78" t="str">
        <f t="shared" si="13"/>
        <v>#NAME?</v>
      </c>
    </row>
    <row r="933" ht="12.75" customHeight="1">
      <c r="A933" s="74" t="str">
        <f t="shared" si="1"/>
        <v>#NAME?</v>
      </c>
      <c r="B933" s="75" t="str">
        <f>IF(A933="","",IF(OR(periods_per_year=26,periods_per_year=52),IF(periods_per_year=26,IF(A933=1,fpdate,B932+14),IF(periods_per_year=52,IF(A933=1,fpdate,B932+7),"n/a")),IF(periods_per_year=24,DATE(YEAR(fpdate),MONTH(fpdate)+(A933-1)/2+IF(AND(DAY(fpdate)&gt;=15,MOD(A933,2)=0),1,0),IF(MOD(A933,2)=0,IF(DAY(fpdate)&gt;=15,DAY(fpdate)-14,DAY(fpdate)+14),DAY(fpdate))),IF(DAY(DATE(YEAR(fpdate),MONTH(fpdate)+A933-1,DAY(fpdate)))&lt;&gt;DAY(fpdate),DATE(YEAR(fpdate),MONTH(fpdate)+A933,0),DATE(YEAR(fpdate),MONTH(fpdate)+A933-1,DAY(fpdate))))))</f>
        <v>#NAME?</v>
      </c>
      <c r="C933" s="76" t="str">
        <f t="shared" si="2"/>
        <v>#NAME?</v>
      </c>
      <c r="D933" s="77" t="str">
        <f>IF(A933="","",IF(A933=1,start_rate,IF(variable,IF(OR(A933=1,A933&lt;$J$23*periods_per_year),D932,MIN($J$24,IF(MOD(A933-1,$J$26)=0,MAX($J$25,D932+$J$27),D932))),D932)))</f>
        <v>#NAME?</v>
      </c>
      <c r="E933" s="78" t="str">
        <f t="shared" si="3"/>
        <v>#NAME?</v>
      </c>
      <c r="F933" s="78" t="str">
        <f t="shared" si="4"/>
        <v>#NAME?</v>
      </c>
      <c r="G933" s="78" t="str">
        <f>IF(OR(A933="",A933&lt;$E$23),"",IF(J932&lt;=F933,0,IF(IF(AND(A933&gt;=$E$23,MOD(A933-$E$23,int)=0),$E$24,0)+F933&gt;=J932+E933,J932+E933-F933,IF(AND(A933&gt;=$E$23,MOD(A933-$E$23,int)=0),$E$24,0)+IF(IF(AND(A933&gt;=$E$23,MOD(A933-$E$23,int)=0),$E$24,0)+IF(MOD(A933-$E$27,periods_per_year)=0,$E$26,0)+F933&lt;J932+E933,IF(MOD(A933-$E$27,periods_per_year)=0,$E$26,0),J932+E933-IF(AND(A933&gt;=$E$23,MOD(A933-$E$23,int)=0),$E$24,0)-F933))))</f>
        <v>#NAME?</v>
      </c>
      <c r="H933" s="79"/>
      <c r="I933" s="78" t="str">
        <f t="shared" si="5"/>
        <v>#NAME?</v>
      </c>
      <c r="J933" s="78" t="str">
        <f t="shared" si="6"/>
        <v>#NAME?</v>
      </c>
      <c r="K933" s="78" t="str">
        <f t="shared" si="7"/>
        <v>#NAME?</v>
      </c>
      <c r="L933" s="78" t="str">
        <f t="shared" si="8"/>
        <v>#NAME?</v>
      </c>
      <c r="M933" s="4"/>
      <c r="N933" s="4"/>
      <c r="O933" s="74" t="str">
        <f t="shared" si="9"/>
        <v>#NAME?</v>
      </c>
      <c r="P933" s="75" t="str">
        <f>IF(O933="","",IF(OR(periods_per_year=26,periods_per_year=52),IF(periods_per_year=26,IF(O933=1,fpdate,P932+14),IF(periods_per_year=52,IF(O933=1,fpdate,P932+7),"n/a")),IF(periods_per_year=24,DATE(YEAR(fpdate),MONTH(fpdate)+(O933-1)/2+IF(AND(DAY(fpdate)&gt;=15,MOD(O933,2)=0),1,0),IF(MOD(O933,2)=0,IF(DAY(fpdate)&gt;=15,DAY(fpdate)-14,DAY(fpdate)+14),DAY(fpdate))),IF(DAY(DATE(YEAR(fpdate),MONTH(fpdate)+O933-1,DAY(fpdate)))&lt;&gt;DAY(fpdate),DATE(YEAR(fpdate),MONTH(fpdate)+O933,0),DATE(YEAR(fpdate),MONTH(fpdate)+O933-1,DAY(fpdate))))))</f>
        <v>#NAME?</v>
      </c>
      <c r="Q933" s="80" t="str">
        <f>IF(O933="","",IF(D933&lt;&gt;"",D933,IF(O933=1,start_rate,IF(variable,IF(OR(O933=1,O933&lt;$J$23*periods_per_year),Q932,MIN($J$24,IF(MOD(O933-1,$J$26)=0,MAX($J$25,Q932+$J$27),Q932))),Q932))))</f>
        <v>#NAME?</v>
      </c>
      <c r="R933" s="78" t="str">
        <f t="shared" si="10"/>
        <v>#NAME?</v>
      </c>
      <c r="S933" s="78" t="str">
        <f t="shared" si="11"/>
        <v>#NAME?</v>
      </c>
      <c r="T933" s="78" t="str">
        <f t="shared" si="12"/>
        <v>#NAME?</v>
      </c>
      <c r="U933" s="78" t="str">
        <f t="shared" si="13"/>
        <v>#NAME?</v>
      </c>
    </row>
    <row r="934" ht="12.75" customHeight="1">
      <c r="A934" s="74" t="str">
        <f t="shared" si="1"/>
        <v>#NAME?</v>
      </c>
      <c r="B934" s="75" t="str">
        <f>IF(A934="","",IF(OR(periods_per_year=26,periods_per_year=52),IF(periods_per_year=26,IF(A934=1,fpdate,B933+14),IF(periods_per_year=52,IF(A934=1,fpdate,B933+7),"n/a")),IF(periods_per_year=24,DATE(YEAR(fpdate),MONTH(fpdate)+(A934-1)/2+IF(AND(DAY(fpdate)&gt;=15,MOD(A934,2)=0),1,0),IF(MOD(A934,2)=0,IF(DAY(fpdate)&gt;=15,DAY(fpdate)-14,DAY(fpdate)+14),DAY(fpdate))),IF(DAY(DATE(YEAR(fpdate),MONTH(fpdate)+A934-1,DAY(fpdate)))&lt;&gt;DAY(fpdate),DATE(YEAR(fpdate),MONTH(fpdate)+A934,0),DATE(YEAR(fpdate),MONTH(fpdate)+A934-1,DAY(fpdate))))))</f>
        <v>#NAME?</v>
      </c>
      <c r="C934" s="76" t="str">
        <f t="shared" si="2"/>
        <v>#NAME?</v>
      </c>
      <c r="D934" s="77" t="str">
        <f>IF(A934="","",IF(A934=1,start_rate,IF(variable,IF(OR(A934=1,A934&lt;$J$23*periods_per_year),D933,MIN($J$24,IF(MOD(A934-1,$J$26)=0,MAX($J$25,D933+$J$27),D933))),D933)))</f>
        <v>#NAME?</v>
      </c>
      <c r="E934" s="78" t="str">
        <f t="shared" si="3"/>
        <v>#NAME?</v>
      </c>
      <c r="F934" s="78" t="str">
        <f t="shared" si="4"/>
        <v>#NAME?</v>
      </c>
      <c r="G934" s="78" t="str">
        <f>IF(OR(A934="",A934&lt;$E$23),"",IF(J933&lt;=F934,0,IF(IF(AND(A934&gt;=$E$23,MOD(A934-$E$23,int)=0),$E$24,0)+F934&gt;=J933+E934,J933+E934-F934,IF(AND(A934&gt;=$E$23,MOD(A934-$E$23,int)=0),$E$24,0)+IF(IF(AND(A934&gt;=$E$23,MOD(A934-$E$23,int)=0),$E$24,0)+IF(MOD(A934-$E$27,periods_per_year)=0,$E$26,0)+F934&lt;J933+E934,IF(MOD(A934-$E$27,periods_per_year)=0,$E$26,0),J933+E934-IF(AND(A934&gt;=$E$23,MOD(A934-$E$23,int)=0),$E$24,0)-F934))))</f>
        <v>#NAME?</v>
      </c>
      <c r="H934" s="79"/>
      <c r="I934" s="78" t="str">
        <f t="shared" si="5"/>
        <v>#NAME?</v>
      </c>
      <c r="J934" s="78" t="str">
        <f t="shared" si="6"/>
        <v>#NAME?</v>
      </c>
      <c r="K934" s="78" t="str">
        <f t="shared" si="7"/>
        <v>#NAME?</v>
      </c>
      <c r="L934" s="78" t="str">
        <f t="shared" si="8"/>
        <v>#NAME?</v>
      </c>
      <c r="M934" s="4"/>
      <c r="N934" s="4"/>
      <c r="O934" s="74" t="str">
        <f t="shared" si="9"/>
        <v>#NAME?</v>
      </c>
      <c r="P934" s="75" t="str">
        <f>IF(O934="","",IF(OR(periods_per_year=26,periods_per_year=52),IF(periods_per_year=26,IF(O934=1,fpdate,P933+14),IF(periods_per_year=52,IF(O934=1,fpdate,P933+7),"n/a")),IF(periods_per_year=24,DATE(YEAR(fpdate),MONTH(fpdate)+(O934-1)/2+IF(AND(DAY(fpdate)&gt;=15,MOD(O934,2)=0),1,0),IF(MOD(O934,2)=0,IF(DAY(fpdate)&gt;=15,DAY(fpdate)-14,DAY(fpdate)+14),DAY(fpdate))),IF(DAY(DATE(YEAR(fpdate),MONTH(fpdate)+O934-1,DAY(fpdate)))&lt;&gt;DAY(fpdate),DATE(YEAR(fpdate),MONTH(fpdate)+O934,0),DATE(YEAR(fpdate),MONTH(fpdate)+O934-1,DAY(fpdate))))))</f>
        <v>#NAME?</v>
      </c>
      <c r="Q934" s="80" t="str">
        <f>IF(O934="","",IF(D934&lt;&gt;"",D934,IF(O934=1,start_rate,IF(variable,IF(OR(O934=1,O934&lt;$J$23*periods_per_year),Q933,MIN($J$24,IF(MOD(O934-1,$J$26)=0,MAX($J$25,Q933+$J$27),Q933))),Q933))))</f>
        <v>#NAME?</v>
      </c>
      <c r="R934" s="78" t="str">
        <f t="shared" si="10"/>
        <v>#NAME?</v>
      </c>
      <c r="S934" s="78" t="str">
        <f t="shared" si="11"/>
        <v>#NAME?</v>
      </c>
      <c r="T934" s="78" t="str">
        <f t="shared" si="12"/>
        <v>#NAME?</v>
      </c>
      <c r="U934" s="78" t="str">
        <f t="shared" si="13"/>
        <v>#NAME?</v>
      </c>
    </row>
    <row r="935" ht="12.75" customHeight="1">
      <c r="A935" s="74" t="str">
        <f t="shared" si="1"/>
        <v>#NAME?</v>
      </c>
      <c r="B935" s="75" t="str">
        <f>IF(A935="","",IF(OR(periods_per_year=26,periods_per_year=52),IF(periods_per_year=26,IF(A935=1,fpdate,B934+14),IF(periods_per_year=52,IF(A935=1,fpdate,B934+7),"n/a")),IF(periods_per_year=24,DATE(YEAR(fpdate),MONTH(fpdate)+(A935-1)/2+IF(AND(DAY(fpdate)&gt;=15,MOD(A935,2)=0),1,0),IF(MOD(A935,2)=0,IF(DAY(fpdate)&gt;=15,DAY(fpdate)-14,DAY(fpdate)+14),DAY(fpdate))),IF(DAY(DATE(YEAR(fpdate),MONTH(fpdate)+A935-1,DAY(fpdate)))&lt;&gt;DAY(fpdate),DATE(YEAR(fpdate),MONTH(fpdate)+A935,0),DATE(YEAR(fpdate),MONTH(fpdate)+A935-1,DAY(fpdate))))))</f>
        <v>#NAME?</v>
      </c>
      <c r="C935" s="76" t="str">
        <f t="shared" si="2"/>
        <v>#NAME?</v>
      </c>
      <c r="D935" s="77" t="str">
        <f>IF(A935="","",IF(A935=1,start_rate,IF(variable,IF(OR(A935=1,A935&lt;$J$23*periods_per_year),D934,MIN($J$24,IF(MOD(A935-1,$J$26)=0,MAX($J$25,D934+$J$27),D934))),D934)))</f>
        <v>#NAME?</v>
      </c>
      <c r="E935" s="78" t="str">
        <f t="shared" si="3"/>
        <v>#NAME?</v>
      </c>
      <c r="F935" s="78" t="str">
        <f t="shared" si="4"/>
        <v>#NAME?</v>
      </c>
      <c r="G935" s="78" t="str">
        <f>IF(OR(A935="",A935&lt;$E$23),"",IF(J934&lt;=F935,0,IF(IF(AND(A935&gt;=$E$23,MOD(A935-$E$23,int)=0),$E$24,0)+F935&gt;=J934+E935,J934+E935-F935,IF(AND(A935&gt;=$E$23,MOD(A935-$E$23,int)=0),$E$24,0)+IF(IF(AND(A935&gt;=$E$23,MOD(A935-$E$23,int)=0),$E$24,0)+IF(MOD(A935-$E$27,periods_per_year)=0,$E$26,0)+F935&lt;J934+E935,IF(MOD(A935-$E$27,periods_per_year)=0,$E$26,0),J934+E935-IF(AND(A935&gt;=$E$23,MOD(A935-$E$23,int)=0),$E$24,0)-F935))))</f>
        <v>#NAME?</v>
      </c>
      <c r="H935" s="79"/>
      <c r="I935" s="78" t="str">
        <f t="shared" si="5"/>
        <v>#NAME?</v>
      </c>
      <c r="J935" s="78" t="str">
        <f t="shared" si="6"/>
        <v>#NAME?</v>
      </c>
      <c r="K935" s="78" t="str">
        <f t="shared" si="7"/>
        <v>#NAME?</v>
      </c>
      <c r="L935" s="78" t="str">
        <f t="shared" si="8"/>
        <v>#NAME?</v>
      </c>
      <c r="M935" s="4"/>
      <c r="N935" s="4"/>
      <c r="O935" s="74" t="str">
        <f t="shared" si="9"/>
        <v>#NAME?</v>
      </c>
      <c r="P935" s="75" t="str">
        <f>IF(O935="","",IF(OR(periods_per_year=26,periods_per_year=52),IF(periods_per_year=26,IF(O935=1,fpdate,P934+14),IF(periods_per_year=52,IF(O935=1,fpdate,P934+7),"n/a")),IF(periods_per_year=24,DATE(YEAR(fpdate),MONTH(fpdate)+(O935-1)/2+IF(AND(DAY(fpdate)&gt;=15,MOD(O935,2)=0),1,0),IF(MOD(O935,2)=0,IF(DAY(fpdate)&gt;=15,DAY(fpdate)-14,DAY(fpdate)+14),DAY(fpdate))),IF(DAY(DATE(YEAR(fpdate),MONTH(fpdate)+O935-1,DAY(fpdate)))&lt;&gt;DAY(fpdate),DATE(YEAR(fpdate),MONTH(fpdate)+O935,0),DATE(YEAR(fpdate),MONTH(fpdate)+O935-1,DAY(fpdate))))))</f>
        <v>#NAME?</v>
      </c>
      <c r="Q935" s="80" t="str">
        <f>IF(O935="","",IF(D935&lt;&gt;"",D935,IF(O935=1,start_rate,IF(variable,IF(OR(O935=1,O935&lt;$J$23*periods_per_year),Q934,MIN($J$24,IF(MOD(O935-1,$J$26)=0,MAX($J$25,Q934+$J$27),Q934))),Q934))))</f>
        <v>#NAME?</v>
      </c>
      <c r="R935" s="78" t="str">
        <f t="shared" si="10"/>
        <v>#NAME?</v>
      </c>
      <c r="S935" s="78" t="str">
        <f t="shared" si="11"/>
        <v>#NAME?</v>
      </c>
      <c r="T935" s="78" t="str">
        <f t="shared" si="12"/>
        <v>#NAME?</v>
      </c>
      <c r="U935" s="78" t="str">
        <f t="shared" si="13"/>
        <v>#NAME?</v>
      </c>
    </row>
    <row r="936" ht="12.75" customHeight="1">
      <c r="A936" s="74" t="str">
        <f t="shared" si="1"/>
        <v>#NAME?</v>
      </c>
      <c r="B936" s="75" t="str">
        <f>IF(A936="","",IF(OR(periods_per_year=26,periods_per_year=52),IF(periods_per_year=26,IF(A936=1,fpdate,B935+14),IF(periods_per_year=52,IF(A936=1,fpdate,B935+7),"n/a")),IF(periods_per_year=24,DATE(YEAR(fpdate),MONTH(fpdate)+(A936-1)/2+IF(AND(DAY(fpdate)&gt;=15,MOD(A936,2)=0),1,0),IF(MOD(A936,2)=0,IF(DAY(fpdate)&gt;=15,DAY(fpdate)-14,DAY(fpdate)+14),DAY(fpdate))),IF(DAY(DATE(YEAR(fpdate),MONTH(fpdate)+A936-1,DAY(fpdate)))&lt;&gt;DAY(fpdate),DATE(YEAR(fpdate),MONTH(fpdate)+A936,0),DATE(YEAR(fpdate),MONTH(fpdate)+A936-1,DAY(fpdate))))))</f>
        <v>#NAME?</v>
      </c>
      <c r="C936" s="76" t="str">
        <f t="shared" si="2"/>
        <v>#NAME?</v>
      </c>
      <c r="D936" s="77" t="str">
        <f>IF(A936="","",IF(A936=1,start_rate,IF(variable,IF(OR(A936=1,A936&lt;$J$23*periods_per_year),D935,MIN($J$24,IF(MOD(A936-1,$J$26)=0,MAX($J$25,D935+$J$27),D935))),D935)))</f>
        <v>#NAME?</v>
      </c>
      <c r="E936" s="78" t="str">
        <f t="shared" si="3"/>
        <v>#NAME?</v>
      </c>
      <c r="F936" s="78" t="str">
        <f t="shared" si="4"/>
        <v>#NAME?</v>
      </c>
      <c r="G936" s="78" t="str">
        <f>IF(OR(A936="",A936&lt;$E$23),"",IF(J935&lt;=F936,0,IF(IF(AND(A936&gt;=$E$23,MOD(A936-$E$23,int)=0),$E$24,0)+F936&gt;=J935+E936,J935+E936-F936,IF(AND(A936&gt;=$E$23,MOD(A936-$E$23,int)=0),$E$24,0)+IF(IF(AND(A936&gt;=$E$23,MOD(A936-$E$23,int)=0),$E$24,0)+IF(MOD(A936-$E$27,periods_per_year)=0,$E$26,0)+F936&lt;J935+E936,IF(MOD(A936-$E$27,periods_per_year)=0,$E$26,0),J935+E936-IF(AND(A936&gt;=$E$23,MOD(A936-$E$23,int)=0),$E$24,0)-F936))))</f>
        <v>#NAME?</v>
      </c>
      <c r="H936" s="79"/>
      <c r="I936" s="78" t="str">
        <f t="shared" si="5"/>
        <v>#NAME?</v>
      </c>
      <c r="J936" s="78" t="str">
        <f t="shared" si="6"/>
        <v>#NAME?</v>
      </c>
      <c r="K936" s="78" t="str">
        <f t="shared" si="7"/>
        <v>#NAME?</v>
      </c>
      <c r="L936" s="78" t="str">
        <f t="shared" si="8"/>
        <v>#NAME?</v>
      </c>
      <c r="M936" s="4"/>
      <c r="N936" s="4"/>
      <c r="O936" s="74" t="str">
        <f t="shared" si="9"/>
        <v>#NAME?</v>
      </c>
      <c r="P936" s="75" t="str">
        <f>IF(O936="","",IF(OR(periods_per_year=26,periods_per_year=52),IF(periods_per_year=26,IF(O936=1,fpdate,P935+14),IF(periods_per_year=52,IF(O936=1,fpdate,P935+7),"n/a")),IF(periods_per_year=24,DATE(YEAR(fpdate),MONTH(fpdate)+(O936-1)/2+IF(AND(DAY(fpdate)&gt;=15,MOD(O936,2)=0),1,0),IF(MOD(O936,2)=0,IF(DAY(fpdate)&gt;=15,DAY(fpdate)-14,DAY(fpdate)+14),DAY(fpdate))),IF(DAY(DATE(YEAR(fpdate),MONTH(fpdate)+O936-1,DAY(fpdate)))&lt;&gt;DAY(fpdate),DATE(YEAR(fpdate),MONTH(fpdate)+O936,0),DATE(YEAR(fpdate),MONTH(fpdate)+O936-1,DAY(fpdate))))))</f>
        <v>#NAME?</v>
      </c>
      <c r="Q936" s="80" t="str">
        <f>IF(O936="","",IF(D936&lt;&gt;"",D936,IF(O936=1,start_rate,IF(variable,IF(OR(O936=1,O936&lt;$J$23*periods_per_year),Q935,MIN($J$24,IF(MOD(O936-1,$J$26)=0,MAX($J$25,Q935+$J$27),Q935))),Q935))))</f>
        <v>#NAME?</v>
      </c>
      <c r="R936" s="78" t="str">
        <f t="shared" si="10"/>
        <v>#NAME?</v>
      </c>
      <c r="S936" s="78" t="str">
        <f t="shared" si="11"/>
        <v>#NAME?</v>
      </c>
      <c r="T936" s="78" t="str">
        <f t="shared" si="12"/>
        <v>#NAME?</v>
      </c>
      <c r="U936" s="78" t="str">
        <f t="shared" si="13"/>
        <v>#NAME?</v>
      </c>
    </row>
    <row r="937" ht="12.75" customHeight="1">
      <c r="A937" s="74" t="str">
        <f t="shared" si="1"/>
        <v>#NAME?</v>
      </c>
      <c r="B937" s="75" t="str">
        <f>IF(A937="","",IF(OR(periods_per_year=26,periods_per_year=52),IF(periods_per_year=26,IF(A937=1,fpdate,B936+14),IF(periods_per_year=52,IF(A937=1,fpdate,B936+7),"n/a")),IF(periods_per_year=24,DATE(YEAR(fpdate),MONTH(fpdate)+(A937-1)/2+IF(AND(DAY(fpdate)&gt;=15,MOD(A937,2)=0),1,0),IF(MOD(A937,2)=0,IF(DAY(fpdate)&gt;=15,DAY(fpdate)-14,DAY(fpdate)+14),DAY(fpdate))),IF(DAY(DATE(YEAR(fpdate),MONTH(fpdate)+A937-1,DAY(fpdate)))&lt;&gt;DAY(fpdate),DATE(YEAR(fpdate),MONTH(fpdate)+A937,0),DATE(YEAR(fpdate),MONTH(fpdate)+A937-1,DAY(fpdate))))))</f>
        <v>#NAME?</v>
      </c>
      <c r="C937" s="76" t="str">
        <f t="shared" si="2"/>
        <v>#NAME?</v>
      </c>
      <c r="D937" s="77" t="str">
        <f>IF(A937="","",IF(A937=1,start_rate,IF(variable,IF(OR(A937=1,A937&lt;$J$23*periods_per_year),D936,MIN($J$24,IF(MOD(A937-1,$J$26)=0,MAX($J$25,D936+$J$27),D936))),D936)))</f>
        <v>#NAME?</v>
      </c>
      <c r="E937" s="78" t="str">
        <f t="shared" si="3"/>
        <v>#NAME?</v>
      </c>
      <c r="F937" s="78" t="str">
        <f t="shared" si="4"/>
        <v>#NAME?</v>
      </c>
      <c r="G937" s="78" t="str">
        <f>IF(OR(A937="",A937&lt;$E$23),"",IF(J936&lt;=F937,0,IF(IF(AND(A937&gt;=$E$23,MOD(A937-$E$23,int)=0),$E$24,0)+F937&gt;=J936+E937,J936+E937-F937,IF(AND(A937&gt;=$E$23,MOD(A937-$E$23,int)=0),$E$24,0)+IF(IF(AND(A937&gt;=$E$23,MOD(A937-$E$23,int)=0),$E$24,0)+IF(MOD(A937-$E$27,periods_per_year)=0,$E$26,0)+F937&lt;J936+E937,IF(MOD(A937-$E$27,periods_per_year)=0,$E$26,0),J936+E937-IF(AND(A937&gt;=$E$23,MOD(A937-$E$23,int)=0),$E$24,0)-F937))))</f>
        <v>#NAME?</v>
      </c>
      <c r="H937" s="79"/>
      <c r="I937" s="78" t="str">
        <f t="shared" si="5"/>
        <v>#NAME?</v>
      </c>
      <c r="J937" s="78" t="str">
        <f t="shared" si="6"/>
        <v>#NAME?</v>
      </c>
      <c r="K937" s="78" t="str">
        <f t="shared" si="7"/>
        <v>#NAME?</v>
      </c>
      <c r="L937" s="78" t="str">
        <f t="shared" si="8"/>
        <v>#NAME?</v>
      </c>
      <c r="M937" s="4"/>
      <c r="N937" s="4"/>
      <c r="O937" s="74" t="str">
        <f t="shared" si="9"/>
        <v>#NAME?</v>
      </c>
      <c r="P937" s="75" t="str">
        <f>IF(O937="","",IF(OR(periods_per_year=26,periods_per_year=52),IF(periods_per_year=26,IF(O937=1,fpdate,P936+14),IF(periods_per_year=52,IF(O937=1,fpdate,P936+7),"n/a")),IF(periods_per_year=24,DATE(YEAR(fpdate),MONTH(fpdate)+(O937-1)/2+IF(AND(DAY(fpdate)&gt;=15,MOD(O937,2)=0),1,0),IF(MOD(O937,2)=0,IF(DAY(fpdate)&gt;=15,DAY(fpdate)-14,DAY(fpdate)+14),DAY(fpdate))),IF(DAY(DATE(YEAR(fpdate),MONTH(fpdate)+O937-1,DAY(fpdate)))&lt;&gt;DAY(fpdate),DATE(YEAR(fpdate),MONTH(fpdate)+O937,0),DATE(YEAR(fpdate),MONTH(fpdate)+O937-1,DAY(fpdate))))))</f>
        <v>#NAME?</v>
      </c>
      <c r="Q937" s="80" t="str">
        <f>IF(O937="","",IF(D937&lt;&gt;"",D937,IF(O937=1,start_rate,IF(variable,IF(OR(O937=1,O937&lt;$J$23*periods_per_year),Q936,MIN($J$24,IF(MOD(O937-1,$J$26)=0,MAX($J$25,Q936+$J$27),Q936))),Q936))))</f>
        <v>#NAME?</v>
      </c>
      <c r="R937" s="78" t="str">
        <f t="shared" si="10"/>
        <v>#NAME?</v>
      </c>
      <c r="S937" s="78" t="str">
        <f t="shared" si="11"/>
        <v>#NAME?</v>
      </c>
      <c r="T937" s="78" t="str">
        <f t="shared" si="12"/>
        <v>#NAME?</v>
      </c>
      <c r="U937" s="78" t="str">
        <f t="shared" si="13"/>
        <v>#NAME?</v>
      </c>
    </row>
    <row r="938" ht="12.75" customHeight="1">
      <c r="A938" s="74" t="str">
        <f t="shared" si="1"/>
        <v>#NAME?</v>
      </c>
      <c r="B938" s="75" t="str">
        <f>IF(A938="","",IF(OR(periods_per_year=26,periods_per_year=52),IF(periods_per_year=26,IF(A938=1,fpdate,B937+14),IF(periods_per_year=52,IF(A938=1,fpdate,B937+7),"n/a")),IF(periods_per_year=24,DATE(YEAR(fpdate),MONTH(fpdate)+(A938-1)/2+IF(AND(DAY(fpdate)&gt;=15,MOD(A938,2)=0),1,0),IF(MOD(A938,2)=0,IF(DAY(fpdate)&gt;=15,DAY(fpdate)-14,DAY(fpdate)+14),DAY(fpdate))),IF(DAY(DATE(YEAR(fpdate),MONTH(fpdate)+A938-1,DAY(fpdate)))&lt;&gt;DAY(fpdate),DATE(YEAR(fpdate),MONTH(fpdate)+A938,0),DATE(YEAR(fpdate),MONTH(fpdate)+A938-1,DAY(fpdate))))))</f>
        <v>#NAME?</v>
      </c>
      <c r="C938" s="76" t="str">
        <f t="shared" si="2"/>
        <v>#NAME?</v>
      </c>
      <c r="D938" s="77" t="str">
        <f>IF(A938="","",IF(A938=1,start_rate,IF(variable,IF(OR(A938=1,A938&lt;$J$23*periods_per_year),D937,MIN($J$24,IF(MOD(A938-1,$J$26)=0,MAX($J$25,D937+$J$27),D937))),D937)))</f>
        <v>#NAME?</v>
      </c>
      <c r="E938" s="78" t="str">
        <f t="shared" si="3"/>
        <v>#NAME?</v>
      </c>
      <c r="F938" s="78" t="str">
        <f t="shared" si="4"/>
        <v>#NAME?</v>
      </c>
      <c r="G938" s="78" t="str">
        <f>IF(OR(A938="",A938&lt;$E$23),"",IF(J937&lt;=F938,0,IF(IF(AND(A938&gt;=$E$23,MOD(A938-$E$23,int)=0),$E$24,0)+F938&gt;=J937+E938,J937+E938-F938,IF(AND(A938&gt;=$E$23,MOD(A938-$E$23,int)=0),$E$24,0)+IF(IF(AND(A938&gt;=$E$23,MOD(A938-$E$23,int)=0),$E$24,0)+IF(MOD(A938-$E$27,periods_per_year)=0,$E$26,0)+F938&lt;J937+E938,IF(MOD(A938-$E$27,periods_per_year)=0,$E$26,0),J937+E938-IF(AND(A938&gt;=$E$23,MOD(A938-$E$23,int)=0),$E$24,0)-F938))))</f>
        <v>#NAME?</v>
      </c>
      <c r="H938" s="79"/>
      <c r="I938" s="78" t="str">
        <f t="shared" si="5"/>
        <v>#NAME?</v>
      </c>
      <c r="J938" s="78" t="str">
        <f t="shared" si="6"/>
        <v>#NAME?</v>
      </c>
      <c r="K938" s="78" t="str">
        <f t="shared" si="7"/>
        <v>#NAME?</v>
      </c>
      <c r="L938" s="78" t="str">
        <f t="shared" si="8"/>
        <v>#NAME?</v>
      </c>
      <c r="M938" s="4"/>
      <c r="N938" s="4"/>
      <c r="O938" s="74" t="str">
        <f t="shared" si="9"/>
        <v>#NAME?</v>
      </c>
      <c r="P938" s="75" t="str">
        <f>IF(O938="","",IF(OR(periods_per_year=26,periods_per_year=52),IF(periods_per_year=26,IF(O938=1,fpdate,P937+14),IF(periods_per_year=52,IF(O938=1,fpdate,P937+7),"n/a")),IF(periods_per_year=24,DATE(YEAR(fpdate),MONTH(fpdate)+(O938-1)/2+IF(AND(DAY(fpdate)&gt;=15,MOD(O938,2)=0),1,0),IF(MOD(O938,2)=0,IF(DAY(fpdate)&gt;=15,DAY(fpdate)-14,DAY(fpdate)+14),DAY(fpdate))),IF(DAY(DATE(YEAR(fpdate),MONTH(fpdate)+O938-1,DAY(fpdate)))&lt;&gt;DAY(fpdate),DATE(YEAR(fpdate),MONTH(fpdate)+O938,0),DATE(YEAR(fpdate),MONTH(fpdate)+O938-1,DAY(fpdate))))))</f>
        <v>#NAME?</v>
      </c>
      <c r="Q938" s="80" t="str">
        <f>IF(O938="","",IF(D938&lt;&gt;"",D938,IF(O938=1,start_rate,IF(variable,IF(OR(O938=1,O938&lt;$J$23*periods_per_year),Q937,MIN($J$24,IF(MOD(O938-1,$J$26)=0,MAX($J$25,Q937+$J$27),Q937))),Q937))))</f>
        <v>#NAME?</v>
      </c>
      <c r="R938" s="78" t="str">
        <f t="shared" si="10"/>
        <v>#NAME?</v>
      </c>
      <c r="S938" s="78" t="str">
        <f t="shared" si="11"/>
        <v>#NAME?</v>
      </c>
      <c r="T938" s="78" t="str">
        <f t="shared" si="12"/>
        <v>#NAME?</v>
      </c>
      <c r="U938" s="78" t="str">
        <f t="shared" si="13"/>
        <v>#NAME?</v>
      </c>
    </row>
    <row r="939" ht="12.75" customHeight="1">
      <c r="A939" s="74" t="str">
        <f t="shared" si="1"/>
        <v>#NAME?</v>
      </c>
      <c r="B939" s="75" t="str">
        <f>IF(A939="","",IF(OR(periods_per_year=26,periods_per_year=52),IF(periods_per_year=26,IF(A939=1,fpdate,B938+14),IF(periods_per_year=52,IF(A939=1,fpdate,B938+7),"n/a")),IF(periods_per_year=24,DATE(YEAR(fpdate),MONTH(fpdate)+(A939-1)/2+IF(AND(DAY(fpdate)&gt;=15,MOD(A939,2)=0),1,0),IF(MOD(A939,2)=0,IF(DAY(fpdate)&gt;=15,DAY(fpdate)-14,DAY(fpdate)+14),DAY(fpdate))),IF(DAY(DATE(YEAR(fpdate),MONTH(fpdate)+A939-1,DAY(fpdate)))&lt;&gt;DAY(fpdate),DATE(YEAR(fpdate),MONTH(fpdate)+A939,0),DATE(YEAR(fpdate),MONTH(fpdate)+A939-1,DAY(fpdate))))))</f>
        <v>#NAME?</v>
      </c>
      <c r="C939" s="76" t="str">
        <f t="shared" si="2"/>
        <v>#NAME?</v>
      </c>
      <c r="D939" s="77" t="str">
        <f>IF(A939="","",IF(A939=1,start_rate,IF(variable,IF(OR(A939=1,A939&lt;$J$23*periods_per_year),D938,MIN($J$24,IF(MOD(A939-1,$J$26)=0,MAX($J$25,D938+$J$27),D938))),D938)))</f>
        <v>#NAME?</v>
      </c>
      <c r="E939" s="78" t="str">
        <f t="shared" si="3"/>
        <v>#NAME?</v>
      </c>
      <c r="F939" s="78" t="str">
        <f t="shared" si="4"/>
        <v>#NAME?</v>
      </c>
      <c r="G939" s="78" t="str">
        <f>IF(OR(A939="",A939&lt;$E$23),"",IF(J938&lt;=F939,0,IF(IF(AND(A939&gt;=$E$23,MOD(A939-$E$23,int)=0),$E$24,0)+F939&gt;=J938+E939,J938+E939-F939,IF(AND(A939&gt;=$E$23,MOD(A939-$E$23,int)=0),$E$24,0)+IF(IF(AND(A939&gt;=$E$23,MOD(A939-$E$23,int)=0),$E$24,0)+IF(MOD(A939-$E$27,periods_per_year)=0,$E$26,0)+F939&lt;J938+E939,IF(MOD(A939-$E$27,periods_per_year)=0,$E$26,0),J938+E939-IF(AND(A939&gt;=$E$23,MOD(A939-$E$23,int)=0),$E$24,0)-F939))))</f>
        <v>#NAME?</v>
      </c>
      <c r="H939" s="79"/>
      <c r="I939" s="78" t="str">
        <f t="shared" si="5"/>
        <v>#NAME?</v>
      </c>
      <c r="J939" s="78" t="str">
        <f t="shared" si="6"/>
        <v>#NAME?</v>
      </c>
      <c r="K939" s="78" t="str">
        <f t="shared" si="7"/>
        <v>#NAME?</v>
      </c>
      <c r="L939" s="78" t="str">
        <f t="shared" si="8"/>
        <v>#NAME?</v>
      </c>
      <c r="M939" s="4"/>
      <c r="N939" s="4"/>
      <c r="O939" s="74" t="str">
        <f t="shared" si="9"/>
        <v>#NAME?</v>
      </c>
      <c r="P939" s="75" t="str">
        <f>IF(O939="","",IF(OR(periods_per_year=26,periods_per_year=52),IF(periods_per_year=26,IF(O939=1,fpdate,P938+14),IF(periods_per_year=52,IF(O939=1,fpdate,P938+7),"n/a")),IF(periods_per_year=24,DATE(YEAR(fpdate),MONTH(fpdate)+(O939-1)/2+IF(AND(DAY(fpdate)&gt;=15,MOD(O939,2)=0),1,0),IF(MOD(O939,2)=0,IF(DAY(fpdate)&gt;=15,DAY(fpdate)-14,DAY(fpdate)+14),DAY(fpdate))),IF(DAY(DATE(YEAR(fpdate),MONTH(fpdate)+O939-1,DAY(fpdate)))&lt;&gt;DAY(fpdate),DATE(YEAR(fpdate),MONTH(fpdate)+O939,0),DATE(YEAR(fpdate),MONTH(fpdate)+O939-1,DAY(fpdate))))))</f>
        <v>#NAME?</v>
      </c>
      <c r="Q939" s="80" t="str">
        <f>IF(O939="","",IF(D939&lt;&gt;"",D939,IF(O939=1,start_rate,IF(variable,IF(OR(O939=1,O939&lt;$J$23*periods_per_year),Q938,MIN($J$24,IF(MOD(O939-1,$J$26)=0,MAX($J$25,Q938+$J$27),Q938))),Q938))))</f>
        <v>#NAME?</v>
      </c>
      <c r="R939" s="78" t="str">
        <f t="shared" si="10"/>
        <v>#NAME?</v>
      </c>
      <c r="S939" s="78" t="str">
        <f t="shared" si="11"/>
        <v>#NAME?</v>
      </c>
      <c r="T939" s="78" t="str">
        <f t="shared" si="12"/>
        <v>#NAME?</v>
      </c>
      <c r="U939" s="78" t="str">
        <f t="shared" si="13"/>
        <v>#NAME?</v>
      </c>
    </row>
    <row r="940" ht="12.75" customHeight="1">
      <c r="A940" s="74" t="str">
        <f t="shared" si="1"/>
        <v>#NAME?</v>
      </c>
      <c r="B940" s="75" t="str">
        <f>IF(A940="","",IF(OR(periods_per_year=26,periods_per_year=52),IF(periods_per_year=26,IF(A940=1,fpdate,B939+14),IF(periods_per_year=52,IF(A940=1,fpdate,B939+7),"n/a")),IF(periods_per_year=24,DATE(YEAR(fpdate),MONTH(fpdate)+(A940-1)/2+IF(AND(DAY(fpdate)&gt;=15,MOD(A940,2)=0),1,0),IF(MOD(A940,2)=0,IF(DAY(fpdate)&gt;=15,DAY(fpdate)-14,DAY(fpdate)+14),DAY(fpdate))),IF(DAY(DATE(YEAR(fpdate),MONTH(fpdate)+A940-1,DAY(fpdate)))&lt;&gt;DAY(fpdate),DATE(YEAR(fpdate),MONTH(fpdate)+A940,0),DATE(YEAR(fpdate),MONTH(fpdate)+A940-1,DAY(fpdate))))))</f>
        <v>#NAME?</v>
      </c>
      <c r="C940" s="76" t="str">
        <f t="shared" si="2"/>
        <v>#NAME?</v>
      </c>
      <c r="D940" s="77" t="str">
        <f>IF(A940="","",IF(A940=1,start_rate,IF(variable,IF(OR(A940=1,A940&lt;$J$23*periods_per_year),D939,MIN($J$24,IF(MOD(A940-1,$J$26)=0,MAX($J$25,D939+$J$27),D939))),D939)))</f>
        <v>#NAME?</v>
      </c>
      <c r="E940" s="78" t="str">
        <f t="shared" si="3"/>
        <v>#NAME?</v>
      </c>
      <c r="F940" s="78" t="str">
        <f t="shared" si="4"/>
        <v>#NAME?</v>
      </c>
      <c r="G940" s="78" t="str">
        <f>IF(OR(A940="",A940&lt;$E$23),"",IF(J939&lt;=F940,0,IF(IF(AND(A940&gt;=$E$23,MOD(A940-$E$23,int)=0),$E$24,0)+F940&gt;=J939+E940,J939+E940-F940,IF(AND(A940&gt;=$E$23,MOD(A940-$E$23,int)=0),$E$24,0)+IF(IF(AND(A940&gt;=$E$23,MOD(A940-$E$23,int)=0),$E$24,0)+IF(MOD(A940-$E$27,periods_per_year)=0,$E$26,0)+F940&lt;J939+E940,IF(MOD(A940-$E$27,periods_per_year)=0,$E$26,0),J939+E940-IF(AND(A940&gt;=$E$23,MOD(A940-$E$23,int)=0),$E$24,0)-F940))))</f>
        <v>#NAME?</v>
      </c>
      <c r="H940" s="79"/>
      <c r="I940" s="78" t="str">
        <f t="shared" si="5"/>
        <v>#NAME?</v>
      </c>
      <c r="J940" s="78" t="str">
        <f t="shared" si="6"/>
        <v>#NAME?</v>
      </c>
      <c r="K940" s="78" t="str">
        <f t="shared" si="7"/>
        <v>#NAME?</v>
      </c>
      <c r="L940" s="78" t="str">
        <f t="shared" si="8"/>
        <v>#NAME?</v>
      </c>
      <c r="M940" s="4"/>
      <c r="N940" s="4"/>
      <c r="O940" s="74" t="str">
        <f t="shared" si="9"/>
        <v>#NAME?</v>
      </c>
      <c r="P940" s="75" t="str">
        <f>IF(O940="","",IF(OR(periods_per_year=26,periods_per_year=52),IF(periods_per_year=26,IF(O940=1,fpdate,P939+14),IF(periods_per_year=52,IF(O940=1,fpdate,P939+7),"n/a")),IF(periods_per_year=24,DATE(YEAR(fpdate),MONTH(fpdate)+(O940-1)/2+IF(AND(DAY(fpdate)&gt;=15,MOD(O940,2)=0),1,0),IF(MOD(O940,2)=0,IF(DAY(fpdate)&gt;=15,DAY(fpdate)-14,DAY(fpdate)+14),DAY(fpdate))),IF(DAY(DATE(YEAR(fpdate),MONTH(fpdate)+O940-1,DAY(fpdate)))&lt;&gt;DAY(fpdate),DATE(YEAR(fpdate),MONTH(fpdate)+O940,0),DATE(YEAR(fpdate),MONTH(fpdate)+O940-1,DAY(fpdate))))))</f>
        <v>#NAME?</v>
      </c>
      <c r="Q940" s="80" t="str">
        <f>IF(O940="","",IF(D940&lt;&gt;"",D940,IF(O940=1,start_rate,IF(variable,IF(OR(O940=1,O940&lt;$J$23*periods_per_year),Q939,MIN($J$24,IF(MOD(O940-1,$J$26)=0,MAX($J$25,Q939+$J$27),Q939))),Q939))))</f>
        <v>#NAME?</v>
      </c>
      <c r="R940" s="78" t="str">
        <f t="shared" si="10"/>
        <v>#NAME?</v>
      </c>
      <c r="S940" s="78" t="str">
        <f t="shared" si="11"/>
        <v>#NAME?</v>
      </c>
      <c r="T940" s="78" t="str">
        <f t="shared" si="12"/>
        <v>#NAME?</v>
      </c>
      <c r="U940" s="78" t="str">
        <f t="shared" si="13"/>
        <v>#NAME?</v>
      </c>
    </row>
    <row r="941" ht="12.75" customHeight="1">
      <c r="A941" s="74" t="str">
        <f t="shared" si="1"/>
        <v>#NAME?</v>
      </c>
      <c r="B941" s="75" t="str">
        <f>IF(A941="","",IF(OR(periods_per_year=26,periods_per_year=52),IF(periods_per_year=26,IF(A941=1,fpdate,B940+14),IF(periods_per_year=52,IF(A941=1,fpdate,B940+7),"n/a")),IF(periods_per_year=24,DATE(YEAR(fpdate),MONTH(fpdate)+(A941-1)/2+IF(AND(DAY(fpdate)&gt;=15,MOD(A941,2)=0),1,0),IF(MOD(A941,2)=0,IF(DAY(fpdate)&gt;=15,DAY(fpdate)-14,DAY(fpdate)+14),DAY(fpdate))),IF(DAY(DATE(YEAR(fpdate),MONTH(fpdate)+A941-1,DAY(fpdate)))&lt;&gt;DAY(fpdate),DATE(YEAR(fpdate),MONTH(fpdate)+A941,0),DATE(YEAR(fpdate),MONTH(fpdate)+A941-1,DAY(fpdate))))))</f>
        <v>#NAME?</v>
      </c>
      <c r="C941" s="76" t="str">
        <f t="shared" si="2"/>
        <v>#NAME?</v>
      </c>
      <c r="D941" s="77" t="str">
        <f>IF(A941="","",IF(A941=1,start_rate,IF(variable,IF(OR(A941=1,A941&lt;$J$23*periods_per_year),D940,MIN($J$24,IF(MOD(A941-1,$J$26)=0,MAX($J$25,D940+$J$27),D940))),D940)))</f>
        <v>#NAME?</v>
      </c>
      <c r="E941" s="78" t="str">
        <f t="shared" si="3"/>
        <v>#NAME?</v>
      </c>
      <c r="F941" s="78" t="str">
        <f t="shared" si="4"/>
        <v>#NAME?</v>
      </c>
      <c r="G941" s="78" t="str">
        <f>IF(OR(A941="",A941&lt;$E$23),"",IF(J940&lt;=F941,0,IF(IF(AND(A941&gt;=$E$23,MOD(A941-$E$23,int)=0),$E$24,0)+F941&gt;=J940+E941,J940+E941-F941,IF(AND(A941&gt;=$E$23,MOD(A941-$E$23,int)=0),$E$24,0)+IF(IF(AND(A941&gt;=$E$23,MOD(A941-$E$23,int)=0),$E$24,0)+IF(MOD(A941-$E$27,periods_per_year)=0,$E$26,0)+F941&lt;J940+E941,IF(MOD(A941-$E$27,periods_per_year)=0,$E$26,0),J940+E941-IF(AND(A941&gt;=$E$23,MOD(A941-$E$23,int)=0),$E$24,0)-F941))))</f>
        <v>#NAME?</v>
      </c>
      <c r="H941" s="79"/>
      <c r="I941" s="78" t="str">
        <f t="shared" si="5"/>
        <v>#NAME?</v>
      </c>
      <c r="J941" s="78" t="str">
        <f t="shared" si="6"/>
        <v>#NAME?</v>
      </c>
      <c r="K941" s="78" t="str">
        <f t="shared" si="7"/>
        <v>#NAME?</v>
      </c>
      <c r="L941" s="78" t="str">
        <f t="shared" si="8"/>
        <v>#NAME?</v>
      </c>
      <c r="M941" s="4"/>
      <c r="N941" s="4"/>
      <c r="O941" s="74" t="str">
        <f t="shared" si="9"/>
        <v>#NAME?</v>
      </c>
      <c r="P941" s="75" t="str">
        <f>IF(O941="","",IF(OR(periods_per_year=26,periods_per_year=52),IF(periods_per_year=26,IF(O941=1,fpdate,P940+14),IF(periods_per_year=52,IF(O941=1,fpdate,P940+7),"n/a")),IF(periods_per_year=24,DATE(YEAR(fpdate),MONTH(fpdate)+(O941-1)/2+IF(AND(DAY(fpdate)&gt;=15,MOD(O941,2)=0),1,0),IF(MOD(O941,2)=0,IF(DAY(fpdate)&gt;=15,DAY(fpdate)-14,DAY(fpdate)+14),DAY(fpdate))),IF(DAY(DATE(YEAR(fpdate),MONTH(fpdate)+O941-1,DAY(fpdate)))&lt;&gt;DAY(fpdate),DATE(YEAR(fpdate),MONTH(fpdate)+O941,0),DATE(YEAR(fpdate),MONTH(fpdate)+O941-1,DAY(fpdate))))))</f>
        <v>#NAME?</v>
      </c>
      <c r="Q941" s="80" t="str">
        <f>IF(O941="","",IF(D941&lt;&gt;"",D941,IF(O941=1,start_rate,IF(variable,IF(OR(O941=1,O941&lt;$J$23*periods_per_year),Q940,MIN($J$24,IF(MOD(O941-1,$J$26)=0,MAX($J$25,Q940+$J$27),Q940))),Q940))))</f>
        <v>#NAME?</v>
      </c>
      <c r="R941" s="78" t="str">
        <f t="shared" si="10"/>
        <v>#NAME?</v>
      </c>
      <c r="S941" s="78" t="str">
        <f t="shared" si="11"/>
        <v>#NAME?</v>
      </c>
      <c r="T941" s="78" t="str">
        <f t="shared" si="12"/>
        <v>#NAME?</v>
      </c>
      <c r="U941" s="78" t="str">
        <f t="shared" si="13"/>
        <v>#NAME?</v>
      </c>
    </row>
    <row r="942" ht="12.75" customHeight="1">
      <c r="A942" s="74" t="str">
        <f t="shared" si="1"/>
        <v>#NAME?</v>
      </c>
      <c r="B942" s="75" t="str">
        <f>IF(A942="","",IF(OR(periods_per_year=26,periods_per_year=52),IF(periods_per_year=26,IF(A942=1,fpdate,B941+14),IF(periods_per_year=52,IF(A942=1,fpdate,B941+7),"n/a")),IF(periods_per_year=24,DATE(YEAR(fpdate),MONTH(fpdate)+(A942-1)/2+IF(AND(DAY(fpdate)&gt;=15,MOD(A942,2)=0),1,0),IF(MOD(A942,2)=0,IF(DAY(fpdate)&gt;=15,DAY(fpdate)-14,DAY(fpdate)+14),DAY(fpdate))),IF(DAY(DATE(YEAR(fpdate),MONTH(fpdate)+A942-1,DAY(fpdate)))&lt;&gt;DAY(fpdate),DATE(YEAR(fpdate),MONTH(fpdate)+A942,0),DATE(YEAR(fpdate),MONTH(fpdate)+A942-1,DAY(fpdate))))))</f>
        <v>#NAME?</v>
      </c>
      <c r="C942" s="76" t="str">
        <f t="shared" si="2"/>
        <v>#NAME?</v>
      </c>
      <c r="D942" s="77" t="str">
        <f>IF(A942="","",IF(A942=1,start_rate,IF(variable,IF(OR(A942=1,A942&lt;$J$23*periods_per_year),D941,MIN($J$24,IF(MOD(A942-1,$J$26)=0,MAX($J$25,D941+$J$27),D941))),D941)))</f>
        <v>#NAME?</v>
      </c>
      <c r="E942" s="78" t="str">
        <f t="shared" si="3"/>
        <v>#NAME?</v>
      </c>
      <c r="F942" s="78" t="str">
        <f t="shared" si="4"/>
        <v>#NAME?</v>
      </c>
      <c r="G942" s="78" t="str">
        <f>IF(OR(A942="",A942&lt;$E$23),"",IF(J941&lt;=F942,0,IF(IF(AND(A942&gt;=$E$23,MOD(A942-$E$23,int)=0),$E$24,0)+F942&gt;=J941+E942,J941+E942-F942,IF(AND(A942&gt;=$E$23,MOD(A942-$E$23,int)=0),$E$24,0)+IF(IF(AND(A942&gt;=$E$23,MOD(A942-$E$23,int)=0),$E$24,0)+IF(MOD(A942-$E$27,periods_per_year)=0,$E$26,0)+F942&lt;J941+E942,IF(MOD(A942-$E$27,periods_per_year)=0,$E$26,0),J941+E942-IF(AND(A942&gt;=$E$23,MOD(A942-$E$23,int)=0),$E$24,0)-F942))))</f>
        <v>#NAME?</v>
      </c>
      <c r="H942" s="79"/>
      <c r="I942" s="78" t="str">
        <f t="shared" si="5"/>
        <v>#NAME?</v>
      </c>
      <c r="J942" s="78" t="str">
        <f t="shared" si="6"/>
        <v>#NAME?</v>
      </c>
      <c r="K942" s="78" t="str">
        <f t="shared" si="7"/>
        <v>#NAME?</v>
      </c>
      <c r="L942" s="78" t="str">
        <f t="shared" si="8"/>
        <v>#NAME?</v>
      </c>
      <c r="M942" s="4"/>
      <c r="N942" s="4"/>
      <c r="O942" s="74" t="str">
        <f t="shared" si="9"/>
        <v>#NAME?</v>
      </c>
      <c r="P942" s="75" t="str">
        <f>IF(O942="","",IF(OR(periods_per_year=26,periods_per_year=52),IF(periods_per_year=26,IF(O942=1,fpdate,P941+14),IF(periods_per_year=52,IF(O942=1,fpdate,P941+7),"n/a")),IF(periods_per_year=24,DATE(YEAR(fpdate),MONTH(fpdate)+(O942-1)/2+IF(AND(DAY(fpdate)&gt;=15,MOD(O942,2)=0),1,0),IF(MOD(O942,2)=0,IF(DAY(fpdate)&gt;=15,DAY(fpdate)-14,DAY(fpdate)+14),DAY(fpdate))),IF(DAY(DATE(YEAR(fpdate),MONTH(fpdate)+O942-1,DAY(fpdate)))&lt;&gt;DAY(fpdate),DATE(YEAR(fpdate),MONTH(fpdate)+O942,0),DATE(YEAR(fpdate),MONTH(fpdate)+O942-1,DAY(fpdate))))))</f>
        <v>#NAME?</v>
      </c>
      <c r="Q942" s="80" t="str">
        <f>IF(O942="","",IF(D942&lt;&gt;"",D942,IF(O942=1,start_rate,IF(variable,IF(OR(O942=1,O942&lt;$J$23*periods_per_year),Q941,MIN($J$24,IF(MOD(O942-1,$J$26)=0,MAX($J$25,Q941+$J$27),Q941))),Q941))))</f>
        <v>#NAME?</v>
      </c>
      <c r="R942" s="78" t="str">
        <f t="shared" si="10"/>
        <v>#NAME?</v>
      </c>
      <c r="S942" s="78" t="str">
        <f t="shared" si="11"/>
        <v>#NAME?</v>
      </c>
      <c r="T942" s="78" t="str">
        <f t="shared" si="12"/>
        <v>#NAME?</v>
      </c>
      <c r="U942" s="78" t="str">
        <f t="shared" si="13"/>
        <v>#NAME?</v>
      </c>
    </row>
    <row r="943" ht="12.75" customHeight="1">
      <c r="A943" s="74" t="str">
        <f t="shared" si="1"/>
        <v>#NAME?</v>
      </c>
      <c r="B943" s="75" t="str">
        <f>IF(A943="","",IF(OR(periods_per_year=26,periods_per_year=52),IF(periods_per_year=26,IF(A943=1,fpdate,B942+14),IF(periods_per_year=52,IF(A943=1,fpdate,B942+7),"n/a")),IF(periods_per_year=24,DATE(YEAR(fpdate),MONTH(fpdate)+(A943-1)/2+IF(AND(DAY(fpdate)&gt;=15,MOD(A943,2)=0),1,0),IF(MOD(A943,2)=0,IF(DAY(fpdate)&gt;=15,DAY(fpdate)-14,DAY(fpdate)+14),DAY(fpdate))),IF(DAY(DATE(YEAR(fpdate),MONTH(fpdate)+A943-1,DAY(fpdate)))&lt;&gt;DAY(fpdate),DATE(YEAR(fpdate),MONTH(fpdate)+A943,0),DATE(YEAR(fpdate),MONTH(fpdate)+A943-1,DAY(fpdate))))))</f>
        <v>#NAME?</v>
      </c>
      <c r="C943" s="76" t="str">
        <f t="shared" si="2"/>
        <v>#NAME?</v>
      </c>
      <c r="D943" s="77" t="str">
        <f>IF(A943="","",IF(A943=1,start_rate,IF(variable,IF(OR(A943=1,A943&lt;$J$23*periods_per_year),D942,MIN($J$24,IF(MOD(A943-1,$J$26)=0,MAX($J$25,D942+$J$27),D942))),D942)))</f>
        <v>#NAME?</v>
      </c>
      <c r="E943" s="78" t="str">
        <f t="shared" si="3"/>
        <v>#NAME?</v>
      </c>
      <c r="F943" s="78" t="str">
        <f t="shared" si="4"/>
        <v>#NAME?</v>
      </c>
      <c r="G943" s="78" t="str">
        <f>IF(OR(A943="",A943&lt;$E$23),"",IF(J942&lt;=F943,0,IF(IF(AND(A943&gt;=$E$23,MOD(A943-$E$23,int)=0),$E$24,0)+F943&gt;=J942+E943,J942+E943-F943,IF(AND(A943&gt;=$E$23,MOD(A943-$E$23,int)=0),$E$24,0)+IF(IF(AND(A943&gt;=$E$23,MOD(A943-$E$23,int)=0),$E$24,0)+IF(MOD(A943-$E$27,periods_per_year)=0,$E$26,0)+F943&lt;J942+E943,IF(MOD(A943-$E$27,periods_per_year)=0,$E$26,0),J942+E943-IF(AND(A943&gt;=$E$23,MOD(A943-$E$23,int)=0),$E$24,0)-F943))))</f>
        <v>#NAME?</v>
      </c>
      <c r="H943" s="79"/>
      <c r="I943" s="78" t="str">
        <f t="shared" si="5"/>
        <v>#NAME?</v>
      </c>
      <c r="J943" s="78" t="str">
        <f t="shared" si="6"/>
        <v>#NAME?</v>
      </c>
      <c r="K943" s="78" t="str">
        <f t="shared" si="7"/>
        <v>#NAME?</v>
      </c>
      <c r="L943" s="78" t="str">
        <f t="shared" si="8"/>
        <v>#NAME?</v>
      </c>
      <c r="M943" s="4"/>
      <c r="N943" s="4"/>
      <c r="O943" s="74" t="str">
        <f t="shared" si="9"/>
        <v>#NAME?</v>
      </c>
      <c r="P943" s="75" t="str">
        <f>IF(O943="","",IF(OR(periods_per_year=26,periods_per_year=52),IF(periods_per_year=26,IF(O943=1,fpdate,P942+14),IF(periods_per_year=52,IF(O943=1,fpdate,P942+7),"n/a")),IF(periods_per_year=24,DATE(YEAR(fpdate),MONTH(fpdate)+(O943-1)/2+IF(AND(DAY(fpdate)&gt;=15,MOD(O943,2)=0),1,0),IF(MOD(O943,2)=0,IF(DAY(fpdate)&gt;=15,DAY(fpdate)-14,DAY(fpdate)+14),DAY(fpdate))),IF(DAY(DATE(YEAR(fpdate),MONTH(fpdate)+O943-1,DAY(fpdate)))&lt;&gt;DAY(fpdate),DATE(YEAR(fpdate),MONTH(fpdate)+O943,0),DATE(YEAR(fpdate),MONTH(fpdate)+O943-1,DAY(fpdate))))))</f>
        <v>#NAME?</v>
      </c>
      <c r="Q943" s="80" t="str">
        <f>IF(O943="","",IF(D943&lt;&gt;"",D943,IF(O943=1,start_rate,IF(variable,IF(OR(O943=1,O943&lt;$J$23*periods_per_year),Q942,MIN($J$24,IF(MOD(O943-1,$J$26)=0,MAX($J$25,Q942+$J$27),Q942))),Q942))))</f>
        <v>#NAME?</v>
      </c>
      <c r="R943" s="78" t="str">
        <f t="shared" si="10"/>
        <v>#NAME?</v>
      </c>
      <c r="S943" s="78" t="str">
        <f t="shared" si="11"/>
        <v>#NAME?</v>
      </c>
      <c r="T943" s="78" t="str">
        <f t="shared" si="12"/>
        <v>#NAME?</v>
      </c>
      <c r="U943" s="78" t="str">
        <f t="shared" si="13"/>
        <v>#NAME?</v>
      </c>
    </row>
    <row r="944" ht="12.75" customHeight="1">
      <c r="A944" s="74" t="str">
        <f t="shared" si="1"/>
        <v>#NAME?</v>
      </c>
      <c r="B944" s="75" t="str">
        <f>IF(A944="","",IF(OR(periods_per_year=26,periods_per_year=52),IF(periods_per_year=26,IF(A944=1,fpdate,B943+14),IF(periods_per_year=52,IF(A944=1,fpdate,B943+7),"n/a")),IF(periods_per_year=24,DATE(YEAR(fpdate),MONTH(fpdate)+(A944-1)/2+IF(AND(DAY(fpdate)&gt;=15,MOD(A944,2)=0),1,0),IF(MOD(A944,2)=0,IF(DAY(fpdate)&gt;=15,DAY(fpdate)-14,DAY(fpdate)+14),DAY(fpdate))),IF(DAY(DATE(YEAR(fpdate),MONTH(fpdate)+A944-1,DAY(fpdate)))&lt;&gt;DAY(fpdate),DATE(YEAR(fpdate),MONTH(fpdate)+A944,0),DATE(YEAR(fpdate),MONTH(fpdate)+A944-1,DAY(fpdate))))))</f>
        <v>#NAME?</v>
      </c>
      <c r="C944" s="76" t="str">
        <f t="shared" si="2"/>
        <v>#NAME?</v>
      </c>
      <c r="D944" s="77" t="str">
        <f>IF(A944="","",IF(A944=1,start_rate,IF(variable,IF(OR(A944=1,A944&lt;$J$23*periods_per_year),D943,MIN($J$24,IF(MOD(A944-1,$J$26)=0,MAX($J$25,D943+$J$27),D943))),D943)))</f>
        <v>#NAME?</v>
      </c>
      <c r="E944" s="78" t="str">
        <f t="shared" si="3"/>
        <v>#NAME?</v>
      </c>
      <c r="F944" s="78" t="str">
        <f t="shared" si="4"/>
        <v>#NAME?</v>
      </c>
      <c r="G944" s="78" t="str">
        <f>IF(OR(A944="",A944&lt;$E$23),"",IF(J943&lt;=F944,0,IF(IF(AND(A944&gt;=$E$23,MOD(A944-$E$23,int)=0),$E$24,0)+F944&gt;=J943+E944,J943+E944-F944,IF(AND(A944&gt;=$E$23,MOD(A944-$E$23,int)=0),$E$24,0)+IF(IF(AND(A944&gt;=$E$23,MOD(A944-$E$23,int)=0),$E$24,0)+IF(MOD(A944-$E$27,periods_per_year)=0,$E$26,0)+F944&lt;J943+E944,IF(MOD(A944-$E$27,periods_per_year)=0,$E$26,0),J943+E944-IF(AND(A944&gt;=$E$23,MOD(A944-$E$23,int)=0),$E$24,0)-F944))))</f>
        <v>#NAME?</v>
      </c>
      <c r="H944" s="79"/>
      <c r="I944" s="78" t="str">
        <f t="shared" si="5"/>
        <v>#NAME?</v>
      </c>
      <c r="J944" s="78" t="str">
        <f t="shared" si="6"/>
        <v>#NAME?</v>
      </c>
      <c r="K944" s="78" t="str">
        <f t="shared" si="7"/>
        <v>#NAME?</v>
      </c>
      <c r="L944" s="78" t="str">
        <f t="shared" si="8"/>
        <v>#NAME?</v>
      </c>
      <c r="M944" s="4"/>
      <c r="N944" s="4"/>
      <c r="O944" s="74" t="str">
        <f t="shared" si="9"/>
        <v>#NAME?</v>
      </c>
      <c r="P944" s="75" t="str">
        <f>IF(O944="","",IF(OR(periods_per_year=26,periods_per_year=52),IF(periods_per_year=26,IF(O944=1,fpdate,P943+14),IF(periods_per_year=52,IF(O944=1,fpdate,P943+7),"n/a")),IF(periods_per_year=24,DATE(YEAR(fpdate),MONTH(fpdate)+(O944-1)/2+IF(AND(DAY(fpdate)&gt;=15,MOD(O944,2)=0),1,0),IF(MOD(O944,2)=0,IF(DAY(fpdate)&gt;=15,DAY(fpdate)-14,DAY(fpdate)+14),DAY(fpdate))),IF(DAY(DATE(YEAR(fpdate),MONTH(fpdate)+O944-1,DAY(fpdate)))&lt;&gt;DAY(fpdate),DATE(YEAR(fpdate),MONTH(fpdate)+O944,0),DATE(YEAR(fpdate),MONTH(fpdate)+O944-1,DAY(fpdate))))))</f>
        <v>#NAME?</v>
      </c>
      <c r="Q944" s="80" t="str">
        <f>IF(O944="","",IF(D944&lt;&gt;"",D944,IF(O944=1,start_rate,IF(variable,IF(OR(O944=1,O944&lt;$J$23*periods_per_year),Q943,MIN($J$24,IF(MOD(O944-1,$J$26)=0,MAX($J$25,Q943+$J$27),Q943))),Q943))))</f>
        <v>#NAME?</v>
      </c>
      <c r="R944" s="78" t="str">
        <f t="shared" si="10"/>
        <v>#NAME?</v>
      </c>
      <c r="S944" s="78" t="str">
        <f t="shared" si="11"/>
        <v>#NAME?</v>
      </c>
      <c r="T944" s="78" t="str">
        <f t="shared" si="12"/>
        <v>#NAME?</v>
      </c>
      <c r="U944" s="78" t="str">
        <f t="shared" si="13"/>
        <v>#NAME?</v>
      </c>
    </row>
    <row r="945" ht="12.75" customHeight="1">
      <c r="A945" s="74" t="str">
        <f t="shared" si="1"/>
        <v>#NAME?</v>
      </c>
      <c r="B945" s="75" t="str">
        <f>IF(A945="","",IF(OR(periods_per_year=26,periods_per_year=52),IF(periods_per_year=26,IF(A945=1,fpdate,B944+14),IF(periods_per_year=52,IF(A945=1,fpdate,B944+7),"n/a")),IF(periods_per_year=24,DATE(YEAR(fpdate),MONTH(fpdate)+(A945-1)/2+IF(AND(DAY(fpdate)&gt;=15,MOD(A945,2)=0),1,0),IF(MOD(A945,2)=0,IF(DAY(fpdate)&gt;=15,DAY(fpdate)-14,DAY(fpdate)+14),DAY(fpdate))),IF(DAY(DATE(YEAR(fpdate),MONTH(fpdate)+A945-1,DAY(fpdate)))&lt;&gt;DAY(fpdate),DATE(YEAR(fpdate),MONTH(fpdate)+A945,0),DATE(YEAR(fpdate),MONTH(fpdate)+A945-1,DAY(fpdate))))))</f>
        <v>#NAME?</v>
      </c>
      <c r="C945" s="76" t="str">
        <f t="shared" si="2"/>
        <v>#NAME?</v>
      </c>
      <c r="D945" s="77" t="str">
        <f>IF(A945="","",IF(A945=1,start_rate,IF(variable,IF(OR(A945=1,A945&lt;$J$23*periods_per_year),D944,MIN($J$24,IF(MOD(A945-1,$J$26)=0,MAX($J$25,D944+$J$27),D944))),D944)))</f>
        <v>#NAME?</v>
      </c>
      <c r="E945" s="78" t="str">
        <f t="shared" si="3"/>
        <v>#NAME?</v>
      </c>
      <c r="F945" s="78" t="str">
        <f t="shared" si="4"/>
        <v>#NAME?</v>
      </c>
      <c r="G945" s="78" t="str">
        <f>IF(OR(A945="",A945&lt;$E$23),"",IF(J944&lt;=F945,0,IF(IF(AND(A945&gt;=$E$23,MOD(A945-$E$23,int)=0),$E$24,0)+F945&gt;=J944+E945,J944+E945-F945,IF(AND(A945&gt;=$E$23,MOD(A945-$E$23,int)=0),$E$24,0)+IF(IF(AND(A945&gt;=$E$23,MOD(A945-$E$23,int)=0),$E$24,0)+IF(MOD(A945-$E$27,periods_per_year)=0,$E$26,0)+F945&lt;J944+E945,IF(MOD(A945-$E$27,periods_per_year)=0,$E$26,0),J944+E945-IF(AND(A945&gt;=$E$23,MOD(A945-$E$23,int)=0),$E$24,0)-F945))))</f>
        <v>#NAME?</v>
      </c>
      <c r="H945" s="79"/>
      <c r="I945" s="78" t="str">
        <f t="shared" si="5"/>
        <v>#NAME?</v>
      </c>
      <c r="J945" s="78" t="str">
        <f t="shared" si="6"/>
        <v>#NAME?</v>
      </c>
      <c r="K945" s="78" t="str">
        <f t="shared" si="7"/>
        <v>#NAME?</v>
      </c>
      <c r="L945" s="78" t="str">
        <f t="shared" si="8"/>
        <v>#NAME?</v>
      </c>
      <c r="M945" s="4"/>
      <c r="N945" s="4"/>
      <c r="O945" s="74" t="str">
        <f t="shared" si="9"/>
        <v>#NAME?</v>
      </c>
      <c r="P945" s="75" t="str">
        <f>IF(O945="","",IF(OR(periods_per_year=26,periods_per_year=52),IF(periods_per_year=26,IF(O945=1,fpdate,P944+14),IF(periods_per_year=52,IF(O945=1,fpdate,P944+7),"n/a")),IF(periods_per_year=24,DATE(YEAR(fpdate),MONTH(fpdate)+(O945-1)/2+IF(AND(DAY(fpdate)&gt;=15,MOD(O945,2)=0),1,0),IF(MOD(O945,2)=0,IF(DAY(fpdate)&gt;=15,DAY(fpdate)-14,DAY(fpdate)+14),DAY(fpdate))),IF(DAY(DATE(YEAR(fpdate),MONTH(fpdate)+O945-1,DAY(fpdate)))&lt;&gt;DAY(fpdate),DATE(YEAR(fpdate),MONTH(fpdate)+O945,0),DATE(YEAR(fpdate),MONTH(fpdate)+O945-1,DAY(fpdate))))))</f>
        <v>#NAME?</v>
      </c>
      <c r="Q945" s="80" t="str">
        <f>IF(O945="","",IF(D945&lt;&gt;"",D945,IF(O945=1,start_rate,IF(variable,IF(OR(O945=1,O945&lt;$J$23*periods_per_year),Q944,MIN($J$24,IF(MOD(O945-1,$J$26)=0,MAX($J$25,Q944+$J$27),Q944))),Q944))))</f>
        <v>#NAME?</v>
      </c>
      <c r="R945" s="78" t="str">
        <f t="shared" si="10"/>
        <v>#NAME?</v>
      </c>
      <c r="S945" s="78" t="str">
        <f t="shared" si="11"/>
        <v>#NAME?</v>
      </c>
      <c r="T945" s="78" t="str">
        <f t="shared" si="12"/>
        <v>#NAME?</v>
      </c>
      <c r="U945" s="78" t="str">
        <f t="shared" si="13"/>
        <v>#NAME?</v>
      </c>
    </row>
    <row r="946" ht="12.75" customHeight="1">
      <c r="A946" s="74" t="str">
        <f t="shared" si="1"/>
        <v>#NAME?</v>
      </c>
      <c r="B946" s="75" t="str">
        <f>IF(A946="","",IF(OR(periods_per_year=26,periods_per_year=52),IF(periods_per_year=26,IF(A946=1,fpdate,B945+14),IF(periods_per_year=52,IF(A946=1,fpdate,B945+7),"n/a")),IF(periods_per_year=24,DATE(YEAR(fpdate),MONTH(fpdate)+(A946-1)/2+IF(AND(DAY(fpdate)&gt;=15,MOD(A946,2)=0),1,0),IF(MOD(A946,2)=0,IF(DAY(fpdate)&gt;=15,DAY(fpdate)-14,DAY(fpdate)+14),DAY(fpdate))),IF(DAY(DATE(YEAR(fpdate),MONTH(fpdate)+A946-1,DAY(fpdate)))&lt;&gt;DAY(fpdate),DATE(YEAR(fpdate),MONTH(fpdate)+A946,0),DATE(YEAR(fpdate),MONTH(fpdate)+A946-1,DAY(fpdate))))))</f>
        <v>#NAME?</v>
      </c>
      <c r="C946" s="76" t="str">
        <f t="shared" si="2"/>
        <v>#NAME?</v>
      </c>
      <c r="D946" s="77" t="str">
        <f>IF(A946="","",IF(A946=1,start_rate,IF(variable,IF(OR(A946=1,A946&lt;$J$23*periods_per_year),D945,MIN($J$24,IF(MOD(A946-1,$J$26)=0,MAX($J$25,D945+$J$27),D945))),D945)))</f>
        <v>#NAME?</v>
      </c>
      <c r="E946" s="78" t="str">
        <f t="shared" si="3"/>
        <v>#NAME?</v>
      </c>
      <c r="F946" s="78" t="str">
        <f t="shared" si="4"/>
        <v>#NAME?</v>
      </c>
      <c r="G946" s="78" t="str">
        <f>IF(OR(A946="",A946&lt;$E$23),"",IF(J945&lt;=F946,0,IF(IF(AND(A946&gt;=$E$23,MOD(A946-$E$23,int)=0),$E$24,0)+F946&gt;=J945+E946,J945+E946-F946,IF(AND(A946&gt;=$E$23,MOD(A946-$E$23,int)=0),$E$24,0)+IF(IF(AND(A946&gt;=$E$23,MOD(A946-$E$23,int)=0),$E$24,0)+IF(MOD(A946-$E$27,periods_per_year)=0,$E$26,0)+F946&lt;J945+E946,IF(MOD(A946-$E$27,periods_per_year)=0,$E$26,0),J945+E946-IF(AND(A946&gt;=$E$23,MOD(A946-$E$23,int)=0),$E$24,0)-F946))))</f>
        <v>#NAME?</v>
      </c>
      <c r="H946" s="79"/>
      <c r="I946" s="78" t="str">
        <f t="shared" si="5"/>
        <v>#NAME?</v>
      </c>
      <c r="J946" s="78" t="str">
        <f t="shared" si="6"/>
        <v>#NAME?</v>
      </c>
      <c r="K946" s="78" t="str">
        <f t="shared" si="7"/>
        <v>#NAME?</v>
      </c>
      <c r="L946" s="78" t="str">
        <f t="shared" si="8"/>
        <v>#NAME?</v>
      </c>
      <c r="M946" s="4"/>
      <c r="N946" s="4"/>
      <c r="O946" s="74" t="str">
        <f t="shared" si="9"/>
        <v>#NAME?</v>
      </c>
      <c r="P946" s="75" t="str">
        <f>IF(O946="","",IF(OR(periods_per_year=26,periods_per_year=52),IF(periods_per_year=26,IF(O946=1,fpdate,P945+14),IF(periods_per_year=52,IF(O946=1,fpdate,P945+7),"n/a")),IF(periods_per_year=24,DATE(YEAR(fpdate),MONTH(fpdate)+(O946-1)/2+IF(AND(DAY(fpdate)&gt;=15,MOD(O946,2)=0),1,0),IF(MOD(O946,2)=0,IF(DAY(fpdate)&gt;=15,DAY(fpdate)-14,DAY(fpdate)+14),DAY(fpdate))),IF(DAY(DATE(YEAR(fpdate),MONTH(fpdate)+O946-1,DAY(fpdate)))&lt;&gt;DAY(fpdate),DATE(YEAR(fpdate),MONTH(fpdate)+O946,0),DATE(YEAR(fpdate),MONTH(fpdate)+O946-1,DAY(fpdate))))))</f>
        <v>#NAME?</v>
      </c>
      <c r="Q946" s="80" t="str">
        <f>IF(O946="","",IF(D946&lt;&gt;"",D946,IF(O946=1,start_rate,IF(variable,IF(OR(O946=1,O946&lt;$J$23*periods_per_year),Q945,MIN($J$24,IF(MOD(O946-1,$J$26)=0,MAX($J$25,Q945+$J$27),Q945))),Q945))))</f>
        <v>#NAME?</v>
      </c>
      <c r="R946" s="78" t="str">
        <f t="shared" si="10"/>
        <v>#NAME?</v>
      </c>
      <c r="S946" s="78" t="str">
        <f t="shared" si="11"/>
        <v>#NAME?</v>
      </c>
      <c r="T946" s="78" t="str">
        <f t="shared" si="12"/>
        <v>#NAME?</v>
      </c>
      <c r="U946" s="78" t="str">
        <f t="shared" si="13"/>
        <v>#NAME?</v>
      </c>
    </row>
    <row r="947" ht="12.75" customHeight="1">
      <c r="A947" s="74" t="str">
        <f t="shared" si="1"/>
        <v>#NAME?</v>
      </c>
      <c r="B947" s="75" t="str">
        <f>IF(A947="","",IF(OR(periods_per_year=26,periods_per_year=52),IF(periods_per_year=26,IF(A947=1,fpdate,B946+14),IF(periods_per_year=52,IF(A947=1,fpdate,B946+7),"n/a")),IF(periods_per_year=24,DATE(YEAR(fpdate),MONTH(fpdate)+(A947-1)/2+IF(AND(DAY(fpdate)&gt;=15,MOD(A947,2)=0),1,0),IF(MOD(A947,2)=0,IF(DAY(fpdate)&gt;=15,DAY(fpdate)-14,DAY(fpdate)+14),DAY(fpdate))),IF(DAY(DATE(YEAR(fpdate),MONTH(fpdate)+A947-1,DAY(fpdate)))&lt;&gt;DAY(fpdate),DATE(YEAR(fpdate),MONTH(fpdate)+A947,0),DATE(YEAR(fpdate),MONTH(fpdate)+A947-1,DAY(fpdate))))))</f>
        <v>#NAME?</v>
      </c>
      <c r="C947" s="76" t="str">
        <f t="shared" si="2"/>
        <v>#NAME?</v>
      </c>
      <c r="D947" s="77" t="str">
        <f>IF(A947="","",IF(A947=1,start_rate,IF(variable,IF(OR(A947=1,A947&lt;$J$23*periods_per_year),D946,MIN($J$24,IF(MOD(A947-1,$J$26)=0,MAX($J$25,D946+$J$27),D946))),D946)))</f>
        <v>#NAME?</v>
      </c>
      <c r="E947" s="78" t="str">
        <f t="shared" si="3"/>
        <v>#NAME?</v>
      </c>
      <c r="F947" s="78" t="str">
        <f t="shared" si="4"/>
        <v>#NAME?</v>
      </c>
      <c r="G947" s="78" t="str">
        <f>IF(OR(A947="",A947&lt;$E$23),"",IF(J946&lt;=F947,0,IF(IF(AND(A947&gt;=$E$23,MOD(A947-$E$23,int)=0),$E$24,0)+F947&gt;=J946+E947,J946+E947-F947,IF(AND(A947&gt;=$E$23,MOD(A947-$E$23,int)=0),$E$24,0)+IF(IF(AND(A947&gt;=$E$23,MOD(A947-$E$23,int)=0),$E$24,0)+IF(MOD(A947-$E$27,periods_per_year)=0,$E$26,0)+F947&lt;J946+E947,IF(MOD(A947-$E$27,periods_per_year)=0,$E$26,0),J946+E947-IF(AND(A947&gt;=$E$23,MOD(A947-$E$23,int)=0),$E$24,0)-F947))))</f>
        <v>#NAME?</v>
      </c>
      <c r="H947" s="79"/>
      <c r="I947" s="78" t="str">
        <f t="shared" si="5"/>
        <v>#NAME?</v>
      </c>
      <c r="J947" s="78" t="str">
        <f t="shared" si="6"/>
        <v>#NAME?</v>
      </c>
      <c r="K947" s="78" t="str">
        <f t="shared" si="7"/>
        <v>#NAME?</v>
      </c>
      <c r="L947" s="78" t="str">
        <f t="shared" si="8"/>
        <v>#NAME?</v>
      </c>
      <c r="M947" s="4"/>
      <c r="N947" s="4"/>
      <c r="O947" s="74" t="str">
        <f t="shared" si="9"/>
        <v>#NAME?</v>
      </c>
      <c r="P947" s="75" t="str">
        <f>IF(O947="","",IF(OR(periods_per_year=26,periods_per_year=52),IF(periods_per_year=26,IF(O947=1,fpdate,P946+14),IF(periods_per_year=52,IF(O947=1,fpdate,P946+7),"n/a")),IF(periods_per_year=24,DATE(YEAR(fpdate),MONTH(fpdate)+(O947-1)/2+IF(AND(DAY(fpdate)&gt;=15,MOD(O947,2)=0),1,0),IF(MOD(O947,2)=0,IF(DAY(fpdate)&gt;=15,DAY(fpdate)-14,DAY(fpdate)+14),DAY(fpdate))),IF(DAY(DATE(YEAR(fpdate),MONTH(fpdate)+O947-1,DAY(fpdate)))&lt;&gt;DAY(fpdate),DATE(YEAR(fpdate),MONTH(fpdate)+O947,0),DATE(YEAR(fpdate),MONTH(fpdate)+O947-1,DAY(fpdate))))))</f>
        <v>#NAME?</v>
      </c>
      <c r="Q947" s="80" t="str">
        <f>IF(O947="","",IF(D947&lt;&gt;"",D947,IF(O947=1,start_rate,IF(variable,IF(OR(O947=1,O947&lt;$J$23*periods_per_year),Q946,MIN($J$24,IF(MOD(O947-1,$J$26)=0,MAX($J$25,Q946+$J$27),Q946))),Q946))))</f>
        <v>#NAME?</v>
      </c>
      <c r="R947" s="78" t="str">
        <f t="shared" si="10"/>
        <v>#NAME?</v>
      </c>
      <c r="S947" s="78" t="str">
        <f t="shared" si="11"/>
        <v>#NAME?</v>
      </c>
      <c r="T947" s="78" t="str">
        <f t="shared" si="12"/>
        <v>#NAME?</v>
      </c>
      <c r="U947" s="78" t="str">
        <f t="shared" si="13"/>
        <v>#NAME?</v>
      </c>
    </row>
    <row r="948" ht="12.75" customHeight="1">
      <c r="A948" s="74" t="str">
        <f t="shared" si="1"/>
        <v>#NAME?</v>
      </c>
      <c r="B948" s="75" t="str">
        <f>IF(A948="","",IF(OR(periods_per_year=26,periods_per_year=52),IF(periods_per_year=26,IF(A948=1,fpdate,B947+14),IF(periods_per_year=52,IF(A948=1,fpdate,B947+7),"n/a")),IF(periods_per_year=24,DATE(YEAR(fpdate),MONTH(fpdate)+(A948-1)/2+IF(AND(DAY(fpdate)&gt;=15,MOD(A948,2)=0),1,0),IF(MOD(A948,2)=0,IF(DAY(fpdate)&gt;=15,DAY(fpdate)-14,DAY(fpdate)+14),DAY(fpdate))),IF(DAY(DATE(YEAR(fpdate),MONTH(fpdate)+A948-1,DAY(fpdate)))&lt;&gt;DAY(fpdate),DATE(YEAR(fpdate),MONTH(fpdate)+A948,0),DATE(YEAR(fpdate),MONTH(fpdate)+A948-1,DAY(fpdate))))))</f>
        <v>#NAME?</v>
      </c>
      <c r="C948" s="76" t="str">
        <f t="shared" si="2"/>
        <v>#NAME?</v>
      </c>
      <c r="D948" s="77" t="str">
        <f>IF(A948="","",IF(A948=1,start_rate,IF(variable,IF(OR(A948=1,A948&lt;$J$23*periods_per_year),D947,MIN($J$24,IF(MOD(A948-1,$J$26)=0,MAX($J$25,D947+$J$27),D947))),D947)))</f>
        <v>#NAME?</v>
      </c>
      <c r="E948" s="78" t="str">
        <f t="shared" si="3"/>
        <v>#NAME?</v>
      </c>
      <c r="F948" s="78" t="str">
        <f t="shared" si="4"/>
        <v>#NAME?</v>
      </c>
      <c r="G948" s="78" t="str">
        <f>IF(OR(A948="",A948&lt;$E$23),"",IF(J947&lt;=F948,0,IF(IF(AND(A948&gt;=$E$23,MOD(A948-$E$23,int)=0),$E$24,0)+F948&gt;=J947+E948,J947+E948-F948,IF(AND(A948&gt;=$E$23,MOD(A948-$E$23,int)=0),$E$24,0)+IF(IF(AND(A948&gt;=$E$23,MOD(A948-$E$23,int)=0),$E$24,0)+IF(MOD(A948-$E$27,periods_per_year)=0,$E$26,0)+F948&lt;J947+E948,IF(MOD(A948-$E$27,periods_per_year)=0,$E$26,0),J947+E948-IF(AND(A948&gt;=$E$23,MOD(A948-$E$23,int)=0),$E$24,0)-F948))))</f>
        <v>#NAME?</v>
      </c>
      <c r="H948" s="79"/>
      <c r="I948" s="78" t="str">
        <f t="shared" si="5"/>
        <v>#NAME?</v>
      </c>
      <c r="J948" s="78" t="str">
        <f t="shared" si="6"/>
        <v>#NAME?</v>
      </c>
      <c r="K948" s="78" t="str">
        <f t="shared" si="7"/>
        <v>#NAME?</v>
      </c>
      <c r="L948" s="78" t="str">
        <f t="shared" si="8"/>
        <v>#NAME?</v>
      </c>
      <c r="M948" s="4"/>
      <c r="N948" s="4"/>
      <c r="O948" s="74" t="str">
        <f t="shared" si="9"/>
        <v>#NAME?</v>
      </c>
      <c r="P948" s="75" t="str">
        <f>IF(O948="","",IF(OR(periods_per_year=26,periods_per_year=52),IF(periods_per_year=26,IF(O948=1,fpdate,P947+14),IF(periods_per_year=52,IF(O948=1,fpdate,P947+7),"n/a")),IF(periods_per_year=24,DATE(YEAR(fpdate),MONTH(fpdate)+(O948-1)/2+IF(AND(DAY(fpdate)&gt;=15,MOD(O948,2)=0),1,0),IF(MOD(O948,2)=0,IF(DAY(fpdate)&gt;=15,DAY(fpdate)-14,DAY(fpdate)+14),DAY(fpdate))),IF(DAY(DATE(YEAR(fpdate),MONTH(fpdate)+O948-1,DAY(fpdate)))&lt;&gt;DAY(fpdate),DATE(YEAR(fpdate),MONTH(fpdate)+O948,0),DATE(YEAR(fpdate),MONTH(fpdate)+O948-1,DAY(fpdate))))))</f>
        <v>#NAME?</v>
      </c>
      <c r="Q948" s="80" t="str">
        <f>IF(O948="","",IF(D948&lt;&gt;"",D948,IF(O948=1,start_rate,IF(variable,IF(OR(O948=1,O948&lt;$J$23*periods_per_year),Q947,MIN($J$24,IF(MOD(O948-1,$J$26)=0,MAX($J$25,Q947+$J$27),Q947))),Q947))))</f>
        <v>#NAME?</v>
      </c>
      <c r="R948" s="78" t="str">
        <f t="shared" si="10"/>
        <v>#NAME?</v>
      </c>
      <c r="S948" s="78" t="str">
        <f t="shared" si="11"/>
        <v>#NAME?</v>
      </c>
      <c r="T948" s="78" t="str">
        <f t="shared" si="12"/>
        <v>#NAME?</v>
      </c>
      <c r="U948" s="78" t="str">
        <f t="shared" si="13"/>
        <v>#NAME?</v>
      </c>
    </row>
    <row r="949" ht="12.75" customHeight="1">
      <c r="A949" s="74" t="str">
        <f t="shared" si="1"/>
        <v>#NAME?</v>
      </c>
      <c r="B949" s="75" t="str">
        <f>IF(A949="","",IF(OR(periods_per_year=26,periods_per_year=52),IF(periods_per_year=26,IF(A949=1,fpdate,B948+14),IF(periods_per_year=52,IF(A949=1,fpdate,B948+7),"n/a")),IF(periods_per_year=24,DATE(YEAR(fpdate),MONTH(fpdate)+(A949-1)/2+IF(AND(DAY(fpdate)&gt;=15,MOD(A949,2)=0),1,0),IF(MOD(A949,2)=0,IF(DAY(fpdate)&gt;=15,DAY(fpdate)-14,DAY(fpdate)+14),DAY(fpdate))),IF(DAY(DATE(YEAR(fpdate),MONTH(fpdate)+A949-1,DAY(fpdate)))&lt;&gt;DAY(fpdate),DATE(YEAR(fpdate),MONTH(fpdate)+A949,0),DATE(YEAR(fpdate),MONTH(fpdate)+A949-1,DAY(fpdate))))))</f>
        <v>#NAME?</v>
      </c>
      <c r="C949" s="76" t="str">
        <f t="shared" si="2"/>
        <v>#NAME?</v>
      </c>
      <c r="D949" s="77" t="str">
        <f>IF(A949="","",IF(A949=1,start_rate,IF(variable,IF(OR(A949=1,A949&lt;$J$23*periods_per_year),D948,MIN($J$24,IF(MOD(A949-1,$J$26)=0,MAX($J$25,D948+$J$27),D948))),D948)))</f>
        <v>#NAME?</v>
      </c>
      <c r="E949" s="78" t="str">
        <f t="shared" si="3"/>
        <v>#NAME?</v>
      </c>
      <c r="F949" s="78" t="str">
        <f t="shared" si="4"/>
        <v>#NAME?</v>
      </c>
      <c r="G949" s="78" t="str">
        <f>IF(OR(A949="",A949&lt;$E$23),"",IF(J948&lt;=F949,0,IF(IF(AND(A949&gt;=$E$23,MOD(A949-$E$23,int)=0),$E$24,0)+F949&gt;=J948+E949,J948+E949-F949,IF(AND(A949&gt;=$E$23,MOD(A949-$E$23,int)=0),$E$24,0)+IF(IF(AND(A949&gt;=$E$23,MOD(A949-$E$23,int)=0),$E$24,0)+IF(MOD(A949-$E$27,periods_per_year)=0,$E$26,0)+F949&lt;J948+E949,IF(MOD(A949-$E$27,periods_per_year)=0,$E$26,0),J948+E949-IF(AND(A949&gt;=$E$23,MOD(A949-$E$23,int)=0),$E$24,0)-F949))))</f>
        <v>#NAME?</v>
      </c>
      <c r="H949" s="79"/>
      <c r="I949" s="78" t="str">
        <f t="shared" si="5"/>
        <v>#NAME?</v>
      </c>
      <c r="J949" s="78" t="str">
        <f t="shared" si="6"/>
        <v>#NAME?</v>
      </c>
      <c r="K949" s="78" t="str">
        <f t="shared" si="7"/>
        <v>#NAME?</v>
      </c>
      <c r="L949" s="78" t="str">
        <f t="shared" si="8"/>
        <v>#NAME?</v>
      </c>
      <c r="M949" s="4"/>
      <c r="N949" s="4"/>
      <c r="O949" s="74" t="str">
        <f t="shared" si="9"/>
        <v>#NAME?</v>
      </c>
      <c r="P949" s="75" t="str">
        <f>IF(O949="","",IF(OR(periods_per_year=26,periods_per_year=52),IF(periods_per_year=26,IF(O949=1,fpdate,P948+14),IF(periods_per_year=52,IF(O949=1,fpdate,P948+7),"n/a")),IF(periods_per_year=24,DATE(YEAR(fpdate),MONTH(fpdate)+(O949-1)/2+IF(AND(DAY(fpdate)&gt;=15,MOD(O949,2)=0),1,0),IF(MOD(O949,2)=0,IF(DAY(fpdate)&gt;=15,DAY(fpdate)-14,DAY(fpdate)+14),DAY(fpdate))),IF(DAY(DATE(YEAR(fpdate),MONTH(fpdate)+O949-1,DAY(fpdate)))&lt;&gt;DAY(fpdate),DATE(YEAR(fpdate),MONTH(fpdate)+O949,0),DATE(YEAR(fpdate),MONTH(fpdate)+O949-1,DAY(fpdate))))))</f>
        <v>#NAME?</v>
      </c>
      <c r="Q949" s="80" t="str">
        <f>IF(O949="","",IF(D949&lt;&gt;"",D949,IF(O949=1,start_rate,IF(variable,IF(OR(O949=1,O949&lt;$J$23*periods_per_year),Q948,MIN($J$24,IF(MOD(O949-1,$J$26)=0,MAX($J$25,Q948+$J$27),Q948))),Q948))))</f>
        <v>#NAME?</v>
      </c>
      <c r="R949" s="78" t="str">
        <f t="shared" si="10"/>
        <v>#NAME?</v>
      </c>
      <c r="S949" s="78" t="str">
        <f t="shared" si="11"/>
        <v>#NAME?</v>
      </c>
      <c r="T949" s="78" t="str">
        <f t="shared" si="12"/>
        <v>#NAME?</v>
      </c>
      <c r="U949" s="78" t="str">
        <f t="shared" si="13"/>
        <v>#NAME?</v>
      </c>
    </row>
    <row r="950" ht="12.75" customHeight="1">
      <c r="A950" s="74" t="str">
        <f t="shared" si="1"/>
        <v>#NAME?</v>
      </c>
      <c r="B950" s="75" t="str">
        <f>IF(A950="","",IF(OR(periods_per_year=26,periods_per_year=52),IF(periods_per_year=26,IF(A950=1,fpdate,B949+14),IF(periods_per_year=52,IF(A950=1,fpdate,B949+7),"n/a")),IF(periods_per_year=24,DATE(YEAR(fpdate),MONTH(fpdate)+(A950-1)/2+IF(AND(DAY(fpdate)&gt;=15,MOD(A950,2)=0),1,0),IF(MOD(A950,2)=0,IF(DAY(fpdate)&gt;=15,DAY(fpdate)-14,DAY(fpdate)+14),DAY(fpdate))),IF(DAY(DATE(YEAR(fpdate),MONTH(fpdate)+A950-1,DAY(fpdate)))&lt;&gt;DAY(fpdate),DATE(YEAR(fpdate),MONTH(fpdate)+A950,0),DATE(YEAR(fpdate),MONTH(fpdate)+A950-1,DAY(fpdate))))))</f>
        <v>#NAME?</v>
      </c>
      <c r="C950" s="76" t="str">
        <f t="shared" si="2"/>
        <v>#NAME?</v>
      </c>
      <c r="D950" s="77" t="str">
        <f>IF(A950="","",IF(A950=1,start_rate,IF(variable,IF(OR(A950=1,A950&lt;$J$23*periods_per_year),D949,MIN($J$24,IF(MOD(A950-1,$J$26)=0,MAX($J$25,D949+$J$27),D949))),D949)))</f>
        <v>#NAME?</v>
      </c>
      <c r="E950" s="78" t="str">
        <f t="shared" si="3"/>
        <v>#NAME?</v>
      </c>
      <c r="F950" s="78" t="str">
        <f t="shared" si="4"/>
        <v>#NAME?</v>
      </c>
      <c r="G950" s="78" t="str">
        <f>IF(OR(A950="",A950&lt;$E$23),"",IF(J949&lt;=F950,0,IF(IF(AND(A950&gt;=$E$23,MOD(A950-$E$23,int)=0),$E$24,0)+F950&gt;=J949+E950,J949+E950-F950,IF(AND(A950&gt;=$E$23,MOD(A950-$E$23,int)=0),$E$24,0)+IF(IF(AND(A950&gt;=$E$23,MOD(A950-$E$23,int)=0),$E$24,0)+IF(MOD(A950-$E$27,periods_per_year)=0,$E$26,0)+F950&lt;J949+E950,IF(MOD(A950-$E$27,periods_per_year)=0,$E$26,0),J949+E950-IF(AND(A950&gt;=$E$23,MOD(A950-$E$23,int)=0),$E$24,0)-F950))))</f>
        <v>#NAME?</v>
      </c>
      <c r="H950" s="79"/>
      <c r="I950" s="78" t="str">
        <f t="shared" si="5"/>
        <v>#NAME?</v>
      </c>
      <c r="J950" s="78" t="str">
        <f t="shared" si="6"/>
        <v>#NAME?</v>
      </c>
      <c r="K950" s="78" t="str">
        <f t="shared" si="7"/>
        <v>#NAME?</v>
      </c>
      <c r="L950" s="78" t="str">
        <f t="shared" si="8"/>
        <v>#NAME?</v>
      </c>
      <c r="M950" s="4"/>
      <c r="N950" s="4"/>
      <c r="O950" s="74" t="str">
        <f t="shared" si="9"/>
        <v>#NAME?</v>
      </c>
      <c r="P950" s="75" t="str">
        <f>IF(O950="","",IF(OR(periods_per_year=26,periods_per_year=52),IF(periods_per_year=26,IF(O950=1,fpdate,P949+14),IF(periods_per_year=52,IF(O950=1,fpdate,P949+7),"n/a")),IF(periods_per_year=24,DATE(YEAR(fpdate),MONTH(fpdate)+(O950-1)/2+IF(AND(DAY(fpdate)&gt;=15,MOD(O950,2)=0),1,0),IF(MOD(O950,2)=0,IF(DAY(fpdate)&gt;=15,DAY(fpdate)-14,DAY(fpdate)+14),DAY(fpdate))),IF(DAY(DATE(YEAR(fpdate),MONTH(fpdate)+O950-1,DAY(fpdate)))&lt;&gt;DAY(fpdate),DATE(YEAR(fpdate),MONTH(fpdate)+O950,0),DATE(YEAR(fpdate),MONTH(fpdate)+O950-1,DAY(fpdate))))))</f>
        <v>#NAME?</v>
      </c>
      <c r="Q950" s="80" t="str">
        <f>IF(O950="","",IF(D950&lt;&gt;"",D950,IF(O950=1,start_rate,IF(variable,IF(OR(O950=1,O950&lt;$J$23*periods_per_year),Q949,MIN($J$24,IF(MOD(O950-1,$J$26)=0,MAX($J$25,Q949+$J$27),Q949))),Q949))))</f>
        <v>#NAME?</v>
      </c>
      <c r="R950" s="78" t="str">
        <f t="shared" si="10"/>
        <v>#NAME?</v>
      </c>
      <c r="S950" s="78" t="str">
        <f t="shared" si="11"/>
        <v>#NAME?</v>
      </c>
      <c r="T950" s="78" t="str">
        <f t="shared" si="12"/>
        <v>#NAME?</v>
      </c>
      <c r="U950" s="78" t="str">
        <f t="shared" si="13"/>
        <v>#NAME?</v>
      </c>
    </row>
    <row r="951" ht="12.75" customHeight="1">
      <c r="A951" s="74" t="str">
        <f t="shared" si="1"/>
        <v>#NAME?</v>
      </c>
      <c r="B951" s="75" t="str">
        <f>IF(A951="","",IF(OR(periods_per_year=26,periods_per_year=52),IF(periods_per_year=26,IF(A951=1,fpdate,B950+14),IF(periods_per_year=52,IF(A951=1,fpdate,B950+7),"n/a")),IF(periods_per_year=24,DATE(YEAR(fpdate),MONTH(fpdate)+(A951-1)/2+IF(AND(DAY(fpdate)&gt;=15,MOD(A951,2)=0),1,0),IF(MOD(A951,2)=0,IF(DAY(fpdate)&gt;=15,DAY(fpdate)-14,DAY(fpdate)+14),DAY(fpdate))),IF(DAY(DATE(YEAR(fpdate),MONTH(fpdate)+A951-1,DAY(fpdate)))&lt;&gt;DAY(fpdate),DATE(YEAR(fpdate),MONTH(fpdate)+A951,0),DATE(YEAR(fpdate),MONTH(fpdate)+A951-1,DAY(fpdate))))))</f>
        <v>#NAME?</v>
      </c>
      <c r="C951" s="76" t="str">
        <f t="shared" si="2"/>
        <v>#NAME?</v>
      </c>
      <c r="D951" s="77" t="str">
        <f>IF(A951="","",IF(A951=1,start_rate,IF(variable,IF(OR(A951=1,A951&lt;$J$23*periods_per_year),D950,MIN($J$24,IF(MOD(A951-1,$J$26)=0,MAX($J$25,D950+$J$27),D950))),D950)))</f>
        <v>#NAME?</v>
      </c>
      <c r="E951" s="78" t="str">
        <f t="shared" si="3"/>
        <v>#NAME?</v>
      </c>
      <c r="F951" s="78" t="str">
        <f t="shared" si="4"/>
        <v>#NAME?</v>
      </c>
      <c r="G951" s="78" t="str">
        <f>IF(OR(A951="",A951&lt;$E$23),"",IF(J950&lt;=F951,0,IF(IF(AND(A951&gt;=$E$23,MOD(A951-$E$23,int)=0),$E$24,0)+F951&gt;=J950+E951,J950+E951-F951,IF(AND(A951&gt;=$E$23,MOD(A951-$E$23,int)=0),$E$24,0)+IF(IF(AND(A951&gt;=$E$23,MOD(A951-$E$23,int)=0),$E$24,0)+IF(MOD(A951-$E$27,periods_per_year)=0,$E$26,0)+F951&lt;J950+E951,IF(MOD(A951-$E$27,periods_per_year)=0,$E$26,0),J950+E951-IF(AND(A951&gt;=$E$23,MOD(A951-$E$23,int)=0),$E$24,0)-F951))))</f>
        <v>#NAME?</v>
      </c>
      <c r="H951" s="79"/>
      <c r="I951" s="78" t="str">
        <f t="shared" si="5"/>
        <v>#NAME?</v>
      </c>
      <c r="J951" s="78" t="str">
        <f t="shared" si="6"/>
        <v>#NAME?</v>
      </c>
      <c r="K951" s="78" t="str">
        <f t="shared" si="7"/>
        <v>#NAME?</v>
      </c>
      <c r="L951" s="78" t="str">
        <f t="shared" si="8"/>
        <v>#NAME?</v>
      </c>
      <c r="M951" s="4"/>
      <c r="N951" s="4"/>
      <c r="O951" s="74" t="str">
        <f t="shared" si="9"/>
        <v>#NAME?</v>
      </c>
      <c r="P951" s="75" t="str">
        <f>IF(O951="","",IF(OR(periods_per_year=26,periods_per_year=52),IF(periods_per_year=26,IF(O951=1,fpdate,P950+14),IF(periods_per_year=52,IF(O951=1,fpdate,P950+7),"n/a")),IF(periods_per_year=24,DATE(YEAR(fpdate),MONTH(fpdate)+(O951-1)/2+IF(AND(DAY(fpdate)&gt;=15,MOD(O951,2)=0),1,0),IF(MOD(O951,2)=0,IF(DAY(fpdate)&gt;=15,DAY(fpdate)-14,DAY(fpdate)+14),DAY(fpdate))),IF(DAY(DATE(YEAR(fpdate),MONTH(fpdate)+O951-1,DAY(fpdate)))&lt;&gt;DAY(fpdate),DATE(YEAR(fpdate),MONTH(fpdate)+O951,0),DATE(YEAR(fpdate),MONTH(fpdate)+O951-1,DAY(fpdate))))))</f>
        <v>#NAME?</v>
      </c>
      <c r="Q951" s="80" t="str">
        <f>IF(O951="","",IF(D951&lt;&gt;"",D951,IF(O951=1,start_rate,IF(variable,IF(OR(O951=1,O951&lt;$J$23*periods_per_year),Q950,MIN($J$24,IF(MOD(O951-1,$J$26)=0,MAX($J$25,Q950+$J$27),Q950))),Q950))))</f>
        <v>#NAME?</v>
      </c>
      <c r="R951" s="78" t="str">
        <f t="shared" si="10"/>
        <v>#NAME?</v>
      </c>
      <c r="S951" s="78" t="str">
        <f t="shared" si="11"/>
        <v>#NAME?</v>
      </c>
      <c r="T951" s="78" t="str">
        <f t="shared" si="12"/>
        <v>#NAME?</v>
      </c>
      <c r="U951" s="78" t="str">
        <f t="shared" si="13"/>
        <v>#NAME?</v>
      </c>
    </row>
    <row r="952" ht="12.75" customHeight="1">
      <c r="A952" s="74" t="str">
        <f t="shared" si="1"/>
        <v>#NAME?</v>
      </c>
      <c r="B952" s="75" t="str">
        <f>IF(A952="","",IF(OR(periods_per_year=26,periods_per_year=52),IF(periods_per_year=26,IF(A952=1,fpdate,B951+14),IF(periods_per_year=52,IF(A952=1,fpdate,B951+7),"n/a")),IF(periods_per_year=24,DATE(YEAR(fpdate),MONTH(fpdate)+(A952-1)/2+IF(AND(DAY(fpdate)&gt;=15,MOD(A952,2)=0),1,0),IF(MOD(A952,2)=0,IF(DAY(fpdate)&gt;=15,DAY(fpdate)-14,DAY(fpdate)+14),DAY(fpdate))),IF(DAY(DATE(YEAR(fpdate),MONTH(fpdate)+A952-1,DAY(fpdate)))&lt;&gt;DAY(fpdate),DATE(YEAR(fpdate),MONTH(fpdate)+A952,0),DATE(YEAR(fpdate),MONTH(fpdate)+A952-1,DAY(fpdate))))))</f>
        <v>#NAME?</v>
      </c>
      <c r="C952" s="76" t="str">
        <f t="shared" si="2"/>
        <v>#NAME?</v>
      </c>
      <c r="D952" s="77" t="str">
        <f>IF(A952="","",IF(A952=1,start_rate,IF(variable,IF(OR(A952=1,A952&lt;$J$23*periods_per_year),D951,MIN($J$24,IF(MOD(A952-1,$J$26)=0,MAX($J$25,D951+$J$27),D951))),D951)))</f>
        <v>#NAME?</v>
      </c>
      <c r="E952" s="78" t="str">
        <f t="shared" si="3"/>
        <v>#NAME?</v>
      </c>
      <c r="F952" s="78" t="str">
        <f t="shared" si="4"/>
        <v>#NAME?</v>
      </c>
      <c r="G952" s="78" t="str">
        <f>IF(OR(A952="",A952&lt;$E$23),"",IF(J951&lt;=F952,0,IF(IF(AND(A952&gt;=$E$23,MOD(A952-$E$23,int)=0),$E$24,0)+F952&gt;=J951+E952,J951+E952-F952,IF(AND(A952&gt;=$E$23,MOD(A952-$E$23,int)=0),$E$24,0)+IF(IF(AND(A952&gt;=$E$23,MOD(A952-$E$23,int)=0),$E$24,0)+IF(MOD(A952-$E$27,periods_per_year)=0,$E$26,0)+F952&lt;J951+E952,IF(MOD(A952-$E$27,periods_per_year)=0,$E$26,0),J951+E952-IF(AND(A952&gt;=$E$23,MOD(A952-$E$23,int)=0),$E$24,0)-F952))))</f>
        <v>#NAME?</v>
      </c>
      <c r="H952" s="79"/>
      <c r="I952" s="78" t="str">
        <f t="shared" si="5"/>
        <v>#NAME?</v>
      </c>
      <c r="J952" s="78" t="str">
        <f t="shared" si="6"/>
        <v>#NAME?</v>
      </c>
      <c r="K952" s="78" t="str">
        <f t="shared" si="7"/>
        <v>#NAME?</v>
      </c>
      <c r="L952" s="78" t="str">
        <f t="shared" si="8"/>
        <v>#NAME?</v>
      </c>
      <c r="M952" s="4"/>
      <c r="N952" s="4"/>
      <c r="O952" s="74" t="str">
        <f t="shared" si="9"/>
        <v>#NAME?</v>
      </c>
      <c r="P952" s="75" t="str">
        <f>IF(O952="","",IF(OR(periods_per_year=26,periods_per_year=52),IF(periods_per_year=26,IF(O952=1,fpdate,P951+14),IF(periods_per_year=52,IF(O952=1,fpdate,P951+7),"n/a")),IF(periods_per_year=24,DATE(YEAR(fpdate),MONTH(fpdate)+(O952-1)/2+IF(AND(DAY(fpdate)&gt;=15,MOD(O952,2)=0),1,0),IF(MOD(O952,2)=0,IF(DAY(fpdate)&gt;=15,DAY(fpdate)-14,DAY(fpdate)+14),DAY(fpdate))),IF(DAY(DATE(YEAR(fpdate),MONTH(fpdate)+O952-1,DAY(fpdate)))&lt;&gt;DAY(fpdate),DATE(YEAR(fpdate),MONTH(fpdate)+O952,0),DATE(YEAR(fpdate),MONTH(fpdate)+O952-1,DAY(fpdate))))))</f>
        <v>#NAME?</v>
      </c>
      <c r="Q952" s="80" t="str">
        <f>IF(O952="","",IF(D952&lt;&gt;"",D952,IF(O952=1,start_rate,IF(variable,IF(OR(O952=1,O952&lt;$J$23*periods_per_year),Q951,MIN($J$24,IF(MOD(O952-1,$J$26)=0,MAX($J$25,Q951+$J$27),Q951))),Q951))))</f>
        <v>#NAME?</v>
      </c>
      <c r="R952" s="78" t="str">
        <f t="shared" si="10"/>
        <v>#NAME?</v>
      </c>
      <c r="S952" s="78" t="str">
        <f t="shared" si="11"/>
        <v>#NAME?</v>
      </c>
      <c r="T952" s="78" t="str">
        <f t="shared" si="12"/>
        <v>#NAME?</v>
      </c>
      <c r="U952" s="78" t="str">
        <f t="shared" si="13"/>
        <v>#NAME?</v>
      </c>
    </row>
    <row r="953" ht="12.75" customHeight="1">
      <c r="A953" s="74" t="str">
        <f t="shared" si="1"/>
        <v>#NAME?</v>
      </c>
      <c r="B953" s="75" t="str">
        <f>IF(A953="","",IF(OR(periods_per_year=26,periods_per_year=52),IF(periods_per_year=26,IF(A953=1,fpdate,B952+14),IF(periods_per_year=52,IF(A953=1,fpdate,B952+7),"n/a")),IF(periods_per_year=24,DATE(YEAR(fpdate),MONTH(fpdate)+(A953-1)/2+IF(AND(DAY(fpdate)&gt;=15,MOD(A953,2)=0),1,0),IF(MOD(A953,2)=0,IF(DAY(fpdate)&gt;=15,DAY(fpdate)-14,DAY(fpdate)+14),DAY(fpdate))),IF(DAY(DATE(YEAR(fpdate),MONTH(fpdate)+A953-1,DAY(fpdate)))&lt;&gt;DAY(fpdate),DATE(YEAR(fpdate),MONTH(fpdate)+A953,0),DATE(YEAR(fpdate),MONTH(fpdate)+A953-1,DAY(fpdate))))))</f>
        <v>#NAME?</v>
      </c>
      <c r="C953" s="76" t="str">
        <f t="shared" si="2"/>
        <v>#NAME?</v>
      </c>
      <c r="D953" s="77" t="str">
        <f>IF(A953="","",IF(A953=1,start_rate,IF(variable,IF(OR(A953=1,A953&lt;$J$23*periods_per_year),D952,MIN($J$24,IF(MOD(A953-1,$J$26)=0,MAX($J$25,D952+$J$27),D952))),D952)))</f>
        <v>#NAME?</v>
      </c>
      <c r="E953" s="78" t="str">
        <f t="shared" si="3"/>
        <v>#NAME?</v>
      </c>
      <c r="F953" s="78" t="str">
        <f t="shared" si="4"/>
        <v>#NAME?</v>
      </c>
      <c r="G953" s="78" t="str">
        <f>IF(OR(A953="",A953&lt;$E$23),"",IF(J952&lt;=F953,0,IF(IF(AND(A953&gt;=$E$23,MOD(A953-$E$23,int)=0),$E$24,0)+F953&gt;=J952+E953,J952+E953-F953,IF(AND(A953&gt;=$E$23,MOD(A953-$E$23,int)=0),$E$24,0)+IF(IF(AND(A953&gt;=$E$23,MOD(A953-$E$23,int)=0),$E$24,0)+IF(MOD(A953-$E$27,periods_per_year)=0,$E$26,0)+F953&lt;J952+E953,IF(MOD(A953-$E$27,periods_per_year)=0,$E$26,0),J952+E953-IF(AND(A953&gt;=$E$23,MOD(A953-$E$23,int)=0),$E$24,0)-F953))))</f>
        <v>#NAME?</v>
      </c>
      <c r="H953" s="79"/>
      <c r="I953" s="78" t="str">
        <f t="shared" si="5"/>
        <v>#NAME?</v>
      </c>
      <c r="J953" s="78" t="str">
        <f t="shared" si="6"/>
        <v>#NAME?</v>
      </c>
      <c r="K953" s="78" t="str">
        <f t="shared" si="7"/>
        <v>#NAME?</v>
      </c>
      <c r="L953" s="78" t="str">
        <f t="shared" si="8"/>
        <v>#NAME?</v>
      </c>
      <c r="M953" s="4"/>
      <c r="N953" s="4"/>
      <c r="O953" s="74" t="str">
        <f t="shared" si="9"/>
        <v>#NAME?</v>
      </c>
      <c r="P953" s="75" t="str">
        <f>IF(O953="","",IF(OR(periods_per_year=26,periods_per_year=52),IF(periods_per_year=26,IF(O953=1,fpdate,P952+14),IF(periods_per_year=52,IF(O953=1,fpdate,P952+7),"n/a")),IF(periods_per_year=24,DATE(YEAR(fpdate),MONTH(fpdate)+(O953-1)/2+IF(AND(DAY(fpdate)&gt;=15,MOD(O953,2)=0),1,0),IF(MOD(O953,2)=0,IF(DAY(fpdate)&gt;=15,DAY(fpdate)-14,DAY(fpdate)+14),DAY(fpdate))),IF(DAY(DATE(YEAR(fpdate),MONTH(fpdate)+O953-1,DAY(fpdate)))&lt;&gt;DAY(fpdate),DATE(YEAR(fpdate),MONTH(fpdate)+O953,0),DATE(YEAR(fpdate),MONTH(fpdate)+O953-1,DAY(fpdate))))))</f>
        <v>#NAME?</v>
      </c>
      <c r="Q953" s="80" t="str">
        <f>IF(O953="","",IF(D953&lt;&gt;"",D953,IF(O953=1,start_rate,IF(variable,IF(OR(O953=1,O953&lt;$J$23*periods_per_year),Q952,MIN($J$24,IF(MOD(O953-1,$J$26)=0,MAX($J$25,Q952+$J$27),Q952))),Q952))))</f>
        <v>#NAME?</v>
      </c>
      <c r="R953" s="78" t="str">
        <f t="shared" si="10"/>
        <v>#NAME?</v>
      </c>
      <c r="S953" s="78" t="str">
        <f t="shared" si="11"/>
        <v>#NAME?</v>
      </c>
      <c r="T953" s="78" t="str">
        <f t="shared" si="12"/>
        <v>#NAME?</v>
      </c>
      <c r="U953" s="78" t="str">
        <f t="shared" si="13"/>
        <v>#NAME?</v>
      </c>
    </row>
    <row r="954" ht="12.75" customHeight="1">
      <c r="A954" s="74" t="str">
        <f t="shared" si="1"/>
        <v>#NAME?</v>
      </c>
      <c r="B954" s="75" t="str">
        <f>IF(A954="","",IF(OR(periods_per_year=26,periods_per_year=52),IF(periods_per_year=26,IF(A954=1,fpdate,B953+14),IF(periods_per_year=52,IF(A954=1,fpdate,B953+7),"n/a")),IF(periods_per_year=24,DATE(YEAR(fpdate),MONTH(fpdate)+(A954-1)/2+IF(AND(DAY(fpdate)&gt;=15,MOD(A954,2)=0),1,0),IF(MOD(A954,2)=0,IF(DAY(fpdate)&gt;=15,DAY(fpdate)-14,DAY(fpdate)+14),DAY(fpdate))),IF(DAY(DATE(YEAR(fpdate),MONTH(fpdate)+A954-1,DAY(fpdate)))&lt;&gt;DAY(fpdate),DATE(YEAR(fpdate),MONTH(fpdate)+A954,0),DATE(YEAR(fpdate),MONTH(fpdate)+A954-1,DAY(fpdate))))))</f>
        <v>#NAME?</v>
      </c>
      <c r="C954" s="76" t="str">
        <f t="shared" si="2"/>
        <v>#NAME?</v>
      </c>
      <c r="D954" s="77" t="str">
        <f>IF(A954="","",IF(A954=1,start_rate,IF(variable,IF(OR(A954=1,A954&lt;$J$23*periods_per_year),D953,MIN($J$24,IF(MOD(A954-1,$J$26)=0,MAX($J$25,D953+$J$27),D953))),D953)))</f>
        <v>#NAME?</v>
      </c>
      <c r="E954" s="78" t="str">
        <f t="shared" si="3"/>
        <v>#NAME?</v>
      </c>
      <c r="F954" s="78" t="str">
        <f t="shared" si="4"/>
        <v>#NAME?</v>
      </c>
      <c r="G954" s="78" t="str">
        <f>IF(OR(A954="",A954&lt;$E$23),"",IF(J953&lt;=F954,0,IF(IF(AND(A954&gt;=$E$23,MOD(A954-$E$23,int)=0),$E$24,0)+F954&gt;=J953+E954,J953+E954-F954,IF(AND(A954&gt;=$E$23,MOD(A954-$E$23,int)=0),$E$24,0)+IF(IF(AND(A954&gt;=$E$23,MOD(A954-$E$23,int)=0),$E$24,0)+IF(MOD(A954-$E$27,periods_per_year)=0,$E$26,0)+F954&lt;J953+E954,IF(MOD(A954-$E$27,periods_per_year)=0,$E$26,0),J953+E954-IF(AND(A954&gt;=$E$23,MOD(A954-$E$23,int)=0),$E$24,0)-F954))))</f>
        <v>#NAME?</v>
      </c>
      <c r="H954" s="79"/>
      <c r="I954" s="78" t="str">
        <f t="shared" si="5"/>
        <v>#NAME?</v>
      </c>
      <c r="J954" s="78" t="str">
        <f t="shared" si="6"/>
        <v>#NAME?</v>
      </c>
      <c r="K954" s="78" t="str">
        <f t="shared" si="7"/>
        <v>#NAME?</v>
      </c>
      <c r="L954" s="78" t="str">
        <f t="shared" si="8"/>
        <v>#NAME?</v>
      </c>
      <c r="M954" s="4"/>
      <c r="N954" s="4"/>
      <c r="O954" s="74" t="str">
        <f t="shared" si="9"/>
        <v>#NAME?</v>
      </c>
      <c r="P954" s="75" t="str">
        <f>IF(O954="","",IF(OR(periods_per_year=26,periods_per_year=52),IF(periods_per_year=26,IF(O954=1,fpdate,P953+14),IF(periods_per_year=52,IF(O954=1,fpdate,P953+7),"n/a")),IF(periods_per_year=24,DATE(YEAR(fpdate),MONTH(fpdate)+(O954-1)/2+IF(AND(DAY(fpdate)&gt;=15,MOD(O954,2)=0),1,0),IF(MOD(O954,2)=0,IF(DAY(fpdate)&gt;=15,DAY(fpdate)-14,DAY(fpdate)+14),DAY(fpdate))),IF(DAY(DATE(YEAR(fpdate),MONTH(fpdate)+O954-1,DAY(fpdate)))&lt;&gt;DAY(fpdate),DATE(YEAR(fpdate),MONTH(fpdate)+O954,0),DATE(YEAR(fpdate),MONTH(fpdate)+O954-1,DAY(fpdate))))))</f>
        <v>#NAME?</v>
      </c>
      <c r="Q954" s="80" t="str">
        <f>IF(O954="","",IF(D954&lt;&gt;"",D954,IF(O954=1,start_rate,IF(variable,IF(OR(O954=1,O954&lt;$J$23*periods_per_year),Q953,MIN($J$24,IF(MOD(O954-1,$J$26)=0,MAX($J$25,Q953+$J$27),Q953))),Q953))))</f>
        <v>#NAME?</v>
      </c>
      <c r="R954" s="78" t="str">
        <f t="shared" si="10"/>
        <v>#NAME?</v>
      </c>
      <c r="S954" s="78" t="str">
        <f t="shared" si="11"/>
        <v>#NAME?</v>
      </c>
      <c r="T954" s="78" t="str">
        <f t="shared" si="12"/>
        <v>#NAME?</v>
      </c>
      <c r="U954" s="78" t="str">
        <f t="shared" si="13"/>
        <v>#NAME?</v>
      </c>
    </row>
    <row r="955" ht="12.75" customHeight="1">
      <c r="A955" s="74" t="str">
        <f t="shared" si="1"/>
        <v>#NAME?</v>
      </c>
      <c r="B955" s="75" t="str">
        <f>IF(A955="","",IF(OR(periods_per_year=26,periods_per_year=52),IF(periods_per_year=26,IF(A955=1,fpdate,B954+14),IF(periods_per_year=52,IF(A955=1,fpdate,B954+7),"n/a")),IF(periods_per_year=24,DATE(YEAR(fpdate),MONTH(fpdate)+(A955-1)/2+IF(AND(DAY(fpdate)&gt;=15,MOD(A955,2)=0),1,0),IF(MOD(A955,2)=0,IF(DAY(fpdate)&gt;=15,DAY(fpdate)-14,DAY(fpdate)+14),DAY(fpdate))),IF(DAY(DATE(YEAR(fpdate),MONTH(fpdate)+A955-1,DAY(fpdate)))&lt;&gt;DAY(fpdate),DATE(YEAR(fpdate),MONTH(fpdate)+A955,0),DATE(YEAR(fpdate),MONTH(fpdate)+A955-1,DAY(fpdate))))))</f>
        <v>#NAME?</v>
      </c>
      <c r="C955" s="76" t="str">
        <f t="shared" si="2"/>
        <v>#NAME?</v>
      </c>
      <c r="D955" s="77" t="str">
        <f>IF(A955="","",IF(A955=1,start_rate,IF(variable,IF(OR(A955=1,A955&lt;$J$23*periods_per_year),D954,MIN($J$24,IF(MOD(A955-1,$J$26)=0,MAX($J$25,D954+$J$27),D954))),D954)))</f>
        <v>#NAME?</v>
      </c>
      <c r="E955" s="78" t="str">
        <f t="shared" si="3"/>
        <v>#NAME?</v>
      </c>
      <c r="F955" s="78" t="str">
        <f t="shared" si="4"/>
        <v>#NAME?</v>
      </c>
      <c r="G955" s="78" t="str">
        <f>IF(OR(A955="",A955&lt;$E$23),"",IF(J954&lt;=F955,0,IF(IF(AND(A955&gt;=$E$23,MOD(A955-$E$23,int)=0),$E$24,0)+F955&gt;=J954+E955,J954+E955-F955,IF(AND(A955&gt;=$E$23,MOD(A955-$E$23,int)=0),$E$24,0)+IF(IF(AND(A955&gt;=$E$23,MOD(A955-$E$23,int)=0),$E$24,0)+IF(MOD(A955-$E$27,periods_per_year)=0,$E$26,0)+F955&lt;J954+E955,IF(MOD(A955-$E$27,periods_per_year)=0,$E$26,0),J954+E955-IF(AND(A955&gt;=$E$23,MOD(A955-$E$23,int)=0),$E$24,0)-F955))))</f>
        <v>#NAME?</v>
      </c>
      <c r="H955" s="79"/>
      <c r="I955" s="78" t="str">
        <f t="shared" si="5"/>
        <v>#NAME?</v>
      </c>
      <c r="J955" s="78" t="str">
        <f t="shared" si="6"/>
        <v>#NAME?</v>
      </c>
      <c r="K955" s="78" t="str">
        <f t="shared" si="7"/>
        <v>#NAME?</v>
      </c>
      <c r="L955" s="78" t="str">
        <f t="shared" si="8"/>
        <v>#NAME?</v>
      </c>
      <c r="M955" s="4"/>
      <c r="N955" s="4"/>
      <c r="O955" s="74" t="str">
        <f t="shared" si="9"/>
        <v>#NAME?</v>
      </c>
      <c r="P955" s="75" t="str">
        <f>IF(O955="","",IF(OR(periods_per_year=26,periods_per_year=52),IF(periods_per_year=26,IF(O955=1,fpdate,P954+14),IF(periods_per_year=52,IF(O955=1,fpdate,P954+7),"n/a")),IF(periods_per_year=24,DATE(YEAR(fpdate),MONTH(fpdate)+(O955-1)/2+IF(AND(DAY(fpdate)&gt;=15,MOD(O955,2)=0),1,0),IF(MOD(O955,2)=0,IF(DAY(fpdate)&gt;=15,DAY(fpdate)-14,DAY(fpdate)+14),DAY(fpdate))),IF(DAY(DATE(YEAR(fpdate),MONTH(fpdate)+O955-1,DAY(fpdate)))&lt;&gt;DAY(fpdate),DATE(YEAR(fpdate),MONTH(fpdate)+O955,0),DATE(YEAR(fpdate),MONTH(fpdate)+O955-1,DAY(fpdate))))))</f>
        <v>#NAME?</v>
      </c>
      <c r="Q955" s="80" t="str">
        <f>IF(O955="","",IF(D955&lt;&gt;"",D955,IF(O955=1,start_rate,IF(variable,IF(OR(O955=1,O955&lt;$J$23*periods_per_year),Q954,MIN($J$24,IF(MOD(O955-1,$J$26)=0,MAX($J$25,Q954+$J$27),Q954))),Q954))))</f>
        <v>#NAME?</v>
      </c>
      <c r="R955" s="78" t="str">
        <f t="shared" si="10"/>
        <v>#NAME?</v>
      </c>
      <c r="S955" s="78" t="str">
        <f t="shared" si="11"/>
        <v>#NAME?</v>
      </c>
      <c r="T955" s="78" t="str">
        <f t="shared" si="12"/>
        <v>#NAME?</v>
      </c>
      <c r="U955" s="78" t="str">
        <f t="shared" si="13"/>
        <v>#NAME?</v>
      </c>
    </row>
    <row r="956" ht="12.75" customHeight="1">
      <c r="A956" s="74" t="str">
        <f t="shared" si="1"/>
        <v>#NAME?</v>
      </c>
      <c r="B956" s="75" t="str">
        <f>IF(A956="","",IF(OR(periods_per_year=26,periods_per_year=52),IF(periods_per_year=26,IF(A956=1,fpdate,B955+14),IF(periods_per_year=52,IF(A956=1,fpdate,B955+7),"n/a")),IF(periods_per_year=24,DATE(YEAR(fpdate),MONTH(fpdate)+(A956-1)/2+IF(AND(DAY(fpdate)&gt;=15,MOD(A956,2)=0),1,0),IF(MOD(A956,2)=0,IF(DAY(fpdate)&gt;=15,DAY(fpdate)-14,DAY(fpdate)+14),DAY(fpdate))),IF(DAY(DATE(YEAR(fpdate),MONTH(fpdate)+A956-1,DAY(fpdate)))&lt;&gt;DAY(fpdate),DATE(YEAR(fpdate),MONTH(fpdate)+A956,0),DATE(YEAR(fpdate),MONTH(fpdate)+A956-1,DAY(fpdate))))))</f>
        <v>#NAME?</v>
      </c>
      <c r="C956" s="76" t="str">
        <f t="shared" si="2"/>
        <v>#NAME?</v>
      </c>
      <c r="D956" s="77" t="str">
        <f>IF(A956="","",IF(A956=1,start_rate,IF(variable,IF(OR(A956=1,A956&lt;$J$23*periods_per_year),D955,MIN($J$24,IF(MOD(A956-1,$J$26)=0,MAX($J$25,D955+$J$27),D955))),D955)))</f>
        <v>#NAME?</v>
      </c>
      <c r="E956" s="78" t="str">
        <f t="shared" si="3"/>
        <v>#NAME?</v>
      </c>
      <c r="F956" s="78" t="str">
        <f t="shared" si="4"/>
        <v>#NAME?</v>
      </c>
      <c r="G956" s="78" t="str">
        <f>IF(OR(A956="",A956&lt;$E$23),"",IF(J955&lt;=F956,0,IF(IF(AND(A956&gt;=$E$23,MOD(A956-$E$23,int)=0),$E$24,0)+F956&gt;=J955+E956,J955+E956-F956,IF(AND(A956&gt;=$E$23,MOD(A956-$E$23,int)=0),$E$24,0)+IF(IF(AND(A956&gt;=$E$23,MOD(A956-$E$23,int)=0),$E$24,0)+IF(MOD(A956-$E$27,periods_per_year)=0,$E$26,0)+F956&lt;J955+E956,IF(MOD(A956-$E$27,periods_per_year)=0,$E$26,0),J955+E956-IF(AND(A956&gt;=$E$23,MOD(A956-$E$23,int)=0),$E$24,0)-F956))))</f>
        <v>#NAME?</v>
      </c>
      <c r="H956" s="79"/>
      <c r="I956" s="78" t="str">
        <f t="shared" si="5"/>
        <v>#NAME?</v>
      </c>
      <c r="J956" s="78" t="str">
        <f t="shared" si="6"/>
        <v>#NAME?</v>
      </c>
      <c r="K956" s="78" t="str">
        <f t="shared" si="7"/>
        <v>#NAME?</v>
      </c>
      <c r="L956" s="78" t="str">
        <f t="shared" si="8"/>
        <v>#NAME?</v>
      </c>
      <c r="M956" s="4"/>
      <c r="N956" s="4"/>
      <c r="O956" s="74" t="str">
        <f t="shared" si="9"/>
        <v>#NAME?</v>
      </c>
      <c r="P956" s="75" t="str">
        <f>IF(O956="","",IF(OR(periods_per_year=26,periods_per_year=52),IF(periods_per_year=26,IF(O956=1,fpdate,P955+14),IF(periods_per_year=52,IF(O956=1,fpdate,P955+7),"n/a")),IF(periods_per_year=24,DATE(YEAR(fpdate),MONTH(fpdate)+(O956-1)/2+IF(AND(DAY(fpdate)&gt;=15,MOD(O956,2)=0),1,0),IF(MOD(O956,2)=0,IF(DAY(fpdate)&gt;=15,DAY(fpdate)-14,DAY(fpdate)+14),DAY(fpdate))),IF(DAY(DATE(YEAR(fpdate),MONTH(fpdate)+O956-1,DAY(fpdate)))&lt;&gt;DAY(fpdate),DATE(YEAR(fpdate),MONTH(fpdate)+O956,0),DATE(YEAR(fpdate),MONTH(fpdate)+O956-1,DAY(fpdate))))))</f>
        <v>#NAME?</v>
      </c>
      <c r="Q956" s="80" t="str">
        <f>IF(O956="","",IF(D956&lt;&gt;"",D956,IF(O956=1,start_rate,IF(variable,IF(OR(O956=1,O956&lt;$J$23*periods_per_year),Q955,MIN($J$24,IF(MOD(O956-1,$J$26)=0,MAX($J$25,Q955+$J$27),Q955))),Q955))))</f>
        <v>#NAME?</v>
      </c>
      <c r="R956" s="78" t="str">
        <f t="shared" si="10"/>
        <v>#NAME?</v>
      </c>
      <c r="S956" s="78" t="str">
        <f t="shared" si="11"/>
        <v>#NAME?</v>
      </c>
      <c r="T956" s="78" t="str">
        <f t="shared" si="12"/>
        <v>#NAME?</v>
      </c>
      <c r="U956" s="78" t="str">
        <f t="shared" si="13"/>
        <v>#NAME?</v>
      </c>
    </row>
    <row r="957" ht="12.75" customHeight="1">
      <c r="A957" s="74" t="str">
        <f t="shared" si="1"/>
        <v>#NAME?</v>
      </c>
      <c r="B957" s="75" t="str">
        <f>IF(A957="","",IF(OR(periods_per_year=26,periods_per_year=52),IF(periods_per_year=26,IF(A957=1,fpdate,B956+14),IF(periods_per_year=52,IF(A957=1,fpdate,B956+7),"n/a")),IF(periods_per_year=24,DATE(YEAR(fpdate),MONTH(fpdate)+(A957-1)/2+IF(AND(DAY(fpdate)&gt;=15,MOD(A957,2)=0),1,0),IF(MOD(A957,2)=0,IF(DAY(fpdate)&gt;=15,DAY(fpdate)-14,DAY(fpdate)+14),DAY(fpdate))),IF(DAY(DATE(YEAR(fpdate),MONTH(fpdate)+A957-1,DAY(fpdate)))&lt;&gt;DAY(fpdate),DATE(YEAR(fpdate),MONTH(fpdate)+A957,0),DATE(YEAR(fpdate),MONTH(fpdate)+A957-1,DAY(fpdate))))))</f>
        <v>#NAME?</v>
      </c>
      <c r="C957" s="76" t="str">
        <f t="shared" si="2"/>
        <v>#NAME?</v>
      </c>
      <c r="D957" s="77" t="str">
        <f>IF(A957="","",IF(A957=1,start_rate,IF(variable,IF(OR(A957=1,A957&lt;$J$23*periods_per_year),D956,MIN($J$24,IF(MOD(A957-1,$J$26)=0,MAX($J$25,D956+$J$27),D956))),D956)))</f>
        <v>#NAME?</v>
      </c>
      <c r="E957" s="78" t="str">
        <f t="shared" si="3"/>
        <v>#NAME?</v>
      </c>
      <c r="F957" s="78" t="str">
        <f t="shared" si="4"/>
        <v>#NAME?</v>
      </c>
      <c r="G957" s="78" t="str">
        <f>IF(OR(A957="",A957&lt;$E$23),"",IF(J956&lt;=F957,0,IF(IF(AND(A957&gt;=$E$23,MOD(A957-$E$23,int)=0),$E$24,0)+F957&gt;=J956+E957,J956+E957-F957,IF(AND(A957&gt;=$E$23,MOD(A957-$E$23,int)=0),$E$24,0)+IF(IF(AND(A957&gt;=$E$23,MOD(A957-$E$23,int)=0),$E$24,0)+IF(MOD(A957-$E$27,periods_per_year)=0,$E$26,0)+F957&lt;J956+E957,IF(MOD(A957-$E$27,periods_per_year)=0,$E$26,0),J956+E957-IF(AND(A957&gt;=$E$23,MOD(A957-$E$23,int)=0),$E$24,0)-F957))))</f>
        <v>#NAME?</v>
      </c>
      <c r="H957" s="79"/>
      <c r="I957" s="78" t="str">
        <f t="shared" si="5"/>
        <v>#NAME?</v>
      </c>
      <c r="J957" s="78" t="str">
        <f t="shared" si="6"/>
        <v>#NAME?</v>
      </c>
      <c r="K957" s="78" t="str">
        <f t="shared" si="7"/>
        <v>#NAME?</v>
      </c>
      <c r="L957" s="78" t="str">
        <f t="shared" si="8"/>
        <v>#NAME?</v>
      </c>
      <c r="M957" s="4"/>
      <c r="N957" s="4"/>
      <c r="O957" s="74" t="str">
        <f t="shared" si="9"/>
        <v>#NAME?</v>
      </c>
      <c r="P957" s="75" t="str">
        <f>IF(O957="","",IF(OR(periods_per_year=26,periods_per_year=52),IF(periods_per_year=26,IF(O957=1,fpdate,P956+14),IF(periods_per_year=52,IF(O957=1,fpdate,P956+7),"n/a")),IF(periods_per_year=24,DATE(YEAR(fpdate),MONTH(fpdate)+(O957-1)/2+IF(AND(DAY(fpdate)&gt;=15,MOD(O957,2)=0),1,0),IF(MOD(O957,2)=0,IF(DAY(fpdate)&gt;=15,DAY(fpdate)-14,DAY(fpdate)+14),DAY(fpdate))),IF(DAY(DATE(YEAR(fpdate),MONTH(fpdate)+O957-1,DAY(fpdate)))&lt;&gt;DAY(fpdate),DATE(YEAR(fpdate),MONTH(fpdate)+O957,0),DATE(YEAR(fpdate),MONTH(fpdate)+O957-1,DAY(fpdate))))))</f>
        <v>#NAME?</v>
      </c>
      <c r="Q957" s="80" t="str">
        <f>IF(O957="","",IF(D957&lt;&gt;"",D957,IF(O957=1,start_rate,IF(variable,IF(OR(O957=1,O957&lt;$J$23*periods_per_year),Q956,MIN($J$24,IF(MOD(O957-1,$J$26)=0,MAX($J$25,Q956+$J$27),Q956))),Q956))))</f>
        <v>#NAME?</v>
      </c>
      <c r="R957" s="78" t="str">
        <f t="shared" si="10"/>
        <v>#NAME?</v>
      </c>
      <c r="S957" s="78" t="str">
        <f t="shared" si="11"/>
        <v>#NAME?</v>
      </c>
      <c r="T957" s="78" t="str">
        <f t="shared" si="12"/>
        <v>#NAME?</v>
      </c>
      <c r="U957" s="78" t="str">
        <f t="shared" si="13"/>
        <v>#NAME?</v>
      </c>
    </row>
    <row r="958" ht="12.75" customHeight="1">
      <c r="A958" s="74" t="str">
        <f t="shared" si="1"/>
        <v>#NAME?</v>
      </c>
      <c r="B958" s="75" t="str">
        <f>IF(A958="","",IF(OR(periods_per_year=26,periods_per_year=52),IF(periods_per_year=26,IF(A958=1,fpdate,B957+14),IF(periods_per_year=52,IF(A958=1,fpdate,B957+7),"n/a")),IF(periods_per_year=24,DATE(YEAR(fpdate),MONTH(fpdate)+(A958-1)/2+IF(AND(DAY(fpdate)&gt;=15,MOD(A958,2)=0),1,0),IF(MOD(A958,2)=0,IF(DAY(fpdate)&gt;=15,DAY(fpdate)-14,DAY(fpdate)+14),DAY(fpdate))),IF(DAY(DATE(YEAR(fpdate),MONTH(fpdate)+A958-1,DAY(fpdate)))&lt;&gt;DAY(fpdate),DATE(YEAR(fpdate),MONTH(fpdate)+A958,0),DATE(YEAR(fpdate),MONTH(fpdate)+A958-1,DAY(fpdate))))))</f>
        <v>#NAME?</v>
      </c>
      <c r="C958" s="76" t="str">
        <f t="shared" si="2"/>
        <v>#NAME?</v>
      </c>
      <c r="D958" s="77" t="str">
        <f>IF(A958="","",IF(A958=1,start_rate,IF(variable,IF(OR(A958=1,A958&lt;$J$23*periods_per_year),D957,MIN($J$24,IF(MOD(A958-1,$J$26)=0,MAX($J$25,D957+$J$27),D957))),D957)))</f>
        <v>#NAME?</v>
      </c>
      <c r="E958" s="78" t="str">
        <f t="shared" si="3"/>
        <v>#NAME?</v>
      </c>
      <c r="F958" s="78" t="str">
        <f t="shared" si="4"/>
        <v>#NAME?</v>
      </c>
      <c r="G958" s="78" t="str">
        <f>IF(OR(A958="",A958&lt;$E$23),"",IF(J957&lt;=F958,0,IF(IF(AND(A958&gt;=$E$23,MOD(A958-$E$23,int)=0),$E$24,0)+F958&gt;=J957+E958,J957+E958-F958,IF(AND(A958&gt;=$E$23,MOD(A958-$E$23,int)=0),$E$24,0)+IF(IF(AND(A958&gt;=$E$23,MOD(A958-$E$23,int)=0),$E$24,0)+IF(MOD(A958-$E$27,periods_per_year)=0,$E$26,0)+F958&lt;J957+E958,IF(MOD(A958-$E$27,periods_per_year)=0,$E$26,0),J957+E958-IF(AND(A958&gt;=$E$23,MOD(A958-$E$23,int)=0),$E$24,0)-F958))))</f>
        <v>#NAME?</v>
      </c>
      <c r="H958" s="79"/>
      <c r="I958" s="78" t="str">
        <f t="shared" si="5"/>
        <v>#NAME?</v>
      </c>
      <c r="J958" s="78" t="str">
        <f t="shared" si="6"/>
        <v>#NAME?</v>
      </c>
      <c r="K958" s="78" t="str">
        <f t="shared" si="7"/>
        <v>#NAME?</v>
      </c>
      <c r="L958" s="78" t="str">
        <f t="shared" si="8"/>
        <v>#NAME?</v>
      </c>
      <c r="M958" s="4"/>
      <c r="N958" s="4"/>
      <c r="O958" s="74" t="str">
        <f t="shared" si="9"/>
        <v>#NAME?</v>
      </c>
      <c r="P958" s="75" t="str">
        <f>IF(O958="","",IF(OR(periods_per_year=26,periods_per_year=52),IF(periods_per_year=26,IF(O958=1,fpdate,P957+14),IF(periods_per_year=52,IF(O958=1,fpdate,P957+7),"n/a")),IF(periods_per_year=24,DATE(YEAR(fpdate),MONTH(fpdate)+(O958-1)/2+IF(AND(DAY(fpdate)&gt;=15,MOD(O958,2)=0),1,0),IF(MOD(O958,2)=0,IF(DAY(fpdate)&gt;=15,DAY(fpdate)-14,DAY(fpdate)+14),DAY(fpdate))),IF(DAY(DATE(YEAR(fpdate),MONTH(fpdate)+O958-1,DAY(fpdate)))&lt;&gt;DAY(fpdate),DATE(YEAR(fpdate),MONTH(fpdate)+O958,0),DATE(YEAR(fpdate),MONTH(fpdate)+O958-1,DAY(fpdate))))))</f>
        <v>#NAME?</v>
      </c>
      <c r="Q958" s="80" t="str">
        <f>IF(O958="","",IF(D958&lt;&gt;"",D958,IF(O958=1,start_rate,IF(variable,IF(OR(O958=1,O958&lt;$J$23*periods_per_year),Q957,MIN($J$24,IF(MOD(O958-1,$J$26)=0,MAX($J$25,Q957+$J$27),Q957))),Q957))))</f>
        <v>#NAME?</v>
      </c>
      <c r="R958" s="78" t="str">
        <f t="shared" si="10"/>
        <v>#NAME?</v>
      </c>
      <c r="S958" s="78" t="str">
        <f t="shared" si="11"/>
        <v>#NAME?</v>
      </c>
      <c r="T958" s="78" t="str">
        <f t="shared" si="12"/>
        <v>#NAME?</v>
      </c>
      <c r="U958" s="78" t="str">
        <f t="shared" si="13"/>
        <v>#NAME?</v>
      </c>
    </row>
    <row r="959" ht="12.75" customHeight="1">
      <c r="A959" s="74" t="str">
        <f t="shared" si="1"/>
        <v>#NAME?</v>
      </c>
      <c r="B959" s="75" t="str">
        <f>IF(A959="","",IF(OR(periods_per_year=26,periods_per_year=52),IF(periods_per_year=26,IF(A959=1,fpdate,B958+14),IF(periods_per_year=52,IF(A959=1,fpdate,B958+7),"n/a")),IF(periods_per_year=24,DATE(YEAR(fpdate),MONTH(fpdate)+(A959-1)/2+IF(AND(DAY(fpdate)&gt;=15,MOD(A959,2)=0),1,0),IF(MOD(A959,2)=0,IF(DAY(fpdate)&gt;=15,DAY(fpdate)-14,DAY(fpdate)+14),DAY(fpdate))),IF(DAY(DATE(YEAR(fpdate),MONTH(fpdate)+A959-1,DAY(fpdate)))&lt;&gt;DAY(fpdate),DATE(YEAR(fpdate),MONTH(fpdate)+A959,0),DATE(YEAR(fpdate),MONTH(fpdate)+A959-1,DAY(fpdate))))))</f>
        <v>#NAME?</v>
      </c>
      <c r="C959" s="76" t="str">
        <f t="shared" si="2"/>
        <v>#NAME?</v>
      </c>
      <c r="D959" s="77" t="str">
        <f>IF(A959="","",IF(A959=1,start_rate,IF(variable,IF(OR(A959=1,A959&lt;$J$23*periods_per_year),D958,MIN($J$24,IF(MOD(A959-1,$J$26)=0,MAX($J$25,D958+$J$27),D958))),D958)))</f>
        <v>#NAME?</v>
      </c>
      <c r="E959" s="78" t="str">
        <f t="shared" si="3"/>
        <v>#NAME?</v>
      </c>
      <c r="F959" s="78" t="str">
        <f t="shared" si="4"/>
        <v>#NAME?</v>
      </c>
      <c r="G959" s="78" t="str">
        <f>IF(OR(A959="",A959&lt;$E$23),"",IF(J958&lt;=F959,0,IF(IF(AND(A959&gt;=$E$23,MOD(A959-$E$23,int)=0),$E$24,0)+F959&gt;=J958+E959,J958+E959-F959,IF(AND(A959&gt;=$E$23,MOD(A959-$E$23,int)=0),$E$24,0)+IF(IF(AND(A959&gt;=$E$23,MOD(A959-$E$23,int)=0),$E$24,0)+IF(MOD(A959-$E$27,periods_per_year)=0,$E$26,0)+F959&lt;J958+E959,IF(MOD(A959-$E$27,periods_per_year)=0,$E$26,0),J958+E959-IF(AND(A959&gt;=$E$23,MOD(A959-$E$23,int)=0),$E$24,0)-F959))))</f>
        <v>#NAME?</v>
      </c>
      <c r="H959" s="79"/>
      <c r="I959" s="78" t="str">
        <f t="shared" si="5"/>
        <v>#NAME?</v>
      </c>
      <c r="J959" s="78" t="str">
        <f t="shared" si="6"/>
        <v>#NAME?</v>
      </c>
      <c r="K959" s="78" t="str">
        <f t="shared" si="7"/>
        <v>#NAME?</v>
      </c>
      <c r="L959" s="78" t="str">
        <f t="shared" si="8"/>
        <v>#NAME?</v>
      </c>
      <c r="M959" s="4"/>
      <c r="N959" s="4"/>
      <c r="O959" s="74" t="str">
        <f t="shared" si="9"/>
        <v>#NAME?</v>
      </c>
      <c r="P959" s="75" t="str">
        <f>IF(O959="","",IF(OR(periods_per_year=26,periods_per_year=52),IF(periods_per_year=26,IF(O959=1,fpdate,P958+14),IF(periods_per_year=52,IF(O959=1,fpdate,P958+7),"n/a")),IF(periods_per_year=24,DATE(YEAR(fpdate),MONTH(fpdate)+(O959-1)/2+IF(AND(DAY(fpdate)&gt;=15,MOD(O959,2)=0),1,0),IF(MOD(O959,2)=0,IF(DAY(fpdate)&gt;=15,DAY(fpdate)-14,DAY(fpdate)+14),DAY(fpdate))),IF(DAY(DATE(YEAR(fpdate),MONTH(fpdate)+O959-1,DAY(fpdate)))&lt;&gt;DAY(fpdate),DATE(YEAR(fpdate),MONTH(fpdate)+O959,0),DATE(YEAR(fpdate),MONTH(fpdate)+O959-1,DAY(fpdate))))))</f>
        <v>#NAME?</v>
      </c>
      <c r="Q959" s="80" t="str">
        <f>IF(O959="","",IF(D959&lt;&gt;"",D959,IF(O959=1,start_rate,IF(variable,IF(OR(O959=1,O959&lt;$J$23*periods_per_year),Q958,MIN($J$24,IF(MOD(O959-1,$J$26)=0,MAX($J$25,Q958+$J$27),Q958))),Q958))))</f>
        <v>#NAME?</v>
      </c>
      <c r="R959" s="78" t="str">
        <f t="shared" si="10"/>
        <v>#NAME?</v>
      </c>
      <c r="S959" s="78" t="str">
        <f t="shared" si="11"/>
        <v>#NAME?</v>
      </c>
      <c r="T959" s="78" t="str">
        <f t="shared" si="12"/>
        <v>#NAME?</v>
      </c>
      <c r="U959" s="78" t="str">
        <f t="shared" si="13"/>
        <v>#NAME?</v>
      </c>
    </row>
    <row r="960" ht="12.75" customHeight="1">
      <c r="A960" s="74" t="str">
        <f t="shared" si="1"/>
        <v>#NAME?</v>
      </c>
      <c r="B960" s="75" t="str">
        <f>IF(A960="","",IF(OR(periods_per_year=26,periods_per_year=52),IF(periods_per_year=26,IF(A960=1,fpdate,B959+14),IF(periods_per_year=52,IF(A960=1,fpdate,B959+7),"n/a")),IF(periods_per_year=24,DATE(YEAR(fpdate),MONTH(fpdate)+(A960-1)/2+IF(AND(DAY(fpdate)&gt;=15,MOD(A960,2)=0),1,0),IF(MOD(A960,2)=0,IF(DAY(fpdate)&gt;=15,DAY(fpdate)-14,DAY(fpdate)+14),DAY(fpdate))),IF(DAY(DATE(YEAR(fpdate),MONTH(fpdate)+A960-1,DAY(fpdate)))&lt;&gt;DAY(fpdate),DATE(YEAR(fpdate),MONTH(fpdate)+A960,0),DATE(YEAR(fpdate),MONTH(fpdate)+A960-1,DAY(fpdate))))))</f>
        <v>#NAME?</v>
      </c>
      <c r="C960" s="76" t="str">
        <f t="shared" si="2"/>
        <v>#NAME?</v>
      </c>
      <c r="D960" s="77" t="str">
        <f>IF(A960="","",IF(A960=1,start_rate,IF(variable,IF(OR(A960=1,A960&lt;$J$23*periods_per_year),D959,MIN($J$24,IF(MOD(A960-1,$J$26)=0,MAX($J$25,D959+$J$27),D959))),D959)))</f>
        <v>#NAME?</v>
      </c>
      <c r="E960" s="78" t="str">
        <f t="shared" si="3"/>
        <v>#NAME?</v>
      </c>
      <c r="F960" s="78" t="str">
        <f t="shared" si="4"/>
        <v>#NAME?</v>
      </c>
      <c r="G960" s="78" t="str">
        <f>IF(OR(A960="",A960&lt;$E$23),"",IF(J959&lt;=F960,0,IF(IF(AND(A960&gt;=$E$23,MOD(A960-$E$23,int)=0),$E$24,0)+F960&gt;=J959+E960,J959+E960-F960,IF(AND(A960&gt;=$E$23,MOD(A960-$E$23,int)=0),$E$24,0)+IF(IF(AND(A960&gt;=$E$23,MOD(A960-$E$23,int)=0),$E$24,0)+IF(MOD(A960-$E$27,periods_per_year)=0,$E$26,0)+F960&lt;J959+E960,IF(MOD(A960-$E$27,periods_per_year)=0,$E$26,0),J959+E960-IF(AND(A960&gt;=$E$23,MOD(A960-$E$23,int)=0),$E$24,0)-F960))))</f>
        <v>#NAME?</v>
      </c>
      <c r="H960" s="79"/>
      <c r="I960" s="78" t="str">
        <f t="shared" si="5"/>
        <v>#NAME?</v>
      </c>
      <c r="J960" s="78" t="str">
        <f t="shared" si="6"/>
        <v>#NAME?</v>
      </c>
      <c r="K960" s="78" t="str">
        <f t="shared" si="7"/>
        <v>#NAME?</v>
      </c>
      <c r="L960" s="78" t="str">
        <f t="shared" si="8"/>
        <v>#NAME?</v>
      </c>
      <c r="M960" s="4"/>
      <c r="N960" s="4"/>
      <c r="O960" s="74" t="str">
        <f t="shared" si="9"/>
        <v>#NAME?</v>
      </c>
      <c r="P960" s="75" t="str">
        <f>IF(O960="","",IF(OR(periods_per_year=26,periods_per_year=52),IF(periods_per_year=26,IF(O960=1,fpdate,P959+14),IF(periods_per_year=52,IF(O960=1,fpdate,P959+7),"n/a")),IF(periods_per_year=24,DATE(YEAR(fpdate),MONTH(fpdate)+(O960-1)/2+IF(AND(DAY(fpdate)&gt;=15,MOD(O960,2)=0),1,0),IF(MOD(O960,2)=0,IF(DAY(fpdate)&gt;=15,DAY(fpdate)-14,DAY(fpdate)+14),DAY(fpdate))),IF(DAY(DATE(YEAR(fpdate),MONTH(fpdate)+O960-1,DAY(fpdate)))&lt;&gt;DAY(fpdate),DATE(YEAR(fpdate),MONTH(fpdate)+O960,0),DATE(YEAR(fpdate),MONTH(fpdate)+O960-1,DAY(fpdate))))))</f>
        <v>#NAME?</v>
      </c>
      <c r="Q960" s="80" t="str">
        <f>IF(O960="","",IF(D960&lt;&gt;"",D960,IF(O960=1,start_rate,IF(variable,IF(OR(O960=1,O960&lt;$J$23*periods_per_year),Q959,MIN($J$24,IF(MOD(O960-1,$J$26)=0,MAX($J$25,Q959+$J$27),Q959))),Q959))))</f>
        <v>#NAME?</v>
      </c>
      <c r="R960" s="78" t="str">
        <f t="shared" si="10"/>
        <v>#NAME?</v>
      </c>
      <c r="S960" s="78" t="str">
        <f t="shared" si="11"/>
        <v>#NAME?</v>
      </c>
      <c r="T960" s="78" t="str">
        <f t="shared" si="12"/>
        <v>#NAME?</v>
      </c>
      <c r="U960" s="78" t="str">
        <f t="shared" si="13"/>
        <v>#NAME?</v>
      </c>
    </row>
    <row r="961" ht="12.75" customHeight="1">
      <c r="A961" s="74" t="str">
        <f t="shared" si="1"/>
        <v>#NAME?</v>
      </c>
      <c r="B961" s="75" t="str">
        <f>IF(A961="","",IF(OR(periods_per_year=26,periods_per_year=52),IF(periods_per_year=26,IF(A961=1,fpdate,B960+14),IF(periods_per_year=52,IF(A961=1,fpdate,B960+7),"n/a")),IF(periods_per_year=24,DATE(YEAR(fpdate),MONTH(fpdate)+(A961-1)/2+IF(AND(DAY(fpdate)&gt;=15,MOD(A961,2)=0),1,0),IF(MOD(A961,2)=0,IF(DAY(fpdate)&gt;=15,DAY(fpdate)-14,DAY(fpdate)+14),DAY(fpdate))),IF(DAY(DATE(YEAR(fpdate),MONTH(fpdate)+A961-1,DAY(fpdate)))&lt;&gt;DAY(fpdate),DATE(YEAR(fpdate),MONTH(fpdate)+A961,0),DATE(YEAR(fpdate),MONTH(fpdate)+A961-1,DAY(fpdate))))))</f>
        <v>#NAME?</v>
      </c>
      <c r="C961" s="76" t="str">
        <f t="shared" si="2"/>
        <v>#NAME?</v>
      </c>
      <c r="D961" s="77" t="str">
        <f>IF(A961="","",IF(A961=1,start_rate,IF(variable,IF(OR(A961=1,A961&lt;$J$23*periods_per_year),D960,MIN($J$24,IF(MOD(A961-1,$J$26)=0,MAX($J$25,D960+$J$27),D960))),D960)))</f>
        <v>#NAME?</v>
      </c>
      <c r="E961" s="78" t="str">
        <f t="shared" si="3"/>
        <v>#NAME?</v>
      </c>
      <c r="F961" s="78" t="str">
        <f t="shared" si="4"/>
        <v>#NAME?</v>
      </c>
      <c r="G961" s="78" t="str">
        <f>IF(OR(A961="",A961&lt;$E$23),"",IF(J960&lt;=F961,0,IF(IF(AND(A961&gt;=$E$23,MOD(A961-$E$23,int)=0),$E$24,0)+F961&gt;=J960+E961,J960+E961-F961,IF(AND(A961&gt;=$E$23,MOD(A961-$E$23,int)=0),$E$24,0)+IF(IF(AND(A961&gt;=$E$23,MOD(A961-$E$23,int)=0),$E$24,0)+IF(MOD(A961-$E$27,periods_per_year)=0,$E$26,0)+F961&lt;J960+E961,IF(MOD(A961-$E$27,periods_per_year)=0,$E$26,0),J960+E961-IF(AND(A961&gt;=$E$23,MOD(A961-$E$23,int)=0),$E$24,0)-F961))))</f>
        <v>#NAME?</v>
      </c>
      <c r="H961" s="79"/>
      <c r="I961" s="78" t="str">
        <f t="shared" si="5"/>
        <v>#NAME?</v>
      </c>
      <c r="J961" s="78" t="str">
        <f t="shared" si="6"/>
        <v>#NAME?</v>
      </c>
      <c r="K961" s="78" t="str">
        <f t="shared" si="7"/>
        <v>#NAME?</v>
      </c>
      <c r="L961" s="78" t="str">
        <f t="shared" si="8"/>
        <v>#NAME?</v>
      </c>
      <c r="M961" s="4"/>
      <c r="N961" s="4"/>
      <c r="O961" s="74" t="str">
        <f t="shared" si="9"/>
        <v>#NAME?</v>
      </c>
      <c r="P961" s="75" t="str">
        <f>IF(O961="","",IF(OR(periods_per_year=26,periods_per_year=52),IF(periods_per_year=26,IF(O961=1,fpdate,P960+14),IF(periods_per_year=52,IF(O961=1,fpdate,P960+7),"n/a")),IF(periods_per_year=24,DATE(YEAR(fpdate),MONTH(fpdate)+(O961-1)/2+IF(AND(DAY(fpdate)&gt;=15,MOD(O961,2)=0),1,0),IF(MOD(O961,2)=0,IF(DAY(fpdate)&gt;=15,DAY(fpdate)-14,DAY(fpdate)+14),DAY(fpdate))),IF(DAY(DATE(YEAR(fpdate),MONTH(fpdate)+O961-1,DAY(fpdate)))&lt;&gt;DAY(fpdate),DATE(YEAR(fpdate),MONTH(fpdate)+O961,0),DATE(YEAR(fpdate),MONTH(fpdate)+O961-1,DAY(fpdate))))))</f>
        <v>#NAME?</v>
      </c>
      <c r="Q961" s="80" t="str">
        <f>IF(O961="","",IF(D961&lt;&gt;"",D961,IF(O961=1,start_rate,IF(variable,IF(OR(O961=1,O961&lt;$J$23*periods_per_year),Q960,MIN($J$24,IF(MOD(O961-1,$J$26)=0,MAX($J$25,Q960+$J$27),Q960))),Q960))))</f>
        <v>#NAME?</v>
      </c>
      <c r="R961" s="78" t="str">
        <f t="shared" si="10"/>
        <v>#NAME?</v>
      </c>
      <c r="S961" s="78" t="str">
        <f t="shared" si="11"/>
        <v>#NAME?</v>
      </c>
      <c r="T961" s="78" t="str">
        <f t="shared" si="12"/>
        <v>#NAME?</v>
      </c>
      <c r="U961" s="78" t="str">
        <f t="shared" si="13"/>
        <v>#NAME?</v>
      </c>
    </row>
    <row r="962" ht="12.75" customHeight="1">
      <c r="A962" s="74" t="str">
        <f t="shared" si="1"/>
        <v>#NAME?</v>
      </c>
      <c r="B962" s="75" t="str">
        <f>IF(A962="","",IF(OR(periods_per_year=26,periods_per_year=52),IF(periods_per_year=26,IF(A962=1,fpdate,B961+14),IF(periods_per_year=52,IF(A962=1,fpdate,B961+7),"n/a")),IF(periods_per_year=24,DATE(YEAR(fpdate),MONTH(fpdate)+(A962-1)/2+IF(AND(DAY(fpdate)&gt;=15,MOD(A962,2)=0),1,0),IF(MOD(A962,2)=0,IF(DAY(fpdate)&gt;=15,DAY(fpdate)-14,DAY(fpdate)+14),DAY(fpdate))),IF(DAY(DATE(YEAR(fpdate),MONTH(fpdate)+A962-1,DAY(fpdate)))&lt;&gt;DAY(fpdate),DATE(YEAR(fpdate),MONTH(fpdate)+A962,0),DATE(YEAR(fpdate),MONTH(fpdate)+A962-1,DAY(fpdate))))))</f>
        <v>#NAME?</v>
      </c>
      <c r="C962" s="76" t="str">
        <f t="shared" si="2"/>
        <v>#NAME?</v>
      </c>
      <c r="D962" s="77" t="str">
        <f>IF(A962="","",IF(A962=1,start_rate,IF(variable,IF(OR(A962=1,A962&lt;$J$23*periods_per_year),D961,MIN($J$24,IF(MOD(A962-1,$J$26)=0,MAX($J$25,D961+$J$27),D961))),D961)))</f>
        <v>#NAME?</v>
      </c>
      <c r="E962" s="78" t="str">
        <f t="shared" si="3"/>
        <v>#NAME?</v>
      </c>
      <c r="F962" s="78" t="str">
        <f t="shared" si="4"/>
        <v>#NAME?</v>
      </c>
      <c r="G962" s="78" t="str">
        <f>IF(OR(A962="",A962&lt;$E$23),"",IF(J961&lt;=F962,0,IF(IF(AND(A962&gt;=$E$23,MOD(A962-$E$23,int)=0),$E$24,0)+F962&gt;=J961+E962,J961+E962-F962,IF(AND(A962&gt;=$E$23,MOD(A962-$E$23,int)=0),$E$24,0)+IF(IF(AND(A962&gt;=$E$23,MOD(A962-$E$23,int)=0),$E$24,0)+IF(MOD(A962-$E$27,periods_per_year)=0,$E$26,0)+F962&lt;J961+E962,IF(MOD(A962-$E$27,periods_per_year)=0,$E$26,0),J961+E962-IF(AND(A962&gt;=$E$23,MOD(A962-$E$23,int)=0),$E$24,0)-F962))))</f>
        <v>#NAME?</v>
      </c>
      <c r="H962" s="79"/>
      <c r="I962" s="78" t="str">
        <f t="shared" si="5"/>
        <v>#NAME?</v>
      </c>
      <c r="J962" s="78" t="str">
        <f t="shared" si="6"/>
        <v>#NAME?</v>
      </c>
      <c r="K962" s="78" t="str">
        <f t="shared" si="7"/>
        <v>#NAME?</v>
      </c>
      <c r="L962" s="78" t="str">
        <f t="shared" si="8"/>
        <v>#NAME?</v>
      </c>
      <c r="M962" s="4"/>
      <c r="N962" s="4"/>
      <c r="O962" s="74" t="str">
        <f t="shared" si="9"/>
        <v>#NAME?</v>
      </c>
      <c r="P962" s="75" t="str">
        <f>IF(O962="","",IF(OR(periods_per_year=26,periods_per_year=52),IF(periods_per_year=26,IF(O962=1,fpdate,P961+14),IF(periods_per_year=52,IF(O962=1,fpdate,P961+7),"n/a")),IF(periods_per_year=24,DATE(YEAR(fpdate),MONTH(fpdate)+(O962-1)/2+IF(AND(DAY(fpdate)&gt;=15,MOD(O962,2)=0),1,0),IF(MOD(O962,2)=0,IF(DAY(fpdate)&gt;=15,DAY(fpdate)-14,DAY(fpdate)+14),DAY(fpdate))),IF(DAY(DATE(YEAR(fpdate),MONTH(fpdate)+O962-1,DAY(fpdate)))&lt;&gt;DAY(fpdate),DATE(YEAR(fpdate),MONTH(fpdate)+O962,0),DATE(YEAR(fpdate),MONTH(fpdate)+O962-1,DAY(fpdate))))))</f>
        <v>#NAME?</v>
      </c>
      <c r="Q962" s="80" t="str">
        <f>IF(O962="","",IF(D962&lt;&gt;"",D962,IF(O962=1,start_rate,IF(variable,IF(OR(O962=1,O962&lt;$J$23*periods_per_year),Q961,MIN($J$24,IF(MOD(O962-1,$J$26)=0,MAX($J$25,Q961+$J$27),Q961))),Q961))))</f>
        <v>#NAME?</v>
      </c>
      <c r="R962" s="78" t="str">
        <f t="shared" si="10"/>
        <v>#NAME?</v>
      </c>
      <c r="S962" s="78" t="str">
        <f t="shared" si="11"/>
        <v>#NAME?</v>
      </c>
      <c r="T962" s="78" t="str">
        <f t="shared" si="12"/>
        <v>#NAME?</v>
      </c>
      <c r="U962" s="78" t="str">
        <f t="shared" si="13"/>
        <v>#NAME?</v>
      </c>
    </row>
    <row r="963" ht="12.75" customHeight="1">
      <c r="A963" s="74" t="str">
        <f t="shared" si="1"/>
        <v>#NAME?</v>
      </c>
      <c r="B963" s="75" t="str">
        <f>IF(A963="","",IF(OR(periods_per_year=26,periods_per_year=52),IF(periods_per_year=26,IF(A963=1,fpdate,B962+14),IF(periods_per_year=52,IF(A963=1,fpdate,B962+7),"n/a")),IF(periods_per_year=24,DATE(YEAR(fpdate),MONTH(fpdate)+(A963-1)/2+IF(AND(DAY(fpdate)&gt;=15,MOD(A963,2)=0),1,0),IF(MOD(A963,2)=0,IF(DAY(fpdate)&gt;=15,DAY(fpdate)-14,DAY(fpdate)+14),DAY(fpdate))),IF(DAY(DATE(YEAR(fpdate),MONTH(fpdate)+A963-1,DAY(fpdate)))&lt;&gt;DAY(fpdate),DATE(YEAR(fpdate),MONTH(fpdate)+A963,0),DATE(YEAR(fpdate),MONTH(fpdate)+A963-1,DAY(fpdate))))))</f>
        <v>#NAME?</v>
      </c>
      <c r="C963" s="76" t="str">
        <f t="shared" si="2"/>
        <v>#NAME?</v>
      </c>
      <c r="D963" s="77" t="str">
        <f>IF(A963="","",IF(A963=1,start_rate,IF(variable,IF(OR(A963=1,A963&lt;$J$23*periods_per_year),D962,MIN($J$24,IF(MOD(A963-1,$J$26)=0,MAX($J$25,D962+$J$27),D962))),D962)))</f>
        <v>#NAME?</v>
      </c>
      <c r="E963" s="78" t="str">
        <f t="shared" si="3"/>
        <v>#NAME?</v>
      </c>
      <c r="F963" s="78" t="str">
        <f t="shared" si="4"/>
        <v>#NAME?</v>
      </c>
      <c r="G963" s="78" t="str">
        <f>IF(OR(A963="",A963&lt;$E$23),"",IF(J962&lt;=F963,0,IF(IF(AND(A963&gt;=$E$23,MOD(A963-$E$23,int)=0),$E$24,0)+F963&gt;=J962+E963,J962+E963-F963,IF(AND(A963&gt;=$E$23,MOD(A963-$E$23,int)=0),$E$24,0)+IF(IF(AND(A963&gt;=$E$23,MOD(A963-$E$23,int)=0),$E$24,0)+IF(MOD(A963-$E$27,periods_per_year)=0,$E$26,0)+F963&lt;J962+E963,IF(MOD(A963-$E$27,periods_per_year)=0,$E$26,0),J962+E963-IF(AND(A963&gt;=$E$23,MOD(A963-$E$23,int)=0),$E$24,0)-F963))))</f>
        <v>#NAME?</v>
      </c>
      <c r="H963" s="79"/>
      <c r="I963" s="78" t="str">
        <f t="shared" si="5"/>
        <v>#NAME?</v>
      </c>
      <c r="J963" s="78" t="str">
        <f t="shared" si="6"/>
        <v>#NAME?</v>
      </c>
      <c r="K963" s="78" t="str">
        <f t="shared" si="7"/>
        <v>#NAME?</v>
      </c>
      <c r="L963" s="78" t="str">
        <f t="shared" si="8"/>
        <v>#NAME?</v>
      </c>
      <c r="M963" s="4"/>
      <c r="N963" s="4"/>
      <c r="O963" s="74" t="str">
        <f t="shared" si="9"/>
        <v>#NAME?</v>
      </c>
      <c r="P963" s="75" t="str">
        <f>IF(O963="","",IF(OR(periods_per_year=26,periods_per_year=52),IF(periods_per_year=26,IF(O963=1,fpdate,P962+14),IF(periods_per_year=52,IF(O963=1,fpdate,P962+7),"n/a")),IF(periods_per_year=24,DATE(YEAR(fpdate),MONTH(fpdate)+(O963-1)/2+IF(AND(DAY(fpdate)&gt;=15,MOD(O963,2)=0),1,0),IF(MOD(O963,2)=0,IF(DAY(fpdate)&gt;=15,DAY(fpdate)-14,DAY(fpdate)+14),DAY(fpdate))),IF(DAY(DATE(YEAR(fpdate),MONTH(fpdate)+O963-1,DAY(fpdate)))&lt;&gt;DAY(fpdate),DATE(YEAR(fpdate),MONTH(fpdate)+O963,0),DATE(YEAR(fpdate),MONTH(fpdate)+O963-1,DAY(fpdate))))))</f>
        <v>#NAME?</v>
      </c>
      <c r="Q963" s="80" t="str">
        <f>IF(O963="","",IF(D963&lt;&gt;"",D963,IF(O963=1,start_rate,IF(variable,IF(OR(O963=1,O963&lt;$J$23*periods_per_year),Q962,MIN($J$24,IF(MOD(O963-1,$J$26)=0,MAX($J$25,Q962+$J$27),Q962))),Q962))))</f>
        <v>#NAME?</v>
      </c>
      <c r="R963" s="78" t="str">
        <f t="shared" si="10"/>
        <v>#NAME?</v>
      </c>
      <c r="S963" s="78" t="str">
        <f t="shared" si="11"/>
        <v>#NAME?</v>
      </c>
      <c r="T963" s="78" t="str">
        <f t="shared" si="12"/>
        <v>#NAME?</v>
      </c>
      <c r="U963" s="78" t="str">
        <f t="shared" si="13"/>
        <v>#NAME?</v>
      </c>
    </row>
    <row r="964" ht="12.75" customHeight="1">
      <c r="A964" s="74" t="str">
        <f t="shared" si="1"/>
        <v>#NAME?</v>
      </c>
      <c r="B964" s="75" t="str">
        <f>IF(A964="","",IF(OR(periods_per_year=26,periods_per_year=52),IF(periods_per_year=26,IF(A964=1,fpdate,B963+14),IF(periods_per_year=52,IF(A964=1,fpdate,B963+7),"n/a")),IF(periods_per_year=24,DATE(YEAR(fpdate),MONTH(fpdate)+(A964-1)/2+IF(AND(DAY(fpdate)&gt;=15,MOD(A964,2)=0),1,0),IF(MOD(A964,2)=0,IF(DAY(fpdate)&gt;=15,DAY(fpdate)-14,DAY(fpdate)+14),DAY(fpdate))),IF(DAY(DATE(YEAR(fpdate),MONTH(fpdate)+A964-1,DAY(fpdate)))&lt;&gt;DAY(fpdate),DATE(YEAR(fpdate),MONTH(fpdate)+A964,0),DATE(YEAR(fpdate),MONTH(fpdate)+A964-1,DAY(fpdate))))))</f>
        <v>#NAME?</v>
      </c>
      <c r="C964" s="76" t="str">
        <f t="shared" si="2"/>
        <v>#NAME?</v>
      </c>
      <c r="D964" s="77" t="str">
        <f>IF(A964="","",IF(A964=1,start_rate,IF(variable,IF(OR(A964=1,A964&lt;$J$23*periods_per_year),D963,MIN($J$24,IF(MOD(A964-1,$J$26)=0,MAX($J$25,D963+$J$27),D963))),D963)))</f>
        <v>#NAME?</v>
      </c>
      <c r="E964" s="78" t="str">
        <f t="shared" si="3"/>
        <v>#NAME?</v>
      </c>
      <c r="F964" s="78" t="str">
        <f t="shared" si="4"/>
        <v>#NAME?</v>
      </c>
      <c r="G964" s="78" t="str">
        <f>IF(OR(A964="",A964&lt;$E$23),"",IF(J963&lt;=F964,0,IF(IF(AND(A964&gt;=$E$23,MOD(A964-$E$23,int)=0),$E$24,0)+F964&gt;=J963+E964,J963+E964-F964,IF(AND(A964&gt;=$E$23,MOD(A964-$E$23,int)=0),$E$24,0)+IF(IF(AND(A964&gt;=$E$23,MOD(A964-$E$23,int)=0),$E$24,0)+IF(MOD(A964-$E$27,periods_per_year)=0,$E$26,0)+F964&lt;J963+E964,IF(MOD(A964-$E$27,periods_per_year)=0,$E$26,0),J963+E964-IF(AND(A964&gt;=$E$23,MOD(A964-$E$23,int)=0),$E$24,0)-F964))))</f>
        <v>#NAME?</v>
      </c>
      <c r="H964" s="79"/>
      <c r="I964" s="78" t="str">
        <f t="shared" si="5"/>
        <v>#NAME?</v>
      </c>
      <c r="J964" s="78" t="str">
        <f t="shared" si="6"/>
        <v>#NAME?</v>
      </c>
      <c r="K964" s="78" t="str">
        <f t="shared" si="7"/>
        <v>#NAME?</v>
      </c>
      <c r="L964" s="78" t="str">
        <f t="shared" si="8"/>
        <v>#NAME?</v>
      </c>
      <c r="M964" s="4"/>
      <c r="N964" s="4"/>
      <c r="O964" s="74" t="str">
        <f t="shared" si="9"/>
        <v>#NAME?</v>
      </c>
      <c r="P964" s="75" t="str">
        <f>IF(O964="","",IF(OR(periods_per_year=26,periods_per_year=52),IF(periods_per_year=26,IF(O964=1,fpdate,P963+14),IF(periods_per_year=52,IF(O964=1,fpdate,P963+7),"n/a")),IF(periods_per_year=24,DATE(YEAR(fpdate),MONTH(fpdate)+(O964-1)/2+IF(AND(DAY(fpdate)&gt;=15,MOD(O964,2)=0),1,0),IF(MOD(O964,2)=0,IF(DAY(fpdate)&gt;=15,DAY(fpdate)-14,DAY(fpdate)+14),DAY(fpdate))),IF(DAY(DATE(YEAR(fpdate),MONTH(fpdate)+O964-1,DAY(fpdate)))&lt;&gt;DAY(fpdate),DATE(YEAR(fpdate),MONTH(fpdate)+O964,0),DATE(YEAR(fpdate),MONTH(fpdate)+O964-1,DAY(fpdate))))))</f>
        <v>#NAME?</v>
      </c>
      <c r="Q964" s="80" t="str">
        <f>IF(O964="","",IF(D964&lt;&gt;"",D964,IF(O964=1,start_rate,IF(variable,IF(OR(O964=1,O964&lt;$J$23*periods_per_year),Q963,MIN($J$24,IF(MOD(O964-1,$J$26)=0,MAX($J$25,Q963+$J$27),Q963))),Q963))))</f>
        <v>#NAME?</v>
      </c>
      <c r="R964" s="78" t="str">
        <f t="shared" si="10"/>
        <v>#NAME?</v>
      </c>
      <c r="S964" s="78" t="str">
        <f t="shared" si="11"/>
        <v>#NAME?</v>
      </c>
      <c r="T964" s="78" t="str">
        <f t="shared" si="12"/>
        <v>#NAME?</v>
      </c>
      <c r="U964" s="78" t="str">
        <f t="shared" si="13"/>
        <v>#NAME?</v>
      </c>
    </row>
    <row r="965" ht="12.75" customHeight="1">
      <c r="A965" s="74" t="str">
        <f t="shared" si="1"/>
        <v>#NAME?</v>
      </c>
      <c r="B965" s="75" t="str">
        <f>IF(A965="","",IF(OR(periods_per_year=26,periods_per_year=52),IF(periods_per_year=26,IF(A965=1,fpdate,B964+14),IF(periods_per_year=52,IF(A965=1,fpdate,B964+7),"n/a")),IF(periods_per_year=24,DATE(YEAR(fpdate),MONTH(fpdate)+(A965-1)/2+IF(AND(DAY(fpdate)&gt;=15,MOD(A965,2)=0),1,0),IF(MOD(A965,2)=0,IF(DAY(fpdate)&gt;=15,DAY(fpdate)-14,DAY(fpdate)+14),DAY(fpdate))),IF(DAY(DATE(YEAR(fpdate),MONTH(fpdate)+A965-1,DAY(fpdate)))&lt;&gt;DAY(fpdate),DATE(YEAR(fpdate),MONTH(fpdate)+A965,0),DATE(YEAR(fpdate),MONTH(fpdate)+A965-1,DAY(fpdate))))))</f>
        <v>#NAME?</v>
      </c>
      <c r="C965" s="76" t="str">
        <f t="shared" si="2"/>
        <v>#NAME?</v>
      </c>
      <c r="D965" s="77" t="str">
        <f>IF(A965="","",IF(A965=1,start_rate,IF(variable,IF(OR(A965=1,A965&lt;$J$23*periods_per_year),D964,MIN($J$24,IF(MOD(A965-1,$J$26)=0,MAX($J$25,D964+$J$27),D964))),D964)))</f>
        <v>#NAME?</v>
      </c>
      <c r="E965" s="78" t="str">
        <f t="shared" si="3"/>
        <v>#NAME?</v>
      </c>
      <c r="F965" s="78" t="str">
        <f t="shared" si="4"/>
        <v>#NAME?</v>
      </c>
      <c r="G965" s="78" t="str">
        <f>IF(OR(A965="",A965&lt;$E$23),"",IF(J964&lt;=F965,0,IF(IF(AND(A965&gt;=$E$23,MOD(A965-$E$23,int)=0),$E$24,0)+F965&gt;=J964+E965,J964+E965-F965,IF(AND(A965&gt;=$E$23,MOD(A965-$E$23,int)=0),$E$24,0)+IF(IF(AND(A965&gt;=$E$23,MOD(A965-$E$23,int)=0),$E$24,0)+IF(MOD(A965-$E$27,periods_per_year)=0,$E$26,0)+F965&lt;J964+E965,IF(MOD(A965-$E$27,periods_per_year)=0,$E$26,0),J964+E965-IF(AND(A965&gt;=$E$23,MOD(A965-$E$23,int)=0),$E$24,0)-F965))))</f>
        <v>#NAME?</v>
      </c>
      <c r="H965" s="79"/>
      <c r="I965" s="78" t="str">
        <f t="shared" si="5"/>
        <v>#NAME?</v>
      </c>
      <c r="J965" s="78" t="str">
        <f t="shared" si="6"/>
        <v>#NAME?</v>
      </c>
      <c r="K965" s="78" t="str">
        <f t="shared" si="7"/>
        <v>#NAME?</v>
      </c>
      <c r="L965" s="78" t="str">
        <f t="shared" si="8"/>
        <v>#NAME?</v>
      </c>
      <c r="M965" s="4"/>
      <c r="N965" s="4"/>
      <c r="O965" s="74" t="str">
        <f t="shared" si="9"/>
        <v>#NAME?</v>
      </c>
      <c r="P965" s="75" t="str">
        <f>IF(O965="","",IF(OR(periods_per_year=26,periods_per_year=52),IF(periods_per_year=26,IF(O965=1,fpdate,P964+14),IF(periods_per_year=52,IF(O965=1,fpdate,P964+7),"n/a")),IF(periods_per_year=24,DATE(YEAR(fpdate),MONTH(fpdate)+(O965-1)/2+IF(AND(DAY(fpdate)&gt;=15,MOD(O965,2)=0),1,0),IF(MOD(O965,2)=0,IF(DAY(fpdate)&gt;=15,DAY(fpdate)-14,DAY(fpdate)+14),DAY(fpdate))),IF(DAY(DATE(YEAR(fpdate),MONTH(fpdate)+O965-1,DAY(fpdate)))&lt;&gt;DAY(fpdate),DATE(YEAR(fpdate),MONTH(fpdate)+O965,0),DATE(YEAR(fpdate),MONTH(fpdate)+O965-1,DAY(fpdate))))))</f>
        <v>#NAME?</v>
      </c>
      <c r="Q965" s="80" t="str">
        <f>IF(O965="","",IF(D965&lt;&gt;"",D965,IF(O965=1,start_rate,IF(variable,IF(OR(O965=1,O965&lt;$J$23*periods_per_year),Q964,MIN($J$24,IF(MOD(O965-1,$J$26)=0,MAX($J$25,Q964+$J$27),Q964))),Q964))))</f>
        <v>#NAME?</v>
      </c>
      <c r="R965" s="78" t="str">
        <f t="shared" si="10"/>
        <v>#NAME?</v>
      </c>
      <c r="S965" s="78" t="str">
        <f t="shared" si="11"/>
        <v>#NAME?</v>
      </c>
      <c r="T965" s="78" t="str">
        <f t="shared" si="12"/>
        <v>#NAME?</v>
      </c>
      <c r="U965" s="78" t="str">
        <f t="shared" si="13"/>
        <v>#NAME?</v>
      </c>
    </row>
    <row r="966" ht="12.75" customHeight="1">
      <c r="A966" s="74" t="str">
        <f t="shared" si="1"/>
        <v>#NAME?</v>
      </c>
      <c r="B966" s="75" t="str">
        <f>IF(A966="","",IF(OR(periods_per_year=26,periods_per_year=52),IF(periods_per_year=26,IF(A966=1,fpdate,B965+14),IF(periods_per_year=52,IF(A966=1,fpdate,B965+7),"n/a")),IF(periods_per_year=24,DATE(YEAR(fpdate),MONTH(fpdate)+(A966-1)/2+IF(AND(DAY(fpdate)&gt;=15,MOD(A966,2)=0),1,0),IF(MOD(A966,2)=0,IF(DAY(fpdate)&gt;=15,DAY(fpdate)-14,DAY(fpdate)+14),DAY(fpdate))),IF(DAY(DATE(YEAR(fpdate),MONTH(fpdate)+A966-1,DAY(fpdate)))&lt;&gt;DAY(fpdate),DATE(YEAR(fpdate),MONTH(fpdate)+A966,0),DATE(YEAR(fpdate),MONTH(fpdate)+A966-1,DAY(fpdate))))))</f>
        <v>#NAME?</v>
      </c>
      <c r="C966" s="76" t="str">
        <f t="shared" si="2"/>
        <v>#NAME?</v>
      </c>
      <c r="D966" s="77" t="str">
        <f>IF(A966="","",IF(A966=1,start_rate,IF(variable,IF(OR(A966=1,A966&lt;$J$23*periods_per_year),D965,MIN($J$24,IF(MOD(A966-1,$J$26)=0,MAX($J$25,D965+$J$27),D965))),D965)))</f>
        <v>#NAME?</v>
      </c>
      <c r="E966" s="78" t="str">
        <f t="shared" si="3"/>
        <v>#NAME?</v>
      </c>
      <c r="F966" s="78" t="str">
        <f t="shared" si="4"/>
        <v>#NAME?</v>
      </c>
      <c r="G966" s="78" t="str">
        <f>IF(OR(A966="",A966&lt;$E$23),"",IF(J965&lt;=F966,0,IF(IF(AND(A966&gt;=$E$23,MOD(A966-$E$23,int)=0),$E$24,0)+F966&gt;=J965+E966,J965+E966-F966,IF(AND(A966&gt;=$E$23,MOD(A966-$E$23,int)=0),$E$24,0)+IF(IF(AND(A966&gt;=$E$23,MOD(A966-$E$23,int)=0),$E$24,0)+IF(MOD(A966-$E$27,periods_per_year)=0,$E$26,0)+F966&lt;J965+E966,IF(MOD(A966-$E$27,periods_per_year)=0,$E$26,0),J965+E966-IF(AND(A966&gt;=$E$23,MOD(A966-$E$23,int)=0),$E$24,0)-F966))))</f>
        <v>#NAME?</v>
      </c>
      <c r="H966" s="79"/>
      <c r="I966" s="78" t="str">
        <f t="shared" si="5"/>
        <v>#NAME?</v>
      </c>
      <c r="J966" s="78" t="str">
        <f t="shared" si="6"/>
        <v>#NAME?</v>
      </c>
      <c r="K966" s="78" t="str">
        <f t="shared" si="7"/>
        <v>#NAME?</v>
      </c>
      <c r="L966" s="78" t="str">
        <f t="shared" si="8"/>
        <v>#NAME?</v>
      </c>
      <c r="M966" s="4"/>
      <c r="N966" s="4"/>
      <c r="O966" s="74" t="str">
        <f t="shared" si="9"/>
        <v>#NAME?</v>
      </c>
      <c r="P966" s="75" t="str">
        <f>IF(O966="","",IF(OR(periods_per_year=26,periods_per_year=52),IF(periods_per_year=26,IF(O966=1,fpdate,P965+14),IF(periods_per_year=52,IF(O966=1,fpdate,P965+7),"n/a")),IF(periods_per_year=24,DATE(YEAR(fpdate),MONTH(fpdate)+(O966-1)/2+IF(AND(DAY(fpdate)&gt;=15,MOD(O966,2)=0),1,0),IF(MOD(O966,2)=0,IF(DAY(fpdate)&gt;=15,DAY(fpdate)-14,DAY(fpdate)+14),DAY(fpdate))),IF(DAY(DATE(YEAR(fpdate),MONTH(fpdate)+O966-1,DAY(fpdate)))&lt;&gt;DAY(fpdate),DATE(YEAR(fpdate),MONTH(fpdate)+O966,0),DATE(YEAR(fpdate),MONTH(fpdate)+O966-1,DAY(fpdate))))))</f>
        <v>#NAME?</v>
      </c>
      <c r="Q966" s="80" t="str">
        <f>IF(O966="","",IF(D966&lt;&gt;"",D966,IF(O966=1,start_rate,IF(variable,IF(OR(O966=1,O966&lt;$J$23*periods_per_year),Q965,MIN($J$24,IF(MOD(O966-1,$J$26)=0,MAX($J$25,Q965+$J$27),Q965))),Q965))))</f>
        <v>#NAME?</v>
      </c>
      <c r="R966" s="78" t="str">
        <f t="shared" si="10"/>
        <v>#NAME?</v>
      </c>
      <c r="S966" s="78" t="str">
        <f t="shared" si="11"/>
        <v>#NAME?</v>
      </c>
      <c r="T966" s="78" t="str">
        <f t="shared" si="12"/>
        <v>#NAME?</v>
      </c>
      <c r="U966" s="78" t="str">
        <f t="shared" si="13"/>
        <v>#NAME?</v>
      </c>
    </row>
    <row r="967" ht="12.75" customHeight="1">
      <c r="A967" s="74" t="str">
        <f t="shared" si="1"/>
        <v>#NAME?</v>
      </c>
      <c r="B967" s="75" t="str">
        <f>IF(A967="","",IF(OR(periods_per_year=26,periods_per_year=52),IF(periods_per_year=26,IF(A967=1,fpdate,B966+14),IF(periods_per_year=52,IF(A967=1,fpdate,B966+7),"n/a")),IF(periods_per_year=24,DATE(YEAR(fpdate),MONTH(fpdate)+(A967-1)/2+IF(AND(DAY(fpdate)&gt;=15,MOD(A967,2)=0),1,0),IF(MOD(A967,2)=0,IF(DAY(fpdate)&gt;=15,DAY(fpdate)-14,DAY(fpdate)+14),DAY(fpdate))),IF(DAY(DATE(YEAR(fpdate),MONTH(fpdate)+A967-1,DAY(fpdate)))&lt;&gt;DAY(fpdate),DATE(YEAR(fpdate),MONTH(fpdate)+A967,0),DATE(YEAR(fpdate),MONTH(fpdate)+A967-1,DAY(fpdate))))))</f>
        <v>#NAME?</v>
      </c>
      <c r="C967" s="76" t="str">
        <f t="shared" si="2"/>
        <v>#NAME?</v>
      </c>
      <c r="D967" s="77" t="str">
        <f>IF(A967="","",IF(A967=1,start_rate,IF(variable,IF(OR(A967=1,A967&lt;$J$23*periods_per_year),D966,MIN($J$24,IF(MOD(A967-1,$J$26)=0,MAX($J$25,D966+$J$27),D966))),D966)))</f>
        <v>#NAME?</v>
      </c>
      <c r="E967" s="78" t="str">
        <f t="shared" si="3"/>
        <v>#NAME?</v>
      </c>
      <c r="F967" s="78" t="str">
        <f t="shared" si="4"/>
        <v>#NAME?</v>
      </c>
      <c r="G967" s="78" t="str">
        <f>IF(OR(A967="",A967&lt;$E$23),"",IF(J966&lt;=F967,0,IF(IF(AND(A967&gt;=$E$23,MOD(A967-$E$23,int)=0),$E$24,0)+F967&gt;=J966+E967,J966+E967-F967,IF(AND(A967&gt;=$E$23,MOD(A967-$E$23,int)=0),$E$24,0)+IF(IF(AND(A967&gt;=$E$23,MOD(A967-$E$23,int)=0),$E$24,0)+IF(MOD(A967-$E$27,periods_per_year)=0,$E$26,0)+F967&lt;J966+E967,IF(MOD(A967-$E$27,periods_per_year)=0,$E$26,0),J966+E967-IF(AND(A967&gt;=$E$23,MOD(A967-$E$23,int)=0),$E$24,0)-F967))))</f>
        <v>#NAME?</v>
      </c>
      <c r="H967" s="79"/>
      <c r="I967" s="78" t="str">
        <f t="shared" si="5"/>
        <v>#NAME?</v>
      </c>
      <c r="J967" s="78" t="str">
        <f t="shared" si="6"/>
        <v>#NAME?</v>
      </c>
      <c r="K967" s="78" t="str">
        <f t="shared" si="7"/>
        <v>#NAME?</v>
      </c>
      <c r="L967" s="78" t="str">
        <f t="shared" si="8"/>
        <v>#NAME?</v>
      </c>
      <c r="M967" s="4"/>
      <c r="N967" s="4"/>
      <c r="O967" s="74" t="str">
        <f t="shared" si="9"/>
        <v>#NAME?</v>
      </c>
      <c r="P967" s="75" t="str">
        <f>IF(O967="","",IF(OR(periods_per_year=26,periods_per_year=52),IF(periods_per_year=26,IF(O967=1,fpdate,P966+14),IF(periods_per_year=52,IF(O967=1,fpdate,P966+7),"n/a")),IF(periods_per_year=24,DATE(YEAR(fpdate),MONTH(fpdate)+(O967-1)/2+IF(AND(DAY(fpdate)&gt;=15,MOD(O967,2)=0),1,0),IF(MOD(O967,2)=0,IF(DAY(fpdate)&gt;=15,DAY(fpdate)-14,DAY(fpdate)+14),DAY(fpdate))),IF(DAY(DATE(YEAR(fpdate),MONTH(fpdate)+O967-1,DAY(fpdate)))&lt;&gt;DAY(fpdate),DATE(YEAR(fpdate),MONTH(fpdate)+O967,0),DATE(YEAR(fpdate),MONTH(fpdate)+O967-1,DAY(fpdate))))))</f>
        <v>#NAME?</v>
      </c>
      <c r="Q967" s="80" t="str">
        <f>IF(O967="","",IF(D967&lt;&gt;"",D967,IF(O967=1,start_rate,IF(variable,IF(OR(O967=1,O967&lt;$J$23*periods_per_year),Q966,MIN($J$24,IF(MOD(O967-1,$J$26)=0,MAX($J$25,Q966+$J$27),Q966))),Q966))))</f>
        <v>#NAME?</v>
      </c>
      <c r="R967" s="78" t="str">
        <f t="shared" si="10"/>
        <v>#NAME?</v>
      </c>
      <c r="S967" s="78" t="str">
        <f t="shared" si="11"/>
        <v>#NAME?</v>
      </c>
      <c r="T967" s="78" t="str">
        <f t="shared" si="12"/>
        <v>#NAME?</v>
      </c>
      <c r="U967" s="78" t="str">
        <f t="shared" si="13"/>
        <v>#NAME?</v>
      </c>
    </row>
    <row r="968" ht="12.75" customHeight="1">
      <c r="A968" s="74" t="str">
        <f t="shared" si="1"/>
        <v>#NAME?</v>
      </c>
      <c r="B968" s="75" t="str">
        <f>IF(A968="","",IF(OR(periods_per_year=26,periods_per_year=52),IF(periods_per_year=26,IF(A968=1,fpdate,B967+14),IF(periods_per_year=52,IF(A968=1,fpdate,B967+7),"n/a")),IF(periods_per_year=24,DATE(YEAR(fpdate),MONTH(fpdate)+(A968-1)/2+IF(AND(DAY(fpdate)&gt;=15,MOD(A968,2)=0),1,0),IF(MOD(A968,2)=0,IF(DAY(fpdate)&gt;=15,DAY(fpdate)-14,DAY(fpdate)+14),DAY(fpdate))),IF(DAY(DATE(YEAR(fpdate),MONTH(fpdate)+A968-1,DAY(fpdate)))&lt;&gt;DAY(fpdate),DATE(YEAR(fpdate),MONTH(fpdate)+A968,0),DATE(YEAR(fpdate),MONTH(fpdate)+A968-1,DAY(fpdate))))))</f>
        <v>#NAME?</v>
      </c>
      <c r="C968" s="76" t="str">
        <f t="shared" si="2"/>
        <v>#NAME?</v>
      </c>
      <c r="D968" s="77" t="str">
        <f>IF(A968="","",IF(A968=1,start_rate,IF(variable,IF(OR(A968=1,A968&lt;$J$23*periods_per_year),D967,MIN($J$24,IF(MOD(A968-1,$J$26)=0,MAX($J$25,D967+$J$27),D967))),D967)))</f>
        <v>#NAME?</v>
      </c>
      <c r="E968" s="78" t="str">
        <f t="shared" si="3"/>
        <v>#NAME?</v>
      </c>
      <c r="F968" s="78" t="str">
        <f t="shared" si="4"/>
        <v>#NAME?</v>
      </c>
      <c r="G968" s="78" t="str">
        <f>IF(OR(A968="",A968&lt;$E$23),"",IF(J967&lt;=F968,0,IF(IF(AND(A968&gt;=$E$23,MOD(A968-$E$23,int)=0),$E$24,0)+F968&gt;=J967+E968,J967+E968-F968,IF(AND(A968&gt;=$E$23,MOD(A968-$E$23,int)=0),$E$24,0)+IF(IF(AND(A968&gt;=$E$23,MOD(A968-$E$23,int)=0),$E$24,0)+IF(MOD(A968-$E$27,periods_per_year)=0,$E$26,0)+F968&lt;J967+E968,IF(MOD(A968-$E$27,periods_per_year)=0,$E$26,0),J967+E968-IF(AND(A968&gt;=$E$23,MOD(A968-$E$23,int)=0),$E$24,0)-F968))))</f>
        <v>#NAME?</v>
      </c>
      <c r="H968" s="79"/>
      <c r="I968" s="78" t="str">
        <f t="shared" si="5"/>
        <v>#NAME?</v>
      </c>
      <c r="J968" s="78" t="str">
        <f t="shared" si="6"/>
        <v>#NAME?</v>
      </c>
      <c r="K968" s="78" t="str">
        <f t="shared" si="7"/>
        <v>#NAME?</v>
      </c>
      <c r="L968" s="78" t="str">
        <f t="shared" si="8"/>
        <v>#NAME?</v>
      </c>
      <c r="M968" s="4"/>
      <c r="N968" s="4"/>
      <c r="O968" s="74" t="str">
        <f t="shared" si="9"/>
        <v>#NAME?</v>
      </c>
      <c r="P968" s="75" t="str">
        <f>IF(O968="","",IF(OR(periods_per_year=26,periods_per_year=52),IF(periods_per_year=26,IF(O968=1,fpdate,P967+14),IF(periods_per_year=52,IF(O968=1,fpdate,P967+7),"n/a")),IF(periods_per_year=24,DATE(YEAR(fpdate),MONTH(fpdate)+(O968-1)/2+IF(AND(DAY(fpdate)&gt;=15,MOD(O968,2)=0),1,0),IF(MOD(O968,2)=0,IF(DAY(fpdate)&gt;=15,DAY(fpdate)-14,DAY(fpdate)+14),DAY(fpdate))),IF(DAY(DATE(YEAR(fpdate),MONTH(fpdate)+O968-1,DAY(fpdate)))&lt;&gt;DAY(fpdate),DATE(YEAR(fpdate),MONTH(fpdate)+O968,0),DATE(YEAR(fpdate),MONTH(fpdate)+O968-1,DAY(fpdate))))))</f>
        <v>#NAME?</v>
      </c>
      <c r="Q968" s="80" t="str">
        <f>IF(O968="","",IF(D968&lt;&gt;"",D968,IF(O968=1,start_rate,IF(variable,IF(OR(O968=1,O968&lt;$J$23*periods_per_year),Q967,MIN($J$24,IF(MOD(O968-1,$J$26)=0,MAX($J$25,Q967+$J$27),Q967))),Q967))))</f>
        <v>#NAME?</v>
      </c>
      <c r="R968" s="78" t="str">
        <f t="shared" si="10"/>
        <v>#NAME?</v>
      </c>
      <c r="S968" s="78" t="str">
        <f t="shared" si="11"/>
        <v>#NAME?</v>
      </c>
      <c r="T968" s="78" t="str">
        <f t="shared" si="12"/>
        <v>#NAME?</v>
      </c>
      <c r="U968" s="78" t="str">
        <f t="shared" si="13"/>
        <v>#NAME?</v>
      </c>
    </row>
    <row r="969" ht="12.75" customHeight="1">
      <c r="A969" s="74" t="str">
        <f t="shared" si="1"/>
        <v>#NAME?</v>
      </c>
      <c r="B969" s="75" t="str">
        <f>IF(A969="","",IF(OR(periods_per_year=26,periods_per_year=52),IF(periods_per_year=26,IF(A969=1,fpdate,B968+14),IF(periods_per_year=52,IF(A969=1,fpdate,B968+7),"n/a")),IF(periods_per_year=24,DATE(YEAR(fpdate),MONTH(fpdate)+(A969-1)/2+IF(AND(DAY(fpdate)&gt;=15,MOD(A969,2)=0),1,0),IF(MOD(A969,2)=0,IF(DAY(fpdate)&gt;=15,DAY(fpdate)-14,DAY(fpdate)+14),DAY(fpdate))),IF(DAY(DATE(YEAR(fpdate),MONTH(fpdate)+A969-1,DAY(fpdate)))&lt;&gt;DAY(fpdate),DATE(YEAR(fpdate),MONTH(fpdate)+A969,0),DATE(YEAR(fpdate),MONTH(fpdate)+A969-1,DAY(fpdate))))))</f>
        <v>#NAME?</v>
      </c>
      <c r="C969" s="76" t="str">
        <f t="shared" si="2"/>
        <v>#NAME?</v>
      </c>
      <c r="D969" s="77" t="str">
        <f>IF(A969="","",IF(A969=1,start_rate,IF(variable,IF(OR(A969=1,A969&lt;$J$23*periods_per_year),D968,MIN($J$24,IF(MOD(A969-1,$J$26)=0,MAX($J$25,D968+$J$27),D968))),D968)))</f>
        <v>#NAME?</v>
      </c>
      <c r="E969" s="78" t="str">
        <f t="shared" si="3"/>
        <v>#NAME?</v>
      </c>
      <c r="F969" s="78" t="str">
        <f t="shared" si="4"/>
        <v>#NAME?</v>
      </c>
      <c r="G969" s="78" t="str">
        <f>IF(OR(A969="",A969&lt;$E$23),"",IF(J968&lt;=F969,0,IF(IF(AND(A969&gt;=$E$23,MOD(A969-$E$23,int)=0),$E$24,0)+F969&gt;=J968+E969,J968+E969-F969,IF(AND(A969&gt;=$E$23,MOD(A969-$E$23,int)=0),$E$24,0)+IF(IF(AND(A969&gt;=$E$23,MOD(A969-$E$23,int)=0),$E$24,0)+IF(MOD(A969-$E$27,periods_per_year)=0,$E$26,0)+F969&lt;J968+E969,IF(MOD(A969-$E$27,periods_per_year)=0,$E$26,0),J968+E969-IF(AND(A969&gt;=$E$23,MOD(A969-$E$23,int)=0),$E$24,0)-F969))))</f>
        <v>#NAME?</v>
      </c>
      <c r="H969" s="79"/>
      <c r="I969" s="78" t="str">
        <f t="shared" si="5"/>
        <v>#NAME?</v>
      </c>
      <c r="J969" s="78" t="str">
        <f t="shared" si="6"/>
        <v>#NAME?</v>
      </c>
      <c r="K969" s="78" t="str">
        <f t="shared" si="7"/>
        <v>#NAME?</v>
      </c>
      <c r="L969" s="78" t="str">
        <f t="shared" si="8"/>
        <v>#NAME?</v>
      </c>
      <c r="M969" s="4"/>
      <c r="N969" s="4"/>
      <c r="O969" s="74" t="str">
        <f t="shared" si="9"/>
        <v>#NAME?</v>
      </c>
      <c r="P969" s="75" t="str">
        <f>IF(O969="","",IF(OR(periods_per_year=26,periods_per_year=52),IF(periods_per_year=26,IF(O969=1,fpdate,P968+14),IF(periods_per_year=52,IF(O969=1,fpdate,P968+7),"n/a")),IF(periods_per_year=24,DATE(YEAR(fpdate),MONTH(fpdate)+(O969-1)/2+IF(AND(DAY(fpdate)&gt;=15,MOD(O969,2)=0),1,0),IF(MOD(O969,2)=0,IF(DAY(fpdate)&gt;=15,DAY(fpdate)-14,DAY(fpdate)+14),DAY(fpdate))),IF(DAY(DATE(YEAR(fpdate),MONTH(fpdate)+O969-1,DAY(fpdate)))&lt;&gt;DAY(fpdate),DATE(YEAR(fpdate),MONTH(fpdate)+O969,0),DATE(YEAR(fpdate),MONTH(fpdate)+O969-1,DAY(fpdate))))))</f>
        <v>#NAME?</v>
      </c>
      <c r="Q969" s="80" t="str">
        <f>IF(O969="","",IF(D969&lt;&gt;"",D969,IF(O969=1,start_rate,IF(variable,IF(OR(O969=1,O969&lt;$J$23*periods_per_year),Q968,MIN($J$24,IF(MOD(O969-1,$J$26)=0,MAX($J$25,Q968+$J$27),Q968))),Q968))))</f>
        <v>#NAME?</v>
      </c>
      <c r="R969" s="78" t="str">
        <f t="shared" si="10"/>
        <v>#NAME?</v>
      </c>
      <c r="S969" s="78" t="str">
        <f t="shared" si="11"/>
        <v>#NAME?</v>
      </c>
      <c r="T969" s="78" t="str">
        <f t="shared" si="12"/>
        <v>#NAME?</v>
      </c>
      <c r="U969" s="78" t="str">
        <f t="shared" si="13"/>
        <v>#NAME?</v>
      </c>
    </row>
    <row r="970" ht="12.75" customHeight="1">
      <c r="A970" s="74" t="str">
        <f t="shared" si="1"/>
        <v>#NAME?</v>
      </c>
      <c r="B970" s="75" t="str">
        <f>IF(A970="","",IF(OR(periods_per_year=26,periods_per_year=52),IF(periods_per_year=26,IF(A970=1,fpdate,B969+14),IF(periods_per_year=52,IF(A970=1,fpdate,B969+7),"n/a")),IF(periods_per_year=24,DATE(YEAR(fpdate),MONTH(fpdate)+(A970-1)/2+IF(AND(DAY(fpdate)&gt;=15,MOD(A970,2)=0),1,0),IF(MOD(A970,2)=0,IF(DAY(fpdate)&gt;=15,DAY(fpdate)-14,DAY(fpdate)+14),DAY(fpdate))),IF(DAY(DATE(YEAR(fpdate),MONTH(fpdate)+A970-1,DAY(fpdate)))&lt;&gt;DAY(fpdate),DATE(YEAR(fpdate),MONTH(fpdate)+A970,0),DATE(YEAR(fpdate),MONTH(fpdate)+A970-1,DAY(fpdate))))))</f>
        <v>#NAME?</v>
      </c>
      <c r="C970" s="76" t="str">
        <f t="shared" si="2"/>
        <v>#NAME?</v>
      </c>
      <c r="D970" s="77" t="str">
        <f>IF(A970="","",IF(A970=1,start_rate,IF(variable,IF(OR(A970=1,A970&lt;$J$23*periods_per_year),D969,MIN($J$24,IF(MOD(A970-1,$J$26)=0,MAX($J$25,D969+$J$27),D969))),D969)))</f>
        <v>#NAME?</v>
      </c>
      <c r="E970" s="78" t="str">
        <f t="shared" si="3"/>
        <v>#NAME?</v>
      </c>
      <c r="F970" s="78" t="str">
        <f t="shared" si="4"/>
        <v>#NAME?</v>
      </c>
      <c r="G970" s="78" t="str">
        <f>IF(OR(A970="",A970&lt;$E$23),"",IF(J969&lt;=F970,0,IF(IF(AND(A970&gt;=$E$23,MOD(A970-$E$23,int)=0),$E$24,0)+F970&gt;=J969+E970,J969+E970-F970,IF(AND(A970&gt;=$E$23,MOD(A970-$E$23,int)=0),$E$24,0)+IF(IF(AND(A970&gt;=$E$23,MOD(A970-$E$23,int)=0),$E$24,0)+IF(MOD(A970-$E$27,periods_per_year)=0,$E$26,0)+F970&lt;J969+E970,IF(MOD(A970-$E$27,periods_per_year)=0,$E$26,0),J969+E970-IF(AND(A970&gt;=$E$23,MOD(A970-$E$23,int)=0),$E$24,0)-F970))))</f>
        <v>#NAME?</v>
      </c>
      <c r="H970" s="79"/>
      <c r="I970" s="78" t="str">
        <f t="shared" si="5"/>
        <v>#NAME?</v>
      </c>
      <c r="J970" s="78" t="str">
        <f t="shared" si="6"/>
        <v>#NAME?</v>
      </c>
      <c r="K970" s="78" t="str">
        <f t="shared" si="7"/>
        <v>#NAME?</v>
      </c>
      <c r="L970" s="78" t="str">
        <f t="shared" si="8"/>
        <v>#NAME?</v>
      </c>
      <c r="M970" s="4"/>
      <c r="N970" s="4"/>
      <c r="O970" s="74" t="str">
        <f t="shared" si="9"/>
        <v>#NAME?</v>
      </c>
      <c r="P970" s="75" t="str">
        <f>IF(O970="","",IF(OR(periods_per_year=26,periods_per_year=52),IF(periods_per_year=26,IF(O970=1,fpdate,P969+14),IF(periods_per_year=52,IF(O970=1,fpdate,P969+7),"n/a")),IF(periods_per_year=24,DATE(YEAR(fpdate),MONTH(fpdate)+(O970-1)/2+IF(AND(DAY(fpdate)&gt;=15,MOD(O970,2)=0),1,0),IF(MOD(O970,2)=0,IF(DAY(fpdate)&gt;=15,DAY(fpdate)-14,DAY(fpdate)+14),DAY(fpdate))),IF(DAY(DATE(YEAR(fpdate),MONTH(fpdate)+O970-1,DAY(fpdate)))&lt;&gt;DAY(fpdate),DATE(YEAR(fpdate),MONTH(fpdate)+O970,0),DATE(YEAR(fpdate),MONTH(fpdate)+O970-1,DAY(fpdate))))))</f>
        <v>#NAME?</v>
      </c>
      <c r="Q970" s="80" t="str">
        <f>IF(O970="","",IF(D970&lt;&gt;"",D970,IF(O970=1,start_rate,IF(variable,IF(OR(O970=1,O970&lt;$J$23*periods_per_year),Q969,MIN($J$24,IF(MOD(O970-1,$J$26)=0,MAX($J$25,Q969+$J$27),Q969))),Q969))))</f>
        <v>#NAME?</v>
      </c>
      <c r="R970" s="78" t="str">
        <f t="shared" si="10"/>
        <v>#NAME?</v>
      </c>
      <c r="S970" s="78" t="str">
        <f t="shared" si="11"/>
        <v>#NAME?</v>
      </c>
      <c r="T970" s="78" t="str">
        <f t="shared" si="12"/>
        <v>#NAME?</v>
      </c>
      <c r="U970" s="78" t="str">
        <f t="shared" si="13"/>
        <v>#NAME?</v>
      </c>
    </row>
    <row r="971" ht="12.75" customHeight="1">
      <c r="A971" s="74" t="str">
        <f t="shared" si="1"/>
        <v>#NAME?</v>
      </c>
      <c r="B971" s="75" t="str">
        <f>IF(A971="","",IF(OR(periods_per_year=26,periods_per_year=52),IF(periods_per_year=26,IF(A971=1,fpdate,B970+14),IF(periods_per_year=52,IF(A971=1,fpdate,B970+7),"n/a")),IF(periods_per_year=24,DATE(YEAR(fpdate),MONTH(fpdate)+(A971-1)/2+IF(AND(DAY(fpdate)&gt;=15,MOD(A971,2)=0),1,0),IF(MOD(A971,2)=0,IF(DAY(fpdate)&gt;=15,DAY(fpdate)-14,DAY(fpdate)+14),DAY(fpdate))),IF(DAY(DATE(YEAR(fpdate),MONTH(fpdate)+A971-1,DAY(fpdate)))&lt;&gt;DAY(fpdate),DATE(YEAR(fpdate),MONTH(fpdate)+A971,0),DATE(YEAR(fpdate),MONTH(fpdate)+A971-1,DAY(fpdate))))))</f>
        <v>#NAME?</v>
      </c>
      <c r="C971" s="76" t="str">
        <f t="shared" si="2"/>
        <v>#NAME?</v>
      </c>
      <c r="D971" s="77" t="str">
        <f>IF(A971="","",IF(A971=1,start_rate,IF(variable,IF(OR(A971=1,A971&lt;$J$23*periods_per_year),D970,MIN($J$24,IF(MOD(A971-1,$J$26)=0,MAX($J$25,D970+$J$27),D970))),D970)))</f>
        <v>#NAME?</v>
      </c>
      <c r="E971" s="78" t="str">
        <f t="shared" si="3"/>
        <v>#NAME?</v>
      </c>
      <c r="F971" s="78" t="str">
        <f t="shared" si="4"/>
        <v>#NAME?</v>
      </c>
      <c r="G971" s="78" t="str">
        <f>IF(OR(A971="",A971&lt;$E$23),"",IF(J970&lt;=F971,0,IF(IF(AND(A971&gt;=$E$23,MOD(A971-$E$23,int)=0),$E$24,0)+F971&gt;=J970+E971,J970+E971-F971,IF(AND(A971&gt;=$E$23,MOD(A971-$E$23,int)=0),$E$24,0)+IF(IF(AND(A971&gt;=$E$23,MOD(A971-$E$23,int)=0),$E$24,0)+IF(MOD(A971-$E$27,periods_per_year)=0,$E$26,0)+F971&lt;J970+E971,IF(MOD(A971-$E$27,periods_per_year)=0,$E$26,0),J970+E971-IF(AND(A971&gt;=$E$23,MOD(A971-$E$23,int)=0),$E$24,0)-F971))))</f>
        <v>#NAME?</v>
      </c>
      <c r="H971" s="79"/>
      <c r="I971" s="78" t="str">
        <f t="shared" si="5"/>
        <v>#NAME?</v>
      </c>
      <c r="J971" s="78" t="str">
        <f t="shared" si="6"/>
        <v>#NAME?</v>
      </c>
      <c r="K971" s="78" t="str">
        <f t="shared" si="7"/>
        <v>#NAME?</v>
      </c>
      <c r="L971" s="78" t="str">
        <f t="shared" si="8"/>
        <v>#NAME?</v>
      </c>
      <c r="M971" s="4"/>
      <c r="N971" s="4"/>
      <c r="O971" s="74" t="str">
        <f t="shared" si="9"/>
        <v>#NAME?</v>
      </c>
      <c r="P971" s="75" t="str">
        <f>IF(O971="","",IF(OR(periods_per_year=26,periods_per_year=52),IF(periods_per_year=26,IF(O971=1,fpdate,P970+14),IF(periods_per_year=52,IF(O971=1,fpdate,P970+7),"n/a")),IF(periods_per_year=24,DATE(YEAR(fpdate),MONTH(fpdate)+(O971-1)/2+IF(AND(DAY(fpdate)&gt;=15,MOD(O971,2)=0),1,0),IF(MOD(O971,2)=0,IF(DAY(fpdate)&gt;=15,DAY(fpdate)-14,DAY(fpdate)+14),DAY(fpdate))),IF(DAY(DATE(YEAR(fpdate),MONTH(fpdate)+O971-1,DAY(fpdate)))&lt;&gt;DAY(fpdate),DATE(YEAR(fpdate),MONTH(fpdate)+O971,0),DATE(YEAR(fpdate),MONTH(fpdate)+O971-1,DAY(fpdate))))))</f>
        <v>#NAME?</v>
      </c>
      <c r="Q971" s="80" t="str">
        <f>IF(O971="","",IF(D971&lt;&gt;"",D971,IF(O971=1,start_rate,IF(variable,IF(OR(O971=1,O971&lt;$J$23*periods_per_year),Q970,MIN($J$24,IF(MOD(O971-1,$J$26)=0,MAX($J$25,Q970+$J$27),Q970))),Q970))))</f>
        <v>#NAME?</v>
      </c>
      <c r="R971" s="78" t="str">
        <f t="shared" si="10"/>
        <v>#NAME?</v>
      </c>
      <c r="S971" s="78" t="str">
        <f t="shared" si="11"/>
        <v>#NAME?</v>
      </c>
      <c r="T971" s="78" t="str">
        <f t="shared" si="12"/>
        <v>#NAME?</v>
      </c>
      <c r="U971" s="78" t="str">
        <f t="shared" si="13"/>
        <v>#NAME?</v>
      </c>
    </row>
    <row r="972" ht="12.75" customHeight="1">
      <c r="A972" s="74" t="str">
        <f t="shared" si="1"/>
        <v>#NAME?</v>
      </c>
      <c r="B972" s="75" t="str">
        <f>IF(A972="","",IF(OR(periods_per_year=26,periods_per_year=52),IF(periods_per_year=26,IF(A972=1,fpdate,B971+14),IF(periods_per_year=52,IF(A972=1,fpdate,B971+7),"n/a")),IF(periods_per_year=24,DATE(YEAR(fpdate),MONTH(fpdate)+(A972-1)/2+IF(AND(DAY(fpdate)&gt;=15,MOD(A972,2)=0),1,0),IF(MOD(A972,2)=0,IF(DAY(fpdate)&gt;=15,DAY(fpdate)-14,DAY(fpdate)+14),DAY(fpdate))),IF(DAY(DATE(YEAR(fpdate),MONTH(fpdate)+A972-1,DAY(fpdate)))&lt;&gt;DAY(fpdate),DATE(YEAR(fpdate),MONTH(fpdate)+A972,0),DATE(YEAR(fpdate),MONTH(fpdate)+A972-1,DAY(fpdate))))))</f>
        <v>#NAME?</v>
      </c>
      <c r="C972" s="76" t="str">
        <f t="shared" si="2"/>
        <v>#NAME?</v>
      </c>
      <c r="D972" s="77" t="str">
        <f>IF(A972="","",IF(A972=1,start_rate,IF(variable,IF(OR(A972=1,A972&lt;$J$23*periods_per_year),D971,MIN($J$24,IF(MOD(A972-1,$J$26)=0,MAX($J$25,D971+$J$27),D971))),D971)))</f>
        <v>#NAME?</v>
      </c>
      <c r="E972" s="78" t="str">
        <f t="shared" si="3"/>
        <v>#NAME?</v>
      </c>
      <c r="F972" s="78" t="str">
        <f t="shared" si="4"/>
        <v>#NAME?</v>
      </c>
      <c r="G972" s="78" t="str">
        <f>IF(OR(A972="",A972&lt;$E$23),"",IF(J971&lt;=F972,0,IF(IF(AND(A972&gt;=$E$23,MOD(A972-$E$23,int)=0),$E$24,0)+F972&gt;=J971+E972,J971+E972-F972,IF(AND(A972&gt;=$E$23,MOD(A972-$E$23,int)=0),$E$24,0)+IF(IF(AND(A972&gt;=$E$23,MOD(A972-$E$23,int)=0),$E$24,0)+IF(MOD(A972-$E$27,periods_per_year)=0,$E$26,0)+F972&lt;J971+E972,IF(MOD(A972-$E$27,periods_per_year)=0,$E$26,0),J971+E972-IF(AND(A972&gt;=$E$23,MOD(A972-$E$23,int)=0),$E$24,0)-F972))))</f>
        <v>#NAME?</v>
      </c>
      <c r="H972" s="79"/>
      <c r="I972" s="78" t="str">
        <f t="shared" si="5"/>
        <v>#NAME?</v>
      </c>
      <c r="J972" s="78" t="str">
        <f t="shared" si="6"/>
        <v>#NAME?</v>
      </c>
      <c r="K972" s="78" t="str">
        <f t="shared" si="7"/>
        <v>#NAME?</v>
      </c>
      <c r="L972" s="78" t="str">
        <f t="shared" si="8"/>
        <v>#NAME?</v>
      </c>
      <c r="M972" s="4"/>
      <c r="N972" s="4"/>
      <c r="O972" s="74" t="str">
        <f t="shared" si="9"/>
        <v>#NAME?</v>
      </c>
      <c r="P972" s="75" t="str">
        <f>IF(O972="","",IF(OR(periods_per_year=26,periods_per_year=52),IF(periods_per_year=26,IF(O972=1,fpdate,P971+14),IF(periods_per_year=52,IF(O972=1,fpdate,P971+7),"n/a")),IF(periods_per_year=24,DATE(YEAR(fpdate),MONTH(fpdate)+(O972-1)/2+IF(AND(DAY(fpdate)&gt;=15,MOD(O972,2)=0),1,0),IF(MOD(O972,2)=0,IF(DAY(fpdate)&gt;=15,DAY(fpdate)-14,DAY(fpdate)+14),DAY(fpdate))),IF(DAY(DATE(YEAR(fpdate),MONTH(fpdate)+O972-1,DAY(fpdate)))&lt;&gt;DAY(fpdate),DATE(YEAR(fpdate),MONTH(fpdate)+O972,0),DATE(YEAR(fpdate),MONTH(fpdate)+O972-1,DAY(fpdate))))))</f>
        <v>#NAME?</v>
      </c>
      <c r="Q972" s="80" t="str">
        <f>IF(O972="","",IF(D972&lt;&gt;"",D972,IF(O972=1,start_rate,IF(variable,IF(OR(O972=1,O972&lt;$J$23*periods_per_year),Q971,MIN($J$24,IF(MOD(O972-1,$J$26)=0,MAX($J$25,Q971+$J$27),Q971))),Q971))))</f>
        <v>#NAME?</v>
      </c>
      <c r="R972" s="78" t="str">
        <f t="shared" si="10"/>
        <v>#NAME?</v>
      </c>
      <c r="S972" s="78" t="str">
        <f t="shared" si="11"/>
        <v>#NAME?</v>
      </c>
      <c r="T972" s="78" t="str">
        <f t="shared" si="12"/>
        <v>#NAME?</v>
      </c>
      <c r="U972" s="78" t="str">
        <f t="shared" si="13"/>
        <v>#NAME?</v>
      </c>
    </row>
    <row r="973" ht="12.75" customHeight="1">
      <c r="A973" s="74" t="str">
        <f t="shared" si="1"/>
        <v>#NAME?</v>
      </c>
      <c r="B973" s="75" t="str">
        <f>IF(A973="","",IF(OR(periods_per_year=26,periods_per_year=52),IF(periods_per_year=26,IF(A973=1,fpdate,B972+14),IF(periods_per_year=52,IF(A973=1,fpdate,B972+7),"n/a")),IF(periods_per_year=24,DATE(YEAR(fpdate),MONTH(fpdate)+(A973-1)/2+IF(AND(DAY(fpdate)&gt;=15,MOD(A973,2)=0),1,0),IF(MOD(A973,2)=0,IF(DAY(fpdate)&gt;=15,DAY(fpdate)-14,DAY(fpdate)+14),DAY(fpdate))),IF(DAY(DATE(YEAR(fpdate),MONTH(fpdate)+A973-1,DAY(fpdate)))&lt;&gt;DAY(fpdate),DATE(YEAR(fpdate),MONTH(fpdate)+A973,0),DATE(YEAR(fpdate),MONTH(fpdate)+A973-1,DAY(fpdate))))))</f>
        <v>#NAME?</v>
      </c>
      <c r="C973" s="76" t="str">
        <f t="shared" si="2"/>
        <v>#NAME?</v>
      </c>
      <c r="D973" s="77" t="str">
        <f>IF(A973="","",IF(A973=1,start_rate,IF(variable,IF(OR(A973=1,A973&lt;$J$23*periods_per_year),D972,MIN($J$24,IF(MOD(A973-1,$J$26)=0,MAX($J$25,D972+$J$27),D972))),D972)))</f>
        <v>#NAME?</v>
      </c>
      <c r="E973" s="78" t="str">
        <f t="shared" si="3"/>
        <v>#NAME?</v>
      </c>
      <c r="F973" s="78" t="str">
        <f t="shared" si="4"/>
        <v>#NAME?</v>
      </c>
      <c r="G973" s="78" t="str">
        <f>IF(OR(A973="",A973&lt;$E$23),"",IF(J972&lt;=F973,0,IF(IF(AND(A973&gt;=$E$23,MOD(A973-$E$23,int)=0),$E$24,0)+F973&gt;=J972+E973,J972+E973-F973,IF(AND(A973&gt;=$E$23,MOD(A973-$E$23,int)=0),$E$24,0)+IF(IF(AND(A973&gt;=$E$23,MOD(A973-$E$23,int)=0),$E$24,0)+IF(MOD(A973-$E$27,periods_per_year)=0,$E$26,0)+F973&lt;J972+E973,IF(MOD(A973-$E$27,periods_per_year)=0,$E$26,0),J972+E973-IF(AND(A973&gt;=$E$23,MOD(A973-$E$23,int)=0),$E$24,0)-F973))))</f>
        <v>#NAME?</v>
      </c>
      <c r="H973" s="79"/>
      <c r="I973" s="78" t="str">
        <f t="shared" si="5"/>
        <v>#NAME?</v>
      </c>
      <c r="J973" s="78" t="str">
        <f t="shared" si="6"/>
        <v>#NAME?</v>
      </c>
      <c r="K973" s="78" t="str">
        <f t="shared" si="7"/>
        <v>#NAME?</v>
      </c>
      <c r="L973" s="78" t="str">
        <f t="shared" si="8"/>
        <v>#NAME?</v>
      </c>
      <c r="M973" s="4"/>
      <c r="N973" s="4"/>
      <c r="O973" s="74" t="str">
        <f t="shared" si="9"/>
        <v>#NAME?</v>
      </c>
      <c r="P973" s="75" t="str">
        <f>IF(O973="","",IF(OR(periods_per_year=26,periods_per_year=52),IF(periods_per_year=26,IF(O973=1,fpdate,P972+14),IF(periods_per_year=52,IF(O973=1,fpdate,P972+7),"n/a")),IF(periods_per_year=24,DATE(YEAR(fpdate),MONTH(fpdate)+(O973-1)/2+IF(AND(DAY(fpdate)&gt;=15,MOD(O973,2)=0),1,0),IF(MOD(O973,2)=0,IF(DAY(fpdate)&gt;=15,DAY(fpdate)-14,DAY(fpdate)+14),DAY(fpdate))),IF(DAY(DATE(YEAR(fpdate),MONTH(fpdate)+O973-1,DAY(fpdate)))&lt;&gt;DAY(fpdate),DATE(YEAR(fpdate),MONTH(fpdate)+O973,0),DATE(YEAR(fpdate),MONTH(fpdate)+O973-1,DAY(fpdate))))))</f>
        <v>#NAME?</v>
      </c>
      <c r="Q973" s="80" t="str">
        <f>IF(O973="","",IF(D973&lt;&gt;"",D973,IF(O973=1,start_rate,IF(variable,IF(OR(O973=1,O973&lt;$J$23*periods_per_year),Q972,MIN($J$24,IF(MOD(O973-1,$J$26)=0,MAX($J$25,Q972+$J$27),Q972))),Q972))))</f>
        <v>#NAME?</v>
      </c>
      <c r="R973" s="78" t="str">
        <f t="shared" si="10"/>
        <v>#NAME?</v>
      </c>
      <c r="S973" s="78" t="str">
        <f t="shared" si="11"/>
        <v>#NAME?</v>
      </c>
      <c r="T973" s="78" t="str">
        <f t="shared" si="12"/>
        <v>#NAME?</v>
      </c>
      <c r="U973" s="78" t="str">
        <f t="shared" si="13"/>
        <v>#NAME?</v>
      </c>
    </row>
    <row r="974" ht="12.75" customHeight="1">
      <c r="A974" s="74" t="str">
        <f t="shared" si="1"/>
        <v>#NAME?</v>
      </c>
      <c r="B974" s="75" t="str">
        <f>IF(A974="","",IF(OR(periods_per_year=26,periods_per_year=52),IF(periods_per_year=26,IF(A974=1,fpdate,B973+14),IF(periods_per_year=52,IF(A974=1,fpdate,B973+7),"n/a")),IF(periods_per_year=24,DATE(YEAR(fpdate),MONTH(fpdate)+(A974-1)/2+IF(AND(DAY(fpdate)&gt;=15,MOD(A974,2)=0),1,0),IF(MOD(A974,2)=0,IF(DAY(fpdate)&gt;=15,DAY(fpdate)-14,DAY(fpdate)+14),DAY(fpdate))),IF(DAY(DATE(YEAR(fpdate),MONTH(fpdate)+A974-1,DAY(fpdate)))&lt;&gt;DAY(fpdate),DATE(YEAR(fpdate),MONTH(fpdate)+A974,0),DATE(YEAR(fpdate),MONTH(fpdate)+A974-1,DAY(fpdate))))))</f>
        <v>#NAME?</v>
      </c>
      <c r="C974" s="76" t="str">
        <f t="shared" si="2"/>
        <v>#NAME?</v>
      </c>
      <c r="D974" s="77" t="str">
        <f>IF(A974="","",IF(A974=1,start_rate,IF(variable,IF(OR(A974=1,A974&lt;$J$23*periods_per_year),D973,MIN($J$24,IF(MOD(A974-1,$J$26)=0,MAX($J$25,D973+$J$27),D973))),D973)))</f>
        <v>#NAME?</v>
      </c>
      <c r="E974" s="78" t="str">
        <f t="shared" si="3"/>
        <v>#NAME?</v>
      </c>
      <c r="F974" s="78" t="str">
        <f t="shared" si="4"/>
        <v>#NAME?</v>
      </c>
      <c r="G974" s="78" t="str">
        <f>IF(OR(A974="",A974&lt;$E$23),"",IF(J973&lt;=F974,0,IF(IF(AND(A974&gt;=$E$23,MOD(A974-$E$23,int)=0),$E$24,0)+F974&gt;=J973+E974,J973+E974-F974,IF(AND(A974&gt;=$E$23,MOD(A974-$E$23,int)=0),$E$24,0)+IF(IF(AND(A974&gt;=$E$23,MOD(A974-$E$23,int)=0),$E$24,0)+IF(MOD(A974-$E$27,periods_per_year)=0,$E$26,0)+F974&lt;J973+E974,IF(MOD(A974-$E$27,periods_per_year)=0,$E$26,0),J973+E974-IF(AND(A974&gt;=$E$23,MOD(A974-$E$23,int)=0),$E$24,0)-F974))))</f>
        <v>#NAME?</v>
      </c>
      <c r="H974" s="79"/>
      <c r="I974" s="78" t="str">
        <f t="shared" si="5"/>
        <v>#NAME?</v>
      </c>
      <c r="J974" s="78" t="str">
        <f t="shared" si="6"/>
        <v>#NAME?</v>
      </c>
      <c r="K974" s="78" t="str">
        <f t="shared" si="7"/>
        <v>#NAME?</v>
      </c>
      <c r="L974" s="78" t="str">
        <f t="shared" si="8"/>
        <v>#NAME?</v>
      </c>
      <c r="M974" s="4"/>
      <c r="N974" s="4"/>
      <c r="O974" s="74" t="str">
        <f t="shared" si="9"/>
        <v>#NAME?</v>
      </c>
      <c r="P974" s="75" t="str">
        <f>IF(O974="","",IF(OR(periods_per_year=26,periods_per_year=52),IF(periods_per_year=26,IF(O974=1,fpdate,P973+14),IF(periods_per_year=52,IF(O974=1,fpdate,P973+7),"n/a")),IF(periods_per_year=24,DATE(YEAR(fpdate),MONTH(fpdate)+(O974-1)/2+IF(AND(DAY(fpdate)&gt;=15,MOD(O974,2)=0),1,0),IF(MOD(O974,2)=0,IF(DAY(fpdate)&gt;=15,DAY(fpdate)-14,DAY(fpdate)+14),DAY(fpdate))),IF(DAY(DATE(YEAR(fpdate),MONTH(fpdate)+O974-1,DAY(fpdate)))&lt;&gt;DAY(fpdate),DATE(YEAR(fpdate),MONTH(fpdate)+O974,0),DATE(YEAR(fpdate),MONTH(fpdate)+O974-1,DAY(fpdate))))))</f>
        <v>#NAME?</v>
      </c>
      <c r="Q974" s="80" t="str">
        <f>IF(O974="","",IF(D974&lt;&gt;"",D974,IF(O974=1,start_rate,IF(variable,IF(OR(O974=1,O974&lt;$J$23*periods_per_year),Q973,MIN($J$24,IF(MOD(O974-1,$J$26)=0,MAX($J$25,Q973+$J$27),Q973))),Q973))))</f>
        <v>#NAME?</v>
      </c>
      <c r="R974" s="78" t="str">
        <f t="shared" si="10"/>
        <v>#NAME?</v>
      </c>
      <c r="S974" s="78" t="str">
        <f t="shared" si="11"/>
        <v>#NAME?</v>
      </c>
      <c r="T974" s="78" t="str">
        <f t="shared" si="12"/>
        <v>#NAME?</v>
      </c>
      <c r="U974" s="78" t="str">
        <f t="shared" si="13"/>
        <v>#NAME?</v>
      </c>
    </row>
    <row r="975" ht="12.75" customHeight="1">
      <c r="A975" s="74" t="str">
        <f t="shared" si="1"/>
        <v>#NAME?</v>
      </c>
      <c r="B975" s="75" t="str">
        <f>IF(A975="","",IF(OR(periods_per_year=26,periods_per_year=52),IF(periods_per_year=26,IF(A975=1,fpdate,B974+14),IF(periods_per_year=52,IF(A975=1,fpdate,B974+7),"n/a")),IF(periods_per_year=24,DATE(YEAR(fpdate),MONTH(fpdate)+(A975-1)/2+IF(AND(DAY(fpdate)&gt;=15,MOD(A975,2)=0),1,0),IF(MOD(A975,2)=0,IF(DAY(fpdate)&gt;=15,DAY(fpdate)-14,DAY(fpdate)+14),DAY(fpdate))),IF(DAY(DATE(YEAR(fpdate),MONTH(fpdate)+A975-1,DAY(fpdate)))&lt;&gt;DAY(fpdate),DATE(YEAR(fpdate),MONTH(fpdate)+A975,0),DATE(YEAR(fpdate),MONTH(fpdate)+A975-1,DAY(fpdate))))))</f>
        <v>#NAME?</v>
      </c>
      <c r="C975" s="76" t="str">
        <f t="shared" si="2"/>
        <v>#NAME?</v>
      </c>
      <c r="D975" s="77" t="str">
        <f>IF(A975="","",IF(A975=1,start_rate,IF(variable,IF(OR(A975=1,A975&lt;$J$23*periods_per_year),D974,MIN($J$24,IF(MOD(A975-1,$J$26)=0,MAX($J$25,D974+$J$27),D974))),D974)))</f>
        <v>#NAME?</v>
      </c>
      <c r="E975" s="78" t="str">
        <f t="shared" si="3"/>
        <v>#NAME?</v>
      </c>
      <c r="F975" s="78" t="str">
        <f t="shared" si="4"/>
        <v>#NAME?</v>
      </c>
      <c r="G975" s="78" t="str">
        <f>IF(OR(A975="",A975&lt;$E$23),"",IF(J974&lt;=F975,0,IF(IF(AND(A975&gt;=$E$23,MOD(A975-$E$23,int)=0),$E$24,0)+F975&gt;=J974+E975,J974+E975-F975,IF(AND(A975&gt;=$E$23,MOD(A975-$E$23,int)=0),$E$24,0)+IF(IF(AND(A975&gt;=$E$23,MOD(A975-$E$23,int)=0),$E$24,0)+IF(MOD(A975-$E$27,periods_per_year)=0,$E$26,0)+F975&lt;J974+E975,IF(MOD(A975-$E$27,periods_per_year)=0,$E$26,0),J974+E975-IF(AND(A975&gt;=$E$23,MOD(A975-$E$23,int)=0),$E$24,0)-F975))))</f>
        <v>#NAME?</v>
      </c>
      <c r="H975" s="79"/>
      <c r="I975" s="78" t="str">
        <f t="shared" si="5"/>
        <v>#NAME?</v>
      </c>
      <c r="J975" s="78" t="str">
        <f t="shared" si="6"/>
        <v>#NAME?</v>
      </c>
      <c r="K975" s="78" t="str">
        <f t="shared" si="7"/>
        <v>#NAME?</v>
      </c>
      <c r="L975" s="78" t="str">
        <f t="shared" si="8"/>
        <v>#NAME?</v>
      </c>
      <c r="M975" s="4"/>
      <c r="N975" s="4"/>
      <c r="O975" s="74" t="str">
        <f t="shared" si="9"/>
        <v>#NAME?</v>
      </c>
      <c r="P975" s="75" t="str">
        <f>IF(O975="","",IF(OR(periods_per_year=26,periods_per_year=52),IF(periods_per_year=26,IF(O975=1,fpdate,P974+14),IF(periods_per_year=52,IF(O975=1,fpdate,P974+7),"n/a")),IF(periods_per_year=24,DATE(YEAR(fpdate),MONTH(fpdate)+(O975-1)/2+IF(AND(DAY(fpdate)&gt;=15,MOD(O975,2)=0),1,0),IF(MOD(O975,2)=0,IF(DAY(fpdate)&gt;=15,DAY(fpdate)-14,DAY(fpdate)+14),DAY(fpdate))),IF(DAY(DATE(YEAR(fpdate),MONTH(fpdate)+O975-1,DAY(fpdate)))&lt;&gt;DAY(fpdate),DATE(YEAR(fpdate),MONTH(fpdate)+O975,0),DATE(YEAR(fpdate),MONTH(fpdate)+O975-1,DAY(fpdate))))))</f>
        <v>#NAME?</v>
      </c>
      <c r="Q975" s="80" t="str">
        <f>IF(O975="","",IF(D975&lt;&gt;"",D975,IF(O975=1,start_rate,IF(variable,IF(OR(O975=1,O975&lt;$J$23*periods_per_year),Q974,MIN($J$24,IF(MOD(O975-1,$J$26)=0,MAX($J$25,Q974+$J$27),Q974))),Q974))))</f>
        <v>#NAME?</v>
      </c>
      <c r="R975" s="78" t="str">
        <f t="shared" si="10"/>
        <v>#NAME?</v>
      </c>
      <c r="S975" s="78" t="str">
        <f t="shared" si="11"/>
        <v>#NAME?</v>
      </c>
      <c r="T975" s="78" t="str">
        <f t="shared" si="12"/>
        <v>#NAME?</v>
      </c>
      <c r="U975" s="78" t="str">
        <f t="shared" si="13"/>
        <v>#NAME?</v>
      </c>
    </row>
    <row r="976" ht="12.75" customHeight="1">
      <c r="A976" s="74" t="str">
        <f t="shared" si="1"/>
        <v>#NAME?</v>
      </c>
      <c r="B976" s="75" t="str">
        <f>IF(A976="","",IF(OR(periods_per_year=26,periods_per_year=52),IF(periods_per_year=26,IF(A976=1,fpdate,B975+14),IF(periods_per_year=52,IF(A976=1,fpdate,B975+7),"n/a")),IF(periods_per_year=24,DATE(YEAR(fpdate),MONTH(fpdate)+(A976-1)/2+IF(AND(DAY(fpdate)&gt;=15,MOD(A976,2)=0),1,0),IF(MOD(A976,2)=0,IF(DAY(fpdate)&gt;=15,DAY(fpdate)-14,DAY(fpdate)+14),DAY(fpdate))),IF(DAY(DATE(YEAR(fpdate),MONTH(fpdate)+A976-1,DAY(fpdate)))&lt;&gt;DAY(fpdate),DATE(YEAR(fpdate),MONTH(fpdate)+A976,0),DATE(YEAR(fpdate),MONTH(fpdate)+A976-1,DAY(fpdate))))))</f>
        <v>#NAME?</v>
      </c>
      <c r="C976" s="76" t="str">
        <f t="shared" si="2"/>
        <v>#NAME?</v>
      </c>
      <c r="D976" s="77" t="str">
        <f>IF(A976="","",IF(A976=1,start_rate,IF(variable,IF(OR(A976=1,A976&lt;$J$23*periods_per_year),D975,MIN($J$24,IF(MOD(A976-1,$J$26)=0,MAX($J$25,D975+$J$27),D975))),D975)))</f>
        <v>#NAME?</v>
      </c>
      <c r="E976" s="78" t="str">
        <f t="shared" si="3"/>
        <v>#NAME?</v>
      </c>
      <c r="F976" s="78" t="str">
        <f t="shared" si="4"/>
        <v>#NAME?</v>
      </c>
      <c r="G976" s="78" t="str">
        <f>IF(OR(A976="",A976&lt;$E$23),"",IF(J975&lt;=F976,0,IF(IF(AND(A976&gt;=$E$23,MOD(A976-$E$23,int)=0),$E$24,0)+F976&gt;=J975+E976,J975+E976-F976,IF(AND(A976&gt;=$E$23,MOD(A976-$E$23,int)=0),$E$24,0)+IF(IF(AND(A976&gt;=$E$23,MOD(A976-$E$23,int)=0),$E$24,0)+IF(MOD(A976-$E$27,periods_per_year)=0,$E$26,0)+F976&lt;J975+E976,IF(MOD(A976-$E$27,periods_per_year)=0,$E$26,0),J975+E976-IF(AND(A976&gt;=$E$23,MOD(A976-$E$23,int)=0),$E$24,0)-F976))))</f>
        <v>#NAME?</v>
      </c>
      <c r="H976" s="79"/>
      <c r="I976" s="78" t="str">
        <f t="shared" si="5"/>
        <v>#NAME?</v>
      </c>
      <c r="J976" s="78" t="str">
        <f t="shared" si="6"/>
        <v>#NAME?</v>
      </c>
      <c r="K976" s="78" t="str">
        <f t="shared" si="7"/>
        <v>#NAME?</v>
      </c>
      <c r="L976" s="78" t="str">
        <f t="shared" si="8"/>
        <v>#NAME?</v>
      </c>
      <c r="M976" s="4"/>
      <c r="N976" s="4"/>
      <c r="O976" s="74" t="str">
        <f t="shared" si="9"/>
        <v>#NAME?</v>
      </c>
      <c r="P976" s="75" t="str">
        <f>IF(O976="","",IF(OR(periods_per_year=26,periods_per_year=52),IF(periods_per_year=26,IF(O976=1,fpdate,P975+14),IF(periods_per_year=52,IF(O976=1,fpdate,P975+7),"n/a")),IF(periods_per_year=24,DATE(YEAR(fpdate),MONTH(fpdate)+(O976-1)/2+IF(AND(DAY(fpdate)&gt;=15,MOD(O976,2)=0),1,0),IF(MOD(O976,2)=0,IF(DAY(fpdate)&gt;=15,DAY(fpdate)-14,DAY(fpdate)+14),DAY(fpdate))),IF(DAY(DATE(YEAR(fpdate),MONTH(fpdate)+O976-1,DAY(fpdate)))&lt;&gt;DAY(fpdate),DATE(YEAR(fpdate),MONTH(fpdate)+O976,0),DATE(YEAR(fpdate),MONTH(fpdate)+O976-1,DAY(fpdate))))))</f>
        <v>#NAME?</v>
      </c>
      <c r="Q976" s="80" t="str">
        <f>IF(O976="","",IF(D976&lt;&gt;"",D976,IF(O976=1,start_rate,IF(variable,IF(OR(O976=1,O976&lt;$J$23*periods_per_year),Q975,MIN($J$24,IF(MOD(O976-1,$J$26)=0,MAX($J$25,Q975+$J$27),Q975))),Q975))))</f>
        <v>#NAME?</v>
      </c>
      <c r="R976" s="78" t="str">
        <f t="shared" si="10"/>
        <v>#NAME?</v>
      </c>
      <c r="S976" s="78" t="str">
        <f t="shared" si="11"/>
        <v>#NAME?</v>
      </c>
      <c r="T976" s="78" t="str">
        <f t="shared" si="12"/>
        <v>#NAME?</v>
      </c>
      <c r="U976" s="78" t="str">
        <f t="shared" si="13"/>
        <v>#NAME?</v>
      </c>
    </row>
    <row r="977" ht="12.75" customHeight="1">
      <c r="A977" s="74" t="str">
        <f t="shared" si="1"/>
        <v>#NAME?</v>
      </c>
      <c r="B977" s="75" t="str">
        <f>IF(A977="","",IF(OR(periods_per_year=26,periods_per_year=52),IF(periods_per_year=26,IF(A977=1,fpdate,B976+14),IF(periods_per_year=52,IF(A977=1,fpdate,B976+7),"n/a")),IF(periods_per_year=24,DATE(YEAR(fpdate),MONTH(fpdate)+(A977-1)/2+IF(AND(DAY(fpdate)&gt;=15,MOD(A977,2)=0),1,0),IF(MOD(A977,2)=0,IF(DAY(fpdate)&gt;=15,DAY(fpdate)-14,DAY(fpdate)+14),DAY(fpdate))),IF(DAY(DATE(YEAR(fpdate),MONTH(fpdate)+A977-1,DAY(fpdate)))&lt;&gt;DAY(fpdate),DATE(YEAR(fpdate),MONTH(fpdate)+A977,0),DATE(YEAR(fpdate),MONTH(fpdate)+A977-1,DAY(fpdate))))))</f>
        <v>#NAME?</v>
      </c>
      <c r="C977" s="76" t="str">
        <f t="shared" si="2"/>
        <v>#NAME?</v>
      </c>
      <c r="D977" s="77" t="str">
        <f>IF(A977="","",IF(A977=1,start_rate,IF(variable,IF(OR(A977=1,A977&lt;$J$23*periods_per_year),D976,MIN($J$24,IF(MOD(A977-1,$J$26)=0,MAX($J$25,D976+$J$27),D976))),D976)))</f>
        <v>#NAME?</v>
      </c>
      <c r="E977" s="78" t="str">
        <f t="shared" si="3"/>
        <v>#NAME?</v>
      </c>
      <c r="F977" s="78" t="str">
        <f t="shared" si="4"/>
        <v>#NAME?</v>
      </c>
      <c r="G977" s="78" t="str">
        <f>IF(OR(A977="",A977&lt;$E$23),"",IF(J976&lt;=F977,0,IF(IF(AND(A977&gt;=$E$23,MOD(A977-$E$23,int)=0),$E$24,0)+F977&gt;=J976+E977,J976+E977-F977,IF(AND(A977&gt;=$E$23,MOD(A977-$E$23,int)=0),$E$24,0)+IF(IF(AND(A977&gt;=$E$23,MOD(A977-$E$23,int)=0),$E$24,0)+IF(MOD(A977-$E$27,periods_per_year)=0,$E$26,0)+F977&lt;J976+E977,IF(MOD(A977-$E$27,periods_per_year)=0,$E$26,0),J976+E977-IF(AND(A977&gt;=$E$23,MOD(A977-$E$23,int)=0),$E$24,0)-F977))))</f>
        <v>#NAME?</v>
      </c>
      <c r="H977" s="79"/>
      <c r="I977" s="78" t="str">
        <f t="shared" si="5"/>
        <v>#NAME?</v>
      </c>
      <c r="J977" s="78" t="str">
        <f t="shared" si="6"/>
        <v>#NAME?</v>
      </c>
      <c r="K977" s="78" t="str">
        <f t="shared" si="7"/>
        <v>#NAME?</v>
      </c>
      <c r="L977" s="78" t="str">
        <f t="shared" si="8"/>
        <v>#NAME?</v>
      </c>
      <c r="M977" s="4"/>
      <c r="N977" s="4"/>
      <c r="O977" s="74" t="str">
        <f t="shared" si="9"/>
        <v>#NAME?</v>
      </c>
      <c r="P977" s="75" t="str">
        <f>IF(O977="","",IF(OR(periods_per_year=26,periods_per_year=52),IF(periods_per_year=26,IF(O977=1,fpdate,P976+14),IF(periods_per_year=52,IF(O977=1,fpdate,P976+7),"n/a")),IF(periods_per_year=24,DATE(YEAR(fpdate),MONTH(fpdate)+(O977-1)/2+IF(AND(DAY(fpdate)&gt;=15,MOD(O977,2)=0),1,0),IF(MOD(O977,2)=0,IF(DAY(fpdate)&gt;=15,DAY(fpdate)-14,DAY(fpdate)+14),DAY(fpdate))),IF(DAY(DATE(YEAR(fpdate),MONTH(fpdate)+O977-1,DAY(fpdate)))&lt;&gt;DAY(fpdate),DATE(YEAR(fpdate),MONTH(fpdate)+O977,0),DATE(YEAR(fpdate),MONTH(fpdate)+O977-1,DAY(fpdate))))))</f>
        <v>#NAME?</v>
      </c>
      <c r="Q977" s="80" t="str">
        <f>IF(O977="","",IF(D977&lt;&gt;"",D977,IF(O977=1,start_rate,IF(variable,IF(OR(O977=1,O977&lt;$J$23*periods_per_year),Q976,MIN($J$24,IF(MOD(O977-1,$J$26)=0,MAX($J$25,Q976+$J$27),Q976))),Q976))))</f>
        <v>#NAME?</v>
      </c>
      <c r="R977" s="78" t="str">
        <f t="shared" si="10"/>
        <v>#NAME?</v>
      </c>
      <c r="S977" s="78" t="str">
        <f t="shared" si="11"/>
        <v>#NAME?</v>
      </c>
      <c r="T977" s="78" t="str">
        <f t="shared" si="12"/>
        <v>#NAME?</v>
      </c>
      <c r="U977" s="78" t="str">
        <f t="shared" si="13"/>
        <v>#NAME?</v>
      </c>
    </row>
    <row r="978" ht="12.75" customHeight="1">
      <c r="A978" s="74" t="str">
        <f t="shared" si="1"/>
        <v>#NAME?</v>
      </c>
      <c r="B978" s="75" t="str">
        <f>IF(A978="","",IF(OR(periods_per_year=26,periods_per_year=52),IF(periods_per_year=26,IF(A978=1,fpdate,B977+14),IF(periods_per_year=52,IF(A978=1,fpdate,B977+7),"n/a")),IF(periods_per_year=24,DATE(YEAR(fpdate),MONTH(fpdate)+(A978-1)/2+IF(AND(DAY(fpdate)&gt;=15,MOD(A978,2)=0),1,0),IF(MOD(A978,2)=0,IF(DAY(fpdate)&gt;=15,DAY(fpdate)-14,DAY(fpdate)+14),DAY(fpdate))),IF(DAY(DATE(YEAR(fpdate),MONTH(fpdate)+A978-1,DAY(fpdate)))&lt;&gt;DAY(fpdate),DATE(YEAR(fpdate),MONTH(fpdate)+A978,0),DATE(YEAR(fpdate),MONTH(fpdate)+A978-1,DAY(fpdate))))))</f>
        <v>#NAME?</v>
      </c>
      <c r="C978" s="76" t="str">
        <f t="shared" si="2"/>
        <v>#NAME?</v>
      </c>
      <c r="D978" s="77" t="str">
        <f>IF(A978="","",IF(A978=1,start_rate,IF(variable,IF(OR(A978=1,A978&lt;$J$23*periods_per_year),D977,MIN($J$24,IF(MOD(A978-1,$J$26)=0,MAX($J$25,D977+$J$27),D977))),D977)))</f>
        <v>#NAME?</v>
      </c>
      <c r="E978" s="78" t="str">
        <f t="shared" si="3"/>
        <v>#NAME?</v>
      </c>
      <c r="F978" s="78" t="str">
        <f t="shared" si="4"/>
        <v>#NAME?</v>
      </c>
      <c r="G978" s="78" t="str">
        <f>IF(OR(A978="",A978&lt;$E$23),"",IF(J977&lt;=F978,0,IF(IF(AND(A978&gt;=$E$23,MOD(A978-$E$23,int)=0),$E$24,0)+F978&gt;=J977+E978,J977+E978-F978,IF(AND(A978&gt;=$E$23,MOD(A978-$E$23,int)=0),$E$24,0)+IF(IF(AND(A978&gt;=$E$23,MOD(A978-$E$23,int)=0),$E$24,0)+IF(MOD(A978-$E$27,periods_per_year)=0,$E$26,0)+F978&lt;J977+E978,IF(MOD(A978-$E$27,periods_per_year)=0,$E$26,0),J977+E978-IF(AND(A978&gt;=$E$23,MOD(A978-$E$23,int)=0),$E$24,0)-F978))))</f>
        <v>#NAME?</v>
      </c>
      <c r="H978" s="79"/>
      <c r="I978" s="78" t="str">
        <f t="shared" si="5"/>
        <v>#NAME?</v>
      </c>
      <c r="J978" s="78" t="str">
        <f t="shared" si="6"/>
        <v>#NAME?</v>
      </c>
      <c r="K978" s="78" t="str">
        <f t="shared" si="7"/>
        <v>#NAME?</v>
      </c>
      <c r="L978" s="78" t="str">
        <f t="shared" si="8"/>
        <v>#NAME?</v>
      </c>
      <c r="M978" s="4"/>
      <c r="N978" s="4"/>
      <c r="O978" s="74" t="str">
        <f t="shared" si="9"/>
        <v>#NAME?</v>
      </c>
      <c r="P978" s="75" t="str">
        <f>IF(O978="","",IF(OR(periods_per_year=26,periods_per_year=52),IF(periods_per_year=26,IF(O978=1,fpdate,P977+14),IF(periods_per_year=52,IF(O978=1,fpdate,P977+7),"n/a")),IF(periods_per_year=24,DATE(YEAR(fpdate),MONTH(fpdate)+(O978-1)/2+IF(AND(DAY(fpdate)&gt;=15,MOD(O978,2)=0),1,0),IF(MOD(O978,2)=0,IF(DAY(fpdate)&gt;=15,DAY(fpdate)-14,DAY(fpdate)+14),DAY(fpdate))),IF(DAY(DATE(YEAR(fpdate),MONTH(fpdate)+O978-1,DAY(fpdate)))&lt;&gt;DAY(fpdate),DATE(YEAR(fpdate),MONTH(fpdate)+O978,0),DATE(YEAR(fpdate),MONTH(fpdate)+O978-1,DAY(fpdate))))))</f>
        <v>#NAME?</v>
      </c>
      <c r="Q978" s="80" t="str">
        <f>IF(O978="","",IF(D978&lt;&gt;"",D978,IF(O978=1,start_rate,IF(variable,IF(OR(O978=1,O978&lt;$J$23*periods_per_year),Q977,MIN($J$24,IF(MOD(O978-1,$J$26)=0,MAX($J$25,Q977+$J$27),Q977))),Q977))))</f>
        <v>#NAME?</v>
      </c>
      <c r="R978" s="78" t="str">
        <f t="shared" si="10"/>
        <v>#NAME?</v>
      </c>
      <c r="S978" s="78" t="str">
        <f t="shared" si="11"/>
        <v>#NAME?</v>
      </c>
      <c r="T978" s="78" t="str">
        <f t="shared" si="12"/>
        <v>#NAME?</v>
      </c>
      <c r="U978" s="78" t="str">
        <f t="shared" si="13"/>
        <v>#NAME?</v>
      </c>
    </row>
    <row r="979" ht="12.75" customHeight="1">
      <c r="A979" s="74" t="str">
        <f t="shared" si="1"/>
        <v>#NAME?</v>
      </c>
      <c r="B979" s="75" t="str">
        <f>IF(A979="","",IF(OR(periods_per_year=26,periods_per_year=52),IF(periods_per_year=26,IF(A979=1,fpdate,B978+14),IF(periods_per_year=52,IF(A979=1,fpdate,B978+7),"n/a")),IF(periods_per_year=24,DATE(YEAR(fpdate),MONTH(fpdate)+(A979-1)/2+IF(AND(DAY(fpdate)&gt;=15,MOD(A979,2)=0),1,0),IF(MOD(A979,2)=0,IF(DAY(fpdate)&gt;=15,DAY(fpdate)-14,DAY(fpdate)+14),DAY(fpdate))),IF(DAY(DATE(YEAR(fpdate),MONTH(fpdate)+A979-1,DAY(fpdate)))&lt;&gt;DAY(fpdate),DATE(YEAR(fpdate),MONTH(fpdate)+A979,0),DATE(YEAR(fpdate),MONTH(fpdate)+A979-1,DAY(fpdate))))))</f>
        <v>#NAME?</v>
      </c>
      <c r="C979" s="76" t="str">
        <f t="shared" si="2"/>
        <v>#NAME?</v>
      </c>
      <c r="D979" s="77" t="str">
        <f>IF(A979="","",IF(A979=1,start_rate,IF(variable,IF(OR(A979=1,A979&lt;$J$23*periods_per_year),D978,MIN($J$24,IF(MOD(A979-1,$J$26)=0,MAX($J$25,D978+$J$27),D978))),D978)))</f>
        <v>#NAME?</v>
      </c>
      <c r="E979" s="78" t="str">
        <f t="shared" si="3"/>
        <v>#NAME?</v>
      </c>
      <c r="F979" s="78" t="str">
        <f t="shared" si="4"/>
        <v>#NAME?</v>
      </c>
      <c r="G979" s="78" t="str">
        <f>IF(OR(A979="",A979&lt;$E$23),"",IF(J978&lt;=F979,0,IF(IF(AND(A979&gt;=$E$23,MOD(A979-$E$23,int)=0),$E$24,0)+F979&gt;=J978+E979,J978+E979-F979,IF(AND(A979&gt;=$E$23,MOD(A979-$E$23,int)=0),$E$24,0)+IF(IF(AND(A979&gt;=$E$23,MOD(A979-$E$23,int)=0),$E$24,0)+IF(MOD(A979-$E$27,periods_per_year)=0,$E$26,0)+F979&lt;J978+E979,IF(MOD(A979-$E$27,periods_per_year)=0,$E$26,0),J978+E979-IF(AND(A979&gt;=$E$23,MOD(A979-$E$23,int)=0),$E$24,0)-F979))))</f>
        <v>#NAME?</v>
      </c>
      <c r="H979" s="79"/>
      <c r="I979" s="78" t="str">
        <f t="shared" si="5"/>
        <v>#NAME?</v>
      </c>
      <c r="J979" s="78" t="str">
        <f t="shared" si="6"/>
        <v>#NAME?</v>
      </c>
      <c r="K979" s="78" t="str">
        <f t="shared" si="7"/>
        <v>#NAME?</v>
      </c>
      <c r="L979" s="78" t="str">
        <f t="shared" si="8"/>
        <v>#NAME?</v>
      </c>
      <c r="M979" s="4"/>
      <c r="N979" s="4"/>
      <c r="O979" s="74" t="str">
        <f t="shared" si="9"/>
        <v>#NAME?</v>
      </c>
      <c r="P979" s="75" t="str">
        <f>IF(O979="","",IF(OR(periods_per_year=26,periods_per_year=52),IF(periods_per_year=26,IF(O979=1,fpdate,P978+14),IF(periods_per_year=52,IF(O979=1,fpdate,P978+7),"n/a")),IF(periods_per_year=24,DATE(YEAR(fpdate),MONTH(fpdate)+(O979-1)/2+IF(AND(DAY(fpdate)&gt;=15,MOD(O979,2)=0),1,0),IF(MOD(O979,2)=0,IF(DAY(fpdate)&gt;=15,DAY(fpdate)-14,DAY(fpdate)+14),DAY(fpdate))),IF(DAY(DATE(YEAR(fpdate),MONTH(fpdate)+O979-1,DAY(fpdate)))&lt;&gt;DAY(fpdate),DATE(YEAR(fpdate),MONTH(fpdate)+O979,0),DATE(YEAR(fpdate),MONTH(fpdate)+O979-1,DAY(fpdate))))))</f>
        <v>#NAME?</v>
      </c>
      <c r="Q979" s="80" t="str">
        <f>IF(O979="","",IF(D979&lt;&gt;"",D979,IF(O979=1,start_rate,IF(variable,IF(OR(O979=1,O979&lt;$J$23*periods_per_year),Q978,MIN($J$24,IF(MOD(O979-1,$J$26)=0,MAX($J$25,Q978+$J$27),Q978))),Q978))))</f>
        <v>#NAME?</v>
      </c>
      <c r="R979" s="78" t="str">
        <f t="shared" si="10"/>
        <v>#NAME?</v>
      </c>
      <c r="S979" s="78" t="str">
        <f t="shared" si="11"/>
        <v>#NAME?</v>
      </c>
      <c r="T979" s="78" t="str">
        <f t="shared" si="12"/>
        <v>#NAME?</v>
      </c>
      <c r="U979" s="78" t="str">
        <f t="shared" si="13"/>
        <v>#NAME?</v>
      </c>
    </row>
    <row r="980" ht="12.75" customHeight="1">
      <c r="A980" s="74" t="str">
        <f t="shared" si="1"/>
        <v>#NAME?</v>
      </c>
      <c r="B980" s="75" t="str">
        <f>IF(A980="","",IF(OR(periods_per_year=26,periods_per_year=52),IF(periods_per_year=26,IF(A980=1,fpdate,B979+14),IF(periods_per_year=52,IF(A980=1,fpdate,B979+7),"n/a")),IF(periods_per_year=24,DATE(YEAR(fpdate),MONTH(fpdate)+(A980-1)/2+IF(AND(DAY(fpdate)&gt;=15,MOD(A980,2)=0),1,0),IF(MOD(A980,2)=0,IF(DAY(fpdate)&gt;=15,DAY(fpdate)-14,DAY(fpdate)+14),DAY(fpdate))),IF(DAY(DATE(YEAR(fpdate),MONTH(fpdate)+A980-1,DAY(fpdate)))&lt;&gt;DAY(fpdate),DATE(YEAR(fpdate),MONTH(fpdate)+A980,0),DATE(YEAR(fpdate),MONTH(fpdate)+A980-1,DAY(fpdate))))))</f>
        <v>#NAME?</v>
      </c>
      <c r="C980" s="76" t="str">
        <f t="shared" si="2"/>
        <v>#NAME?</v>
      </c>
      <c r="D980" s="77" t="str">
        <f>IF(A980="","",IF(A980=1,start_rate,IF(variable,IF(OR(A980=1,A980&lt;$J$23*periods_per_year),D979,MIN($J$24,IF(MOD(A980-1,$J$26)=0,MAX($J$25,D979+$J$27),D979))),D979)))</f>
        <v>#NAME?</v>
      </c>
      <c r="E980" s="78" t="str">
        <f t="shared" si="3"/>
        <v>#NAME?</v>
      </c>
      <c r="F980" s="78" t="str">
        <f t="shared" si="4"/>
        <v>#NAME?</v>
      </c>
      <c r="G980" s="78" t="str">
        <f>IF(OR(A980="",A980&lt;$E$23),"",IF(J979&lt;=F980,0,IF(IF(AND(A980&gt;=$E$23,MOD(A980-$E$23,int)=0),$E$24,0)+F980&gt;=J979+E980,J979+E980-F980,IF(AND(A980&gt;=$E$23,MOD(A980-$E$23,int)=0),$E$24,0)+IF(IF(AND(A980&gt;=$E$23,MOD(A980-$E$23,int)=0),$E$24,0)+IF(MOD(A980-$E$27,periods_per_year)=0,$E$26,0)+F980&lt;J979+E980,IF(MOD(A980-$E$27,periods_per_year)=0,$E$26,0),J979+E980-IF(AND(A980&gt;=$E$23,MOD(A980-$E$23,int)=0),$E$24,0)-F980))))</f>
        <v>#NAME?</v>
      </c>
      <c r="H980" s="79"/>
      <c r="I980" s="78" t="str">
        <f t="shared" si="5"/>
        <v>#NAME?</v>
      </c>
      <c r="J980" s="78" t="str">
        <f t="shared" si="6"/>
        <v>#NAME?</v>
      </c>
      <c r="K980" s="78" t="str">
        <f t="shared" si="7"/>
        <v>#NAME?</v>
      </c>
      <c r="L980" s="78" t="str">
        <f t="shared" si="8"/>
        <v>#NAME?</v>
      </c>
      <c r="M980" s="4"/>
      <c r="N980" s="4"/>
      <c r="O980" s="74" t="str">
        <f t="shared" si="9"/>
        <v>#NAME?</v>
      </c>
      <c r="P980" s="75" t="str">
        <f>IF(O980="","",IF(OR(periods_per_year=26,periods_per_year=52),IF(periods_per_year=26,IF(O980=1,fpdate,P979+14),IF(periods_per_year=52,IF(O980=1,fpdate,P979+7),"n/a")),IF(periods_per_year=24,DATE(YEAR(fpdate),MONTH(fpdate)+(O980-1)/2+IF(AND(DAY(fpdate)&gt;=15,MOD(O980,2)=0),1,0),IF(MOD(O980,2)=0,IF(DAY(fpdate)&gt;=15,DAY(fpdate)-14,DAY(fpdate)+14),DAY(fpdate))),IF(DAY(DATE(YEAR(fpdate),MONTH(fpdate)+O980-1,DAY(fpdate)))&lt;&gt;DAY(fpdate),DATE(YEAR(fpdate),MONTH(fpdate)+O980,0),DATE(YEAR(fpdate),MONTH(fpdate)+O980-1,DAY(fpdate))))))</f>
        <v>#NAME?</v>
      </c>
      <c r="Q980" s="80" t="str">
        <f>IF(O980="","",IF(D980&lt;&gt;"",D980,IF(O980=1,start_rate,IF(variable,IF(OR(O980=1,O980&lt;$J$23*periods_per_year),Q979,MIN($J$24,IF(MOD(O980-1,$J$26)=0,MAX($J$25,Q979+$J$27),Q979))),Q979))))</f>
        <v>#NAME?</v>
      </c>
      <c r="R980" s="78" t="str">
        <f t="shared" si="10"/>
        <v>#NAME?</v>
      </c>
      <c r="S980" s="78" t="str">
        <f t="shared" si="11"/>
        <v>#NAME?</v>
      </c>
      <c r="T980" s="78" t="str">
        <f t="shared" si="12"/>
        <v>#NAME?</v>
      </c>
      <c r="U980" s="78" t="str">
        <f t="shared" si="13"/>
        <v>#NAME?</v>
      </c>
    </row>
    <row r="981" ht="12.75" customHeight="1">
      <c r="A981" s="74" t="str">
        <f t="shared" si="1"/>
        <v>#NAME?</v>
      </c>
      <c r="B981" s="75" t="str">
        <f>IF(A981="","",IF(OR(periods_per_year=26,periods_per_year=52),IF(periods_per_year=26,IF(A981=1,fpdate,B980+14),IF(periods_per_year=52,IF(A981=1,fpdate,B980+7),"n/a")),IF(periods_per_year=24,DATE(YEAR(fpdate),MONTH(fpdate)+(A981-1)/2+IF(AND(DAY(fpdate)&gt;=15,MOD(A981,2)=0),1,0),IF(MOD(A981,2)=0,IF(DAY(fpdate)&gt;=15,DAY(fpdate)-14,DAY(fpdate)+14),DAY(fpdate))),IF(DAY(DATE(YEAR(fpdate),MONTH(fpdate)+A981-1,DAY(fpdate)))&lt;&gt;DAY(fpdate),DATE(YEAR(fpdate),MONTH(fpdate)+A981,0),DATE(YEAR(fpdate),MONTH(fpdate)+A981-1,DAY(fpdate))))))</f>
        <v>#NAME?</v>
      </c>
      <c r="C981" s="76" t="str">
        <f t="shared" si="2"/>
        <v>#NAME?</v>
      </c>
      <c r="D981" s="77" t="str">
        <f>IF(A981="","",IF(A981=1,start_rate,IF(variable,IF(OR(A981=1,A981&lt;$J$23*periods_per_year),D980,MIN($J$24,IF(MOD(A981-1,$J$26)=0,MAX($J$25,D980+$J$27),D980))),D980)))</f>
        <v>#NAME?</v>
      </c>
      <c r="E981" s="78" t="str">
        <f t="shared" si="3"/>
        <v>#NAME?</v>
      </c>
      <c r="F981" s="78" t="str">
        <f t="shared" si="4"/>
        <v>#NAME?</v>
      </c>
      <c r="G981" s="78" t="str">
        <f>IF(OR(A981="",A981&lt;$E$23),"",IF(J980&lt;=F981,0,IF(IF(AND(A981&gt;=$E$23,MOD(A981-$E$23,int)=0),$E$24,0)+F981&gt;=J980+E981,J980+E981-F981,IF(AND(A981&gt;=$E$23,MOD(A981-$E$23,int)=0),$E$24,0)+IF(IF(AND(A981&gt;=$E$23,MOD(A981-$E$23,int)=0),$E$24,0)+IF(MOD(A981-$E$27,periods_per_year)=0,$E$26,0)+F981&lt;J980+E981,IF(MOD(A981-$E$27,periods_per_year)=0,$E$26,0),J980+E981-IF(AND(A981&gt;=$E$23,MOD(A981-$E$23,int)=0),$E$24,0)-F981))))</f>
        <v>#NAME?</v>
      </c>
      <c r="H981" s="79"/>
      <c r="I981" s="78" t="str">
        <f t="shared" si="5"/>
        <v>#NAME?</v>
      </c>
      <c r="J981" s="78" t="str">
        <f t="shared" si="6"/>
        <v>#NAME?</v>
      </c>
      <c r="K981" s="78" t="str">
        <f t="shared" si="7"/>
        <v>#NAME?</v>
      </c>
      <c r="L981" s="78" t="str">
        <f t="shared" si="8"/>
        <v>#NAME?</v>
      </c>
      <c r="M981" s="4"/>
      <c r="N981" s="4"/>
      <c r="O981" s="74" t="str">
        <f t="shared" si="9"/>
        <v>#NAME?</v>
      </c>
      <c r="P981" s="75" t="str">
        <f>IF(O981="","",IF(OR(periods_per_year=26,periods_per_year=52),IF(periods_per_year=26,IF(O981=1,fpdate,P980+14),IF(periods_per_year=52,IF(O981=1,fpdate,P980+7),"n/a")),IF(periods_per_year=24,DATE(YEAR(fpdate),MONTH(fpdate)+(O981-1)/2+IF(AND(DAY(fpdate)&gt;=15,MOD(O981,2)=0),1,0),IF(MOD(O981,2)=0,IF(DAY(fpdate)&gt;=15,DAY(fpdate)-14,DAY(fpdate)+14),DAY(fpdate))),IF(DAY(DATE(YEAR(fpdate),MONTH(fpdate)+O981-1,DAY(fpdate)))&lt;&gt;DAY(fpdate),DATE(YEAR(fpdate),MONTH(fpdate)+O981,0),DATE(YEAR(fpdate),MONTH(fpdate)+O981-1,DAY(fpdate))))))</f>
        <v>#NAME?</v>
      </c>
      <c r="Q981" s="80" t="str">
        <f>IF(O981="","",IF(D981&lt;&gt;"",D981,IF(O981=1,start_rate,IF(variable,IF(OR(O981=1,O981&lt;$J$23*periods_per_year),Q980,MIN($J$24,IF(MOD(O981-1,$J$26)=0,MAX($J$25,Q980+$J$27),Q980))),Q980))))</f>
        <v>#NAME?</v>
      </c>
      <c r="R981" s="78" t="str">
        <f t="shared" si="10"/>
        <v>#NAME?</v>
      </c>
      <c r="S981" s="78" t="str">
        <f t="shared" si="11"/>
        <v>#NAME?</v>
      </c>
      <c r="T981" s="78" t="str">
        <f t="shared" si="12"/>
        <v>#NAME?</v>
      </c>
      <c r="U981" s="78" t="str">
        <f t="shared" si="13"/>
        <v>#NAME?</v>
      </c>
    </row>
    <row r="982" ht="12.75" customHeight="1">
      <c r="A982" s="74" t="str">
        <f t="shared" si="1"/>
        <v>#NAME?</v>
      </c>
      <c r="B982" s="75" t="str">
        <f>IF(A982="","",IF(OR(periods_per_year=26,periods_per_year=52),IF(periods_per_year=26,IF(A982=1,fpdate,B981+14),IF(periods_per_year=52,IF(A982=1,fpdate,B981+7),"n/a")),IF(periods_per_year=24,DATE(YEAR(fpdate),MONTH(fpdate)+(A982-1)/2+IF(AND(DAY(fpdate)&gt;=15,MOD(A982,2)=0),1,0),IF(MOD(A982,2)=0,IF(DAY(fpdate)&gt;=15,DAY(fpdate)-14,DAY(fpdate)+14),DAY(fpdate))),IF(DAY(DATE(YEAR(fpdate),MONTH(fpdate)+A982-1,DAY(fpdate)))&lt;&gt;DAY(fpdate),DATE(YEAR(fpdate),MONTH(fpdate)+A982,0),DATE(YEAR(fpdate),MONTH(fpdate)+A982-1,DAY(fpdate))))))</f>
        <v>#NAME?</v>
      </c>
      <c r="C982" s="76" t="str">
        <f t="shared" si="2"/>
        <v>#NAME?</v>
      </c>
      <c r="D982" s="77" t="str">
        <f>IF(A982="","",IF(A982=1,start_rate,IF(variable,IF(OR(A982=1,A982&lt;$J$23*periods_per_year),D981,MIN($J$24,IF(MOD(A982-1,$J$26)=0,MAX($J$25,D981+$J$27),D981))),D981)))</f>
        <v>#NAME?</v>
      </c>
      <c r="E982" s="78" t="str">
        <f t="shared" si="3"/>
        <v>#NAME?</v>
      </c>
      <c r="F982" s="78" t="str">
        <f t="shared" si="4"/>
        <v>#NAME?</v>
      </c>
      <c r="G982" s="78" t="str">
        <f>IF(OR(A982="",A982&lt;$E$23),"",IF(J981&lt;=F982,0,IF(IF(AND(A982&gt;=$E$23,MOD(A982-$E$23,int)=0),$E$24,0)+F982&gt;=J981+E982,J981+E982-F982,IF(AND(A982&gt;=$E$23,MOD(A982-$E$23,int)=0),$E$24,0)+IF(IF(AND(A982&gt;=$E$23,MOD(A982-$E$23,int)=0),$E$24,0)+IF(MOD(A982-$E$27,periods_per_year)=0,$E$26,0)+F982&lt;J981+E982,IF(MOD(A982-$E$27,periods_per_year)=0,$E$26,0),J981+E982-IF(AND(A982&gt;=$E$23,MOD(A982-$E$23,int)=0),$E$24,0)-F982))))</f>
        <v>#NAME?</v>
      </c>
      <c r="H982" s="79"/>
      <c r="I982" s="78" t="str">
        <f t="shared" si="5"/>
        <v>#NAME?</v>
      </c>
      <c r="J982" s="78" t="str">
        <f t="shared" si="6"/>
        <v>#NAME?</v>
      </c>
      <c r="K982" s="78" t="str">
        <f t="shared" si="7"/>
        <v>#NAME?</v>
      </c>
      <c r="L982" s="78" t="str">
        <f t="shared" si="8"/>
        <v>#NAME?</v>
      </c>
      <c r="M982" s="4"/>
      <c r="N982" s="4"/>
      <c r="O982" s="74" t="str">
        <f t="shared" si="9"/>
        <v>#NAME?</v>
      </c>
      <c r="P982" s="75" t="str">
        <f>IF(O982="","",IF(OR(periods_per_year=26,periods_per_year=52),IF(periods_per_year=26,IF(O982=1,fpdate,P981+14),IF(periods_per_year=52,IF(O982=1,fpdate,P981+7),"n/a")),IF(periods_per_year=24,DATE(YEAR(fpdate),MONTH(fpdate)+(O982-1)/2+IF(AND(DAY(fpdate)&gt;=15,MOD(O982,2)=0),1,0),IF(MOD(O982,2)=0,IF(DAY(fpdate)&gt;=15,DAY(fpdate)-14,DAY(fpdate)+14),DAY(fpdate))),IF(DAY(DATE(YEAR(fpdate),MONTH(fpdate)+O982-1,DAY(fpdate)))&lt;&gt;DAY(fpdate),DATE(YEAR(fpdate),MONTH(fpdate)+O982,0),DATE(YEAR(fpdate),MONTH(fpdate)+O982-1,DAY(fpdate))))))</f>
        <v>#NAME?</v>
      </c>
      <c r="Q982" s="80" t="str">
        <f>IF(O982="","",IF(D982&lt;&gt;"",D982,IF(O982=1,start_rate,IF(variable,IF(OR(O982=1,O982&lt;$J$23*periods_per_year),Q981,MIN($J$24,IF(MOD(O982-1,$J$26)=0,MAX($J$25,Q981+$J$27),Q981))),Q981))))</f>
        <v>#NAME?</v>
      </c>
      <c r="R982" s="78" t="str">
        <f t="shared" si="10"/>
        <v>#NAME?</v>
      </c>
      <c r="S982" s="78" t="str">
        <f t="shared" si="11"/>
        <v>#NAME?</v>
      </c>
      <c r="T982" s="78" t="str">
        <f t="shared" si="12"/>
        <v>#NAME?</v>
      </c>
      <c r="U982" s="78" t="str">
        <f t="shared" si="13"/>
        <v>#NAME?</v>
      </c>
    </row>
    <row r="983" ht="12.75" customHeight="1">
      <c r="A983" s="74" t="str">
        <f t="shared" si="1"/>
        <v>#NAME?</v>
      </c>
      <c r="B983" s="75" t="str">
        <f>IF(A983="","",IF(OR(periods_per_year=26,periods_per_year=52),IF(periods_per_year=26,IF(A983=1,fpdate,B982+14),IF(periods_per_year=52,IF(A983=1,fpdate,B982+7),"n/a")),IF(periods_per_year=24,DATE(YEAR(fpdate),MONTH(fpdate)+(A983-1)/2+IF(AND(DAY(fpdate)&gt;=15,MOD(A983,2)=0),1,0),IF(MOD(A983,2)=0,IF(DAY(fpdate)&gt;=15,DAY(fpdate)-14,DAY(fpdate)+14),DAY(fpdate))),IF(DAY(DATE(YEAR(fpdate),MONTH(fpdate)+A983-1,DAY(fpdate)))&lt;&gt;DAY(fpdate),DATE(YEAR(fpdate),MONTH(fpdate)+A983,0),DATE(YEAR(fpdate),MONTH(fpdate)+A983-1,DAY(fpdate))))))</f>
        <v>#NAME?</v>
      </c>
      <c r="C983" s="76" t="str">
        <f t="shared" si="2"/>
        <v>#NAME?</v>
      </c>
      <c r="D983" s="77" t="str">
        <f>IF(A983="","",IF(A983=1,start_rate,IF(variable,IF(OR(A983=1,A983&lt;$J$23*periods_per_year),D982,MIN($J$24,IF(MOD(A983-1,$J$26)=0,MAX($J$25,D982+$J$27),D982))),D982)))</f>
        <v>#NAME?</v>
      </c>
      <c r="E983" s="78" t="str">
        <f t="shared" si="3"/>
        <v>#NAME?</v>
      </c>
      <c r="F983" s="78" t="str">
        <f t="shared" si="4"/>
        <v>#NAME?</v>
      </c>
      <c r="G983" s="78" t="str">
        <f>IF(OR(A983="",A983&lt;$E$23),"",IF(J982&lt;=F983,0,IF(IF(AND(A983&gt;=$E$23,MOD(A983-$E$23,int)=0),$E$24,0)+F983&gt;=J982+E983,J982+E983-F983,IF(AND(A983&gt;=$E$23,MOD(A983-$E$23,int)=0),$E$24,0)+IF(IF(AND(A983&gt;=$E$23,MOD(A983-$E$23,int)=0),$E$24,0)+IF(MOD(A983-$E$27,periods_per_year)=0,$E$26,0)+F983&lt;J982+E983,IF(MOD(A983-$E$27,periods_per_year)=0,$E$26,0),J982+E983-IF(AND(A983&gt;=$E$23,MOD(A983-$E$23,int)=0),$E$24,0)-F983))))</f>
        <v>#NAME?</v>
      </c>
      <c r="H983" s="79"/>
      <c r="I983" s="78" t="str">
        <f t="shared" si="5"/>
        <v>#NAME?</v>
      </c>
      <c r="J983" s="78" t="str">
        <f t="shared" si="6"/>
        <v>#NAME?</v>
      </c>
      <c r="K983" s="78" t="str">
        <f t="shared" si="7"/>
        <v>#NAME?</v>
      </c>
      <c r="L983" s="78" t="str">
        <f t="shared" si="8"/>
        <v>#NAME?</v>
      </c>
      <c r="M983" s="4"/>
      <c r="N983" s="4"/>
      <c r="O983" s="74" t="str">
        <f t="shared" si="9"/>
        <v>#NAME?</v>
      </c>
      <c r="P983" s="75" t="str">
        <f>IF(O983="","",IF(OR(periods_per_year=26,periods_per_year=52),IF(periods_per_year=26,IF(O983=1,fpdate,P982+14),IF(periods_per_year=52,IF(O983=1,fpdate,P982+7),"n/a")),IF(periods_per_year=24,DATE(YEAR(fpdate),MONTH(fpdate)+(O983-1)/2+IF(AND(DAY(fpdate)&gt;=15,MOD(O983,2)=0),1,0),IF(MOD(O983,2)=0,IF(DAY(fpdate)&gt;=15,DAY(fpdate)-14,DAY(fpdate)+14),DAY(fpdate))),IF(DAY(DATE(YEAR(fpdate),MONTH(fpdate)+O983-1,DAY(fpdate)))&lt;&gt;DAY(fpdate),DATE(YEAR(fpdate),MONTH(fpdate)+O983,0),DATE(YEAR(fpdate),MONTH(fpdate)+O983-1,DAY(fpdate))))))</f>
        <v>#NAME?</v>
      </c>
      <c r="Q983" s="80" t="str">
        <f>IF(O983="","",IF(D983&lt;&gt;"",D983,IF(O983=1,start_rate,IF(variable,IF(OR(O983=1,O983&lt;$J$23*periods_per_year),Q982,MIN($J$24,IF(MOD(O983-1,$J$26)=0,MAX($J$25,Q982+$J$27),Q982))),Q982))))</f>
        <v>#NAME?</v>
      </c>
      <c r="R983" s="78" t="str">
        <f t="shared" si="10"/>
        <v>#NAME?</v>
      </c>
      <c r="S983" s="78" t="str">
        <f t="shared" si="11"/>
        <v>#NAME?</v>
      </c>
      <c r="T983" s="78" t="str">
        <f t="shared" si="12"/>
        <v>#NAME?</v>
      </c>
      <c r="U983" s="78" t="str">
        <f t="shared" si="13"/>
        <v>#NAME?</v>
      </c>
    </row>
    <row r="984" ht="12.75" customHeight="1">
      <c r="A984" s="74" t="str">
        <f t="shared" si="1"/>
        <v>#NAME?</v>
      </c>
      <c r="B984" s="75" t="str">
        <f>IF(A984="","",IF(OR(periods_per_year=26,periods_per_year=52),IF(periods_per_year=26,IF(A984=1,fpdate,B983+14),IF(periods_per_year=52,IF(A984=1,fpdate,B983+7),"n/a")),IF(periods_per_year=24,DATE(YEAR(fpdate),MONTH(fpdate)+(A984-1)/2+IF(AND(DAY(fpdate)&gt;=15,MOD(A984,2)=0),1,0),IF(MOD(A984,2)=0,IF(DAY(fpdate)&gt;=15,DAY(fpdate)-14,DAY(fpdate)+14),DAY(fpdate))),IF(DAY(DATE(YEAR(fpdate),MONTH(fpdate)+A984-1,DAY(fpdate)))&lt;&gt;DAY(fpdate),DATE(YEAR(fpdate),MONTH(fpdate)+A984,0),DATE(YEAR(fpdate),MONTH(fpdate)+A984-1,DAY(fpdate))))))</f>
        <v>#NAME?</v>
      </c>
      <c r="C984" s="76" t="str">
        <f t="shared" si="2"/>
        <v>#NAME?</v>
      </c>
      <c r="D984" s="77" t="str">
        <f>IF(A984="","",IF(A984=1,start_rate,IF(variable,IF(OR(A984=1,A984&lt;$J$23*periods_per_year),D983,MIN($J$24,IF(MOD(A984-1,$J$26)=0,MAX($J$25,D983+$J$27),D983))),D983)))</f>
        <v>#NAME?</v>
      </c>
      <c r="E984" s="78" t="str">
        <f t="shared" si="3"/>
        <v>#NAME?</v>
      </c>
      <c r="F984" s="78" t="str">
        <f t="shared" si="4"/>
        <v>#NAME?</v>
      </c>
      <c r="G984" s="78" t="str">
        <f>IF(OR(A984="",A984&lt;$E$23),"",IF(J983&lt;=F984,0,IF(IF(AND(A984&gt;=$E$23,MOD(A984-$E$23,int)=0),$E$24,0)+F984&gt;=J983+E984,J983+E984-F984,IF(AND(A984&gt;=$E$23,MOD(A984-$E$23,int)=0),$E$24,0)+IF(IF(AND(A984&gt;=$E$23,MOD(A984-$E$23,int)=0),$E$24,0)+IF(MOD(A984-$E$27,periods_per_year)=0,$E$26,0)+F984&lt;J983+E984,IF(MOD(A984-$E$27,periods_per_year)=0,$E$26,0),J983+E984-IF(AND(A984&gt;=$E$23,MOD(A984-$E$23,int)=0),$E$24,0)-F984))))</f>
        <v>#NAME?</v>
      </c>
      <c r="H984" s="79"/>
      <c r="I984" s="78" t="str">
        <f t="shared" si="5"/>
        <v>#NAME?</v>
      </c>
      <c r="J984" s="78" t="str">
        <f t="shared" si="6"/>
        <v>#NAME?</v>
      </c>
      <c r="K984" s="78" t="str">
        <f t="shared" si="7"/>
        <v>#NAME?</v>
      </c>
      <c r="L984" s="78" t="str">
        <f t="shared" si="8"/>
        <v>#NAME?</v>
      </c>
      <c r="M984" s="4"/>
      <c r="N984" s="4"/>
      <c r="O984" s="74" t="str">
        <f t="shared" si="9"/>
        <v>#NAME?</v>
      </c>
      <c r="P984" s="75" t="str">
        <f>IF(O984="","",IF(OR(periods_per_year=26,periods_per_year=52),IF(periods_per_year=26,IF(O984=1,fpdate,P983+14),IF(periods_per_year=52,IF(O984=1,fpdate,P983+7),"n/a")),IF(periods_per_year=24,DATE(YEAR(fpdate),MONTH(fpdate)+(O984-1)/2+IF(AND(DAY(fpdate)&gt;=15,MOD(O984,2)=0),1,0),IF(MOD(O984,2)=0,IF(DAY(fpdate)&gt;=15,DAY(fpdate)-14,DAY(fpdate)+14),DAY(fpdate))),IF(DAY(DATE(YEAR(fpdate),MONTH(fpdate)+O984-1,DAY(fpdate)))&lt;&gt;DAY(fpdate),DATE(YEAR(fpdate),MONTH(fpdate)+O984,0),DATE(YEAR(fpdate),MONTH(fpdate)+O984-1,DAY(fpdate))))))</f>
        <v>#NAME?</v>
      </c>
      <c r="Q984" s="80" t="str">
        <f>IF(O984="","",IF(D984&lt;&gt;"",D984,IF(O984=1,start_rate,IF(variable,IF(OR(O984=1,O984&lt;$J$23*periods_per_year),Q983,MIN($J$24,IF(MOD(O984-1,$J$26)=0,MAX($J$25,Q983+$J$27),Q983))),Q983))))</f>
        <v>#NAME?</v>
      </c>
      <c r="R984" s="78" t="str">
        <f t="shared" si="10"/>
        <v>#NAME?</v>
      </c>
      <c r="S984" s="78" t="str">
        <f t="shared" si="11"/>
        <v>#NAME?</v>
      </c>
      <c r="T984" s="78" t="str">
        <f t="shared" si="12"/>
        <v>#NAME?</v>
      </c>
      <c r="U984" s="78" t="str">
        <f t="shared" si="13"/>
        <v>#NAME?</v>
      </c>
    </row>
    <row r="985" ht="12.75" customHeight="1">
      <c r="A985" s="74" t="str">
        <f t="shared" si="1"/>
        <v>#NAME?</v>
      </c>
      <c r="B985" s="75" t="str">
        <f>IF(A985="","",IF(OR(periods_per_year=26,periods_per_year=52),IF(periods_per_year=26,IF(A985=1,fpdate,B984+14),IF(periods_per_year=52,IF(A985=1,fpdate,B984+7),"n/a")),IF(periods_per_year=24,DATE(YEAR(fpdate),MONTH(fpdate)+(A985-1)/2+IF(AND(DAY(fpdate)&gt;=15,MOD(A985,2)=0),1,0),IF(MOD(A985,2)=0,IF(DAY(fpdate)&gt;=15,DAY(fpdate)-14,DAY(fpdate)+14),DAY(fpdate))),IF(DAY(DATE(YEAR(fpdate),MONTH(fpdate)+A985-1,DAY(fpdate)))&lt;&gt;DAY(fpdate),DATE(YEAR(fpdate),MONTH(fpdate)+A985,0),DATE(YEAR(fpdate),MONTH(fpdate)+A985-1,DAY(fpdate))))))</f>
        <v>#NAME?</v>
      </c>
      <c r="C985" s="76" t="str">
        <f t="shared" si="2"/>
        <v>#NAME?</v>
      </c>
      <c r="D985" s="77" t="str">
        <f>IF(A985="","",IF(A985=1,start_rate,IF(variable,IF(OR(A985=1,A985&lt;$J$23*periods_per_year),D984,MIN($J$24,IF(MOD(A985-1,$J$26)=0,MAX($J$25,D984+$J$27),D984))),D984)))</f>
        <v>#NAME?</v>
      </c>
      <c r="E985" s="78" t="str">
        <f t="shared" si="3"/>
        <v>#NAME?</v>
      </c>
      <c r="F985" s="78" t="str">
        <f t="shared" si="4"/>
        <v>#NAME?</v>
      </c>
      <c r="G985" s="78" t="str">
        <f>IF(OR(A985="",A985&lt;$E$23),"",IF(J984&lt;=F985,0,IF(IF(AND(A985&gt;=$E$23,MOD(A985-$E$23,int)=0),$E$24,0)+F985&gt;=J984+E985,J984+E985-F985,IF(AND(A985&gt;=$E$23,MOD(A985-$E$23,int)=0),$E$24,0)+IF(IF(AND(A985&gt;=$E$23,MOD(A985-$E$23,int)=0),$E$24,0)+IF(MOD(A985-$E$27,periods_per_year)=0,$E$26,0)+F985&lt;J984+E985,IF(MOD(A985-$E$27,periods_per_year)=0,$E$26,0),J984+E985-IF(AND(A985&gt;=$E$23,MOD(A985-$E$23,int)=0),$E$24,0)-F985))))</f>
        <v>#NAME?</v>
      </c>
      <c r="H985" s="79"/>
      <c r="I985" s="78" t="str">
        <f t="shared" si="5"/>
        <v>#NAME?</v>
      </c>
      <c r="J985" s="78" t="str">
        <f t="shared" si="6"/>
        <v>#NAME?</v>
      </c>
      <c r="K985" s="78" t="str">
        <f t="shared" si="7"/>
        <v>#NAME?</v>
      </c>
      <c r="L985" s="78" t="str">
        <f t="shared" si="8"/>
        <v>#NAME?</v>
      </c>
      <c r="M985" s="4"/>
      <c r="N985" s="4"/>
      <c r="O985" s="74" t="str">
        <f t="shared" si="9"/>
        <v>#NAME?</v>
      </c>
      <c r="P985" s="75" t="str">
        <f>IF(O985="","",IF(OR(periods_per_year=26,periods_per_year=52),IF(periods_per_year=26,IF(O985=1,fpdate,P984+14),IF(periods_per_year=52,IF(O985=1,fpdate,P984+7),"n/a")),IF(periods_per_year=24,DATE(YEAR(fpdate),MONTH(fpdate)+(O985-1)/2+IF(AND(DAY(fpdate)&gt;=15,MOD(O985,2)=0),1,0),IF(MOD(O985,2)=0,IF(DAY(fpdate)&gt;=15,DAY(fpdate)-14,DAY(fpdate)+14),DAY(fpdate))),IF(DAY(DATE(YEAR(fpdate),MONTH(fpdate)+O985-1,DAY(fpdate)))&lt;&gt;DAY(fpdate),DATE(YEAR(fpdate),MONTH(fpdate)+O985,0),DATE(YEAR(fpdate),MONTH(fpdate)+O985-1,DAY(fpdate))))))</f>
        <v>#NAME?</v>
      </c>
      <c r="Q985" s="80" t="str">
        <f>IF(O985="","",IF(D985&lt;&gt;"",D985,IF(O985=1,start_rate,IF(variable,IF(OR(O985=1,O985&lt;$J$23*periods_per_year),Q984,MIN($J$24,IF(MOD(O985-1,$J$26)=0,MAX($J$25,Q984+$J$27),Q984))),Q984))))</f>
        <v>#NAME?</v>
      </c>
      <c r="R985" s="78" t="str">
        <f t="shared" si="10"/>
        <v>#NAME?</v>
      </c>
      <c r="S985" s="78" t="str">
        <f t="shared" si="11"/>
        <v>#NAME?</v>
      </c>
      <c r="T985" s="78" t="str">
        <f t="shared" si="12"/>
        <v>#NAME?</v>
      </c>
      <c r="U985" s="78" t="str">
        <f t="shared" si="13"/>
        <v>#NAME?</v>
      </c>
    </row>
    <row r="986" ht="12.75" customHeight="1">
      <c r="A986" s="74" t="str">
        <f t="shared" si="1"/>
        <v>#NAME?</v>
      </c>
      <c r="B986" s="75" t="str">
        <f>IF(A986="","",IF(OR(periods_per_year=26,periods_per_year=52),IF(periods_per_year=26,IF(A986=1,fpdate,B985+14),IF(periods_per_year=52,IF(A986=1,fpdate,B985+7),"n/a")),IF(periods_per_year=24,DATE(YEAR(fpdate),MONTH(fpdate)+(A986-1)/2+IF(AND(DAY(fpdate)&gt;=15,MOD(A986,2)=0),1,0),IF(MOD(A986,2)=0,IF(DAY(fpdate)&gt;=15,DAY(fpdate)-14,DAY(fpdate)+14),DAY(fpdate))),IF(DAY(DATE(YEAR(fpdate),MONTH(fpdate)+A986-1,DAY(fpdate)))&lt;&gt;DAY(fpdate),DATE(YEAR(fpdate),MONTH(fpdate)+A986,0),DATE(YEAR(fpdate),MONTH(fpdate)+A986-1,DAY(fpdate))))))</f>
        <v>#NAME?</v>
      </c>
      <c r="C986" s="76" t="str">
        <f t="shared" si="2"/>
        <v>#NAME?</v>
      </c>
      <c r="D986" s="77" t="str">
        <f>IF(A986="","",IF(A986=1,start_rate,IF(variable,IF(OR(A986=1,A986&lt;$J$23*periods_per_year),D985,MIN($J$24,IF(MOD(A986-1,$J$26)=0,MAX($J$25,D985+$J$27),D985))),D985)))</f>
        <v>#NAME?</v>
      </c>
      <c r="E986" s="78" t="str">
        <f t="shared" si="3"/>
        <v>#NAME?</v>
      </c>
      <c r="F986" s="78" t="str">
        <f t="shared" si="4"/>
        <v>#NAME?</v>
      </c>
      <c r="G986" s="78" t="str">
        <f>IF(OR(A986="",A986&lt;$E$23),"",IF(J985&lt;=F986,0,IF(IF(AND(A986&gt;=$E$23,MOD(A986-$E$23,int)=0),$E$24,0)+F986&gt;=J985+E986,J985+E986-F986,IF(AND(A986&gt;=$E$23,MOD(A986-$E$23,int)=0),$E$24,0)+IF(IF(AND(A986&gt;=$E$23,MOD(A986-$E$23,int)=0),$E$24,0)+IF(MOD(A986-$E$27,periods_per_year)=0,$E$26,0)+F986&lt;J985+E986,IF(MOD(A986-$E$27,periods_per_year)=0,$E$26,0),J985+E986-IF(AND(A986&gt;=$E$23,MOD(A986-$E$23,int)=0),$E$24,0)-F986))))</f>
        <v>#NAME?</v>
      </c>
      <c r="H986" s="79"/>
      <c r="I986" s="78" t="str">
        <f t="shared" si="5"/>
        <v>#NAME?</v>
      </c>
      <c r="J986" s="78" t="str">
        <f t="shared" si="6"/>
        <v>#NAME?</v>
      </c>
      <c r="K986" s="78" t="str">
        <f t="shared" si="7"/>
        <v>#NAME?</v>
      </c>
      <c r="L986" s="78" t="str">
        <f t="shared" si="8"/>
        <v>#NAME?</v>
      </c>
      <c r="M986" s="4"/>
      <c r="N986" s="4"/>
      <c r="O986" s="74" t="str">
        <f t="shared" si="9"/>
        <v>#NAME?</v>
      </c>
      <c r="P986" s="75" t="str">
        <f>IF(O986="","",IF(OR(periods_per_year=26,periods_per_year=52),IF(periods_per_year=26,IF(O986=1,fpdate,P985+14),IF(periods_per_year=52,IF(O986=1,fpdate,P985+7),"n/a")),IF(periods_per_year=24,DATE(YEAR(fpdate),MONTH(fpdate)+(O986-1)/2+IF(AND(DAY(fpdate)&gt;=15,MOD(O986,2)=0),1,0),IF(MOD(O986,2)=0,IF(DAY(fpdate)&gt;=15,DAY(fpdate)-14,DAY(fpdate)+14),DAY(fpdate))),IF(DAY(DATE(YEAR(fpdate),MONTH(fpdate)+O986-1,DAY(fpdate)))&lt;&gt;DAY(fpdate),DATE(YEAR(fpdate),MONTH(fpdate)+O986,0),DATE(YEAR(fpdate),MONTH(fpdate)+O986-1,DAY(fpdate))))))</f>
        <v>#NAME?</v>
      </c>
      <c r="Q986" s="80" t="str">
        <f>IF(O986="","",IF(D986&lt;&gt;"",D986,IF(O986=1,start_rate,IF(variable,IF(OR(O986=1,O986&lt;$J$23*periods_per_year),Q985,MIN($J$24,IF(MOD(O986-1,$J$26)=0,MAX($J$25,Q985+$J$27),Q985))),Q985))))</f>
        <v>#NAME?</v>
      </c>
      <c r="R986" s="78" t="str">
        <f t="shared" si="10"/>
        <v>#NAME?</v>
      </c>
      <c r="S986" s="78" t="str">
        <f t="shared" si="11"/>
        <v>#NAME?</v>
      </c>
      <c r="T986" s="78" t="str">
        <f t="shared" si="12"/>
        <v>#NAME?</v>
      </c>
      <c r="U986" s="78" t="str">
        <f t="shared" si="13"/>
        <v>#NAME?</v>
      </c>
    </row>
    <row r="987" ht="12.75" customHeight="1">
      <c r="A987" s="74" t="str">
        <f t="shared" si="1"/>
        <v>#NAME?</v>
      </c>
      <c r="B987" s="75" t="str">
        <f>IF(A987="","",IF(OR(periods_per_year=26,periods_per_year=52),IF(periods_per_year=26,IF(A987=1,fpdate,B986+14),IF(periods_per_year=52,IF(A987=1,fpdate,B986+7),"n/a")),IF(periods_per_year=24,DATE(YEAR(fpdate),MONTH(fpdate)+(A987-1)/2+IF(AND(DAY(fpdate)&gt;=15,MOD(A987,2)=0),1,0),IF(MOD(A987,2)=0,IF(DAY(fpdate)&gt;=15,DAY(fpdate)-14,DAY(fpdate)+14),DAY(fpdate))),IF(DAY(DATE(YEAR(fpdate),MONTH(fpdate)+A987-1,DAY(fpdate)))&lt;&gt;DAY(fpdate),DATE(YEAR(fpdate),MONTH(fpdate)+A987,0),DATE(YEAR(fpdate),MONTH(fpdate)+A987-1,DAY(fpdate))))))</f>
        <v>#NAME?</v>
      </c>
      <c r="C987" s="76" t="str">
        <f t="shared" si="2"/>
        <v>#NAME?</v>
      </c>
      <c r="D987" s="77" t="str">
        <f>IF(A987="","",IF(A987=1,start_rate,IF(variable,IF(OR(A987=1,A987&lt;$J$23*periods_per_year),D986,MIN($J$24,IF(MOD(A987-1,$J$26)=0,MAX($J$25,D986+$J$27),D986))),D986)))</f>
        <v>#NAME?</v>
      </c>
      <c r="E987" s="78" t="str">
        <f t="shared" si="3"/>
        <v>#NAME?</v>
      </c>
      <c r="F987" s="78" t="str">
        <f t="shared" si="4"/>
        <v>#NAME?</v>
      </c>
      <c r="G987" s="78" t="str">
        <f>IF(OR(A987="",A987&lt;$E$23),"",IF(J986&lt;=F987,0,IF(IF(AND(A987&gt;=$E$23,MOD(A987-$E$23,int)=0),$E$24,0)+F987&gt;=J986+E987,J986+E987-F987,IF(AND(A987&gt;=$E$23,MOD(A987-$E$23,int)=0),$E$24,0)+IF(IF(AND(A987&gt;=$E$23,MOD(A987-$E$23,int)=0),$E$24,0)+IF(MOD(A987-$E$27,periods_per_year)=0,$E$26,0)+F987&lt;J986+E987,IF(MOD(A987-$E$27,periods_per_year)=0,$E$26,0),J986+E987-IF(AND(A987&gt;=$E$23,MOD(A987-$E$23,int)=0),$E$24,0)-F987))))</f>
        <v>#NAME?</v>
      </c>
      <c r="H987" s="79"/>
      <c r="I987" s="78" t="str">
        <f t="shared" si="5"/>
        <v>#NAME?</v>
      </c>
      <c r="J987" s="78" t="str">
        <f t="shared" si="6"/>
        <v>#NAME?</v>
      </c>
      <c r="K987" s="78" t="str">
        <f t="shared" si="7"/>
        <v>#NAME?</v>
      </c>
      <c r="L987" s="78" t="str">
        <f t="shared" si="8"/>
        <v>#NAME?</v>
      </c>
      <c r="M987" s="4"/>
      <c r="N987" s="4"/>
      <c r="O987" s="74" t="str">
        <f t="shared" si="9"/>
        <v>#NAME?</v>
      </c>
      <c r="P987" s="75" t="str">
        <f>IF(O987="","",IF(OR(periods_per_year=26,periods_per_year=52),IF(periods_per_year=26,IF(O987=1,fpdate,P986+14),IF(periods_per_year=52,IF(O987=1,fpdate,P986+7),"n/a")),IF(periods_per_year=24,DATE(YEAR(fpdate),MONTH(fpdate)+(O987-1)/2+IF(AND(DAY(fpdate)&gt;=15,MOD(O987,2)=0),1,0),IF(MOD(O987,2)=0,IF(DAY(fpdate)&gt;=15,DAY(fpdate)-14,DAY(fpdate)+14),DAY(fpdate))),IF(DAY(DATE(YEAR(fpdate),MONTH(fpdate)+O987-1,DAY(fpdate)))&lt;&gt;DAY(fpdate),DATE(YEAR(fpdate),MONTH(fpdate)+O987,0),DATE(YEAR(fpdate),MONTH(fpdate)+O987-1,DAY(fpdate))))))</f>
        <v>#NAME?</v>
      </c>
      <c r="Q987" s="80" t="str">
        <f>IF(O987="","",IF(D987&lt;&gt;"",D987,IF(O987=1,start_rate,IF(variable,IF(OR(O987=1,O987&lt;$J$23*periods_per_year),Q986,MIN($J$24,IF(MOD(O987-1,$J$26)=0,MAX($J$25,Q986+$J$27),Q986))),Q986))))</f>
        <v>#NAME?</v>
      </c>
      <c r="R987" s="78" t="str">
        <f t="shared" si="10"/>
        <v>#NAME?</v>
      </c>
      <c r="S987" s="78" t="str">
        <f t="shared" si="11"/>
        <v>#NAME?</v>
      </c>
      <c r="T987" s="78" t="str">
        <f t="shared" si="12"/>
        <v>#NAME?</v>
      </c>
      <c r="U987" s="78" t="str">
        <f t="shared" si="13"/>
        <v>#NAME?</v>
      </c>
    </row>
    <row r="988" ht="12.75" customHeight="1">
      <c r="A988" s="74" t="str">
        <f t="shared" si="1"/>
        <v>#NAME?</v>
      </c>
      <c r="B988" s="75" t="str">
        <f>IF(A988="","",IF(OR(periods_per_year=26,periods_per_year=52),IF(periods_per_year=26,IF(A988=1,fpdate,B987+14),IF(periods_per_year=52,IF(A988=1,fpdate,B987+7),"n/a")),IF(periods_per_year=24,DATE(YEAR(fpdate),MONTH(fpdate)+(A988-1)/2+IF(AND(DAY(fpdate)&gt;=15,MOD(A988,2)=0),1,0),IF(MOD(A988,2)=0,IF(DAY(fpdate)&gt;=15,DAY(fpdate)-14,DAY(fpdate)+14),DAY(fpdate))),IF(DAY(DATE(YEAR(fpdate),MONTH(fpdate)+A988-1,DAY(fpdate)))&lt;&gt;DAY(fpdate),DATE(YEAR(fpdate),MONTH(fpdate)+A988,0),DATE(YEAR(fpdate),MONTH(fpdate)+A988-1,DAY(fpdate))))))</f>
        <v>#NAME?</v>
      </c>
      <c r="C988" s="76" t="str">
        <f t="shared" si="2"/>
        <v>#NAME?</v>
      </c>
      <c r="D988" s="77" t="str">
        <f>IF(A988="","",IF(A988=1,start_rate,IF(variable,IF(OR(A988=1,A988&lt;$J$23*periods_per_year),D987,MIN($J$24,IF(MOD(A988-1,$J$26)=0,MAX($J$25,D987+$J$27),D987))),D987)))</f>
        <v>#NAME?</v>
      </c>
      <c r="E988" s="78" t="str">
        <f t="shared" si="3"/>
        <v>#NAME?</v>
      </c>
      <c r="F988" s="78" t="str">
        <f t="shared" si="4"/>
        <v>#NAME?</v>
      </c>
      <c r="G988" s="78" t="str">
        <f>IF(OR(A988="",A988&lt;$E$23),"",IF(J987&lt;=F988,0,IF(IF(AND(A988&gt;=$E$23,MOD(A988-$E$23,int)=0),$E$24,0)+F988&gt;=J987+E988,J987+E988-F988,IF(AND(A988&gt;=$E$23,MOD(A988-$E$23,int)=0),$E$24,0)+IF(IF(AND(A988&gt;=$E$23,MOD(A988-$E$23,int)=0),$E$24,0)+IF(MOD(A988-$E$27,periods_per_year)=0,$E$26,0)+F988&lt;J987+E988,IF(MOD(A988-$E$27,periods_per_year)=0,$E$26,0),J987+E988-IF(AND(A988&gt;=$E$23,MOD(A988-$E$23,int)=0),$E$24,0)-F988))))</f>
        <v>#NAME?</v>
      </c>
      <c r="H988" s="79"/>
      <c r="I988" s="78" t="str">
        <f t="shared" si="5"/>
        <v>#NAME?</v>
      </c>
      <c r="J988" s="78" t="str">
        <f t="shared" si="6"/>
        <v>#NAME?</v>
      </c>
      <c r="K988" s="78" t="str">
        <f t="shared" si="7"/>
        <v>#NAME?</v>
      </c>
      <c r="L988" s="78" t="str">
        <f t="shared" si="8"/>
        <v>#NAME?</v>
      </c>
      <c r="M988" s="4"/>
      <c r="N988" s="4"/>
      <c r="O988" s="74" t="str">
        <f t="shared" si="9"/>
        <v>#NAME?</v>
      </c>
      <c r="P988" s="75" t="str">
        <f>IF(O988="","",IF(OR(periods_per_year=26,periods_per_year=52),IF(periods_per_year=26,IF(O988=1,fpdate,P987+14),IF(periods_per_year=52,IF(O988=1,fpdate,P987+7),"n/a")),IF(periods_per_year=24,DATE(YEAR(fpdate),MONTH(fpdate)+(O988-1)/2+IF(AND(DAY(fpdate)&gt;=15,MOD(O988,2)=0),1,0),IF(MOD(O988,2)=0,IF(DAY(fpdate)&gt;=15,DAY(fpdate)-14,DAY(fpdate)+14),DAY(fpdate))),IF(DAY(DATE(YEAR(fpdate),MONTH(fpdate)+O988-1,DAY(fpdate)))&lt;&gt;DAY(fpdate),DATE(YEAR(fpdate),MONTH(fpdate)+O988,0),DATE(YEAR(fpdate),MONTH(fpdate)+O988-1,DAY(fpdate))))))</f>
        <v>#NAME?</v>
      </c>
      <c r="Q988" s="80" t="str">
        <f>IF(O988="","",IF(D988&lt;&gt;"",D988,IF(O988=1,start_rate,IF(variable,IF(OR(O988=1,O988&lt;$J$23*periods_per_year),Q987,MIN($J$24,IF(MOD(O988-1,$J$26)=0,MAX($J$25,Q987+$J$27),Q987))),Q987))))</f>
        <v>#NAME?</v>
      </c>
      <c r="R988" s="78" t="str">
        <f t="shared" si="10"/>
        <v>#NAME?</v>
      </c>
      <c r="S988" s="78" t="str">
        <f t="shared" si="11"/>
        <v>#NAME?</v>
      </c>
      <c r="T988" s="78" t="str">
        <f t="shared" si="12"/>
        <v>#NAME?</v>
      </c>
      <c r="U988" s="78" t="str">
        <f t="shared" si="13"/>
        <v>#NAME?</v>
      </c>
    </row>
    <row r="989" ht="12.75" customHeight="1">
      <c r="A989" s="74" t="str">
        <f t="shared" si="1"/>
        <v>#NAME?</v>
      </c>
      <c r="B989" s="75" t="str">
        <f>IF(A989="","",IF(OR(periods_per_year=26,periods_per_year=52),IF(periods_per_year=26,IF(A989=1,fpdate,B988+14),IF(periods_per_year=52,IF(A989=1,fpdate,B988+7),"n/a")),IF(periods_per_year=24,DATE(YEAR(fpdate),MONTH(fpdate)+(A989-1)/2+IF(AND(DAY(fpdate)&gt;=15,MOD(A989,2)=0),1,0),IF(MOD(A989,2)=0,IF(DAY(fpdate)&gt;=15,DAY(fpdate)-14,DAY(fpdate)+14),DAY(fpdate))),IF(DAY(DATE(YEAR(fpdate),MONTH(fpdate)+A989-1,DAY(fpdate)))&lt;&gt;DAY(fpdate),DATE(YEAR(fpdate),MONTH(fpdate)+A989,0),DATE(YEAR(fpdate),MONTH(fpdate)+A989-1,DAY(fpdate))))))</f>
        <v>#NAME?</v>
      </c>
      <c r="C989" s="76" t="str">
        <f t="shared" si="2"/>
        <v>#NAME?</v>
      </c>
      <c r="D989" s="77" t="str">
        <f>IF(A989="","",IF(A989=1,start_rate,IF(variable,IF(OR(A989=1,A989&lt;$J$23*periods_per_year),D988,MIN($J$24,IF(MOD(A989-1,$J$26)=0,MAX($J$25,D988+$J$27),D988))),D988)))</f>
        <v>#NAME?</v>
      </c>
      <c r="E989" s="78" t="str">
        <f t="shared" si="3"/>
        <v>#NAME?</v>
      </c>
      <c r="F989" s="78" t="str">
        <f t="shared" si="4"/>
        <v>#NAME?</v>
      </c>
      <c r="G989" s="78" t="str">
        <f>IF(OR(A989="",A989&lt;$E$23),"",IF(J988&lt;=F989,0,IF(IF(AND(A989&gt;=$E$23,MOD(A989-$E$23,int)=0),$E$24,0)+F989&gt;=J988+E989,J988+E989-F989,IF(AND(A989&gt;=$E$23,MOD(A989-$E$23,int)=0),$E$24,0)+IF(IF(AND(A989&gt;=$E$23,MOD(A989-$E$23,int)=0),$E$24,0)+IF(MOD(A989-$E$27,periods_per_year)=0,$E$26,0)+F989&lt;J988+E989,IF(MOD(A989-$E$27,periods_per_year)=0,$E$26,0),J988+E989-IF(AND(A989&gt;=$E$23,MOD(A989-$E$23,int)=0),$E$24,0)-F989))))</f>
        <v>#NAME?</v>
      </c>
      <c r="H989" s="79"/>
      <c r="I989" s="78" t="str">
        <f t="shared" si="5"/>
        <v>#NAME?</v>
      </c>
      <c r="J989" s="78" t="str">
        <f t="shared" si="6"/>
        <v>#NAME?</v>
      </c>
      <c r="K989" s="78" t="str">
        <f t="shared" si="7"/>
        <v>#NAME?</v>
      </c>
      <c r="L989" s="78" t="str">
        <f t="shared" si="8"/>
        <v>#NAME?</v>
      </c>
      <c r="M989" s="4"/>
      <c r="N989" s="4"/>
      <c r="O989" s="74" t="str">
        <f t="shared" si="9"/>
        <v>#NAME?</v>
      </c>
      <c r="P989" s="75" t="str">
        <f>IF(O989="","",IF(OR(periods_per_year=26,periods_per_year=52),IF(periods_per_year=26,IF(O989=1,fpdate,P988+14),IF(periods_per_year=52,IF(O989=1,fpdate,P988+7),"n/a")),IF(periods_per_year=24,DATE(YEAR(fpdate),MONTH(fpdate)+(O989-1)/2+IF(AND(DAY(fpdate)&gt;=15,MOD(O989,2)=0),1,0),IF(MOD(O989,2)=0,IF(DAY(fpdate)&gt;=15,DAY(fpdate)-14,DAY(fpdate)+14),DAY(fpdate))),IF(DAY(DATE(YEAR(fpdate),MONTH(fpdate)+O989-1,DAY(fpdate)))&lt;&gt;DAY(fpdate),DATE(YEAR(fpdate),MONTH(fpdate)+O989,0),DATE(YEAR(fpdate),MONTH(fpdate)+O989-1,DAY(fpdate))))))</f>
        <v>#NAME?</v>
      </c>
      <c r="Q989" s="80" t="str">
        <f>IF(O989="","",IF(D989&lt;&gt;"",D989,IF(O989=1,start_rate,IF(variable,IF(OR(O989=1,O989&lt;$J$23*periods_per_year),Q988,MIN($J$24,IF(MOD(O989-1,$J$26)=0,MAX($J$25,Q988+$J$27),Q988))),Q988))))</f>
        <v>#NAME?</v>
      </c>
      <c r="R989" s="78" t="str">
        <f t="shared" si="10"/>
        <v>#NAME?</v>
      </c>
      <c r="S989" s="78" t="str">
        <f t="shared" si="11"/>
        <v>#NAME?</v>
      </c>
      <c r="T989" s="78" t="str">
        <f t="shared" si="12"/>
        <v>#NAME?</v>
      </c>
      <c r="U989" s="78" t="str">
        <f t="shared" si="13"/>
        <v>#NAME?</v>
      </c>
    </row>
    <row r="990" ht="12.75" customHeight="1">
      <c r="A990" s="74" t="str">
        <f t="shared" si="1"/>
        <v>#NAME?</v>
      </c>
      <c r="B990" s="75" t="str">
        <f>IF(A990="","",IF(OR(periods_per_year=26,periods_per_year=52),IF(periods_per_year=26,IF(A990=1,fpdate,B989+14),IF(periods_per_year=52,IF(A990=1,fpdate,B989+7),"n/a")),IF(periods_per_year=24,DATE(YEAR(fpdate),MONTH(fpdate)+(A990-1)/2+IF(AND(DAY(fpdate)&gt;=15,MOD(A990,2)=0),1,0),IF(MOD(A990,2)=0,IF(DAY(fpdate)&gt;=15,DAY(fpdate)-14,DAY(fpdate)+14),DAY(fpdate))),IF(DAY(DATE(YEAR(fpdate),MONTH(fpdate)+A990-1,DAY(fpdate)))&lt;&gt;DAY(fpdate),DATE(YEAR(fpdate),MONTH(fpdate)+A990,0),DATE(YEAR(fpdate),MONTH(fpdate)+A990-1,DAY(fpdate))))))</f>
        <v>#NAME?</v>
      </c>
      <c r="C990" s="76" t="str">
        <f t="shared" si="2"/>
        <v>#NAME?</v>
      </c>
      <c r="D990" s="77" t="str">
        <f>IF(A990="","",IF(A990=1,start_rate,IF(variable,IF(OR(A990=1,A990&lt;$J$23*periods_per_year),D989,MIN($J$24,IF(MOD(A990-1,$J$26)=0,MAX($J$25,D989+$J$27),D989))),D989)))</f>
        <v>#NAME?</v>
      </c>
      <c r="E990" s="78" t="str">
        <f t="shared" si="3"/>
        <v>#NAME?</v>
      </c>
      <c r="F990" s="78" t="str">
        <f t="shared" si="4"/>
        <v>#NAME?</v>
      </c>
      <c r="G990" s="78" t="str">
        <f>IF(OR(A990="",A990&lt;$E$23),"",IF(J989&lt;=F990,0,IF(IF(AND(A990&gt;=$E$23,MOD(A990-$E$23,int)=0),$E$24,0)+F990&gt;=J989+E990,J989+E990-F990,IF(AND(A990&gt;=$E$23,MOD(A990-$E$23,int)=0),$E$24,0)+IF(IF(AND(A990&gt;=$E$23,MOD(A990-$E$23,int)=0),$E$24,0)+IF(MOD(A990-$E$27,periods_per_year)=0,$E$26,0)+F990&lt;J989+E990,IF(MOD(A990-$E$27,periods_per_year)=0,$E$26,0),J989+E990-IF(AND(A990&gt;=$E$23,MOD(A990-$E$23,int)=0),$E$24,0)-F990))))</f>
        <v>#NAME?</v>
      </c>
      <c r="H990" s="79"/>
      <c r="I990" s="78" t="str">
        <f t="shared" si="5"/>
        <v>#NAME?</v>
      </c>
      <c r="J990" s="78" t="str">
        <f t="shared" si="6"/>
        <v>#NAME?</v>
      </c>
      <c r="K990" s="78" t="str">
        <f t="shared" si="7"/>
        <v>#NAME?</v>
      </c>
      <c r="L990" s="78" t="str">
        <f t="shared" si="8"/>
        <v>#NAME?</v>
      </c>
      <c r="M990" s="4"/>
      <c r="N990" s="4"/>
      <c r="O990" s="74" t="str">
        <f t="shared" si="9"/>
        <v>#NAME?</v>
      </c>
      <c r="P990" s="75" t="str">
        <f>IF(O990="","",IF(OR(periods_per_year=26,periods_per_year=52),IF(periods_per_year=26,IF(O990=1,fpdate,P989+14),IF(periods_per_year=52,IF(O990=1,fpdate,P989+7),"n/a")),IF(periods_per_year=24,DATE(YEAR(fpdate),MONTH(fpdate)+(O990-1)/2+IF(AND(DAY(fpdate)&gt;=15,MOD(O990,2)=0),1,0),IF(MOD(O990,2)=0,IF(DAY(fpdate)&gt;=15,DAY(fpdate)-14,DAY(fpdate)+14),DAY(fpdate))),IF(DAY(DATE(YEAR(fpdate),MONTH(fpdate)+O990-1,DAY(fpdate)))&lt;&gt;DAY(fpdate),DATE(YEAR(fpdate),MONTH(fpdate)+O990,0),DATE(YEAR(fpdate),MONTH(fpdate)+O990-1,DAY(fpdate))))))</f>
        <v>#NAME?</v>
      </c>
      <c r="Q990" s="80" t="str">
        <f>IF(O990="","",IF(D990&lt;&gt;"",D990,IF(O990=1,start_rate,IF(variable,IF(OR(O990=1,O990&lt;$J$23*periods_per_year),Q989,MIN($J$24,IF(MOD(O990-1,$J$26)=0,MAX($J$25,Q989+$J$27),Q989))),Q989))))</f>
        <v>#NAME?</v>
      </c>
      <c r="R990" s="78" t="str">
        <f t="shared" si="10"/>
        <v>#NAME?</v>
      </c>
      <c r="S990" s="78" t="str">
        <f t="shared" si="11"/>
        <v>#NAME?</v>
      </c>
      <c r="T990" s="78" t="str">
        <f t="shared" si="12"/>
        <v>#NAME?</v>
      </c>
      <c r="U990" s="78" t="str">
        <f t="shared" si="13"/>
        <v>#NAME?</v>
      </c>
    </row>
    <row r="991" ht="12.75" customHeight="1">
      <c r="A991" s="74" t="str">
        <f t="shared" si="1"/>
        <v>#NAME?</v>
      </c>
      <c r="B991" s="75" t="str">
        <f>IF(A991="","",IF(OR(periods_per_year=26,periods_per_year=52),IF(periods_per_year=26,IF(A991=1,fpdate,B990+14),IF(periods_per_year=52,IF(A991=1,fpdate,B990+7),"n/a")),IF(periods_per_year=24,DATE(YEAR(fpdate),MONTH(fpdate)+(A991-1)/2+IF(AND(DAY(fpdate)&gt;=15,MOD(A991,2)=0),1,0),IF(MOD(A991,2)=0,IF(DAY(fpdate)&gt;=15,DAY(fpdate)-14,DAY(fpdate)+14),DAY(fpdate))),IF(DAY(DATE(YEAR(fpdate),MONTH(fpdate)+A991-1,DAY(fpdate)))&lt;&gt;DAY(fpdate),DATE(YEAR(fpdate),MONTH(fpdate)+A991,0),DATE(YEAR(fpdate),MONTH(fpdate)+A991-1,DAY(fpdate))))))</f>
        <v>#NAME?</v>
      </c>
      <c r="C991" s="76" t="str">
        <f t="shared" si="2"/>
        <v>#NAME?</v>
      </c>
      <c r="D991" s="77" t="str">
        <f>IF(A991="","",IF(A991=1,start_rate,IF(variable,IF(OR(A991=1,A991&lt;$J$23*periods_per_year),D990,MIN($J$24,IF(MOD(A991-1,$J$26)=0,MAX($J$25,D990+$J$27),D990))),D990)))</f>
        <v>#NAME?</v>
      </c>
      <c r="E991" s="78" t="str">
        <f t="shared" si="3"/>
        <v>#NAME?</v>
      </c>
      <c r="F991" s="78" t="str">
        <f t="shared" si="4"/>
        <v>#NAME?</v>
      </c>
      <c r="G991" s="78" t="str">
        <f>IF(OR(A991="",A991&lt;$E$23),"",IF(J990&lt;=F991,0,IF(IF(AND(A991&gt;=$E$23,MOD(A991-$E$23,int)=0),$E$24,0)+F991&gt;=J990+E991,J990+E991-F991,IF(AND(A991&gt;=$E$23,MOD(A991-$E$23,int)=0),$E$24,0)+IF(IF(AND(A991&gt;=$E$23,MOD(A991-$E$23,int)=0),$E$24,0)+IF(MOD(A991-$E$27,periods_per_year)=0,$E$26,0)+F991&lt;J990+E991,IF(MOD(A991-$E$27,periods_per_year)=0,$E$26,0),J990+E991-IF(AND(A991&gt;=$E$23,MOD(A991-$E$23,int)=0),$E$24,0)-F991))))</f>
        <v>#NAME?</v>
      </c>
      <c r="H991" s="79"/>
      <c r="I991" s="78" t="str">
        <f t="shared" si="5"/>
        <v>#NAME?</v>
      </c>
      <c r="J991" s="78" t="str">
        <f t="shared" si="6"/>
        <v>#NAME?</v>
      </c>
      <c r="K991" s="78" t="str">
        <f t="shared" si="7"/>
        <v>#NAME?</v>
      </c>
      <c r="L991" s="78" t="str">
        <f t="shared" si="8"/>
        <v>#NAME?</v>
      </c>
      <c r="M991" s="4"/>
      <c r="N991" s="4"/>
      <c r="O991" s="74" t="str">
        <f t="shared" si="9"/>
        <v>#NAME?</v>
      </c>
      <c r="P991" s="75" t="str">
        <f>IF(O991="","",IF(OR(periods_per_year=26,periods_per_year=52),IF(periods_per_year=26,IF(O991=1,fpdate,P990+14),IF(periods_per_year=52,IF(O991=1,fpdate,P990+7),"n/a")),IF(periods_per_year=24,DATE(YEAR(fpdate),MONTH(fpdate)+(O991-1)/2+IF(AND(DAY(fpdate)&gt;=15,MOD(O991,2)=0),1,0),IF(MOD(O991,2)=0,IF(DAY(fpdate)&gt;=15,DAY(fpdate)-14,DAY(fpdate)+14),DAY(fpdate))),IF(DAY(DATE(YEAR(fpdate),MONTH(fpdate)+O991-1,DAY(fpdate)))&lt;&gt;DAY(fpdate),DATE(YEAR(fpdate),MONTH(fpdate)+O991,0),DATE(YEAR(fpdate),MONTH(fpdate)+O991-1,DAY(fpdate))))))</f>
        <v>#NAME?</v>
      </c>
      <c r="Q991" s="80" t="str">
        <f>IF(O991="","",IF(D991&lt;&gt;"",D991,IF(O991=1,start_rate,IF(variable,IF(OR(O991=1,O991&lt;$J$23*periods_per_year),Q990,MIN($J$24,IF(MOD(O991-1,$J$26)=0,MAX($J$25,Q990+$J$27),Q990))),Q990))))</f>
        <v>#NAME?</v>
      </c>
      <c r="R991" s="78" t="str">
        <f t="shared" si="10"/>
        <v>#NAME?</v>
      </c>
      <c r="S991" s="78" t="str">
        <f t="shared" si="11"/>
        <v>#NAME?</v>
      </c>
      <c r="T991" s="78" t="str">
        <f t="shared" si="12"/>
        <v>#NAME?</v>
      </c>
      <c r="U991" s="78" t="str">
        <f t="shared" si="13"/>
        <v>#NAME?</v>
      </c>
    </row>
    <row r="992" ht="12.75" customHeight="1">
      <c r="A992" s="74" t="str">
        <f t="shared" si="1"/>
        <v>#NAME?</v>
      </c>
      <c r="B992" s="75" t="str">
        <f>IF(A992="","",IF(OR(periods_per_year=26,periods_per_year=52),IF(periods_per_year=26,IF(A992=1,fpdate,B991+14),IF(periods_per_year=52,IF(A992=1,fpdate,B991+7),"n/a")),IF(periods_per_year=24,DATE(YEAR(fpdate),MONTH(fpdate)+(A992-1)/2+IF(AND(DAY(fpdate)&gt;=15,MOD(A992,2)=0),1,0),IF(MOD(A992,2)=0,IF(DAY(fpdate)&gt;=15,DAY(fpdate)-14,DAY(fpdate)+14),DAY(fpdate))),IF(DAY(DATE(YEAR(fpdate),MONTH(fpdate)+A992-1,DAY(fpdate)))&lt;&gt;DAY(fpdate),DATE(YEAR(fpdate),MONTH(fpdate)+A992,0),DATE(YEAR(fpdate),MONTH(fpdate)+A992-1,DAY(fpdate))))))</f>
        <v>#NAME?</v>
      </c>
      <c r="C992" s="76" t="str">
        <f t="shared" si="2"/>
        <v>#NAME?</v>
      </c>
      <c r="D992" s="77" t="str">
        <f>IF(A992="","",IF(A992=1,start_rate,IF(variable,IF(OR(A992=1,A992&lt;$J$23*periods_per_year),D991,MIN($J$24,IF(MOD(A992-1,$J$26)=0,MAX($J$25,D991+$J$27),D991))),D991)))</f>
        <v>#NAME?</v>
      </c>
      <c r="E992" s="78" t="str">
        <f t="shared" si="3"/>
        <v>#NAME?</v>
      </c>
      <c r="F992" s="78" t="str">
        <f t="shared" si="4"/>
        <v>#NAME?</v>
      </c>
      <c r="G992" s="78" t="str">
        <f>IF(OR(A992="",A992&lt;$E$23),"",IF(J991&lt;=F992,0,IF(IF(AND(A992&gt;=$E$23,MOD(A992-$E$23,int)=0),$E$24,0)+F992&gt;=J991+E992,J991+E992-F992,IF(AND(A992&gt;=$E$23,MOD(A992-$E$23,int)=0),$E$24,0)+IF(IF(AND(A992&gt;=$E$23,MOD(A992-$E$23,int)=0),$E$24,0)+IF(MOD(A992-$E$27,periods_per_year)=0,$E$26,0)+F992&lt;J991+E992,IF(MOD(A992-$E$27,periods_per_year)=0,$E$26,0),J991+E992-IF(AND(A992&gt;=$E$23,MOD(A992-$E$23,int)=0),$E$24,0)-F992))))</f>
        <v>#NAME?</v>
      </c>
      <c r="H992" s="79"/>
      <c r="I992" s="78" t="str">
        <f t="shared" si="5"/>
        <v>#NAME?</v>
      </c>
      <c r="J992" s="78" t="str">
        <f t="shared" si="6"/>
        <v>#NAME?</v>
      </c>
      <c r="K992" s="78" t="str">
        <f t="shared" si="7"/>
        <v>#NAME?</v>
      </c>
      <c r="L992" s="78" t="str">
        <f t="shared" si="8"/>
        <v>#NAME?</v>
      </c>
      <c r="M992" s="4"/>
      <c r="N992" s="4"/>
      <c r="O992" s="74" t="str">
        <f t="shared" si="9"/>
        <v>#NAME?</v>
      </c>
      <c r="P992" s="75" t="str">
        <f>IF(O992="","",IF(OR(periods_per_year=26,periods_per_year=52),IF(periods_per_year=26,IF(O992=1,fpdate,P991+14),IF(periods_per_year=52,IF(O992=1,fpdate,P991+7),"n/a")),IF(periods_per_year=24,DATE(YEAR(fpdate),MONTH(fpdate)+(O992-1)/2+IF(AND(DAY(fpdate)&gt;=15,MOD(O992,2)=0),1,0),IF(MOD(O992,2)=0,IF(DAY(fpdate)&gt;=15,DAY(fpdate)-14,DAY(fpdate)+14),DAY(fpdate))),IF(DAY(DATE(YEAR(fpdate),MONTH(fpdate)+O992-1,DAY(fpdate)))&lt;&gt;DAY(fpdate),DATE(YEAR(fpdate),MONTH(fpdate)+O992,0),DATE(YEAR(fpdate),MONTH(fpdate)+O992-1,DAY(fpdate))))))</f>
        <v>#NAME?</v>
      </c>
      <c r="Q992" s="80" t="str">
        <f>IF(O992="","",IF(D992&lt;&gt;"",D992,IF(O992=1,start_rate,IF(variable,IF(OR(O992=1,O992&lt;$J$23*periods_per_year),Q991,MIN($J$24,IF(MOD(O992-1,$J$26)=0,MAX($J$25,Q991+$J$27),Q991))),Q991))))</f>
        <v>#NAME?</v>
      </c>
      <c r="R992" s="78" t="str">
        <f t="shared" si="10"/>
        <v>#NAME?</v>
      </c>
      <c r="S992" s="78" t="str">
        <f t="shared" si="11"/>
        <v>#NAME?</v>
      </c>
      <c r="T992" s="78" t="str">
        <f t="shared" si="12"/>
        <v>#NAME?</v>
      </c>
      <c r="U992" s="78" t="str">
        <f t="shared" si="13"/>
        <v>#NAME?</v>
      </c>
    </row>
    <row r="993" ht="12.75" customHeight="1">
      <c r="A993" s="74" t="str">
        <f t="shared" si="1"/>
        <v>#NAME?</v>
      </c>
      <c r="B993" s="75" t="str">
        <f>IF(A993="","",IF(OR(periods_per_year=26,periods_per_year=52),IF(periods_per_year=26,IF(A993=1,fpdate,B992+14),IF(periods_per_year=52,IF(A993=1,fpdate,B992+7),"n/a")),IF(periods_per_year=24,DATE(YEAR(fpdate),MONTH(fpdate)+(A993-1)/2+IF(AND(DAY(fpdate)&gt;=15,MOD(A993,2)=0),1,0),IF(MOD(A993,2)=0,IF(DAY(fpdate)&gt;=15,DAY(fpdate)-14,DAY(fpdate)+14),DAY(fpdate))),IF(DAY(DATE(YEAR(fpdate),MONTH(fpdate)+A993-1,DAY(fpdate)))&lt;&gt;DAY(fpdate),DATE(YEAR(fpdate),MONTH(fpdate)+A993,0),DATE(YEAR(fpdate),MONTH(fpdate)+A993-1,DAY(fpdate))))))</f>
        <v>#NAME?</v>
      </c>
      <c r="C993" s="76" t="str">
        <f t="shared" si="2"/>
        <v>#NAME?</v>
      </c>
      <c r="D993" s="77" t="str">
        <f>IF(A993="","",IF(A993=1,start_rate,IF(variable,IF(OR(A993=1,A993&lt;$J$23*periods_per_year),D992,MIN($J$24,IF(MOD(A993-1,$J$26)=0,MAX($J$25,D992+$J$27),D992))),D992)))</f>
        <v>#NAME?</v>
      </c>
      <c r="E993" s="78" t="str">
        <f t="shared" si="3"/>
        <v>#NAME?</v>
      </c>
      <c r="F993" s="78" t="str">
        <f t="shared" si="4"/>
        <v>#NAME?</v>
      </c>
      <c r="G993" s="78" t="str">
        <f>IF(OR(A993="",A993&lt;$E$23),"",IF(J992&lt;=F993,0,IF(IF(AND(A993&gt;=$E$23,MOD(A993-$E$23,int)=0),$E$24,0)+F993&gt;=J992+E993,J992+E993-F993,IF(AND(A993&gt;=$E$23,MOD(A993-$E$23,int)=0),$E$24,0)+IF(IF(AND(A993&gt;=$E$23,MOD(A993-$E$23,int)=0),$E$24,0)+IF(MOD(A993-$E$27,periods_per_year)=0,$E$26,0)+F993&lt;J992+E993,IF(MOD(A993-$E$27,periods_per_year)=0,$E$26,0),J992+E993-IF(AND(A993&gt;=$E$23,MOD(A993-$E$23,int)=0),$E$24,0)-F993))))</f>
        <v>#NAME?</v>
      </c>
      <c r="H993" s="79"/>
      <c r="I993" s="78" t="str">
        <f t="shared" si="5"/>
        <v>#NAME?</v>
      </c>
      <c r="J993" s="78" t="str">
        <f t="shared" si="6"/>
        <v>#NAME?</v>
      </c>
      <c r="K993" s="78" t="str">
        <f t="shared" si="7"/>
        <v>#NAME?</v>
      </c>
      <c r="L993" s="78" t="str">
        <f t="shared" si="8"/>
        <v>#NAME?</v>
      </c>
      <c r="M993" s="4"/>
      <c r="N993" s="4"/>
      <c r="O993" s="74" t="str">
        <f t="shared" si="9"/>
        <v>#NAME?</v>
      </c>
      <c r="P993" s="75" t="str">
        <f>IF(O993="","",IF(OR(periods_per_year=26,periods_per_year=52),IF(periods_per_year=26,IF(O993=1,fpdate,P992+14),IF(periods_per_year=52,IF(O993=1,fpdate,P992+7),"n/a")),IF(periods_per_year=24,DATE(YEAR(fpdate),MONTH(fpdate)+(O993-1)/2+IF(AND(DAY(fpdate)&gt;=15,MOD(O993,2)=0),1,0),IF(MOD(O993,2)=0,IF(DAY(fpdate)&gt;=15,DAY(fpdate)-14,DAY(fpdate)+14),DAY(fpdate))),IF(DAY(DATE(YEAR(fpdate),MONTH(fpdate)+O993-1,DAY(fpdate)))&lt;&gt;DAY(fpdate),DATE(YEAR(fpdate),MONTH(fpdate)+O993,0),DATE(YEAR(fpdate),MONTH(fpdate)+O993-1,DAY(fpdate))))))</f>
        <v>#NAME?</v>
      </c>
      <c r="Q993" s="80" t="str">
        <f>IF(O993="","",IF(D993&lt;&gt;"",D993,IF(O993=1,start_rate,IF(variable,IF(OR(O993=1,O993&lt;$J$23*periods_per_year),Q992,MIN($J$24,IF(MOD(O993-1,$J$26)=0,MAX($J$25,Q992+$J$27),Q992))),Q992))))</f>
        <v>#NAME?</v>
      </c>
      <c r="R993" s="78" t="str">
        <f t="shared" si="10"/>
        <v>#NAME?</v>
      </c>
      <c r="S993" s="78" t="str">
        <f t="shared" si="11"/>
        <v>#NAME?</v>
      </c>
      <c r="T993" s="78" t="str">
        <f t="shared" si="12"/>
        <v>#NAME?</v>
      </c>
      <c r="U993" s="78" t="str">
        <f t="shared" si="13"/>
        <v>#NAME?</v>
      </c>
    </row>
    <row r="994" ht="12.75" customHeight="1">
      <c r="A994" s="74" t="str">
        <f t="shared" si="1"/>
        <v>#NAME?</v>
      </c>
      <c r="B994" s="75" t="str">
        <f>IF(A994="","",IF(OR(periods_per_year=26,periods_per_year=52),IF(periods_per_year=26,IF(A994=1,fpdate,B993+14),IF(periods_per_year=52,IF(A994=1,fpdate,B993+7),"n/a")),IF(periods_per_year=24,DATE(YEAR(fpdate),MONTH(fpdate)+(A994-1)/2+IF(AND(DAY(fpdate)&gt;=15,MOD(A994,2)=0),1,0),IF(MOD(A994,2)=0,IF(DAY(fpdate)&gt;=15,DAY(fpdate)-14,DAY(fpdate)+14),DAY(fpdate))),IF(DAY(DATE(YEAR(fpdate),MONTH(fpdate)+A994-1,DAY(fpdate)))&lt;&gt;DAY(fpdate),DATE(YEAR(fpdate),MONTH(fpdate)+A994,0),DATE(YEAR(fpdate),MONTH(fpdate)+A994-1,DAY(fpdate))))))</f>
        <v>#NAME?</v>
      </c>
      <c r="C994" s="76" t="str">
        <f t="shared" si="2"/>
        <v>#NAME?</v>
      </c>
      <c r="D994" s="77" t="str">
        <f>IF(A994="","",IF(A994=1,start_rate,IF(variable,IF(OR(A994=1,A994&lt;$J$23*periods_per_year),D993,MIN($J$24,IF(MOD(A994-1,$J$26)=0,MAX($J$25,D993+$J$27),D993))),D993)))</f>
        <v>#NAME?</v>
      </c>
      <c r="E994" s="78" t="str">
        <f t="shared" si="3"/>
        <v>#NAME?</v>
      </c>
      <c r="F994" s="78" t="str">
        <f t="shared" si="4"/>
        <v>#NAME?</v>
      </c>
      <c r="G994" s="78" t="str">
        <f>IF(OR(A994="",A994&lt;$E$23),"",IF(J993&lt;=F994,0,IF(IF(AND(A994&gt;=$E$23,MOD(A994-$E$23,int)=0),$E$24,0)+F994&gt;=J993+E994,J993+E994-F994,IF(AND(A994&gt;=$E$23,MOD(A994-$E$23,int)=0),$E$24,0)+IF(IF(AND(A994&gt;=$E$23,MOD(A994-$E$23,int)=0),$E$24,0)+IF(MOD(A994-$E$27,periods_per_year)=0,$E$26,0)+F994&lt;J993+E994,IF(MOD(A994-$E$27,periods_per_year)=0,$E$26,0),J993+E994-IF(AND(A994&gt;=$E$23,MOD(A994-$E$23,int)=0),$E$24,0)-F994))))</f>
        <v>#NAME?</v>
      </c>
      <c r="H994" s="79"/>
      <c r="I994" s="78" t="str">
        <f t="shared" si="5"/>
        <v>#NAME?</v>
      </c>
      <c r="J994" s="78" t="str">
        <f t="shared" si="6"/>
        <v>#NAME?</v>
      </c>
      <c r="K994" s="78" t="str">
        <f t="shared" si="7"/>
        <v>#NAME?</v>
      </c>
      <c r="L994" s="78" t="str">
        <f t="shared" si="8"/>
        <v>#NAME?</v>
      </c>
      <c r="M994" s="4"/>
      <c r="N994" s="4"/>
      <c r="O994" s="74" t="str">
        <f t="shared" si="9"/>
        <v>#NAME?</v>
      </c>
      <c r="P994" s="75" t="str">
        <f>IF(O994="","",IF(OR(periods_per_year=26,periods_per_year=52),IF(periods_per_year=26,IF(O994=1,fpdate,P993+14),IF(periods_per_year=52,IF(O994=1,fpdate,P993+7),"n/a")),IF(periods_per_year=24,DATE(YEAR(fpdate),MONTH(fpdate)+(O994-1)/2+IF(AND(DAY(fpdate)&gt;=15,MOD(O994,2)=0),1,0),IF(MOD(O994,2)=0,IF(DAY(fpdate)&gt;=15,DAY(fpdate)-14,DAY(fpdate)+14),DAY(fpdate))),IF(DAY(DATE(YEAR(fpdate),MONTH(fpdate)+O994-1,DAY(fpdate)))&lt;&gt;DAY(fpdate),DATE(YEAR(fpdate),MONTH(fpdate)+O994,0),DATE(YEAR(fpdate),MONTH(fpdate)+O994-1,DAY(fpdate))))))</f>
        <v>#NAME?</v>
      </c>
      <c r="Q994" s="80" t="str">
        <f>IF(O994="","",IF(D994&lt;&gt;"",D994,IF(O994=1,start_rate,IF(variable,IF(OR(O994=1,O994&lt;$J$23*periods_per_year),Q993,MIN($J$24,IF(MOD(O994-1,$J$26)=0,MAX($J$25,Q993+$J$27),Q993))),Q993))))</f>
        <v>#NAME?</v>
      </c>
      <c r="R994" s="78" t="str">
        <f t="shared" si="10"/>
        <v>#NAME?</v>
      </c>
      <c r="S994" s="78" t="str">
        <f t="shared" si="11"/>
        <v>#NAME?</v>
      </c>
      <c r="T994" s="78" t="str">
        <f t="shared" si="12"/>
        <v>#NAME?</v>
      </c>
      <c r="U994" s="78" t="str">
        <f t="shared" si="13"/>
        <v>#NAME?</v>
      </c>
    </row>
    <row r="995" ht="12.75" customHeight="1">
      <c r="A995" s="74" t="str">
        <f t="shared" si="1"/>
        <v>#NAME?</v>
      </c>
      <c r="B995" s="75" t="str">
        <f>IF(A995="","",IF(OR(periods_per_year=26,periods_per_year=52),IF(periods_per_year=26,IF(A995=1,fpdate,B994+14),IF(periods_per_year=52,IF(A995=1,fpdate,B994+7),"n/a")),IF(periods_per_year=24,DATE(YEAR(fpdate),MONTH(fpdate)+(A995-1)/2+IF(AND(DAY(fpdate)&gt;=15,MOD(A995,2)=0),1,0),IF(MOD(A995,2)=0,IF(DAY(fpdate)&gt;=15,DAY(fpdate)-14,DAY(fpdate)+14),DAY(fpdate))),IF(DAY(DATE(YEAR(fpdate),MONTH(fpdate)+A995-1,DAY(fpdate)))&lt;&gt;DAY(fpdate),DATE(YEAR(fpdate),MONTH(fpdate)+A995,0),DATE(YEAR(fpdate),MONTH(fpdate)+A995-1,DAY(fpdate))))))</f>
        <v>#NAME?</v>
      </c>
      <c r="C995" s="76" t="str">
        <f t="shared" si="2"/>
        <v>#NAME?</v>
      </c>
      <c r="D995" s="77" t="str">
        <f>IF(A995="","",IF(A995=1,start_rate,IF(variable,IF(OR(A995=1,A995&lt;$J$23*periods_per_year),D994,MIN($J$24,IF(MOD(A995-1,$J$26)=0,MAX($J$25,D994+$J$27),D994))),D994)))</f>
        <v>#NAME?</v>
      </c>
      <c r="E995" s="78" t="str">
        <f t="shared" si="3"/>
        <v>#NAME?</v>
      </c>
      <c r="F995" s="78" t="str">
        <f t="shared" si="4"/>
        <v>#NAME?</v>
      </c>
      <c r="G995" s="78" t="str">
        <f>IF(OR(A995="",A995&lt;$E$23),"",IF(J994&lt;=F995,0,IF(IF(AND(A995&gt;=$E$23,MOD(A995-$E$23,int)=0),$E$24,0)+F995&gt;=J994+E995,J994+E995-F995,IF(AND(A995&gt;=$E$23,MOD(A995-$E$23,int)=0),$E$24,0)+IF(IF(AND(A995&gt;=$E$23,MOD(A995-$E$23,int)=0),$E$24,0)+IF(MOD(A995-$E$27,periods_per_year)=0,$E$26,0)+F995&lt;J994+E995,IF(MOD(A995-$E$27,periods_per_year)=0,$E$26,0),J994+E995-IF(AND(A995&gt;=$E$23,MOD(A995-$E$23,int)=0),$E$24,0)-F995))))</f>
        <v>#NAME?</v>
      </c>
      <c r="H995" s="79"/>
      <c r="I995" s="78" t="str">
        <f t="shared" si="5"/>
        <v>#NAME?</v>
      </c>
      <c r="J995" s="78" t="str">
        <f t="shared" si="6"/>
        <v>#NAME?</v>
      </c>
      <c r="K995" s="78" t="str">
        <f t="shared" si="7"/>
        <v>#NAME?</v>
      </c>
      <c r="L995" s="78" t="str">
        <f t="shared" si="8"/>
        <v>#NAME?</v>
      </c>
      <c r="M995" s="4"/>
      <c r="N995" s="4"/>
      <c r="O995" s="74" t="str">
        <f t="shared" si="9"/>
        <v>#NAME?</v>
      </c>
      <c r="P995" s="75" t="str">
        <f>IF(O995="","",IF(OR(periods_per_year=26,periods_per_year=52),IF(periods_per_year=26,IF(O995=1,fpdate,P994+14),IF(periods_per_year=52,IF(O995=1,fpdate,P994+7),"n/a")),IF(periods_per_year=24,DATE(YEAR(fpdate),MONTH(fpdate)+(O995-1)/2+IF(AND(DAY(fpdate)&gt;=15,MOD(O995,2)=0),1,0),IF(MOD(O995,2)=0,IF(DAY(fpdate)&gt;=15,DAY(fpdate)-14,DAY(fpdate)+14),DAY(fpdate))),IF(DAY(DATE(YEAR(fpdate),MONTH(fpdate)+O995-1,DAY(fpdate)))&lt;&gt;DAY(fpdate),DATE(YEAR(fpdate),MONTH(fpdate)+O995,0),DATE(YEAR(fpdate),MONTH(fpdate)+O995-1,DAY(fpdate))))))</f>
        <v>#NAME?</v>
      </c>
      <c r="Q995" s="80" t="str">
        <f>IF(O995="","",IF(D995&lt;&gt;"",D995,IF(O995=1,start_rate,IF(variable,IF(OR(O995=1,O995&lt;$J$23*periods_per_year),Q994,MIN($J$24,IF(MOD(O995-1,$J$26)=0,MAX($J$25,Q994+$J$27),Q994))),Q994))))</f>
        <v>#NAME?</v>
      </c>
      <c r="R995" s="78" t="str">
        <f t="shared" si="10"/>
        <v>#NAME?</v>
      </c>
      <c r="S995" s="78" t="str">
        <f t="shared" si="11"/>
        <v>#NAME?</v>
      </c>
      <c r="T995" s="78" t="str">
        <f t="shared" si="12"/>
        <v>#NAME?</v>
      </c>
      <c r="U995" s="78" t="str">
        <f t="shared" si="13"/>
        <v>#NAME?</v>
      </c>
    </row>
    <row r="996" ht="12.75" customHeight="1">
      <c r="A996" s="74" t="str">
        <f t="shared" si="1"/>
        <v>#NAME?</v>
      </c>
      <c r="B996" s="75" t="str">
        <f>IF(A996="","",IF(OR(periods_per_year=26,periods_per_year=52),IF(periods_per_year=26,IF(A996=1,fpdate,B995+14),IF(periods_per_year=52,IF(A996=1,fpdate,B995+7),"n/a")),IF(periods_per_year=24,DATE(YEAR(fpdate),MONTH(fpdate)+(A996-1)/2+IF(AND(DAY(fpdate)&gt;=15,MOD(A996,2)=0),1,0),IF(MOD(A996,2)=0,IF(DAY(fpdate)&gt;=15,DAY(fpdate)-14,DAY(fpdate)+14),DAY(fpdate))),IF(DAY(DATE(YEAR(fpdate),MONTH(fpdate)+A996-1,DAY(fpdate)))&lt;&gt;DAY(fpdate),DATE(YEAR(fpdate),MONTH(fpdate)+A996,0),DATE(YEAR(fpdate),MONTH(fpdate)+A996-1,DAY(fpdate))))))</f>
        <v>#NAME?</v>
      </c>
      <c r="C996" s="76" t="str">
        <f t="shared" si="2"/>
        <v>#NAME?</v>
      </c>
      <c r="D996" s="77" t="str">
        <f>IF(A996="","",IF(A996=1,start_rate,IF(variable,IF(OR(A996=1,A996&lt;$J$23*periods_per_year),D995,MIN($J$24,IF(MOD(A996-1,$J$26)=0,MAX($J$25,D995+$J$27),D995))),D995)))</f>
        <v>#NAME?</v>
      </c>
      <c r="E996" s="78" t="str">
        <f t="shared" si="3"/>
        <v>#NAME?</v>
      </c>
      <c r="F996" s="78" t="str">
        <f t="shared" si="4"/>
        <v>#NAME?</v>
      </c>
      <c r="G996" s="78" t="str">
        <f>IF(OR(A996="",A996&lt;$E$23),"",IF(J995&lt;=F996,0,IF(IF(AND(A996&gt;=$E$23,MOD(A996-$E$23,int)=0),$E$24,0)+F996&gt;=J995+E996,J995+E996-F996,IF(AND(A996&gt;=$E$23,MOD(A996-$E$23,int)=0),$E$24,0)+IF(IF(AND(A996&gt;=$E$23,MOD(A996-$E$23,int)=0),$E$24,0)+IF(MOD(A996-$E$27,periods_per_year)=0,$E$26,0)+F996&lt;J995+E996,IF(MOD(A996-$E$27,periods_per_year)=0,$E$26,0),J995+E996-IF(AND(A996&gt;=$E$23,MOD(A996-$E$23,int)=0),$E$24,0)-F996))))</f>
        <v>#NAME?</v>
      </c>
      <c r="H996" s="79"/>
      <c r="I996" s="78" t="str">
        <f t="shared" si="5"/>
        <v>#NAME?</v>
      </c>
      <c r="J996" s="78" t="str">
        <f t="shared" si="6"/>
        <v>#NAME?</v>
      </c>
      <c r="K996" s="78" t="str">
        <f t="shared" si="7"/>
        <v>#NAME?</v>
      </c>
      <c r="L996" s="78" t="str">
        <f t="shared" si="8"/>
        <v>#NAME?</v>
      </c>
      <c r="M996" s="4"/>
      <c r="N996" s="4"/>
      <c r="O996" s="74" t="str">
        <f t="shared" si="9"/>
        <v>#NAME?</v>
      </c>
      <c r="P996" s="75" t="str">
        <f>IF(O996="","",IF(OR(periods_per_year=26,periods_per_year=52),IF(periods_per_year=26,IF(O996=1,fpdate,P995+14),IF(periods_per_year=52,IF(O996=1,fpdate,P995+7),"n/a")),IF(periods_per_year=24,DATE(YEAR(fpdate),MONTH(fpdate)+(O996-1)/2+IF(AND(DAY(fpdate)&gt;=15,MOD(O996,2)=0),1,0),IF(MOD(O996,2)=0,IF(DAY(fpdate)&gt;=15,DAY(fpdate)-14,DAY(fpdate)+14),DAY(fpdate))),IF(DAY(DATE(YEAR(fpdate),MONTH(fpdate)+O996-1,DAY(fpdate)))&lt;&gt;DAY(fpdate),DATE(YEAR(fpdate),MONTH(fpdate)+O996,0),DATE(YEAR(fpdate),MONTH(fpdate)+O996-1,DAY(fpdate))))))</f>
        <v>#NAME?</v>
      </c>
      <c r="Q996" s="80" t="str">
        <f>IF(O996="","",IF(D996&lt;&gt;"",D996,IF(O996=1,start_rate,IF(variable,IF(OR(O996=1,O996&lt;$J$23*periods_per_year),Q995,MIN($J$24,IF(MOD(O996-1,$J$26)=0,MAX($J$25,Q995+$J$27),Q995))),Q995))))</f>
        <v>#NAME?</v>
      </c>
      <c r="R996" s="78" t="str">
        <f t="shared" si="10"/>
        <v>#NAME?</v>
      </c>
      <c r="S996" s="78" t="str">
        <f t="shared" si="11"/>
        <v>#NAME?</v>
      </c>
      <c r="T996" s="78" t="str">
        <f t="shared" si="12"/>
        <v>#NAME?</v>
      </c>
      <c r="U996" s="78" t="str">
        <f t="shared" si="13"/>
        <v>#NAME?</v>
      </c>
    </row>
    <row r="997" ht="12.75" customHeight="1">
      <c r="A997" s="74" t="str">
        <f t="shared" si="1"/>
        <v>#NAME?</v>
      </c>
      <c r="B997" s="75" t="str">
        <f>IF(A997="","",IF(OR(periods_per_year=26,periods_per_year=52),IF(periods_per_year=26,IF(A997=1,fpdate,B996+14),IF(periods_per_year=52,IF(A997=1,fpdate,B996+7),"n/a")),IF(periods_per_year=24,DATE(YEAR(fpdate),MONTH(fpdate)+(A997-1)/2+IF(AND(DAY(fpdate)&gt;=15,MOD(A997,2)=0),1,0),IF(MOD(A997,2)=0,IF(DAY(fpdate)&gt;=15,DAY(fpdate)-14,DAY(fpdate)+14),DAY(fpdate))),IF(DAY(DATE(YEAR(fpdate),MONTH(fpdate)+A997-1,DAY(fpdate)))&lt;&gt;DAY(fpdate),DATE(YEAR(fpdate),MONTH(fpdate)+A997,0),DATE(YEAR(fpdate),MONTH(fpdate)+A997-1,DAY(fpdate))))))</f>
        <v>#NAME?</v>
      </c>
      <c r="C997" s="76" t="str">
        <f t="shared" si="2"/>
        <v>#NAME?</v>
      </c>
      <c r="D997" s="77" t="str">
        <f>IF(A997="","",IF(A997=1,start_rate,IF(variable,IF(OR(A997=1,A997&lt;$J$23*periods_per_year),D996,MIN($J$24,IF(MOD(A997-1,$J$26)=0,MAX($J$25,D996+$J$27),D996))),D996)))</f>
        <v>#NAME?</v>
      </c>
      <c r="E997" s="78" t="str">
        <f t="shared" si="3"/>
        <v>#NAME?</v>
      </c>
      <c r="F997" s="78" t="str">
        <f t="shared" si="4"/>
        <v>#NAME?</v>
      </c>
      <c r="G997" s="78" t="str">
        <f>IF(OR(A997="",A997&lt;$E$23),"",IF(J996&lt;=F997,0,IF(IF(AND(A997&gt;=$E$23,MOD(A997-$E$23,int)=0),$E$24,0)+F997&gt;=J996+E997,J996+E997-F997,IF(AND(A997&gt;=$E$23,MOD(A997-$E$23,int)=0),$E$24,0)+IF(IF(AND(A997&gt;=$E$23,MOD(A997-$E$23,int)=0),$E$24,0)+IF(MOD(A997-$E$27,periods_per_year)=0,$E$26,0)+F997&lt;J996+E997,IF(MOD(A997-$E$27,periods_per_year)=0,$E$26,0),J996+E997-IF(AND(A997&gt;=$E$23,MOD(A997-$E$23,int)=0),$E$24,0)-F997))))</f>
        <v>#NAME?</v>
      </c>
      <c r="H997" s="79"/>
      <c r="I997" s="78" t="str">
        <f t="shared" si="5"/>
        <v>#NAME?</v>
      </c>
      <c r="J997" s="78" t="str">
        <f t="shared" si="6"/>
        <v>#NAME?</v>
      </c>
      <c r="K997" s="78" t="str">
        <f t="shared" si="7"/>
        <v>#NAME?</v>
      </c>
      <c r="L997" s="78" t="str">
        <f t="shared" si="8"/>
        <v>#NAME?</v>
      </c>
      <c r="M997" s="4"/>
      <c r="N997" s="4"/>
      <c r="O997" s="74" t="str">
        <f t="shared" si="9"/>
        <v>#NAME?</v>
      </c>
      <c r="P997" s="75" t="str">
        <f>IF(O997="","",IF(OR(periods_per_year=26,periods_per_year=52),IF(periods_per_year=26,IF(O997=1,fpdate,P996+14),IF(periods_per_year=52,IF(O997=1,fpdate,P996+7),"n/a")),IF(periods_per_year=24,DATE(YEAR(fpdate),MONTH(fpdate)+(O997-1)/2+IF(AND(DAY(fpdate)&gt;=15,MOD(O997,2)=0),1,0),IF(MOD(O997,2)=0,IF(DAY(fpdate)&gt;=15,DAY(fpdate)-14,DAY(fpdate)+14),DAY(fpdate))),IF(DAY(DATE(YEAR(fpdate),MONTH(fpdate)+O997-1,DAY(fpdate)))&lt;&gt;DAY(fpdate),DATE(YEAR(fpdate),MONTH(fpdate)+O997,0),DATE(YEAR(fpdate),MONTH(fpdate)+O997-1,DAY(fpdate))))))</f>
        <v>#NAME?</v>
      </c>
      <c r="Q997" s="80" t="str">
        <f>IF(O997="","",IF(D997&lt;&gt;"",D997,IF(O997=1,start_rate,IF(variable,IF(OR(O997=1,O997&lt;$J$23*periods_per_year),Q996,MIN($J$24,IF(MOD(O997-1,$J$26)=0,MAX($J$25,Q996+$J$27),Q996))),Q996))))</f>
        <v>#NAME?</v>
      </c>
      <c r="R997" s="78" t="str">
        <f t="shared" si="10"/>
        <v>#NAME?</v>
      </c>
      <c r="S997" s="78" t="str">
        <f t="shared" si="11"/>
        <v>#NAME?</v>
      </c>
      <c r="T997" s="78" t="str">
        <f t="shared" si="12"/>
        <v>#NAME?</v>
      </c>
      <c r="U997" s="78" t="str">
        <f t="shared" si="13"/>
        <v>#NAME?</v>
      </c>
    </row>
    <row r="998" ht="12.75" customHeight="1">
      <c r="A998" s="74" t="str">
        <f t="shared" si="1"/>
        <v>#NAME?</v>
      </c>
      <c r="B998" s="75" t="str">
        <f>IF(A998="","",IF(OR(periods_per_year=26,periods_per_year=52),IF(periods_per_year=26,IF(A998=1,fpdate,B997+14),IF(periods_per_year=52,IF(A998=1,fpdate,B997+7),"n/a")),IF(periods_per_year=24,DATE(YEAR(fpdate),MONTH(fpdate)+(A998-1)/2+IF(AND(DAY(fpdate)&gt;=15,MOD(A998,2)=0),1,0),IF(MOD(A998,2)=0,IF(DAY(fpdate)&gt;=15,DAY(fpdate)-14,DAY(fpdate)+14),DAY(fpdate))),IF(DAY(DATE(YEAR(fpdate),MONTH(fpdate)+A998-1,DAY(fpdate)))&lt;&gt;DAY(fpdate),DATE(YEAR(fpdate),MONTH(fpdate)+A998,0),DATE(YEAR(fpdate),MONTH(fpdate)+A998-1,DAY(fpdate))))))</f>
        <v>#NAME?</v>
      </c>
      <c r="C998" s="76" t="str">
        <f t="shared" si="2"/>
        <v>#NAME?</v>
      </c>
      <c r="D998" s="77" t="str">
        <f>IF(A998="","",IF(A998=1,start_rate,IF(variable,IF(OR(A998=1,A998&lt;$J$23*periods_per_year),D997,MIN($J$24,IF(MOD(A998-1,$J$26)=0,MAX($J$25,D997+$J$27),D997))),D997)))</f>
        <v>#NAME?</v>
      </c>
      <c r="E998" s="78" t="str">
        <f t="shared" si="3"/>
        <v>#NAME?</v>
      </c>
      <c r="F998" s="78" t="str">
        <f t="shared" si="4"/>
        <v>#NAME?</v>
      </c>
      <c r="G998" s="78" t="str">
        <f>IF(OR(A998="",A998&lt;$E$23),"",IF(J997&lt;=F998,0,IF(IF(AND(A998&gt;=$E$23,MOD(A998-$E$23,int)=0),$E$24,0)+F998&gt;=J997+E998,J997+E998-F998,IF(AND(A998&gt;=$E$23,MOD(A998-$E$23,int)=0),$E$24,0)+IF(IF(AND(A998&gt;=$E$23,MOD(A998-$E$23,int)=0),$E$24,0)+IF(MOD(A998-$E$27,periods_per_year)=0,$E$26,0)+F998&lt;J997+E998,IF(MOD(A998-$E$27,periods_per_year)=0,$E$26,0),J997+E998-IF(AND(A998&gt;=$E$23,MOD(A998-$E$23,int)=0),$E$24,0)-F998))))</f>
        <v>#NAME?</v>
      </c>
      <c r="H998" s="79"/>
      <c r="I998" s="78" t="str">
        <f t="shared" si="5"/>
        <v>#NAME?</v>
      </c>
      <c r="J998" s="78" t="str">
        <f t="shared" si="6"/>
        <v>#NAME?</v>
      </c>
      <c r="K998" s="78" t="str">
        <f t="shared" si="7"/>
        <v>#NAME?</v>
      </c>
      <c r="L998" s="78" t="str">
        <f t="shared" si="8"/>
        <v>#NAME?</v>
      </c>
      <c r="M998" s="4"/>
      <c r="N998" s="4"/>
      <c r="O998" s="74" t="str">
        <f t="shared" si="9"/>
        <v>#NAME?</v>
      </c>
      <c r="P998" s="75" t="str">
        <f>IF(O998="","",IF(OR(periods_per_year=26,periods_per_year=52),IF(periods_per_year=26,IF(O998=1,fpdate,P997+14),IF(periods_per_year=52,IF(O998=1,fpdate,P997+7),"n/a")),IF(periods_per_year=24,DATE(YEAR(fpdate),MONTH(fpdate)+(O998-1)/2+IF(AND(DAY(fpdate)&gt;=15,MOD(O998,2)=0),1,0),IF(MOD(O998,2)=0,IF(DAY(fpdate)&gt;=15,DAY(fpdate)-14,DAY(fpdate)+14),DAY(fpdate))),IF(DAY(DATE(YEAR(fpdate),MONTH(fpdate)+O998-1,DAY(fpdate)))&lt;&gt;DAY(fpdate),DATE(YEAR(fpdate),MONTH(fpdate)+O998,0),DATE(YEAR(fpdate),MONTH(fpdate)+O998-1,DAY(fpdate))))))</f>
        <v>#NAME?</v>
      </c>
      <c r="Q998" s="80" t="str">
        <f>IF(O998="","",IF(D998&lt;&gt;"",D998,IF(O998=1,start_rate,IF(variable,IF(OR(O998=1,O998&lt;$J$23*periods_per_year),Q997,MIN($J$24,IF(MOD(O998-1,$J$26)=0,MAX($J$25,Q997+$J$27),Q997))),Q997))))</f>
        <v>#NAME?</v>
      </c>
      <c r="R998" s="78" t="str">
        <f t="shared" si="10"/>
        <v>#NAME?</v>
      </c>
      <c r="S998" s="78" t="str">
        <f t="shared" si="11"/>
        <v>#NAME?</v>
      </c>
      <c r="T998" s="78" t="str">
        <f t="shared" si="12"/>
        <v>#NAME?</v>
      </c>
      <c r="U998" s="78" t="str">
        <f t="shared" si="13"/>
        <v>#NAME?</v>
      </c>
    </row>
    <row r="999" ht="12.75" customHeight="1">
      <c r="A999" s="74" t="str">
        <f t="shared" si="1"/>
        <v>#NAME?</v>
      </c>
      <c r="B999" s="75" t="str">
        <f>IF(A999="","",IF(OR(periods_per_year=26,periods_per_year=52),IF(periods_per_year=26,IF(A999=1,fpdate,B998+14),IF(periods_per_year=52,IF(A999=1,fpdate,B998+7),"n/a")),IF(periods_per_year=24,DATE(YEAR(fpdate),MONTH(fpdate)+(A999-1)/2+IF(AND(DAY(fpdate)&gt;=15,MOD(A999,2)=0),1,0),IF(MOD(A999,2)=0,IF(DAY(fpdate)&gt;=15,DAY(fpdate)-14,DAY(fpdate)+14),DAY(fpdate))),IF(DAY(DATE(YEAR(fpdate),MONTH(fpdate)+A999-1,DAY(fpdate)))&lt;&gt;DAY(fpdate),DATE(YEAR(fpdate),MONTH(fpdate)+A999,0),DATE(YEAR(fpdate),MONTH(fpdate)+A999-1,DAY(fpdate))))))</f>
        <v>#NAME?</v>
      </c>
      <c r="C999" s="76" t="str">
        <f t="shared" si="2"/>
        <v>#NAME?</v>
      </c>
      <c r="D999" s="77" t="str">
        <f>IF(A999="","",IF(A999=1,start_rate,IF(variable,IF(OR(A999=1,A999&lt;$J$23*periods_per_year),D998,MIN($J$24,IF(MOD(A999-1,$J$26)=0,MAX($J$25,D998+$J$27),D998))),D998)))</f>
        <v>#NAME?</v>
      </c>
      <c r="E999" s="78" t="str">
        <f t="shared" si="3"/>
        <v>#NAME?</v>
      </c>
      <c r="F999" s="78" t="str">
        <f t="shared" si="4"/>
        <v>#NAME?</v>
      </c>
      <c r="G999" s="78" t="str">
        <f>IF(OR(A999="",A999&lt;$E$23),"",IF(J998&lt;=F999,0,IF(IF(AND(A999&gt;=$E$23,MOD(A999-$E$23,int)=0),$E$24,0)+F999&gt;=J998+E999,J998+E999-F999,IF(AND(A999&gt;=$E$23,MOD(A999-$E$23,int)=0),$E$24,0)+IF(IF(AND(A999&gt;=$E$23,MOD(A999-$E$23,int)=0),$E$24,0)+IF(MOD(A999-$E$27,periods_per_year)=0,$E$26,0)+F999&lt;J998+E999,IF(MOD(A999-$E$27,periods_per_year)=0,$E$26,0),J998+E999-IF(AND(A999&gt;=$E$23,MOD(A999-$E$23,int)=0),$E$24,0)-F999))))</f>
        <v>#NAME?</v>
      </c>
      <c r="H999" s="79"/>
      <c r="I999" s="78" t="str">
        <f t="shared" si="5"/>
        <v>#NAME?</v>
      </c>
      <c r="J999" s="78" t="str">
        <f t="shared" si="6"/>
        <v>#NAME?</v>
      </c>
      <c r="K999" s="78" t="str">
        <f t="shared" si="7"/>
        <v>#NAME?</v>
      </c>
      <c r="L999" s="78" t="str">
        <f t="shared" si="8"/>
        <v>#NAME?</v>
      </c>
      <c r="M999" s="4"/>
      <c r="N999" s="4"/>
      <c r="O999" s="74" t="str">
        <f t="shared" si="9"/>
        <v>#NAME?</v>
      </c>
      <c r="P999" s="75" t="str">
        <f>IF(O999="","",IF(OR(periods_per_year=26,periods_per_year=52),IF(periods_per_year=26,IF(O999=1,fpdate,P998+14),IF(periods_per_year=52,IF(O999=1,fpdate,P998+7),"n/a")),IF(periods_per_year=24,DATE(YEAR(fpdate),MONTH(fpdate)+(O999-1)/2+IF(AND(DAY(fpdate)&gt;=15,MOD(O999,2)=0),1,0),IF(MOD(O999,2)=0,IF(DAY(fpdate)&gt;=15,DAY(fpdate)-14,DAY(fpdate)+14),DAY(fpdate))),IF(DAY(DATE(YEAR(fpdate),MONTH(fpdate)+O999-1,DAY(fpdate)))&lt;&gt;DAY(fpdate),DATE(YEAR(fpdate),MONTH(fpdate)+O999,0),DATE(YEAR(fpdate),MONTH(fpdate)+O999-1,DAY(fpdate))))))</f>
        <v>#NAME?</v>
      </c>
      <c r="Q999" s="80" t="str">
        <f>IF(O999="","",IF(D999&lt;&gt;"",D999,IF(O999=1,start_rate,IF(variable,IF(OR(O999=1,O999&lt;$J$23*periods_per_year),Q998,MIN($J$24,IF(MOD(O999-1,$J$26)=0,MAX($J$25,Q998+$J$27),Q998))),Q998))))</f>
        <v>#NAME?</v>
      </c>
      <c r="R999" s="78" t="str">
        <f t="shared" si="10"/>
        <v>#NAME?</v>
      </c>
      <c r="S999" s="78" t="str">
        <f t="shared" si="11"/>
        <v>#NAME?</v>
      </c>
      <c r="T999" s="78" t="str">
        <f t="shared" si="12"/>
        <v>#NAME?</v>
      </c>
      <c r="U999" s="78" t="str">
        <f t="shared" si="13"/>
        <v>#NAME?</v>
      </c>
    </row>
    <row r="1000" ht="12.75" customHeight="1">
      <c r="A1000" s="74" t="str">
        <f t="shared" si="1"/>
        <v>#NAME?</v>
      </c>
      <c r="B1000" s="75" t="str">
        <f>IF(A1000="","",IF(OR(periods_per_year=26,periods_per_year=52),IF(periods_per_year=26,IF(A1000=1,fpdate,B999+14),IF(periods_per_year=52,IF(A1000=1,fpdate,B999+7),"n/a")),IF(periods_per_year=24,DATE(YEAR(fpdate),MONTH(fpdate)+(A1000-1)/2+IF(AND(DAY(fpdate)&gt;=15,MOD(A1000,2)=0),1,0),IF(MOD(A1000,2)=0,IF(DAY(fpdate)&gt;=15,DAY(fpdate)-14,DAY(fpdate)+14),DAY(fpdate))),IF(DAY(DATE(YEAR(fpdate),MONTH(fpdate)+A1000-1,DAY(fpdate)))&lt;&gt;DAY(fpdate),DATE(YEAR(fpdate),MONTH(fpdate)+A1000,0),DATE(YEAR(fpdate),MONTH(fpdate)+A1000-1,DAY(fpdate))))))</f>
        <v>#NAME?</v>
      </c>
      <c r="C1000" s="76" t="str">
        <f t="shared" si="2"/>
        <v>#NAME?</v>
      </c>
      <c r="D1000" s="77" t="str">
        <f>IF(A1000="","",IF(A1000=1,start_rate,IF(variable,IF(OR(A1000=1,A1000&lt;$J$23*periods_per_year),D999,MIN($J$24,IF(MOD(A1000-1,$J$26)=0,MAX($J$25,D999+$J$27),D999))),D999)))</f>
        <v>#NAME?</v>
      </c>
      <c r="E1000" s="78" t="str">
        <f t="shared" si="3"/>
        <v>#NAME?</v>
      </c>
      <c r="F1000" s="78" t="str">
        <f t="shared" si="4"/>
        <v>#NAME?</v>
      </c>
      <c r="G1000" s="78" t="str">
        <f>IF(OR(A1000="",A1000&lt;$E$23),"",IF(J999&lt;=F1000,0,IF(IF(AND(A1000&gt;=$E$23,MOD(A1000-$E$23,int)=0),$E$24,0)+F1000&gt;=J999+E1000,J999+E1000-F1000,IF(AND(A1000&gt;=$E$23,MOD(A1000-$E$23,int)=0),$E$24,0)+IF(IF(AND(A1000&gt;=$E$23,MOD(A1000-$E$23,int)=0),$E$24,0)+IF(MOD(A1000-$E$27,periods_per_year)=0,$E$26,0)+F1000&lt;J999+E1000,IF(MOD(A1000-$E$27,periods_per_year)=0,$E$26,0),J999+E1000-IF(AND(A1000&gt;=$E$23,MOD(A1000-$E$23,int)=0),$E$24,0)-F1000))))</f>
        <v>#NAME?</v>
      </c>
      <c r="H1000" s="79"/>
      <c r="I1000" s="78" t="str">
        <f t="shared" si="5"/>
        <v>#NAME?</v>
      </c>
      <c r="J1000" s="78" t="str">
        <f t="shared" si="6"/>
        <v>#NAME?</v>
      </c>
      <c r="K1000" s="78" t="str">
        <f t="shared" si="7"/>
        <v>#NAME?</v>
      </c>
      <c r="L1000" s="78" t="str">
        <f t="shared" si="8"/>
        <v>#NAME?</v>
      </c>
      <c r="M1000" s="4"/>
      <c r="N1000" s="4"/>
      <c r="O1000" s="74" t="str">
        <f t="shared" si="9"/>
        <v>#NAME?</v>
      </c>
      <c r="P1000" s="75" t="str">
        <f>IF(O1000="","",IF(OR(periods_per_year=26,periods_per_year=52),IF(periods_per_year=26,IF(O1000=1,fpdate,P999+14),IF(periods_per_year=52,IF(O1000=1,fpdate,P999+7),"n/a")),IF(periods_per_year=24,DATE(YEAR(fpdate),MONTH(fpdate)+(O1000-1)/2+IF(AND(DAY(fpdate)&gt;=15,MOD(O1000,2)=0),1,0),IF(MOD(O1000,2)=0,IF(DAY(fpdate)&gt;=15,DAY(fpdate)-14,DAY(fpdate)+14),DAY(fpdate))),IF(DAY(DATE(YEAR(fpdate),MONTH(fpdate)+O1000-1,DAY(fpdate)))&lt;&gt;DAY(fpdate),DATE(YEAR(fpdate),MONTH(fpdate)+O1000,0),DATE(YEAR(fpdate),MONTH(fpdate)+O1000-1,DAY(fpdate))))))</f>
        <v>#NAME?</v>
      </c>
      <c r="Q1000" s="80" t="str">
        <f>IF(O1000="","",IF(D1000&lt;&gt;"",D1000,IF(O1000=1,start_rate,IF(variable,IF(OR(O1000=1,O1000&lt;$J$23*periods_per_year),Q999,MIN($J$24,IF(MOD(O1000-1,$J$26)=0,MAX($J$25,Q999+$J$27),Q999))),Q999))))</f>
        <v>#NAME?</v>
      </c>
      <c r="R1000" s="78" t="str">
        <f t="shared" si="10"/>
        <v>#NAME?</v>
      </c>
      <c r="S1000" s="78" t="str">
        <f t="shared" si="11"/>
        <v>#NAME?</v>
      </c>
      <c r="T1000" s="78" t="str">
        <f t="shared" si="12"/>
        <v>#NAME?</v>
      </c>
      <c r="U1000" s="78" t="str">
        <f t="shared" si="13"/>
        <v>#NAME?</v>
      </c>
    </row>
    <row r="1001" ht="12.75" customHeight="1">
      <c r="A1001" s="74" t="str">
        <f t="shared" si="1"/>
        <v>#NAME?</v>
      </c>
      <c r="B1001" s="75" t="str">
        <f>IF(A1001="","",IF(OR(periods_per_year=26,periods_per_year=52),IF(periods_per_year=26,IF(A1001=1,fpdate,B1000+14),IF(periods_per_year=52,IF(A1001=1,fpdate,B1000+7),"n/a")),IF(periods_per_year=24,DATE(YEAR(fpdate),MONTH(fpdate)+(A1001-1)/2+IF(AND(DAY(fpdate)&gt;=15,MOD(A1001,2)=0),1,0),IF(MOD(A1001,2)=0,IF(DAY(fpdate)&gt;=15,DAY(fpdate)-14,DAY(fpdate)+14),DAY(fpdate))),IF(DAY(DATE(YEAR(fpdate),MONTH(fpdate)+A1001-1,DAY(fpdate)))&lt;&gt;DAY(fpdate),DATE(YEAR(fpdate),MONTH(fpdate)+A1001,0),DATE(YEAR(fpdate),MONTH(fpdate)+A1001-1,DAY(fpdate))))))</f>
        <v>#NAME?</v>
      </c>
      <c r="C1001" s="76" t="str">
        <f t="shared" si="2"/>
        <v>#NAME?</v>
      </c>
      <c r="D1001" s="77" t="str">
        <f>IF(A1001="","",IF(A1001=1,start_rate,IF(variable,IF(OR(A1001=1,A1001&lt;$J$23*periods_per_year),D1000,MIN($J$24,IF(MOD(A1001-1,$J$26)=0,MAX($J$25,D1000+$J$27),D1000))),D1000)))</f>
        <v>#NAME?</v>
      </c>
      <c r="E1001" s="78" t="str">
        <f t="shared" si="3"/>
        <v>#NAME?</v>
      </c>
      <c r="F1001" s="78" t="str">
        <f t="shared" si="4"/>
        <v>#NAME?</v>
      </c>
      <c r="G1001" s="78" t="str">
        <f>IF(OR(A1001="",A1001&lt;$E$23),"",IF(J1000&lt;=F1001,0,IF(IF(AND(A1001&gt;=$E$23,MOD(A1001-$E$23,int)=0),$E$24,0)+F1001&gt;=J1000+E1001,J1000+E1001-F1001,IF(AND(A1001&gt;=$E$23,MOD(A1001-$E$23,int)=0),$E$24,0)+IF(IF(AND(A1001&gt;=$E$23,MOD(A1001-$E$23,int)=0),$E$24,0)+IF(MOD(A1001-$E$27,periods_per_year)=0,$E$26,0)+F1001&lt;J1000+E1001,IF(MOD(A1001-$E$27,periods_per_year)=0,$E$26,0),J1000+E1001-IF(AND(A1001&gt;=$E$23,MOD(A1001-$E$23,int)=0),$E$24,0)-F1001))))</f>
        <v>#NAME?</v>
      </c>
      <c r="H1001" s="79"/>
      <c r="I1001" s="78" t="str">
        <f t="shared" si="5"/>
        <v>#NAME?</v>
      </c>
      <c r="J1001" s="78" t="str">
        <f t="shared" si="6"/>
        <v>#NAME?</v>
      </c>
      <c r="K1001" s="78" t="str">
        <f t="shared" si="7"/>
        <v>#NAME?</v>
      </c>
      <c r="L1001" s="78" t="str">
        <f t="shared" si="8"/>
        <v>#NAME?</v>
      </c>
      <c r="M1001" s="4"/>
      <c r="N1001" s="4"/>
      <c r="O1001" s="74" t="str">
        <f t="shared" si="9"/>
        <v>#NAME?</v>
      </c>
      <c r="P1001" s="75" t="str">
        <f>IF(O1001="","",IF(OR(periods_per_year=26,periods_per_year=52),IF(periods_per_year=26,IF(O1001=1,fpdate,P1000+14),IF(periods_per_year=52,IF(O1001=1,fpdate,P1000+7),"n/a")),IF(periods_per_year=24,DATE(YEAR(fpdate),MONTH(fpdate)+(O1001-1)/2+IF(AND(DAY(fpdate)&gt;=15,MOD(O1001,2)=0),1,0),IF(MOD(O1001,2)=0,IF(DAY(fpdate)&gt;=15,DAY(fpdate)-14,DAY(fpdate)+14),DAY(fpdate))),IF(DAY(DATE(YEAR(fpdate),MONTH(fpdate)+O1001-1,DAY(fpdate)))&lt;&gt;DAY(fpdate),DATE(YEAR(fpdate),MONTH(fpdate)+O1001,0),DATE(YEAR(fpdate),MONTH(fpdate)+O1001-1,DAY(fpdate))))))</f>
        <v>#NAME?</v>
      </c>
      <c r="Q1001" s="80" t="str">
        <f>IF(O1001="","",IF(D1001&lt;&gt;"",D1001,IF(O1001=1,start_rate,IF(variable,IF(OR(O1001=1,O1001&lt;$J$23*periods_per_year),Q1000,MIN($J$24,IF(MOD(O1001-1,$J$26)=0,MAX($J$25,Q1000+$J$27),Q1000))),Q1000))))</f>
        <v>#NAME?</v>
      </c>
      <c r="R1001" s="78" t="str">
        <f t="shared" si="10"/>
        <v>#NAME?</v>
      </c>
      <c r="S1001" s="78" t="str">
        <f t="shared" si="11"/>
        <v>#NAME?</v>
      </c>
      <c r="T1001" s="78" t="str">
        <f t="shared" si="12"/>
        <v>#NAME?</v>
      </c>
      <c r="U1001" s="78" t="str">
        <f t="shared" si="13"/>
        <v>#NAME?</v>
      </c>
    </row>
    <row r="1002" ht="12.75" customHeight="1">
      <c r="A1002" s="74" t="str">
        <f t="shared" si="1"/>
        <v>#NAME?</v>
      </c>
      <c r="B1002" s="75" t="str">
        <f>IF(A1002="","",IF(OR(periods_per_year=26,periods_per_year=52),IF(periods_per_year=26,IF(A1002=1,fpdate,B1001+14),IF(periods_per_year=52,IF(A1002=1,fpdate,B1001+7),"n/a")),IF(periods_per_year=24,DATE(YEAR(fpdate),MONTH(fpdate)+(A1002-1)/2+IF(AND(DAY(fpdate)&gt;=15,MOD(A1002,2)=0),1,0),IF(MOD(A1002,2)=0,IF(DAY(fpdate)&gt;=15,DAY(fpdate)-14,DAY(fpdate)+14),DAY(fpdate))),IF(DAY(DATE(YEAR(fpdate),MONTH(fpdate)+A1002-1,DAY(fpdate)))&lt;&gt;DAY(fpdate),DATE(YEAR(fpdate),MONTH(fpdate)+A1002,0),DATE(YEAR(fpdate),MONTH(fpdate)+A1002-1,DAY(fpdate))))))</f>
        <v>#NAME?</v>
      </c>
      <c r="C1002" s="76" t="str">
        <f t="shared" si="2"/>
        <v>#NAME?</v>
      </c>
      <c r="D1002" s="77" t="str">
        <f>IF(A1002="","",IF(A1002=1,start_rate,IF(variable,IF(OR(A1002=1,A1002&lt;$J$23*periods_per_year),D1001,MIN($J$24,IF(MOD(A1002-1,$J$26)=0,MAX($J$25,D1001+$J$27),D1001))),D1001)))</f>
        <v>#NAME?</v>
      </c>
      <c r="E1002" s="78" t="str">
        <f t="shared" si="3"/>
        <v>#NAME?</v>
      </c>
      <c r="F1002" s="78" t="str">
        <f t="shared" si="4"/>
        <v>#NAME?</v>
      </c>
      <c r="G1002" s="78" t="str">
        <f>IF(OR(A1002="",A1002&lt;$E$23),"",IF(J1001&lt;=F1002,0,IF(IF(AND(A1002&gt;=$E$23,MOD(A1002-$E$23,int)=0),$E$24,0)+F1002&gt;=J1001+E1002,J1001+E1002-F1002,IF(AND(A1002&gt;=$E$23,MOD(A1002-$E$23,int)=0),$E$24,0)+IF(IF(AND(A1002&gt;=$E$23,MOD(A1002-$E$23,int)=0),$E$24,0)+IF(MOD(A1002-$E$27,periods_per_year)=0,$E$26,0)+F1002&lt;J1001+E1002,IF(MOD(A1002-$E$27,periods_per_year)=0,$E$26,0),J1001+E1002-IF(AND(A1002&gt;=$E$23,MOD(A1002-$E$23,int)=0),$E$24,0)-F1002))))</f>
        <v>#NAME?</v>
      </c>
      <c r="H1002" s="79"/>
      <c r="I1002" s="78" t="str">
        <f t="shared" si="5"/>
        <v>#NAME?</v>
      </c>
      <c r="J1002" s="78" t="str">
        <f t="shared" si="6"/>
        <v>#NAME?</v>
      </c>
      <c r="K1002" s="78" t="str">
        <f t="shared" si="7"/>
        <v>#NAME?</v>
      </c>
      <c r="L1002" s="78" t="str">
        <f t="shared" si="8"/>
        <v>#NAME?</v>
      </c>
      <c r="M1002" s="4"/>
      <c r="N1002" s="4"/>
      <c r="O1002" s="74" t="str">
        <f t="shared" si="9"/>
        <v>#NAME?</v>
      </c>
      <c r="P1002" s="75" t="str">
        <f>IF(O1002="","",IF(OR(periods_per_year=26,periods_per_year=52),IF(periods_per_year=26,IF(O1002=1,fpdate,P1001+14),IF(periods_per_year=52,IF(O1002=1,fpdate,P1001+7),"n/a")),IF(periods_per_year=24,DATE(YEAR(fpdate),MONTH(fpdate)+(O1002-1)/2+IF(AND(DAY(fpdate)&gt;=15,MOD(O1002,2)=0),1,0),IF(MOD(O1002,2)=0,IF(DAY(fpdate)&gt;=15,DAY(fpdate)-14,DAY(fpdate)+14),DAY(fpdate))),IF(DAY(DATE(YEAR(fpdate),MONTH(fpdate)+O1002-1,DAY(fpdate)))&lt;&gt;DAY(fpdate),DATE(YEAR(fpdate),MONTH(fpdate)+O1002,0),DATE(YEAR(fpdate),MONTH(fpdate)+O1002-1,DAY(fpdate))))))</f>
        <v>#NAME?</v>
      </c>
      <c r="Q1002" s="80" t="str">
        <f>IF(O1002="","",IF(D1002&lt;&gt;"",D1002,IF(O1002=1,start_rate,IF(variable,IF(OR(O1002=1,O1002&lt;$J$23*periods_per_year),Q1001,MIN($J$24,IF(MOD(O1002-1,$J$26)=0,MAX($J$25,Q1001+$J$27),Q1001))),Q1001))))</f>
        <v>#NAME?</v>
      </c>
      <c r="R1002" s="78" t="str">
        <f t="shared" si="10"/>
        <v>#NAME?</v>
      </c>
      <c r="S1002" s="78" t="str">
        <f t="shared" si="11"/>
        <v>#NAME?</v>
      </c>
      <c r="T1002" s="78" t="str">
        <f t="shared" si="12"/>
        <v>#NAME?</v>
      </c>
      <c r="U1002" s="78" t="str">
        <f t="shared" si="13"/>
        <v>#NAME?</v>
      </c>
    </row>
    <row r="1003" ht="12.75" customHeight="1">
      <c r="A1003" s="74" t="str">
        <f t="shared" si="1"/>
        <v>#NAME?</v>
      </c>
      <c r="B1003" s="75" t="str">
        <f>IF(A1003="","",IF(OR(periods_per_year=26,periods_per_year=52),IF(periods_per_year=26,IF(A1003=1,fpdate,B1002+14),IF(periods_per_year=52,IF(A1003=1,fpdate,B1002+7),"n/a")),IF(periods_per_year=24,DATE(YEAR(fpdate),MONTH(fpdate)+(A1003-1)/2+IF(AND(DAY(fpdate)&gt;=15,MOD(A1003,2)=0),1,0),IF(MOD(A1003,2)=0,IF(DAY(fpdate)&gt;=15,DAY(fpdate)-14,DAY(fpdate)+14),DAY(fpdate))),IF(DAY(DATE(YEAR(fpdate),MONTH(fpdate)+A1003-1,DAY(fpdate)))&lt;&gt;DAY(fpdate),DATE(YEAR(fpdate),MONTH(fpdate)+A1003,0),DATE(YEAR(fpdate),MONTH(fpdate)+A1003-1,DAY(fpdate))))))</f>
        <v>#NAME?</v>
      </c>
      <c r="C1003" s="76" t="str">
        <f t="shared" si="2"/>
        <v>#NAME?</v>
      </c>
      <c r="D1003" s="77" t="str">
        <f>IF(A1003="","",IF(A1003=1,start_rate,IF(variable,IF(OR(A1003=1,A1003&lt;$J$23*periods_per_year),D1002,MIN($J$24,IF(MOD(A1003-1,$J$26)=0,MAX($J$25,D1002+$J$27),D1002))),D1002)))</f>
        <v>#NAME?</v>
      </c>
      <c r="E1003" s="78" t="str">
        <f t="shared" si="3"/>
        <v>#NAME?</v>
      </c>
      <c r="F1003" s="78" t="str">
        <f t="shared" si="4"/>
        <v>#NAME?</v>
      </c>
      <c r="G1003" s="78" t="str">
        <f>IF(OR(A1003="",A1003&lt;$E$23),"",IF(J1002&lt;=F1003,0,IF(IF(AND(A1003&gt;=$E$23,MOD(A1003-$E$23,int)=0),$E$24,0)+F1003&gt;=J1002+E1003,J1002+E1003-F1003,IF(AND(A1003&gt;=$E$23,MOD(A1003-$E$23,int)=0),$E$24,0)+IF(IF(AND(A1003&gt;=$E$23,MOD(A1003-$E$23,int)=0),$E$24,0)+IF(MOD(A1003-$E$27,periods_per_year)=0,$E$26,0)+F1003&lt;J1002+E1003,IF(MOD(A1003-$E$27,periods_per_year)=0,$E$26,0),J1002+E1003-IF(AND(A1003&gt;=$E$23,MOD(A1003-$E$23,int)=0),$E$24,0)-F1003))))</f>
        <v>#NAME?</v>
      </c>
      <c r="H1003" s="79"/>
      <c r="I1003" s="78" t="str">
        <f t="shared" si="5"/>
        <v>#NAME?</v>
      </c>
      <c r="J1003" s="78" t="str">
        <f t="shared" si="6"/>
        <v>#NAME?</v>
      </c>
      <c r="K1003" s="78" t="str">
        <f t="shared" si="7"/>
        <v>#NAME?</v>
      </c>
      <c r="L1003" s="78" t="str">
        <f t="shared" si="8"/>
        <v>#NAME?</v>
      </c>
      <c r="M1003" s="4"/>
      <c r="N1003" s="4"/>
      <c r="O1003" s="74" t="str">
        <f t="shared" si="9"/>
        <v>#NAME?</v>
      </c>
      <c r="P1003" s="75" t="str">
        <f>IF(O1003="","",IF(OR(periods_per_year=26,periods_per_year=52),IF(periods_per_year=26,IF(O1003=1,fpdate,P1002+14),IF(periods_per_year=52,IF(O1003=1,fpdate,P1002+7),"n/a")),IF(periods_per_year=24,DATE(YEAR(fpdate),MONTH(fpdate)+(O1003-1)/2+IF(AND(DAY(fpdate)&gt;=15,MOD(O1003,2)=0),1,0),IF(MOD(O1003,2)=0,IF(DAY(fpdate)&gt;=15,DAY(fpdate)-14,DAY(fpdate)+14),DAY(fpdate))),IF(DAY(DATE(YEAR(fpdate),MONTH(fpdate)+O1003-1,DAY(fpdate)))&lt;&gt;DAY(fpdate),DATE(YEAR(fpdate),MONTH(fpdate)+O1003,0),DATE(YEAR(fpdate),MONTH(fpdate)+O1003-1,DAY(fpdate))))))</f>
        <v>#NAME?</v>
      </c>
      <c r="Q1003" s="80" t="str">
        <f>IF(O1003="","",IF(D1003&lt;&gt;"",D1003,IF(O1003=1,start_rate,IF(variable,IF(OR(O1003=1,O1003&lt;$J$23*periods_per_year),Q1002,MIN($J$24,IF(MOD(O1003-1,$J$26)=0,MAX($J$25,Q1002+$J$27),Q1002))),Q1002))))</f>
        <v>#NAME?</v>
      </c>
      <c r="R1003" s="78" t="str">
        <f t="shared" si="10"/>
        <v>#NAME?</v>
      </c>
      <c r="S1003" s="78" t="str">
        <f t="shared" si="11"/>
        <v>#NAME?</v>
      </c>
      <c r="T1003" s="78" t="str">
        <f t="shared" si="12"/>
        <v>#NAME?</v>
      </c>
      <c r="U1003" s="78" t="str">
        <f t="shared" si="13"/>
        <v>#NAME?</v>
      </c>
    </row>
    <row r="1004" ht="12.75" customHeight="1">
      <c r="A1004" s="74" t="str">
        <f t="shared" si="1"/>
        <v>#NAME?</v>
      </c>
      <c r="B1004" s="75" t="str">
        <f>IF(A1004="","",IF(OR(periods_per_year=26,periods_per_year=52),IF(periods_per_year=26,IF(A1004=1,fpdate,B1003+14),IF(periods_per_year=52,IF(A1004=1,fpdate,B1003+7),"n/a")),IF(periods_per_year=24,DATE(YEAR(fpdate),MONTH(fpdate)+(A1004-1)/2+IF(AND(DAY(fpdate)&gt;=15,MOD(A1004,2)=0),1,0),IF(MOD(A1004,2)=0,IF(DAY(fpdate)&gt;=15,DAY(fpdate)-14,DAY(fpdate)+14),DAY(fpdate))),IF(DAY(DATE(YEAR(fpdate),MONTH(fpdate)+A1004-1,DAY(fpdate)))&lt;&gt;DAY(fpdate),DATE(YEAR(fpdate),MONTH(fpdate)+A1004,0),DATE(YEAR(fpdate),MONTH(fpdate)+A1004-1,DAY(fpdate))))))</f>
        <v>#NAME?</v>
      </c>
      <c r="C1004" s="76" t="str">
        <f t="shared" si="2"/>
        <v>#NAME?</v>
      </c>
      <c r="D1004" s="77" t="str">
        <f>IF(A1004="","",IF(A1004=1,start_rate,IF(variable,IF(OR(A1004=1,A1004&lt;$J$23*periods_per_year),D1003,MIN($J$24,IF(MOD(A1004-1,$J$26)=0,MAX($J$25,D1003+$J$27),D1003))),D1003)))</f>
        <v>#NAME?</v>
      </c>
      <c r="E1004" s="78" t="str">
        <f t="shared" si="3"/>
        <v>#NAME?</v>
      </c>
      <c r="F1004" s="78" t="str">
        <f t="shared" si="4"/>
        <v>#NAME?</v>
      </c>
      <c r="G1004" s="78" t="str">
        <f>IF(OR(A1004="",A1004&lt;$E$23),"",IF(J1003&lt;=F1004,0,IF(IF(AND(A1004&gt;=$E$23,MOD(A1004-$E$23,int)=0),$E$24,0)+F1004&gt;=J1003+E1004,J1003+E1004-F1004,IF(AND(A1004&gt;=$E$23,MOD(A1004-$E$23,int)=0),$E$24,0)+IF(IF(AND(A1004&gt;=$E$23,MOD(A1004-$E$23,int)=0),$E$24,0)+IF(MOD(A1004-$E$27,periods_per_year)=0,$E$26,0)+F1004&lt;J1003+E1004,IF(MOD(A1004-$E$27,periods_per_year)=0,$E$26,0),J1003+E1004-IF(AND(A1004&gt;=$E$23,MOD(A1004-$E$23,int)=0),$E$24,0)-F1004))))</f>
        <v>#NAME?</v>
      </c>
      <c r="H1004" s="79"/>
      <c r="I1004" s="78" t="str">
        <f t="shared" si="5"/>
        <v>#NAME?</v>
      </c>
      <c r="J1004" s="78" t="str">
        <f t="shared" si="6"/>
        <v>#NAME?</v>
      </c>
      <c r="K1004" s="78" t="str">
        <f t="shared" si="7"/>
        <v>#NAME?</v>
      </c>
      <c r="L1004" s="78" t="str">
        <f t="shared" si="8"/>
        <v>#NAME?</v>
      </c>
      <c r="M1004" s="4"/>
      <c r="N1004" s="4"/>
      <c r="O1004" s="74" t="str">
        <f t="shared" si="9"/>
        <v>#NAME?</v>
      </c>
      <c r="P1004" s="75" t="str">
        <f>IF(O1004="","",IF(OR(periods_per_year=26,periods_per_year=52),IF(periods_per_year=26,IF(O1004=1,fpdate,P1003+14),IF(periods_per_year=52,IF(O1004=1,fpdate,P1003+7),"n/a")),IF(periods_per_year=24,DATE(YEAR(fpdate),MONTH(fpdate)+(O1004-1)/2+IF(AND(DAY(fpdate)&gt;=15,MOD(O1004,2)=0),1,0),IF(MOD(O1004,2)=0,IF(DAY(fpdate)&gt;=15,DAY(fpdate)-14,DAY(fpdate)+14),DAY(fpdate))),IF(DAY(DATE(YEAR(fpdate),MONTH(fpdate)+O1004-1,DAY(fpdate)))&lt;&gt;DAY(fpdate),DATE(YEAR(fpdate),MONTH(fpdate)+O1004,0),DATE(YEAR(fpdate),MONTH(fpdate)+O1004-1,DAY(fpdate))))))</f>
        <v>#NAME?</v>
      </c>
      <c r="Q1004" s="80" t="str">
        <f>IF(O1004="","",IF(D1004&lt;&gt;"",D1004,IF(O1004=1,start_rate,IF(variable,IF(OR(O1004=1,O1004&lt;$J$23*periods_per_year),Q1003,MIN($J$24,IF(MOD(O1004-1,$J$26)=0,MAX($J$25,Q1003+$J$27),Q1003))),Q1003))))</f>
        <v>#NAME?</v>
      </c>
      <c r="R1004" s="78" t="str">
        <f t="shared" si="10"/>
        <v>#NAME?</v>
      </c>
      <c r="S1004" s="78" t="str">
        <f t="shared" si="11"/>
        <v>#NAME?</v>
      </c>
      <c r="T1004" s="78" t="str">
        <f t="shared" si="12"/>
        <v>#NAME?</v>
      </c>
      <c r="U1004" s="78" t="str">
        <f t="shared" si="13"/>
        <v>#NAME?</v>
      </c>
    </row>
    <row r="1005" ht="12.75" customHeight="1">
      <c r="A1005" s="74" t="str">
        <f t="shared" si="1"/>
        <v>#NAME?</v>
      </c>
      <c r="B1005" s="75" t="str">
        <f>IF(A1005="","",IF(OR(periods_per_year=26,periods_per_year=52),IF(periods_per_year=26,IF(A1005=1,fpdate,B1004+14),IF(periods_per_year=52,IF(A1005=1,fpdate,B1004+7),"n/a")),IF(periods_per_year=24,DATE(YEAR(fpdate),MONTH(fpdate)+(A1005-1)/2+IF(AND(DAY(fpdate)&gt;=15,MOD(A1005,2)=0),1,0),IF(MOD(A1005,2)=0,IF(DAY(fpdate)&gt;=15,DAY(fpdate)-14,DAY(fpdate)+14),DAY(fpdate))),IF(DAY(DATE(YEAR(fpdate),MONTH(fpdate)+A1005-1,DAY(fpdate)))&lt;&gt;DAY(fpdate),DATE(YEAR(fpdate),MONTH(fpdate)+A1005,0),DATE(YEAR(fpdate),MONTH(fpdate)+A1005-1,DAY(fpdate))))))</f>
        <v>#NAME?</v>
      </c>
      <c r="C1005" s="76" t="str">
        <f t="shared" si="2"/>
        <v>#NAME?</v>
      </c>
      <c r="D1005" s="77" t="str">
        <f>IF(A1005="","",IF(A1005=1,start_rate,IF(variable,IF(OR(A1005=1,A1005&lt;$J$23*periods_per_year),D1004,MIN($J$24,IF(MOD(A1005-1,$J$26)=0,MAX($J$25,D1004+$J$27),D1004))),D1004)))</f>
        <v>#NAME?</v>
      </c>
      <c r="E1005" s="78" t="str">
        <f t="shared" si="3"/>
        <v>#NAME?</v>
      </c>
      <c r="F1005" s="78" t="str">
        <f t="shared" si="4"/>
        <v>#NAME?</v>
      </c>
      <c r="G1005" s="78" t="str">
        <f>IF(OR(A1005="",A1005&lt;$E$23),"",IF(J1004&lt;=F1005,0,IF(IF(AND(A1005&gt;=$E$23,MOD(A1005-$E$23,int)=0),$E$24,0)+F1005&gt;=J1004+E1005,J1004+E1005-F1005,IF(AND(A1005&gt;=$E$23,MOD(A1005-$E$23,int)=0),$E$24,0)+IF(IF(AND(A1005&gt;=$E$23,MOD(A1005-$E$23,int)=0),$E$24,0)+IF(MOD(A1005-$E$27,periods_per_year)=0,$E$26,0)+F1005&lt;J1004+E1005,IF(MOD(A1005-$E$27,periods_per_year)=0,$E$26,0),J1004+E1005-IF(AND(A1005&gt;=$E$23,MOD(A1005-$E$23,int)=0),$E$24,0)-F1005))))</f>
        <v>#NAME?</v>
      </c>
      <c r="H1005" s="79"/>
      <c r="I1005" s="78" t="str">
        <f t="shared" si="5"/>
        <v>#NAME?</v>
      </c>
      <c r="J1005" s="78" t="str">
        <f t="shared" si="6"/>
        <v>#NAME?</v>
      </c>
      <c r="K1005" s="78" t="str">
        <f t="shared" si="7"/>
        <v>#NAME?</v>
      </c>
      <c r="L1005" s="78" t="str">
        <f t="shared" si="8"/>
        <v>#NAME?</v>
      </c>
      <c r="M1005" s="4"/>
      <c r="N1005" s="4"/>
      <c r="O1005" s="74" t="str">
        <f t="shared" si="9"/>
        <v>#NAME?</v>
      </c>
      <c r="P1005" s="75" t="str">
        <f>IF(O1005="","",IF(OR(periods_per_year=26,periods_per_year=52),IF(periods_per_year=26,IF(O1005=1,fpdate,P1004+14),IF(periods_per_year=52,IF(O1005=1,fpdate,P1004+7),"n/a")),IF(periods_per_year=24,DATE(YEAR(fpdate),MONTH(fpdate)+(O1005-1)/2+IF(AND(DAY(fpdate)&gt;=15,MOD(O1005,2)=0),1,0),IF(MOD(O1005,2)=0,IF(DAY(fpdate)&gt;=15,DAY(fpdate)-14,DAY(fpdate)+14),DAY(fpdate))),IF(DAY(DATE(YEAR(fpdate),MONTH(fpdate)+O1005-1,DAY(fpdate)))&lt;&gt;DAY(fpdate),DATE(YEAR(fpdate),MONTH(fpdate)+O1005,0),DATE(YEAR(fpdate),MONTH(fpdate)+O1005-1,DAY(fpdate))))))</f>
        <v>#NAME?</v>
      </c>
      <c r="Q1005" s="80" t="str">
        <f>IF(O1005="","",IF(D1005&lt;&gt;"",D1005,IF(O1005=1,start_rate,IF(variable,IF(OR(O1005=1,O1005&lt;$J$23*periods_per_year),Q1004,MIN($J$24,IF(MOD(O1005-1,$J$26)=0,MAX($J$25,Q1004+$J$27),Q1004))),Q1004))))</f>
        <v>#NAME?</v>
      </c>
      <c r="R1005" s="78" t="str">
        <f t="shared" si="10"/>
        <v>#NAME?</v>
      </c>
      <c r="S1005" s="78" t="str">
        <f t="shared" si="11"/>
        <v>#NAME?</v>
      </c>
      <c r="T1005" s="78" t="str">
        <f t="shared" si="12"/>
        <v>#NAME?</v>
      </c>
      <c r="U1005" s="78" t="str">
        <f t="shared" si="13"/>
        <v>#NAME?</v>
      </c>
    </row>
    <row r="1006" ht="12.75" customHeight="1">
      <c r="A1006" s="74" t="str">
        <f t="shared" si="1"/>
        <v>#NAME?</v>
      </c>
      <c r="B1006" s="75" t="str">
        <f>IF(A1006="","",IF(OR(periods_per_year=26,periods_per_year=52),IF(periods_per_year=26,IF(A1006=1,fpdate,B1005+14),IF(periods_per_year=52,IF(A1006=1,fpdate,B1005+7),"n/a")),IF(periods_per_year=24,DATE(YEAR(fpdate),MONTH(fpdate)+(A1006-1)/2+IF(AND(DAY(fpdate)&gt;=15,MOD(A1006,2)=0),1,0),IF(MOD(A1006,2)=0,IF(DAY(fpdate)&gt;=15,DAY(fpdate)-14,DAY(fpdate)+14),DAY(fpdate))),IF(DAY(DATE(YEAR(fpdate),MONTH(fpdate)+A1006-1,DAY(fpdate)))&lt;&gt;DAY(fpdate),DATE(YEAR(fpdate),MONTH(fpdate)+A1006,0),DATE(YEAR(fpdate),MONTH(fpdate)+A1006-1,DAY(fpdate))))))</f>
        <v>#NAME?</v>
      </c>
      <c r="C1006" s="76" t="str">
        <f t="shared" si="2"/>
        <v>#NAME?</v>
      </c>
      <c r="D1006" s="77" t="str">
        <f>IF(A1006="","",IF(A1006=1,start_rate,IF(variable,IF(OR(A1006=1,A1006&lt;$J$23*periods_per_year),D1005,MIN($J$24,IF(MOD(A1006-1,$J$26)=0,MAX($J$25,D1005+$J$27),D1005))),D1005)))</f>
        <v>#NAME?</v>
      </c>
      <c r="E1006" s="78" t="str">
        <f t="shared" si="3"/>
        <v>#NAME?</v>
      </c>
      <c r="F1006" s="78" t="str">
        <f t="shared" si="4"/>
        <v>#NAME?</v>
      </c>
      <c r="G1006" s="78" t="str">
        <f>IF(OR(A1006="",A1006&lt;$E$23),"",IF(J1005&lt;=F1006,0,IF(IF(AND(A1006&gt;=$E$23,MOD(A1006-$E$23,int)=0),$E$24,0)+F1006&gt;=J1005+E1006,J1005+E1006-F1006,IF(AND(A1006&gt;=$E$23,MOD(A1006-$E$23,int)=0),$E$24,0)+IF(IF(AND(A1006&gt;=$E$23,MOD(A1006-$E$23,int)=0),$E$24,0)+IF(MOD(A1006-$E$27,periods_per_year)=0,$E$26,0)+F1006&lt;J1005+E1006,IF(MOD(A1006-$E$27,periods_per_year)=0,$E$26,0),J1005+E1006-IF(AND(A1006&gt;=$E$23,MOD(A1006-$E$23,int)=0),$E$24,0)-F1006))))</f>
        <v>#NAME?</v>
      </c>
      <c r="H1006" s="79"/>
      <c r="I1006" s="78" t="str">
        <f t="shared" si="5"/>
        <v>#NAME?</v>
      </c>
      <c r="J1006" s="78" t="str">
        <f t="shared" si="6"/>
        <v>#NAME?</v>
      </c>
      <c r="K1006" s="78" t="str">
        <f t="shared" si="7"/>
        <v>#NAME?</v>
      </c>
      <c r="L1006" s="78" t="str">
        <f t="shared" si="8"/>
        <v>#NAME?</v>
      </c>
      <c r="M1006" s="4"/>
      <c r="N1006" s="4"/>
      <c r="O1006" s="74" t="str">
        <f t="shared" si="9"/>
        <v>#NAME?</v>
      </c>
      <c r="P1006" s="75" t="str">
        <f>IF(O1006="","",IF(OR(periods_per_year=26,periods_per_year=52),IF(periods_per_year=26,IF(O1006=1,fpdate,P1005+14),IF(periods_per_year=52,IF(O1006=1,fpdate,P1005+7),"n/a")),IF(periods_per_year=24,DATE(YEAR(fpdate),MONTH(fpdate)+(O1006-1)/2+IF(AND(DAY(fpdate)&gt;=15,MOD(O1006,2)=0),1,0),IF(MOD(O1006,2)=0,IF(DAY(fpdate)&gt;=15,DAY(fpdate)-14,DAY(fpdate)+14),DAY(fpdate))),IF(DAY(DATE(YEAR(fpdate),MONTH(fpdate)+O1006-1,DAY(fpdate)))&lt;&gt;DAY(fpdate),DATE(YEAR(fpdate),MONTH(fpdate)+O1006,0),DATE(YEAR(fpdate),MONTH(fpdate)+O1006-1,DAY(fpdate))))))</f>
        <v>#NAME?</v>
      </c>
      <c r="Q1006" s="80" t="str">
        <f>IF(O1006="","",IF(D1006&lt;&gt;"",D1006,IF(O1006=1,start_rate,IF(variable,IF(OR(O1006=1,O1006&lt;$J$23*periods_per_year),Q1005,MIN($J$24,IF(MOD(O1006-1,$J$26)=0,MAX($J$25,Q1005+$J$27),Q1005))),Q1005))))</f>
        <v>#NAME?</v>
      </c>
      <c r="R1006" s="78" t="str">
        <f t="shared" si="10"/>
        <v>#NAME?</v>
      </c>
      <c r="S1006" s="78" t="str">
        <f t="shared" si="11"/>
        <v>#NAME?</v>
      </c>
      <c r="T1006" s="78" t="str">
        <f t="shared" si="12"/>
        <v>#NAME?</v>
      </c>
      <c r="U1006" s="78" t="str">
        <f t="shared" si="13"/>
        <v>#NAME?</v>
      </c>
    </row>
    <row r="1007" ht="12.75" customHeight="1">
      <c r="A1007" s="74" t="str">
        <f t="shared" si="1"/>
        <v>#NAME?</v>
      </c>
      <c r="B1007" s="75" t="str">
        <f>IF(A1007="","",IF(OR(periods_per_year=26,periods_per_year=52),IF(periods_per_year=26,IF(A1007=1,fpdate,B1006+14),IF(periods_per_year=52,IF(A1007=1,fpdate,B1006+7),"n/a")),IF(periods_per_year=24,DATE(YEAR(fpdate),MONTH(fpdate)+(A1007-1)/2+IF(AND(DAY(fpdate)&gt;=15,MOD(A1007,2)=0),1,0),IF(MOD(A1007,2)=0,IF(DAY(fpdate)&gt;=15,DAY(fpdate)-14,DAY(fpdate)+14),DAY(fpdate))),IF(DAY(DATE(YEAR(fpdate),MONTH(fpdate)+A1007-1,DAY(fpdate)))&lt;&gt;DAY(fpdate),DATE(YEAR(fpdate),MONTH(fpdate)+A1007,0),DATE(YEAR(fpdate),MONTH(fpdate)+A1007-1,DAY(fpdate))))))</f>
        <v>#NAME?</v>
      </c>
      <c r="C1007" s="76" t="str">
        <f t="shared" si="2"/>
        <v>#NAME?</v>
      </c>
      <c r="D1007" s="77" t="str">
        <f>IF(A1007="","",IF(A1007=1,start_rate,IF(variable,IF(OR(A1007=1,A1007&lt;$J$23*periods_per_year),D1006,MIN($J$24,IF(MOD(A1007-1,$J$26)=0,MAX($J$25,D1006+$J$27),D1006))),D1006)))</f>
        <v>#NAME?</v>
      </c>
      <c r="E1007" s="78" t="str">
        <f t="shared" si="3"/>
        <v>#NAME?</v>
      </c>
      <c r="F1007" s="78" t="str">
        <f t="shared" si="4"/>
        <v>#NAME?</v>
      </c>
      <c r="G1007" s="78" t="str">
        <f>IF(OR(A1007="",A1007&lt;$E$23),"",IF(J1006&lt;=F1007,0,IF(IF(AND(A1007&gt;=$E$23,MOD(A1007-$E$23,int)=0),$E$24,0)+F1007&gt;=J1006+E1007,J1006+E1007-F1007,IF(AND(A1007&gt;=$E$23,MOD(A1007-$E$23,int)=0),$E$24,0)+IF(IF(AND(A1007&gt;=$E$23,MOD(A1007-$E$23,int)=0),$E$24,0)+IF(MOD(A1007-$E$27,periods_per_year)=0,$E$26,0)+F1007&lt;J1006+E1007,IF(MOD(A1007-$E$27,periods_per_year)=0,$E$26,0),J1006+E1007-IF(AND(A1007&gt;=$E$23,MOD(A1007-$E$23,int)=0),$E$24,0)-F1007))))</f>
        <v>#NAME?</v>
      </c>
      <c r="H1007" s="79"/>
      <c r="I1007" s="78" t="str">
        <f t="shared" si="5"/>
        <v>#NAME?</v>
      </c>
      <c r="J1007" s="78" t="str">
        <f t="shared" si="6"/>
        <v>#NAME?</v>
      </c>
      <c r="K1007" s="78" t="str">
        <f t="shared" si="7"/>
        <v>#NAME?</v>
      </c>
      <c r="L1007" s="78" t="str">
        <f t="shared" si="8"/>
        <v>#NAME?</v>
      </c>
      <c r="M1007" s="4"/>
      <c r="N1007" s="4"/>
      <c r="O1007" s="74" t="str">
        <f t="shared" si="9"/>
        <v>#NAME?</v>
      </c>
      <c r="P1007" s="75" t="str">
        <f>IF(O1007="","",IF(OR(periods_per_year=26,periods_per_year=52),IF(periods_per_year=26,IF(O1007=1,fpdate,P1006+14),IF(periods_per_year=52,IF(O1007=1,fpdate,P1006+7),"n/a")),IF(periods_per_year=24,DATE(YEAR(fpdate),MONTH(fpdate)+(O1007-1)/2+IF(AND(DAY(fpdate)&gt;=15,MOD(O1007,2)=0),1,0),IF(MOD(O1007,2)=0,IF(DAY(fpdate)&gt;=15,DAY(fpdate)-14,DAY(fpdate)+14),DAY(fpdate))),IF(DAY(DATE(YEAR(fpdate),MONTH(fpdate)+O1007-1,DAY(fpdate)))&lt;&gt;DAY(fpdate),DATE(YEAR(fpdate),MONTH(fpdate)+O1007,0),DATE(YEAR(fpdate),MONTH(fpdate)+O1007-1,DAY(fpdate))))))</f>
        <v>#NAME?</v>
      </c>
      <c r="Q1007" s="80" t="str">
        <f>IF(O1007="","",IF(D1007&lt;&gt;"",D1007,IF(O1007=1,start_rate,IF(variable,IF(OR(O1007=1,O1007&lt;$J$23*periods_per_year),Q1006,MIN($J$24,IF(MOD(O1007-1,$J$26)=0,MAX($J$25,Q1006+$J$27),Q1006))),Q1006))))</f>
        <v>#NAME?</v>
      </c>
      <c r="R1007" s="78" t="str">
        <f t="shared" si="10"/>
        <v>#NAME?</v>
      </c>
      <c r="S1007" s="78" t="str">
        <f t="shared" si="11"/>
        <v>#NAME?</v>
      </c>
      <c r="T1007" s="78" t="str">
        <f t="shared" si="12"/>
        <v>#NAME?</v>
      </c>
      <c r="U1007" s="78" t="str">
        <f t="shared" si="13"/>
        <v>#NAME?</v>
      </c>
    </row>
    <row r="1008" ht="12.75" customHeight="1">
      <c r="A1008" s="74" t="str">
        <f t="shared" si="1"/>
        <v>#NAME?</v>
      </c>
      <c r="B1008" s="75" t="str">
        <f>IF(A1008="","",IF(OR(periods_per_year=26,periods_per_year=52),IF(periods_per_year=26,IF(A1008=1,fpdate,B1007+14),IF(periods_per_year=52,IF(A1008=1,fpdate,B1007+7),"n/a")),IF(periods_per_year=24,DATE(YEAR(fpdate),MONTH(fpdate)+(A1008-1)/2+IF(AND(DAY(fpdate)&gt;=15,MOD(A1008,2)=0),1,0),IF(MOD(A1008,2)=0,IF(DAY(fpdate)&gt;=15,DAY(fpdate)-14,DAY(fpdate)+14),DAY(fpdate))),IF(DAY(DATE(YEAR(fpdate),MONTH(fpdate)+A1008-1,DAY(fpdate)))&lt;&gt;DAY(fpdate),DATE(YEAR(fpdate),MONTH(fpdate)+A1008,0),DATE(YEAR(fpdate),MONTH(fpdate)+A1008-1,DAY(fpdate))))))</f>
        <v>#NAME?</v>
      </c>
      <c r="C1008" s="76" t="str">
        <f t="shared" si="2"/>
        <v>#NAME?</v>
      </c>
      <c r="D1008" s="77" t="str">
        <f>IF(A1008="","",IF(A1008=1,start_rate,IF(variable,IF(OR(A1008=1,A1008&lt;$J$23*periods_per_year),D1007,MIN($J$24,IF(MOD(A1008-1,$J$26)=0,MAX($J$25,D1007+$J$27),D1007))),D1007)))</f>
        <v>#NAME?</v>
      </c>
      <c r="E1008" s="78" t="str">
        <f t="shared" si="3"/>
        <v>#NAME?</v>
      </c>
      <c r="F1008" s="78" t="str">
        <f t="shared" si="4"/>
        <v>#NAME?</v>
      </c>
      <c r="G1008" s="78" t="str">
        <f>IF(OR(A1008="",A1008&lt;$E$23),"",IF(J1007&lt;=F1008,0,IF(IF(AND(A1008&gt;=$E$23,MOD(A1008-$E$23,int)=0),$E$24,0)+F1008&gt;=J1007+E1008,J1007+E1008-F1008,IF(AND(A1008&gt;=$E$23,MOD(A1008-$E$23,int)=0),$E$24,0)+IF(IF(AND(A1008&gt;=$E$23,MOD(A1008-$E$23,int)=0),$E$24,0)+IF(MOD(A1008-$E$27,periods_per_year)=0,$E$26,0)+F1008&lt;J1007+E1008,IF(MOD(A1008-$E$27,periods_per_year)=0,$E$26,0),J1007+E1008-IF(AND(A1008&gt;=$E$23,MOD(A1008-$E$23,int)=0),$E$24,0)-F1008))))</f>
        <v>#NAME?</v>
      </c>
      <c r="H1008" s="79"/>
      <c r="I1008" s="78" t="str">
        <f t="shared" si="5"/>
        <v>#NAME?</v>
      </c>
      <c r="J1008" s="78" t="str">
        <f t="shared" si="6"/>
        <v>#NAME?</v>
      </c>
      <c r="K1008" s="78" t="str">
        <f t="shared" si="7"/>
        <v>#NAME?</v>
      </c>
      <c r="L1008" s="78" t="str">
        <f t="shared" si="8"/>
        <v>#NAME?</v>
      </c>
      <c r="M1008" s="4"/>
      <c r="N1008" s="4"/>
      <c r="O1008" s="74" t="str">
        <f t="shared" si="9"/>
        <v>#NAME?</v>
      </c>
      <c r="P1008" s="75" t="str">
        <f>IF(O1008="","",IF(OR(periods_per_year=26,periods_per_year=52),IF(periods_per_year=26,IF(O1008=1,fpdate,P1007+14),IF(periods_per_year=52,IF(O1008=1,fpdate,P1007+7),"n/a")),IF(periods_per_year=24,DATE(YEAR(fpdate),MONTH(fpdate)+(O1008-1)/2+IF(AND(DAY(fpdate)&gt;=15,MOD(O1008,2)=0),1,0),IF(MOD(O1008,2)=0,IF(DAY(fpdate)&gt;=15,DAY(fpdate)-14,DAY(fpdate)+14),DAY(fpdate))),IF(DAY(DATE(YEAR(fpdate),MONTH(fpdate)+O1008-1,DAY(fpdate)))&lt;&gt;DAY(fpdate),DATE(YEAR(fpdate),MONTH(fpdate)+O1008,0),DATE(YEAR(fpdate),MONTH(fpdate)+O1008-1,DAY(fpdate))))))</f>
        <v>#NAME?</v>
      </c>
      <c r="Q1008" s="80" t="str">
        <f>IF(O1008="","",IF(D1008&lt;&gt;"",D1008,IF(O1008=1,start_rate,IF(variable,IF(OR(O1008=1,O1008&lt;$J$23*periods_per_year),Q1007,MIN($J$24,IF(MOD(O1008-1,$J$26)=0,MAX($J$25,Q1007+$J$27),Q1007))),Q1007))))</f>
        <v>#NAME?</v>
      </c>
      <c r="R1008" s="78" t="str">
        <f t="shared" si="10"/>
        <v>#NAME?</v>
      </c>
      <c r="S1008" s="78" t="str">
        <f t="shared" si="11"/>
        <v>#NAME?</v>
      </c>
      <c r="T1008" s="78" t="str">
        <f t="shared" si="12"/>
        <v>#NAME?</v>
      </c>
      <c r="U1008" s="78" t="str">
        <f t="shared" si="13"/>
        <v>#NAME?</v>
      </c>
    </row>
    <row r="1009" ht="12.75" customHeight="1">
      <c r="A1009" s="74" t="str">
        <f t="shared" si="1"/>
        <v>#NAME?</v>
      </c>
      <c r="B1009" s="75" t="str">
        <f>IF(A1009="","",IF(OR(periods_per_year=26,periods_per_year=52),IF(periods_per_year=26,IF(A1009=1,fpdate,B1008+14),IF(periods_per_year=52,IF(A1009=1,fpdate,B1008+7),"n/a")),IF(periods_per_year=24,DATE(YEAR(fpdate),MONTH(fpdate)+(A1009-1)/2+IF(AND(DAY(fpdate)&gt;=15,MOD(A1009,2)=0),1,0),IF(MOD(A1009,2)=0,IF(DAY(fpdate)&gt;=15,DAY(fpdate)-14,DAY(fpdate)+14),DAY(fpdate))),IF(DAY(DATE(YEAR(fpdate),MONTH(fpdate)+A1009-1,DAY(fpdate)))&lt;&gt;DAY(fpdate),DATE(YEAR(fpdate),MONTH(fpdate)+A1009,0),DATE(YEAR(fpdate),MONTH(fpdate)+A1009-1,DAY(fpdate))))))</f>
        <v>#NAME?</v>
      </c>
      <c r="C1009" s="76" t="str">
        <f t="shared" si="2"/>
        <v>#NAME?</v>
      </c>
      <c r="D1009" s="77" t="str">
        <f>IF(A1009="","",IF(A1009=1,start_rate,IF(variable,IF(OR(A1009=1,A1009&lt;$J$23*periods_per_year),D1008,MIN($J$24,IF(MOD(A1009-1,$J$26)=0,MAX($J$25,D1008+$J$27),D1008))),D1008)))</f>
        <v>#NAME?</v>
      </c>
      <c r="E1009" s="78" t="str">
        <f t="shared" si="3"/>
        <v>#NAME?</v>
      </c>
      <c r="F1009" s="78" t="str">
        <f t="shared" si="4"/>
        <v>#NAME?</v>
      </c>
      <c r="G1009" s="78" t="str">
        <f>IF(OR(A1009="",A1009&lt;$E$23),"",IF(J1008&lt;=F1009,0,IF(IF(AND(A1009&gt;=$E$23,MOD(A1009-$E$23,int)=0),$E$24,0)+F1009&gt;=J1008+E1009,J1008+E1009-F1009,IF(AND(A1009&gt;=$E$23,MOD(A1009-$E$23,int)=0),$E$24,0)+IF(IF(AND(A1009&gt;=$E$23,MOD(A1009-$E$23,int)=0),$E$24,0)+IF(MOD(A1009-$E$27,periods_per_year)=0,$E$26,0)+F1009&lt;J1008+E1009,IF(MOD(A1009-$E$27,periods_per_year)=0,$E$26,0),J1008+E1009-IF(AND(A1009&gt;=$E$23,MOD(A1009-$E$23,int)=0),$E$24,0)-F1009))))</f>
        <v>#NAME?</v>
      </c>
      <c r="H1009" s="79"/>
      <c r="I1009" s="78" t="str">
        <f t="shared" si="5"/>
        <v>#NAME?</v>
      </c>
      <c r="J1009" s="78" t="str">
        <f t="shared" si="6"/>
        <v>#NAME?</v>
      </c>
      <c r="K1009" s="78" t="str">
        <f t="shared" si="7"/>
        <v>#NAME?</v>
      </c>
      <c r="L1009" s="78" t="str">
        <f t="shared" si="8"/>
        <v>#NAME?</v>
      </c>
      <c r="M1009" s="4"/>
      <c r="N1009" s="4"/>
      <c r="O1009" s="74" t="str">
        <f t="shared" si="9"/>
        <v>#NAME?</v>
      </c>
      <c r="P1009" s="75" t="str">
        <f>IF(O1009="","",IF(OR(periods_per_year=26,periods_per_year=52),IF(periods_per_year=26,IF(O1009=1,fpdate,P1008+14),IF(periods_per_year=52,IF(O1009=1,fpdate,P1008+7),"n/a")),IF(periods_per_year=24,DATE(YEAR(fpdate),MONTH(fpdate)+(O1009-1)/2+IF(AND(DAY(fpdate)&gt;=15,MOD(O1009,2)=0),1,0),IF(MOD(O1009,2)=0,IF(DAY(fpdate)&gt;=15,DAY(fpdate)-14,DAY(fpdate)+14),DAY(fpdate))),IF(DAY(DATE(YEAR(fpdate),MONTH(fpdate)+O1009-1,DAY(fpdate)))&lt;&gt;DAY(fpdate),DATE(YEAR(fpdate),MONTH(fpdate)+O1009,0),DATE(YEAR(fpdate),MONTH(fpdate)+O1009-1,DAY(fpdate))))))</f>
        <v>#NAME?</v>
      </c>
      <c r="Q1009" s="80" t="str">
        <f>IF(O1009="","",IF(D1009&lt;&gt;"",D1009,IF(O1009=1,start_rate,IF(variable,IF(OR(O1009=1,O1009&lt;$J$23*periods_per_year),Q1008,MIN($J$24,IF(MOD(O1009-1,$J$26)=0,MAX($J$25,Q1008+$J$27),Q1008))),Q1008))))</f>
        <v>#NAME?</v>
      </c>
      <c r="R1009" s="78" t="str">
        <f t="shared" si="10"/>
        <v>#NAME?</v>
      </c>
      <c r="S1009" s="78" t="str">
        <f t="shared" si="11"/>
        <v>#NAME?</v>
      </c>
      <c r="T1009" s="78" t="str">
        <f t="shared" si="12"/>
        <v>#NAME?</v>
      </c>
      <c r="U1009" s="78" t="str">
        <f t="shared" si="13"/>
        <v>#NAME?</v>
      </c>
    </row>
    <row r="1010" ht="12.75" customHeight="1">
      <c r="A1010" s="74" t="str">
        <f t="shared" si="1"/>
        <v>#NAME?</v>
      </c>
      <c r="B1010" s="75" t="str">
        <f>IF(A1010="","",IF(OR(periods_per_year=26,periods_per_year=52),IF(periods_per_year=26,IF(A1010=1,fpdate,B1009+14),IF(periods_per_year=52,IF(A1010=1,fpdate,B1009+7),"n/a")),IF(periods_per_year=24,DATE(YEAR(fpdate),MONTH(fpdate)+(A1010-1)/2+IF(AND(DAY(fpdate)&gt;=15,MOD(A1010,2)=0),1,0),IF(MOD(A1010,2)=0,IF(DAY(fpdate)&gt;=15,DAY(fpdate)-14,DAY(fpdate)+14),DAY(fpdate))),IF(DAY(DATE(YEAR(fpdate),MONTH(fpdate)+A1010-1,DAY(fpdate)))&lt;&gt;DAY(fpdate),DATE(YEAR(fpdate),MONTH(fpdate)+A1010,0),DATE(YEAR(fpdate),MONTH(fpdate)+A1010-1,DAY(fpdate))))))</f>
        <v>#NAME?</v>
      </c>
      <c r="C1010" s="76" t="str">
        <f t="shared" si="2"/>
        <v>#NAME?</v>
      </c>
      <c r="D1010" s="77" t="str">
        <f>IF(A1010="","",IF(A1010=1,start_rate,IF(variable,IF(OR(A1010=1,A1010&lt;$J$23*periods_per_year),D1009,MIN($J$24,IF(MOD(A1010-1,$J$26)=0,MAX($J$25,D1009+$J$27),D1009))),D1009)))</f>
        <v>#NAME?</v>
      </c>
      <c r="E1010" s="78" t="str">
        <f t="shared" si="3"/>
        <v>#NAME?</v>
      </c>
      <c r="F1010" s="78" t="str">
        <f t="shared" si="4"/>
        <v>#NAME?</v>
      </c>
      <c r="G1010" s="78" t="str">
        <f>IF(OR(A1010="",A1010&lt;$E$23),"",IF(J1009&lt;=F1010,0,IF(IF(AND(A1010&gt;=$E$23,MOD(A1010-$E$23,int)=0),$E$24,0)+F1010&gt;=J1009+E1010,J1009+E1010-F1010,IF(AND(A1010&gt;=$E$23,MOD(A1010-$E$23,int)=0),$E$24,0)+IF(IF(AND(A1010&gt;=$E$23,MOD(A1010-$E$23,int)=0),$E$24,0)+IF(MOD(A1010-$E$27,periods_per_year)=0,$E$26,0)+F1010&lt;J1009+E1010,IF(MOD(A1010-$E$27,periods_per_year)=0,$E$26,0),J1009+E1010-IF(AND(A1010&gt;=$E$23,MOD(A1010-$E$23,int)=0),$E$24,0)-F1010))))</f>
        <v>#NAME?</v>
      </c>
      <c r="H1010" s="79"/>
      <c r="I1010" s="78" t="str">
        <f t="shared" si="5"/>
        <v>#NAME?</v>
      </c>
      <c r="J1010" s="78" t="str">
        <f t="shared" si="6"/>
        <v>#NAME?</v>
      </c>
      <c r="K1010" s="78" t="str">
        <f t="shared" si="7"/>
        <v>#NAME?</v>
      </c>
      <c r="L1010" s="78" t="str">
        <f t="shared" si="8"/>
        <v>#NAME?</v>
      </c>
      <c r="M1010" s="4"/>
      <c r="N1010" s="4"/>
      <c r="O1010" s="74" t="str">
        <f t="shared" si="9"/>
        <v>#NAME?</v>
      </c>
      <c r="P1010" s="75" t="str">
        <f>IF(O1010="","",IF(OR(periods_per_year=26,periods_per_year=52),IF(periods_per_year=26,IF(O1010=1,fpdate,P1009+14),IF(periods_per_year=52,IF(O1010=1,fpdate,P1009+7),"n/a")),IF(periods_per_year=24,DATE(YEAR(fpdate),MONTH(fpdate)+(O1010-1)/2+IF(AND(DAY(fpdate)&gt;=15,MOD(O1010,2)=0),1,0),IF(MOD(O1010,2)=0,IF(DAY(fpdate)&gt;=15,DAY(fpdate)-14,DAY(fpdate)+14),DAY(fpdate))),IF(DAY(DATE(YEAR(fpdate),MONTH(fpdate)+O1010-1,DAY(fpdate)))&lt;&gt;DAY(fpdate),DATE(YEAR(fpdate),MONTH(fpdate)+O1010,0),DATE(YEAR(fpdate),MONTH(fpdate)+O1010-1,DAY(fpdate))))))</f>
        <v>#NAME?</v>
      </c>
      <c r="Q1010" s="80" t="str">
        <f>IF(O1010="","",IF(D1010&lt;&gt;"",D1010,IF(O1010=1,start_rate,IF(variable,IF(OR(O1010=1,O1010&lt;$J$23*periods_per_year),Q1009,MIN($J$24,IF(MOD(O1010-1,$J$26)=0,MAX($J$25,Q1009+$J$27),Q1009))),Q1009))))</f>
        <v>#NAME?</v>
      </c>
      <c r="R1010" s="78" t="str">
        <f t="shared" si="10"/>
        <v>#NAME?</v>
      </c>
      <c r="S1010" s="78" t="str">
        <f t="shared" si="11"/>
        <v>#NAME?</v>
      </c>
      <c r="T1010" s="78" t="str">
        <f t="shared" si="12"/>
        <v>#NAME?</v>
      </c>
      <c r="U1010" s="78" t="str">
        <f t="shared" si="13"/>
        <v>#NAME?</v>
      </c>
    </row>
    <row r="1011" ht="12.75" customHeight="1">
      <c r="A1011" s="74" t="str">
        <f t="shared" si="1"/>
        <v>#NAME?</v>
      </c>
      <c r="B1011" s="75" t="str">
        <f>IF(A1011="","",IF(OR(periods_per_year=26,periods_per_year=52),IF(periods_per_year=26,IF(A1011=1,fpdate,B1010+14),IF(periods_per_year=52,IF(A1011=1,fpdate,B1010+7),"n/a")),IF(periods_per_year=24,DATE(YEAR(fpdate),MONTH(fpdate)+(A1011-1)/2+IF(AND(DAY(fpdate)&gt;=15,MOD(A1011,2)=0),1,0),IF(MOD(A1011,2)=0,IF(DAY(fpdate)&gt;=15,DAY(fpdate)-14,DAY(fpdate)+14),DAY(fpdate))),IF(DAY(DATE(YEAR(fpdate),MONTH(fpdate)+A1011-1,DAY(fpdate)))&lt;&gt;DAY(fpdate),DATE(YEAR(fpdate),MONTH(fpdate)+A1011,0),DATE(YEAR(fpdate),MONTH(fpdate)+A1011-1,DAY(fpdate))))))</f>
        <v>#NAME?</v>
      </c>
      <c r="C1011" s="76" t="str">
        <f t="shared" si="2"/>
        <v>#NAME?</v>
      </c>
      <c r="D1011" s="77" t="str">
        <f>IF(A1011="","",IF(A1011=1,start_rate,IF(variable,IF(OR(A1011=1,A1011&lt;$J$23*periods_per_year),D1010,MIN($J$24,IF(MOD(A1011-1,$J$26)=0,MAX($J$25,D1010+$J$27),D1010))),D1010)))</f>
        <v>#NAME?</v>
      </c>
      <c r="E1011" s="78" t="str">
        <f t="shared" si="3"/>
        <v>#NAME?</v>
      </c>
      <c r="F1011" s="78" t="str">
        <f t="shared" si="4"/>
        <v>#NAME?</v>
      </c>
      <c r="G1011" s="78" t="str">
        <f>IF(OR(A1011="",A1011&lt;$E$23),"",IF(J1010&lt;=F1011,0,IF(IF(AND(A1011&gt;=$E$23,MOD(A1011-$E$23,int)=0),$E$24,0)+F1011&gt;=J1010+E1011,J1010+E1011-F1011,IF(AND(A1011&gt;=$E$23,MOD(A1011-$E$23,int)=0),$E$24,0)+IF(IF(AND(A1011&gt;=$E$23,MOD(A1011-$E$23,int)=0),$E$24,0)+IF(MOD(A1011-$E$27,periods_per_year)=0,$E$26,0)+F1011&lt;J1010+E1011,IF(MOD(A1011-$E$27,periods_per_year)=0,$E$26,0),J1010+E1011-IF(AND(A1011&gt;=$E$23,MOD(A1011-$E$23,int)=0),$E$24,0)-F1011))))</f>
        <v>#NAME?</v>
      </c>
      <c r="H1011" s="79"/>
      <c r="I1011" s="78" t="str">
        <f t="shared" si="5"/>
        <v>#NAME?</v>
      </c>
      <c r="J1011" s="78" t="str">
        <f t="shared" si="6"/>
        <v>#NAME?</v>
      </c>
      <c r="K1011" s="78" t="str">
        <f t="shared" si="7"/>
        <v>#NAME?</v>
      </c>
      <c r="L1011" s="78" t="str">
        <f t="shared" si="8"/>
        <v>#NAME?</v>
      </c>
      <c r="M1011" s="4"/>
      <c r="N1011" s="4"/>
      <c r="O1011" s="74" t="str">
        <f t="shared" si="9"/>
        <v>#NAME?</v>
      </c>
      <c r="P1011" s="75" t="str">
        <f>IF(O1011="","",IF(OR(periods_per_year=26,periods_per_year=52),IF(periods_per_year=26,IF(O1011=1,fpdate,P1010+14),IF(periods_per_year=52,IF(O1011=1,fpdate,P1010+7),"n/a")),IF(periods_per_year=24,DATE(YEAR(fpdate),MONTH(fpdate)+(O1011-1)/2+IF(AND(DAY(fpdate)&gt;=15,MOD(O1011,2)=0),1,0),IF(MOD(O1011,2)=0,IF(DAY(fpdate)&gt;=15,DAY(fpdate)-14,DAY(fpdate)+14),DAY(fpdate))),IF(DAY(DATE(YEAR(fpdate),MONTH(fpdate)+O1011-1,DAY(fpdate)))&lt;&gt;DAY(fpdate),DATE(YEAR(fpdate),MONTH(fpdate)+O1011,0),DATE(YEAR(fpdate),MONTH(fpdate)+O1011-1,DAY(fpdate))))))</f>
        <v>#NAME?</v>
      </c>
      <c r="Q1011" s="80" t="str">
        <f>IF(O1011="","",IF(D1011&lt;&gt;"",D1011,IF(O1011=1,start_rate,IF(variable,IF(OR(O1011=1,O1011&lt;$J$23*periods_per_year),Q1010,MIN($J$24,IF(MOD(O1011-1,$J$26)=0,MAX($J$25,Q1010+$J$27),Q1010))),Q1010))))</f>
        <v>#NAME?</v>
      </c>
      <c r="R1011" s="78" t="str">
        <f t="shared" si="10"/>
        <v>#NAME?</v>
      </c>
      <c r="S1011" s="78" t="str">
        <f t="shared" si="11"/>
        <v>#NAME?</v>
      </c>
      <c r="T1011" s="78" t="str">
        <f t="shared" si="12"/>
        <v>#NAME?</v>
      </c>
      <c r="U1011" s="78" t="str">
        <f t="shared" si="13"/>
        <v>#NAME?</v>
      </c>
    </row>
    <row r="1012" ht="12.75" customHeight="1">
      <c r="A1012" s="74" t="str">
        <f t="shared" si="1"/>
        <v>#NAME?</v>
      </c>
      <c r="B1012" s="75" t="str">
        <f>IF(A1012="","",IF(OR(periods_per_year=26,periods_per_year=52),IF(periods_per_year=26,IF(A1012=1,fpdate,B1011+14),IF(periods_per_year=52,IF(A1012=1,fpdate,B1011+7),"n/a")),IF(periods_per_year=24,DATE(YEAR(fpdate),MONTH(fpdate)+(A1012-1)/2+IF(AND(DAY(fpdate)&gt;=15,MOD(A1012,2)=0),1,0),IF(MOD(A1012,2)=0,IF(DAY(fpdate)&gt;=15,DAY(fpdate)-14,DAY(fpdate)+14),DAY(fpdate))),IF(DAY(DATE(YEAR(fpdate),MONTH(fpdate)+A1012-1,DAY(fpdate)))&lt;&gt;DAY(fpdate),DATE(YEAR(fpdate),MONTH(fpdate)+A1012,0),DATE(YEAR(fpdate),MONTH(fpdate)+A1012-1,DAY(fpdate))))))</f>
        <v>#NAME?</v>
      </c>
      <c r="C1012" s="76" t="str">
        <f t="shared" si="2"/>
        <v>#NAME?</v>
      </c>
      <c r="D1012" s="77" t="str">
        <f>IF(A1012="","",IF(A1012=1,start_rate,IF(variable,IF(OR(A1012=1,A1012&lt;$J$23*periods_per_year),D1011,MIN($J$24,IF(MOD(A1012-1,$J$26)=0,MAX($J$25,D1011+$J$27),D1011))),D1011)))</f>
        <v>#NAME?</v>
      </c>
      <c r="E1012" s="78" t="str">
        <f t="shared" si="3"/>
        <v>#NAME?</v>
      </c>
      <c r="F1012" s="78" t="str">
        <f t="shared" si="4"/>
        <v>#NAME?</v>
      </c>
      <c r="G1012" s="78" t="str">
        <f>IF(OR(A1012="",A1012&lt;$E$23),"",IF(J1011&lt;=F1012,0,IF(IF(AND(A1012&gt;=$E$23,MOD(A1012-$E$23,int)=0),$E$24,0)+F1012&gt;=J1011+E1012,J1011+E1012-F1012,IF(AND(A1012&gt;=$E$23,MOD(A1012-$E$23,int)=0),$E$24,0)+IF(IF(AND(A1012&gt;=$E$23,MOD(A1012-$E$23,int)=0),$E$24,0)+IF(MOD(A1012-$E$27,periods_per_year)=0,$E$26,0)+F1012&lt;J1011+E1012,IF(MOD(A1012-$E$27,periods_per_year)=0,$E$26,0),J1011+E1012-IF(AND(A1012&gt;=$E$23,MOD(A1012-$E$23,int)=0),$E$24,0)-F1012))))</f>
        <v>#NAME?</v>
      </c>
      <c r="H1012" s="79"/>
      <c r="I1012" s="78" t="str">
        <f t="shared" si="5"/>
        <v>#NAME?</v>
      </c>
      <c r="J1012" s="78" t="str">
        <f t="shared" si="6"/>
        <v>#NAME?</v>
      </c>
      <c r="K1012" s="78" t="str">
        <f t="shared" si="7"/>
        <v>#NAME?</v>
      </c>
      <c r="L1012" s="78" t="str">
        <f t="shared" si="8"/>
        <v>#NAME?</v>
      </c>
      <c r="M1012" s="4"/>
      <c r="N1012" s="4"/>
      <c r="O1012" s="74" t="str">
        <f t="shared" si="9"/>
        <v>#NAME?</v>
      </c>
      <c r="P1012" s="75" t="str">
        <f>IF(O1012="","",IF(OR(periods_per_year=26,periods_per_year=52),IF(periods_per_year=26,IF(O1012=1,fpdate,P1011+14),IF(periods_per_year=52,IF(O1012=1,fpdate,P1011+7),"n/a")),IF(periods_per_year=24,DATE(YEAR(fpdate),MONTH(fpdate)+(O1012-1)/2+IF(AND(DAY(fpdate)&gt;=15,MOD(O1012,2)=0),1,0),IF(MOD(O1012,2)=0,IF(DAY(fpdate)&gt;=15,DAY(fpdate)-14,DAY(fpdate)+14),DAY(fpdate))),IF(DAY(DATE(YEAR(fpdate),MONTH(fpdate)+O1012-1,DAY(fpdate)))&lt;&gt;DAY(fpdate),DATE(YEAR(fpdate),MONTH(fpdate)+O1012,0),DATE(YEAR(fpdate),MONTH(fpdate)+O1012-1,DAY(fpdate))))))</f>
        <v>#NAME?</v>
      </c>
      <c r="Q1012" s="80" t="str">
        <f>IF(O1012="","",IF(D1012&lt;&gt;"",D1012,IF(O1012=1,start_rate,IF(variable,IF(OR(O1012=1,O1012&lt;$J$23*periods_per_year),Q1011,MIN($J$24,IF(MOD(O1012-1,$J$26)=0,MAX($J$25,Q1011+$J$27),Q1011))),Q1011))))</f>
        <v>#NAME?</v>
      </c>
      <c r="R1012" s="78" t="str">
        <f t="shared" si="10"/>
        <v>#NAME?</v>
      </c>
      <c r="S1012" s="78" t="str">
        <f t="shared" si="11"/>
        <v>#NAME?</v>
      </c>
      <c r="T1012" s="78" t="str">
        <f t="shared" si="12"/>
        <v>#NAME?</v>
      </c>
      <c r="U1012" s="78" t="str">
        <f t="shared" si="13"/>
        <v>#NAME?</v>
      </c>
    </row>
    <row r="1013" ht="12.75" customHeight="1">
      <c r="A1013" s="74" t="str">
        <f t="shared" si="1"/>
        <v>#NAME?</v>
      </c>
      <c r="B1013" s="75" t="str">
        <f>IF(A1013="","",IF(OR(periods_per_year=26,periods_per_year=52),IF(periods_per_year=26,IF(A1013=1,fpdate,B1012+14),IF(periods_per_year=52,IF(A1013=1,fpdate,B1012+7),"n/a")),IF(periods_per_year=24,DATE(YEAR(fpdate),MONTH(fpdate)+(A1013-1)/2+IF(AND(DAY(fpdate)&gt;=15,MOD(A1013,2)=0),1,0),IF(MOD(A1013,2)=0,IF(DAY(fpdate)&gt;=15,DAY(fpdate)-14,DAY(fpdate)+14),DAY(fpdate))),IF(DAY(DATE(YEAR(fpdate),MONTH(fpdate)+A1013-1,DAY(fpdate)))&lt;&gt;DAY(fpdate),DATE(YEAR(fpdate),MONTH(fpdate)+A1013,0),DATE(YEAR(fpdate),MONTH(fpdate)+A1013-1,DAY(fpdate))))))</f>
        <v>#NAME?</v>
      </c>
      <c r="C1013" s="76" t="str">
        <f t="shared" si="2"/>
        <v>#NAME?</v>
      </c>
      <c r="D1013" s="77" t="str">
        <f>IF(A1013="","",IF(A1013=1,start_rate,IF(variable,IF(OR(A1013=1,A1013&lt;$J$23*periods_per_year),D1012,MIN($J$24,IF(MOD(A1013-1,$J$26)=0,MAX($J$25,D1012+$J$27),D1012))),D1012)))</f>
        <v>#NAME?</v>
      </c>
      <c r="E1013" s="78" t="str">
        <f t="shared" si="3"/>
        <v>#NAME?</v>
      </c>
      <c r="F1013" s="78" t="str">
        <f t="shared" si="4"/>
        <v>#NAME?</v>
      </c>
      <c r="G1013" s="78" t="str">
        <f>IF(OR(A1013="",A1013&lt;$E$23),"",IF(J1012&lt;=F1013,0,IF(IF(AND(A1013&gt;=$E$23,MOD(A1013-$E$23,int)=0),$E$24,0)+F1013&gt;=J1012+E1013,J1012+E1013-F1013,IF(AND(A1013&gt;=$E$23,MOD(A1013-$E$23,int)=0),$E$24,0)+IF(IF(AND(A1013&gt;=$E$23,MOD(A1013-$E$23,int)=0),$E$24,0)+IF(MOD(A1013-$E$27,periods_per_year)=0,$E$26,0)+F1013&lt;J1012+E1013,IF(MOD(A1013-$E$27,periods_per_year)=0,$E$26,0),J1012+E1013-IF(AND(A1013&gt;=$E$23,MOD(A1013-$E$23,int)=0),$E$24,0)-F1013))))</f>
        <v>#NAME?</v>
      </c>
      <c r="H1013" s="79"/>
      <c r="I1013" s="78" t="str">
        <f t="shared" si="5"/>
        <v>#NAME?</v>
      </c>
      <c r="J1013" s="78" t="str">
        <f t="shared" si="6"/>
        <v>#NAME?</v>
      </c>
      <c r="K1013" s="78" t="str">
        <f t="shared" si="7"/>
        <v>#NAME?</v>
      </c>
      <c r="L1013" s="78" t="str">
        <f t="shared" si="8"/>
        <v>#NAME?</v>
      </c>
      <c r="M1013" s="4"/>
      <c r="N1013" s="4"/>
      <c r="O1013" s="74" t="str">
        <f t="shared" si="9"/>
        <v>#NAME?</v>
      </c>
      <c r="P1013" s="75" t="str">
        <f>IF(O1013="","",IF(OR(periods_per_year=26,periods_per_year=52),IF(periods_per_year=26,IF(O1013=1,fpdate,P1012+14),IF(periods_per_year=52,IF(O1013=1,fpdate,P1012+7),"n/a")),IF(periods_per_year=24,DATE(YEAR(fpdate),MONTH(fpdate)+(O1013-1)/2+IF(AND(DAY(fpdate)&gt;=15,MOD(O1013,2)=0),1,0),IF(MOD(O1013,2)=0,IF(DAY(fpdate)&gt;=15,DAY(fpdate)-14,DAY(fpdate)+14),DAY(fpdate))),IF(DAY(DATE(YEAR(fpdate),MONTH(fpdate)+O1013-1,DAY(fpdate)))&lt;&gt;DAY(fpdate),DATE(YEAR(fpdate),MONTH(fpdate)+O1013,0),DATE(YEAR(fpdate),MONTH(fpdate)+O1013-1,DAY(fpdate))))))</f>
        <v>#NAME?</v>
      </c>
      <c r="Q1013" s="80" t="str">
        <f>IF(O1013="","",IF(D1013&lt;&gt;"",D1013,IF(O1013=1,start_rate,IF(variable,IF(OR(O1013=1,O1013&lt;$J$23*periods_per_year),Q1012,MIN($J$24,IF(MOD(O1013-1,$J$26)=0,MAX($J$25,Q1012+$J$27),Q1012))),Q1012))))</f>
        <v>#NAME?</v>
      </c>
      <c r="R1013" s="78" t="str">
        <f t="shared" si="10"/>
        <v>#NAME?</v>
      </c>
      <c r="S1013" s="78" t="str">
        <f t="shared" si="11"/>
        <v>#NAME?</v>
      </c>
      <c r="T1013" s="78" t="str">
        <f t="shared" si="12"/>
        <v>#NAME?</v>
      </c>
      <c r="U1013" s="78" t="str">
        <f t="shared" si="13"/>
        <v>#NAME?</v>
      </c>
    </row>
    <row r="1014" ht="12.75" customHeight="1">
      <c r="A1014" s="74" t="str">
        <f t="shared" si="1"/>
        <v>#NAME?</v>
      </c>
      <c r="B1014" s="75" t="str">
        <f>IF(A1014="","",IF(OR(periods_per_year=26,periods_per_year=52),IF(periods_per_year=26,IF(A1014=1,fpdate,B1013+14),IF(periods_per_year=52,IF(A1014=1,fpdate,B1013+7),"n/a")),IF(periods_per_year=24,DATE(YEAR(fpdate),MONTH(fpdate)+(A1014-1)/2+IF(AND(DAY(fpdate)&gt;=15,MOD(A1014,2)=0),1,0),IF(MOD(A1014,2)=0,IF(DAY(fpdate)&gt;=15,DAY(fpdate)-14,DAY(fpdate)+14),DAY(fpdate))),IF(DAY(DATE(YEAR(fpdate),MONTH(fpdate)+A1014-1,DAY(fpdate)))&lt;&gt;DAY(fpdate),DATE(YEAR(fpdate),MONTH(fpdate)+A1014,0),DATE(YEAR(fpdate),MONTH(fpdate)+A1014-1,DAY(fpdate))))))</f>
        <v>#NAME?</v>
      </c>
      <c r="C1014" s="76" t="str">
        <f t="shared" si="2"/>
        <v>#NAME?</v>
      </c>
      <c r="D1014" s="77" t="str">
        <f>IF(A1014="","",IF(A1014=1,start_rate,IF(variable,IF(OR(A1014=1,A1014&lt;$J$23*periods_per_year),D1013,MIN($J$24,IF(MOD(A1014-1,$J$26)=0,MAX($J$25,D1013+$J$27),D1013))),D1013)))</f>
        <v>#NAME?</v>
      </c>
      <c r="E1014" s="78" t="str">
        <f t="shared" si="3"/>
        <v>#NAME?</v>
      </c>
      <c r="F1014" s="78" t="str">
        <f t="shared" si="4"/>
        <v>#NAME?</v>
      </c>
      <c r="G1014" s="78" t="str">
        <f>IF(OR(A1014="",A1014&lt;$E$23),"",IF(J1013&lt;=F1014,0,IF(IF(AND(A1014&gt;=$E$23,MOD(A1014-$E$23,int)=0),$E$24,0)+F1014&gt;=J1013+E1014,J1013+E1014-F1014,IF(AND(A1014&gt;=$E$23,MOD(A1014-$E$23,int)=0),$E$24,0)+IF(IF(AND(A1014&gt;=$E$23,MOD(A1014-$E$23,int)=0),$E$24,0)+IF(MOD(A1014-$E$27,periods_per_year)=0,$E$26,0)+F1014&lt;J1013+E1014,IF(MOD(A1014-$E$27,periods_per_year)=0,$E$26,0),J1013+E1014-IF(AND(A1014&gt;=$E$23,MOD(A1014-$E$23,int)=0),$E$24,0)-F1014))))</f>
        <v>#NAME?</v>
      </c>
      <c r="H1014" s="79"/>
      <c r="I1014" s="78" t="str">
        <f t="shared" si="5"/>
        <v>#NAME?</v>
      </c>
      <c r="J1014" s="78" t="str">
        <f t="shared" si="6"/>
        <v>#NAME?</v>
      </c>
      <c r="K1014" s="78" t="str">
        <f t="shared" si="7"/>
        <v>#NAME?</v>
      </c>
      <c r="L1014" s="78" t="str">
        <f t="shared" si="8"/>
        <v>#NAME?</v>
      </c>
      <c r="M1014" s="4"/>
      <c r="N1014" s="4"/>
      <c r="O1014" s="74" t="str">
        <f t="shared" si="9"/>
        <v>#NAME?</v>
      </c>
      <c r="P1014" s="75" t="str">
        <f>IF(O1014="","",IF(OR(periods_per_year=26,periods_per_year=52),IF(periods_per_year=26,IF(O1014=1,fpdate,P1013+14),IF(periods_per_year=52,IF(O1014=1,fpdate,P1013+7),"n/a")),IF(periods_per_year=24,DATE(YEAR(fpdate),MONTH(fpdate)+(O1014-1)/2+IF(AND(DAY(fpdate)&gt;=15,MOD(O1014,2)=0),1,0),IF(MOD(O1014,2)=0,IF(DAY(fpdate)&gt;=15,DAY(fpdate)-14,DAY(fpdate)+14),DAY(fpdate))),IF(DAY(DATE(YEAR(fpdate),MONTH(fpdate)+O1014-1,DAY(fpdate)))&lt;&gt;DAY(fpdate),DATE(YEAR(fpdate),MONTH(fpdate)+O1014,0),DATE(YEAR(fpdate),MONTH(fpdate)+O1014-1,DAY(fpdate))))))</f>
        <v>#NAME?</v>
      </c>
      <c r="Q1014" s="80" t="str">
        <f>IF(O1014="","",IF(D1014&lt;&gt;"",D1014,IF(O1014=1,start_rate,IF(variable,IF(OR(O1014=1,O1014&lt;$J$23*periods_per_year),Q1013,MIN($J$24,IF(MOD(O1014-1,$J$26)=0,MAX($J$25,Q1013+$J$27),Q1013))),Q1013))))</f>
        <v>#NAME?</v>
      </c>
      <c r="R1014" s="78" t="str">
        <f t="shared" si="10"/>
        <v>#NAME?</v>
      </c>
      <c r="S1014" s="78" t="str">
        <f t="shared" si="11"/>
        <v>#NAME?</v>
      </c>
      <c r="T1014" s="78" t="str">
        <f t="shared" si="12"/>
        <v>#NAME?</v>
      </c>
      <c r="U1014" s="78" t="str">
        <f t="shared" si="13"/>
        <v>#NAME?</v>
      </c>
    </row>
    <row r="1015" ht="12.75" customHeight="1">
      <c r="A1015" s="74" t="str">
        <f t="shared" si="1"/>
        <v>#NAME?</v>
      </c>
      <c r="B1015" s="75" t="str">
        <f>IF(A1015="","",IF(OR(periods_per_year=26,periods_per_year=52),IF(periods_per_year=26,IF(A1015=1,fpdate,B1014+14),IF(periods_per_year=52,IF(A1015=1,fpdate,B1014+7),"n/a")),IF(periods_per_year=24,DATE(YEAR(fpdate),MONTH(fpdate)+(A1015-1)/2+IF(AND(DAY(fpdate)&gt;=15,MOD(A1015,2)=0),1,0),IF(MOD(A1015,2)=0,IF(DAY(fpdate)&gt;=15,DAY(fpdate)-14,DAY(fpdate)+14),DAY(fpdate))),IF(DAY(DATE(YEAR(fpdate),MONTH(fpdate)+A1015-1,DAY(fpdate)))&lt;&gt;DAY(fpdate),DATE(YEAR(fpdate),MONTH(fpdate)+A1015,0),DATE(YEAR(fpdate),MONTH(fpdate)+A1015-1,DAY(fpdate))))))</f>
        <v>#NAME?</v>
      </c>
      <c r="C1015" s="76" t="str">
        <f t="shared" si="2"/>
        <v>#NAME?</v>
      </c>
      <c r="D1015" s="77" t="str">
        <f>IF(A1015="","",IF(A1015=1,start_rate,IF(variable,IF(OR(A1015=1,A1015&lt;$J$23*periods_per_year),D1014,MIN($J$24,IF(MOD(A1015-1,$J$26)=0,MAX($J$25,D1014+$J$27),D1014))),D1014)))</f>
        <v>#NAME?</v>
      </c>
      <c r="E1015" s="78" t="str">
        <f t="shared" si="3"/>
        <v>#NAME?</v>
      </c>
      <c r="F1015" s="78" t="str">
        <f t="shared" si="4"/>
        <v>#NAME?</v>
      </c>
      <c r="G1015" s="78" t="str">
        <f>IF(OR(A1015="",A1015&lt;$E$23),"",IF(J1014&lt;=F1015,0,IF(IF(AND(A1015&gt;=$E$23,MOD(A1015-$E$23,int)=0),$E$24,0)+F1015&gt;=J1014+E1015,J1014+E1015-F1015,IF(AND(A1015&gt;=$E$23,MOD(A1015-$E$23,int)=0),$E$24,0)+IF(IF(AND(A1015&gt;=$E$23,MOD(A1015-$E$23,int)=0),$E$24,0)+IF(MOD(A1015-$E$27,periods_per_year)=0,$E$26,0)+F1015&lt;J1014+E1015,IF(MOD(A1015-$E$27,periods_per_year)=0,$E$26,0),J1014+E1015-IF(AND(A1015&gt;=$E$23,MOD(A1015-$E$23,int)=0),$E$24,0)-F1015))))</f>
        <v>#NAME?</v>
      </c>
      <c r="H1015" s="79"/>
      <c r="I1015" s="78" t="str">
        <f t="shared" si="5"/>
        <v>#NAME?</v>
      </c>
      <c r="J1015" s="78" t="str">
        <f t="shared" si="6"/>
        <v>#NAME?</v>
      </c>
      <c r="K1015" s="78" t="str">
        <f t="shared" si="7"/>
        <v>#NAME?</v>
      </c>
      <c r="L1015" s="78" t="str">
        <f t="shared" si="8"/>
        <v>#NAME?</v>
      </c>
      <c r="M1015" s="4"/>
      <c r="N1015" s="4"/>
      <c r="O1015" s="74" t="str">
        <f t="shared" si="9"/>
        <v>#NAME?</v>
      </c>
      <c r="P1015" s="75" t="str">
        <f>IF(O1015="","",IF(OR(periods_per_year=26,periods_per_year=52),IF(periods_per_year=26,IF(O1015=1,fpdate,P1014+14),IF(periods_per_year=52,IF(O1015=1,fpdate,P1014+7),"n/a")),IF(periods_per_year=24,DATE(YEAR(fpdate),MONTH(fpdate)+(O1015-1)/2+IF(AND(DAY(fpdate)&gt;=15,MOD(O1015,2)=0),1,0),IF(MOD(O1015,2)=0,IF(DAY(fpdate)&gt;=15,DAY(fpdate)-14,DAY(fpdate)+14),DAY(fpdate))),IF(DAY(DATE(YEAR(fpdate),MONTH(fpdate)+O1015-1,DAY(fpdate)))&lt;&gt;DAY(fpdate),DATE(YEAR(fpdate),MONTH(fpdate)+O1015,0),DATE(YEAR(fpdate),MONTH(fpdate)+O1015-1,DAY(fpdate))))))</f>
        <v>#NAME?</v>
      </c>
      <c r="Q1015" s="80" t="str">
        <f>IF(O1015="","",IF(D1015&lt;&gt;"",D1015,IF(O1015=1,start_rate,IF(variable,IF(OR(O1015=1,O1015&lt;$J$23*periods_per_year),Q1014,MIN($J$24,IF(MOD(O1015-1,$J$26)=0,MAX($J$25,Q1014+$J$27),Q1014))),Q1014))))</f>
        <v>#NAME?</v>
      </c>
      <c r="R1015" s="78" t="str">
        <f t="shared" si="10"/>
        <v>#NAME?</v>
      </c>
      <c r="S1015" s="78" t="str">
        <f t="shared" si="11"/>
        <v>#NAME?</v>
      </c>
      <c r="T1015" s="78" t="str">
        <f t="shared" si="12"/>
        <v>#NAME?</v>
      </c>
      <c r="U1015" s="78" t="str">
        <f t="shared" si="13"/>
        <v>#NAME?</v>
      </c>
    </row>
    <row r="1016" ht="12.75" customHeight="1">
      <c r="A1016" s="74" t="str">
        <f t="shared" si="1"/>
        <v>#NAME?</v>
      </c>
      <c r="B1016" s="75" t="str">
        <f>IF(A1016="","",IF(OR(periods_per_year=26,periods_per_year=52),IF(periods_per_year=26,IF(A1016=1,fpdate,B1015+14),IF(periods_per_year=52,IF(A1016=1,fpdate,B1015+7),"n/a")),IF(periods_per_year=24,DATE(YEAR(fpdate),MONTH(fpdate)+(A1016-1)/2+IF(AND(DAY(fpdate)&gt;=15,MOD(A1016,2)=0),1,0),IF(MOD(A1016,2)=0,IF(DAY(fpdate)&gt;=15,DAY(fpdate)-14,DAY(fpdate)+14),DAY(fpdate))),IF(DAY(DATE(YEAR(fpdate),MONTH(fpdate)+A1016-1,DAY(fpdate)))&lt;&gt;DAY(fpdate),DATE(YEAR(fpdate),MONTH(fpdate)+A1016,0),DATE(YEAR(fpdate),MONTH(fpdate)+A1016-1,DAY(fpdate))))))</f>
        <v>#NAME?</v>
      </c>
      <c r="C1016" s="76" t="str">
        <f t="shared" si="2"/>
        <v>#NAME?</v>
      </c>
      <c r="D1016" s="77" t="str">
        <f>IF(A1016="","",IF(A1016=1,start_rate,IF(variable,IF(OR(A1016=1,A1016&lt;$J$23*periods_per_year),D1015,MIN($J$24,IF(MOD(A1016-1,$J$26)=0,MAX($J$25,D1015+$J$27),D1015))),D1015)))</f>
        <v>#NAME?</v>
      </c>
      <c r="E1016" s="78" t="str">
        <f t="shared" si="3"/>
        <v>#NAME?</v>
      </c>
      <c r="F1016" s="78" t="str">
        <f t="shared" si="4"/>
        <v>#NAME?</v>
      </c>
      <c r="G1016" s="78" t="str">
        <f>IF(OR(A1016="",A1016&lt;$E$23),"",IF(J1015&lt;=F1016,0,IF(IF(AND(A1016&gt;=$E$23,MOD(A1016-$E$23,int)=0),$E$24,0)+F1016&gt;=J1015+E1016,J1015+E1016-F1016,IF(AND(A1016&gt;=$E$23,MOD(A1016-$E$23,int)=0),$E$24,0)+IF(IF(AND(A1016&gt;=$E$23,MOD(A1016-$E$23,int)=0),$E$24,0)+IF(MOD(A1016-$E$27,periods_per_year)=0,$E$26,0)+F1016&lt;J1015+E1016,IF(MOD(A1016-$E$27,periods_per_year)=0,$E$26,0),J1015+E1016-IF(AND(A1016&gt;=$E$23,MOD(A1016-$E$23,int)=0),$E$24,0)-F1016))))</f>
        <v>#NAME?</v>
      </c>
      <c r="H1016" s="79"/>
      <c r="I1016" s="78" t="str">
        <f t="shared" si="5"/>
        <v>#NAME?</v>
      </c>
      <c r="J1016" s="78" t="str">
        <f t="shared" si="6"/>
        <v>#NAME?</v>
      </c>
      <c r="K1016" s="78" t="str">
        <f t="shared" si="7"/>
        <v>#NAME?</v>
      </c>
      <c r="L1016" s="78" t="str">
        <f t="shared" si="8"/>
        <v>#NAME?</v>
      </c>
      <c r="M1016" s="4"/>
      <c r="N1016" s="4"/>
      <c r="O1016" s="74" t="str">
        <f t="shared" si="9"/>
        <v>#NAME?</v>
      </c>
      <c r="P1016" s="75" t="str">
        <f>IF(O1016="","",IF(OR(periods_per_year=26,periods_per_year=52),IF(periods_per_year=26,IF(O1016=1,fpdate,P1015+14),IF(periods_per_year=52,IF(O1016=1,fpdate,P1015+7),"n/a")),IF(periods_per_year=24,DATE(YEAR(fpdate),MONTH(fpdate)+(O1016-1)/2+IF(AND(DAY(fpdate)&gt;=15,MOD(O1016,2)=0),1,0),IF(MOD(O1016,2)=0,IF(DAY(fpdate)&gt;=15,DAY(fpdate)-14,DAY(fpdate)+14),DAY(fpdate))),IF(DAY(DATE(YEAR(fpdate),MONTH(fpdate)+O1016-1,DAY(fpdate)))&lt;&gt;DAY(fpdate),DATE(YEAR(fpdate),MONTH(fpdate)+O1016,0),DATE(YEAR(fpdate),MONTH(fpdate)+O1016-1,DAY(fpdate))))))</f>
        <v>#NAME?</v>
      </c>
      <c r="Q1016" s="80" t="str">
        <f>IF(O1016="","",IF(D1016&lt;&gt;"",D1016,IF(O1016=1,start_rate,IF(variable,IF(OR(O1016=1,O1016&lt;$J$23*periods_per_year),Q1015,MIN($J$24,IF(MOD(O1016-1,$J$26)=0,MAX($J$25,Q1015+$J$27),Q1015))),Q1015))))</f>
        <v>#NAME?</v>
      </c>
      <c r="R1016" s="78" t="str">
        <f t="shared" si="10"/>
        <v>#NAME?</v>
      </c>
      <c r="S1016" s="78" t="str">
        <f t="shared" si="11"/>
        <v>#NAME?</v>
      </c>
      <c r="T1016" s="78" t="str">
        <f t="shared" si="12"/>
        <v>#NAME?</v>
      </c>
      <c r="U1016" s="78" t="str">
        <f t="shared" si="13"/>
        <v>#NAME?</v>
      </c>
    </row>
    <row r="1017" ht="12.75" customHeight="1">
      <c r="A1017" s="74" t="str">
        <f t="shared" si="1"/>
        <v>#NAME?</v>
      </c>
      <c r="B1017" s="75" t="str">
        <f>IF(A1017="","",IF(OR(periods_per_year=26,periods_per_year=52),IF(periods_per_year=26,IF(A1017=1,fpdate,B1016+14),IF(periods_per_year=52,IF(A1017=1,fpdate,B1016+7),"n/a")),IF(periods_per_year=24,DATE(YEAR(fpdate),MONTH(fpdate)+(A1017-1)/2+IF(AND(DAY(fpdate)&gt;=15,MOD(A1017,2)=0),1,0),IF(MOD(A1017,2)=0,IF(DAY(fpdate)&gt;=15,DAY(fpdate)-14,DAY(fpdate)+14),DAY(fpdate))),IF(DAY(DATE(YEAR(fpdate),MONTH(fpdate)+A1017-1,DAY(fpdate)))&lt;&gt;DAY(fpdate),DATE(YEAR(fpdate),MONTH(fpdate)+A1017,0),DATE(YEAR(fpdate),MONTH(fpdate)+A1017-1,DAY(fpdate))))))</f>
        <v>#NAME?</v>
      </c>
      <c r="C1017" s="76" t="str">
        <f t="shared" si="2"/>
        <v>#NAME?</v>
      </c>
      <c r="D1017" s="77" t="str">
        <f>IF(A1017="","",IF(A1017=1,start_rate,IF(variable,IF(OR(A1017=1,A1017&lt;$J$23*periods_per_year),D1016,MIN($J$24,IF(MOD(A1017-1,$J$26)=0,MAX($J$25,D1016+$J$27),D1016))),D1016)))</f>
        <v>#NAME?</v>
      </c>
      <c r="E1017" s="78" t="str">
        <f t="shared" si="3"/>
        <v>#NAME?</v>
      </c>
      <c r="F1017" s="78" t="str">
        <f t="shared" si="4"/>
        <v>#NAME?</v>
      </c>
      <c r="G1017" s="78" t="str">
        <f>IF(OR(A1017="",A1017&lt;$E$23),"",IF(J1016&lt;=F1017,0,IF(IF(AND(A1017&gt;=$E$23,MOD(A1017-$E$23,int)=0),$E$24,0)+F1017&gt;=J1016+E1017,J1016+E1017-F1017,IF(AND(A1017&gt;=$E$23,MOD(A1017-$E$23,int)=0),$E$24,0)+IF(IF(AND(A1017&gt;=$E$23,MOD(A1017-$E$23,int)=0),$E$24,0)+IF(MOD(A1017-$E$27,periods_per_year)=0,$E$26,0)+F1017&lt;J1016+E1017,IF(MOD(A1017-$E$27,periods_per_year)=0,$E$26,0),J1016+E1017-IF(AND(A1017&gt;=$E$23,MOD(A1017-$E$23,int)=0),$E$24,0)-F1017))))</f>
        <v>#NAME?</v>
      </c>
      <c r="H1017" s="79"/>
      <c r="I1017" s="78" t="str">
        <f t="shared" si="5"/>
        <v>#NAME?</v>
      </c>
      <c r="J1017" s="78" t="str">
        <f t="shared" si="6"/>
        <v>#NAME?</v>
      </c>
      <c r="K1017" s="78" t="str">
        <f t="shared" si="7"/>
        <v>#NAME?</v>
      </c>
      <c r="L1017" s="78" t="str">
        <f t="shared" si="8"/>
        <v>#NAME?</v>
      </c>
      <c r="M1017" s="4"/>
      <c r="N1017" s="4"/>
      <c r="O1017" s="74" t="str">
        <f t="shared" si="9"/>
        <v>#NAME?</v>
      </c>
      <c r="P1017" s="75" t="str">
        <f>IF(O1017="","",IF(OR(periods_per_year=26,periods_per_year=52),IF(periods_per_year=26,IF(O1017=1,fpdate,P1016+14),IF(periods_per_year=52,IF(O1017=1,fpdate,P1016+7),"n/a")),IF(periods_per_year=24,DATE(YEAR(fpdate),MONTH(fpdate)+(O1017-1)/2+IF(AND(DAY(fpdate)&gt;=15,MOD(O1017,2)=0),1,0),IF(MOD(O1017,2)=0,IF(DAY(fpdate)&gt;=15,DAY(fpdate)-14,DAY(fpdate)+14),DAY(fpdate))),IF(DAY(DATE(YEAR(fpdate),MONTH(fpdate)+O1017-1,DAY(fpdate)))&lt;&gt;DAY(fpdate),DATE(YEAR(fpdate),MONTH(fpdate)+O1017,0),DATE(YEAR(fpdate),MONTH(fpdate)+O1017-1,DAY(fpdate))))))</f>
        <v>#NAME?</v>
      </c>
      <c r="Q1017" s="80" t="str">
        <f>IF(O1017="","",IF(D1017&lt;&gt;"",D1017,IF(O1017=1,start_rate,IF(variable,IF(OR(O1017=1,O1017&lt;$J$23*periods_per_year),Q1016,MIN($J$24,IF(MOD(O1017-1,$J$26)=0,MAX($J$25,Q1016+$J$27),Q1016))),Q1016))))</f>
        <v>#NAME?</v>
      </c>
      <c r="R1017" s="78" t="str">
        <f t="shared" si="10"/>
        <v>#NAME?</v>
      </c>
      <c r="S1017" s="78" t="str">
        <f t="shared" si="11"/>
        <v>#NAME?</v>
      </c>
      <c r="T1017" s="78" t="str">
        <f t="shared" si="12"/>
        <v>#NAME?</v>
      </c>
      <c r="U1017" s="78" t="str">
        <f t="shared" si="13"/>
        <v>#NAME?</v>
      </c>
    </row>
    <row r="1018" ht="12.75" customHeight="1">
      <c r="A1018" s="74" t="str">
        <f t="shared" si="1"/>
        <v>#NAME?</v>
      </c>
      <c r="B1018" s="75" t="str">
        <f>IF(A1018="","",IF(OR(periods_per_year=26,periods_per_year=52),IF(periods_per_year=26,IF(A1018=1,fpdate,B1017+14),IF(periods_per_year=52,IF(A1018=1,fpdate,B1017+7),"n/a")),IF(periods_per_year=24,DATE(YEAR(fpdate),MONTH(fpdate)+(A1018-1)/2+IF(AND(DAY(fpdate)&gt;=15,MOD(A1018,2)=0),1,0),IF(MOD(A1018,2)=0,IF(DAY(fpdate)&gt;=15,DAY(fpdate)-14,DAY(fpdate)+14),DAY(fpdate))),IF(DAY(DATE(YEAR(fpdate),MONTH(fpdate)+A1018-1,DAY(fpdate)))&lt;&gt;DAY(fpdate),DATE(YEAR(fpdate),MONTH(fpdate)+A1018,0),DATE(YEAR(fpdate),MONTH(fpdate)+A1018-1,DAY(fpdate))))))</f>
        <v>#NAME?</v>
      </c>
      <c r="C1018" s="76" t="str">
        <f t="shared" si="2"/>
        <v>#NAME?</v>
      </c>
      <c r="D1018" s="77" t="str">
        <f>IF(A1018="","",IF(A1018=1,start_rate,IF(variable,IF(OR(A1018=1,A1018&lt;$J$23*periods_per_year),D1017,MIN($J$24,IF(MOD(A1018-1,$J$26)=0,MAX($J$25,D1017+$J$27),D1017))),D1017)))</f>
        <v>#NAME?</v>
      </c>
      <c r="E1018" s="78" t="str">
        <f t="shared" si="3"/>
        <v>#NAME?</v>
      </c>
      <c r="F1018" s="78" t="str">
        <f t="shared" si="4"/>
        <v>#NAME?</v>
      </c>
      <c r="G1018" s="78" t="str">
        <f>IF(OR(A1018="",A1018&lt;$E$23),"",IF(J1017&lt;=F1018,0,IF(IF(AND(A1018&gt;=$E$23,MOD(A1018-$E$23,int)=0),$E$24,0)+F1018&gt;=J1017+E1018,J1017+E1018-F1018,IF(AND(A1018&gt;=$E$23,MOD(A1018-$E$23,int)=0),$E$24,0)+IF(IF(AND(A1018&gt;=$E$23,MOD(A1018-$E$23,int)=0),$E$24,0)+IF(MOD(A1018-$E$27,periods_per_year)=0,$E$26,0)+F1018&lt;J1017+E1018,IF(MOD(A1018-$E$27,periods_per_year)=0,$E$26,0),J1017+E1018-IF(AND(A1018&gt;=$E$23,MOD(A1018-$E$23,int)=0),$E$24,0)-F1018))))</f>
        <v>#NAME?</v>
      </c>
      <c r="H1018" s="79"/>
      <c r="I1018" s="78" t="str">
        <f t="shared" si="5"/>
        <v>#NAME?</v>
      </c>
      <c r="J1018" s="78" t="str">
        <f t="shared" si="6"/>
        <v>#NAME?</v>
      </c>
      <c r="K1018" s="78" t="str">
        <f t="shared" si="7"/>
        <v>#NAME?</v>
      </c>
      <c r="L1018" s="78" t="str">
        <f t="shared" si="8"/>
        <v>#NAME?</v>
      </c>
      <c r="M1018" s="4"/>
      <c r="N1018" s="4"/>
      <c r="O1018" s="74" t="str">
        <f t="shared" si="9"/>
        <v>#NAME?</v>
      </c>
      <c r="P1018" s="75" t="str">
        <f>IF(O1018="","",IF(OR(periods_per_year=26,periods_per_year=52),IF(periods_per_year=26,IF(O1018=1,fpdate,P1017+14),IF(periods_per_year=52,IF(O1018=1,fpdate,P1017+7),"n/a")),IF(periods_per_year=24,DATE(YEAR(fpdate),MONTH(fpdate)+(O1018-1)/2+IF(AND(DAY(fpdate)&gt;=15,MOD(O1018,2)=0),1,0),IF(MOD(O1018,2)=0,IF(DAY(fpdate)&gt;=15,DAY(fpdate)-14,DAY(fpdate)+14),DAY(fpdate))),IF(DAY(DATE(YEAR(fpdate),MONTH(fpdate)+O1018-1,DAY(fpdate)))&lt;&gt;DAY(fpdate),DATE(YEAR(fpdate),MONTH(fpdate)+O1018,0),DATE(YEAR(fpdate),MONTH(fpdate)+O1018-1,DAY(fpdate))))))</f>
        <v>#NAME?</v>
      </c>
      <c r="Q1018" s="80" t="str">
        <f>IF(O1018="","",IF(D1018&lt;&gt;"",D1018,IF(O1018=1,start_rate,IF(variable,IF(OR(O1018=1,O1018&lt;$J$23*periods_per_year),Q1017,MIN($J$24,IF(MOD(O1018-1,$J$26)=0,MAX($J$25,Q1017+$J$27),Q1017))),Q1017))))</f>
        <v>#NAME?</v>
      </c>
      <c r="R1018" s="78" t="str">
        <f t="shared" si="10"/>
        <v>#NAME?</v>
      </c>
      <c r="S1018" s="78" t="str">
        <f t="shared" si="11"/>
        <v>#NAME?</v>
      </c>
      <c r="T1018" s="78" t="str">
        <f t="shared" si="12"/>
        <v>#NAME?</v>
      </c>
      <c r="U1018" s="78" t="str">
        <f t="shared" si="13"/>
        <v>#NAME?</v>
      </c>
    </row>
    <row r="1019" ht="12.75" customHeight="1">
      <c r="A1019" s="74" t="str">
        <f t="shared" si="1"/>
        <v>#NAME?</v>
      </c>
      <c r="B1019" s="75" t="str">
        <f>IF(A1019="","",IF(OR(periods_per_year=26,periods_per_year=52),IF(periods_per_year=26,IF(A1019=1,fpdate,B1018+14),IF(periods_per_year=52,IF(A1019=1,fpdate,B1018+7),"n/a")),IF(periods_per_year=24,DATE(YEAR(fpdate),MONTH(fpdate)+(A1019-1)/2+IF(AND(DAY(fpdate)&gt;=15,MOD(A1019,2)=0),1,0),IF(MOD(A1019,2)=0,IF(DAY(fpdate)&gt;=15,DAY(fpdate)-14,DAY(fpdate)+14),DAY(fpdate))),IF(DAY(DATE(YEAR(fpdate),MONTH(fpdate)+A1019-1,DAY(fpdate)))&lt;&gt;DAY(fpdate),DATE(YEAR(fpdate),MONTH(fpdate)+A1019,0),DATE(YEAR(fpdate),MONTH(fpdate)+A1019-1,DAY(fpdate))))))</f>
        <v>#NAME?</v>
      </c>
      <c r="C1019" s="76" t="str">
        <f t="shared" si="2"/>
        <v>#NAME?</v>
      </c>
      <c r="D1019" s="77" t="str">
        <f>IF(A1019="","",IF(A1019=1,start_rate,IF(variable,IF(OR(A1019=1,A1019&lt;$J$23*periods_per_year),D1018,MIN($J$24,IF(MOD(A1019-1,$J$26)=0,MAX($J$25,D1018+$J$27),D1018))),D1018)))</f>
        <v>#NAME?</v>
      </c>
      <c r="E1019" s="78" t="str">
        <f t="shared" si="3"/>
        <v>#NAME?</v>
      </c>
      <c r="F1019" s="78" t="str">
        <f t="shared" si="4"/>
        <v>#NAME?</v>
      </c>
      <c r="G1019" s="78" t="str">
        <f>IF(OR(A1019="",A1019&lt;$E$23),"",IF(J1018&lt;=F1019,0,IF(IF(AND(A1019&gt;=$E$23,MOD(A1019-$E$23,int)=0),$E$24,0)+F1019&gt;=J1018+E1019,J1018+E1019-F1019,IF(AND(A1019&gt;=$E$23,MOD(A1019-$E$23,int)=0),$E$24,0)+IF(IF(AND(A1019&gt;=$E$23,MOD(A1019-$E$23,int)=0),$E$24,0)+IF(MOD(A1019-$E$27,periods_per_year)=0,$E$26,0)+F1019&lt;J1018+E1019,IF(MOD(A1019-$E$27,periods_per_year)=0,$E$26,0),J1018+E1019-IF(AND(A1019&gt;=$E$23,MOD(A1019-$E$23,int)=0),$E$24,0)-F1019))))</f>
        <v>#NAME?</v>
      </c>
      <c r="H1019" s="79"/>
      <c r="I1019" s="78" t="str">
        <f t="shared" si="5"/>
        <v>#NAME?</v>
      </c>
      <c r="J1019" s="78" t="str">
        <f t="shared" si="6"/>
        <v>#NAME?</v>
      </c>
      <c r="K1019" s="78" t="str">
        <f t="shared" si="7"/>
        <v>#NAME?</v>
      </c>
      <c r="L1019" s="78" t="str">
        <f t="shared" si="8"/>
        <v>#NAME?</v>
      </c>
      <c r="M1019" s="4"/>
      <c r="N1019" s="4"/>
      <c r="O1019" s="74" t="str">
        <f t="shared" si="9"/>
        <v>#NAME?</v>
      </c>
      <c r="P1019" s="75" t="str">
        <f>IF(O1019="","",IF(OR(periods_per_year=26,periods_per_year=52),IF(periods_per_year=26,IF(O1019=1,fpdate,P1018+14),IF(periods_per_year=52,IF(O1019=1,fpdate,P1018+7),"n/a")),IF(periods_per_year=24,DATE(YEAR(fpdate),MONTH(fpdate)+(O1019-1)/2+IF(AND(DAY(fpdate)&gt;=15,MOD(O1019,2)=0),1,0),IF(MOD(O1019,2)=0,IF(DAY(fpdate)&gt;=15,DAY(fpdate)-14,DAY(fpdate)+14),DAY(fpdate))),IF(DAY(DATE(YEAR(fpdate),MONTH(fpdate)+O1019-1,DAY(fpdate)))&lt;&gt;DAY(fpdate),DATE(YEAR(fpdate),MONTH(fpdate)+O1019,0),DATE(YEAR(fpdate),MONTH(fpdate)+O1019-1,DAY(fpdate))))))</f>
        <v>#NAME?</v>
      </c>
      <c r="Q1019" s="80" t="str">
        <f>IF(O1019="","",IF(D1019&lt;&gt;"",D1019,IF(O1019=1,start_rate,IF(variable,IF(OR(O1019=1,O1019&lt;$J$23*periods_per_year),Q1018,MIN($J$24,IF(MOD(O1019-1,$J$26)=0,MAX($J$25,Q1018+$J$27),Q1018))),Q1018))))</f>
        <v>#NAME?</v>
      </c>
      <c r="R1019" s="78" t="str">
        <f t="shared" si="10"/>
        <v>#NAME?</v>
      </c>
      <c r="S1019" s="78" t="str">
        <f t="shared" si="11"/>
        <v>#NAME?</v>
      </c>
      <c r="T1019" s="78" t="str">
        <f t="shared" si="12"/>
        <v>#NAME?</v>
      </c>
      <c r="U1019" s="78" t="str">
        <f t="shared" si="13"/>
        <v>#NAME?</v>
      </c>
    </row>
    <row r="1020" ht="12.75" customHeight="1">
      <c r="A1020" s="74" t="str">
        <f t="shared" si="1"/>
        <v>#NAME?</v>
      </c>
      <c r="B1020" s="75" t="str">
        <f>IF(A1020="","",IF(OR(periods_per_year=26,periods_per_year=52),IF(periods_per_year=26,IF(A1020=1,fpdate,B1019+14),IF(periods_per_year=52,IF(A1020=1,fpdate,B1019+7),"n/a")),IF(periods_per_year=24,DATE(YEAR(fpdate),MONTH(fpdate)+(A1020-1)/2+IF(AND(DAY(fpdate)&gt;=15,MOD(A1020,2)=0),1,0),IF(MOD(A1020,2)=0,IF(DAY(fpdate)&gt;=15,DAY(fpdate)-14,DAY(fpdate)+14),DAY(fpdate))),IF(DAY(DATE(YEAR(fpdate),MONTH(fpdate)+A1020-1,DAY(fpdate)))&lt;&gt;DAY(fpdate),DATE(YEAR(fpdate),MONTH(fpdate)+A1020,0),DATE(YEAR(fpdate),MONTH(fpdate)+A1020-1,DAY(fpdate))))))</f>
        <v>#NAME?</v>
      </c>
      <c r="C1020" s="76" t="str">
        <f t="shared" si="2"/>
        <v>#NAME?</v>
      </c>
      <c r="D1020" s="77" t="str">
        <f>IF(A1020="","",IF(A1020=1,start_rate,IF(variable,IF(OR(A1020=1,A1020&lt;$J$23*periods_per_year),D1019,MIN($J$24,IF(MOD(A1020-1,$J$26)=0,MAX($J$25,D1019+$J$27),D1019))),D1019)))</f>
        <v>#NAME?</v>
      </c>
      <c r="E1020" s="78" t="str">
        <f t="shared" si="3"/>
        <v>#NAME?</v>
      </c>
      <c r="F1020" s="78" t="str">
        <f t="shared" si="4"/>
        <v>#NAME?</v>
      </c>
      <c r="G1020" s="78" t="str">
        <f>IF(OR(A1020="",A1020&lt;$E$23),"",IF(J1019&lt;=F1020,0,IF(IF(AND(A1020&gt;=$E$23,MOD(A1020-$E$23,int)=0),$E$24,0)+F1020&gt;=J1019+E1020,J1019+E1020-F1020,IF(AND(A1020&gt;=$E$23,MOD(A1020-$E$23,int)=0),$E$24,0)+IF(IF(AND(A1020&gt;=$E$23,MOD(A1020-$E$23,int)=0),$E$24,0)+IF(MOD(A1020-$E$27,periods_per_year)=0,$E$26,0)+F1020&lt;J1019+E1020,IF(MOD(A1020-$E$27,periods_per_year)=0,$E$26,0),J1019+E1020-IF(AND(A1020&gt;=$E$23,MOD(A1020-$E$23,int)=0),$E$24,0)-F1020))))</f>
        <v>#NAME?</v>
      </c>
      <c r="H1020" s="79"/>
      <c r="I1020" s="78" t="str">
        <f t="shared" si="5"/>
        <v>#NAME?</v>
      </c>
      <c r="J1020" s="78" t="str">
        <f t="shared" si="6"/>
        <v>#NAME?</v>
      </c>
      <c r="K1020" s="78" t="str">
        <f t="shared" si="7"/>
        <v>#NAME?</v>
      </c>
      <c r="L1020" s="78" t="str">
        <f t="shared" si="8"/>
        <v>#NAME?</v>
      </c>
      <c r="M1020" s="4"/>
      <c r="N1020" s="4"/>
      <c r="O1020" s="74" t="str">
        <f t="shared" si="9"/>
        <v>#NAME?</v>
      </c>
      <c r="P1020" s="75" t="str">
        <f>IF(O1020="","",IF(OR(periods_per_year=26,periods_per_year=52),IF(periods_per_year=26,IF(O1020=1,fpdate,P1019+14),IF(periods_per_year=52,IF(O1020=1,fpdate,P1019+7),"n/a")),IF(periods_per_year=24,DATE(YEAR(fpdate),MONTH(fpdate)+(O1020-1)/2+IF(AND(DAY(fpdate)&gt;=15,MOD(O1020,2)=0),1,0),IF(MOD(O1020,2)=0,IF(DAY(fpdate)&gt;=15,DAY(fpdate)-14,DAY(fpdate)+14),DAY(fpdate))),IF(DAY(DATE(YEAR(fpdate),MONTH(fpdate)+O1020-1,DAY(fpdate)))&lt;&gt;DAY(fpdate),DATE(YEAR(fpdate),MONTH(fpdate)+O1020,0),DATE(YEAR(fpdate),MONTH(fpdate)+O1020-1,DAY(fpdate))))))</f>
        <v>#NAME?</v>
      </c>
      <c r="Q1020" s="80" t="str">
        <f>IF(O1020="","",IF(D1020&lt;&gt;"",D1020,IF(O1020=1,start_rate,IF(variable,IF(OR(O1020=1,O1020&lt;$J$23*periods_per_year),Q1019,MIN($J$24,IF(MOD(O1020-1,$J$26)=0,MAX($J$25,Q1019+$J$27),Q1019))),Q1019))))</f>
        <v>#NAME?</v>
      </c>
      <c r="R1020" s="78" t="str">
        <f t="shared" si="10"/>
        <v>#NAME?</v>
      </c>
      <c r="S1020" s="78" t="str">
        <f t="shared" si="11"/>
        <v>#NAME?</v>
      </c>
      <c r="T1020" s="78" t="str">
        <f t="shared" si="12"/>
        <v>#NAME?</v>
      </c>
      <c r="U1020" s="78" t="str">
        <f t="shared" si="13"/>
        <v>#NAME?</v>
      </c>
    </row>
    <row r="1021" ht="12.75" customHeight="1">
      <c r="A1021" s="74" t="str">
        <f t="shared" si="1"/>
        <v>#NAME?</v>
      </c>
      <c r="B1021" s="75" t="str">
        <f>IF(A1021="","",IF(OR(periods_per_year=26,periods_per_year=52),IF(periods_per_year=26,IF(A1021=1,fpdate,B1020+14),IF(periods_per_year=52,IF(A1021=1,fpdate,B1020+7),"n/a")),IF(periods_per_year=24,DATE(YEAR(fpdate),MONTH(fpdate)+(A1021-1)/2+IF(AND(DAY(fpdate)&gt;=15,MOD(A1021,2)=0),1,0),IF(MOD(A1021,2)=0,IF(DAY(fpdate)&gt;=15,DAY(fpdate)-14,DAY(fpdate)+14),DAY(fpdate))),IF(DAY(DATE(YEAR(fpdate),MONTH(fpdate)+A1021-1,DAY(fpdate)))&lt;&gt;DAY(fpdate),DATE(YEAR(fpdate),MONTH(fpdate)+A1021,0),DATE(YEAR(fpdate),MONTH(fpdate)+A1021-1,DAY(fpdate))))))</f>
        <v>#NAME?</v>
      </c>
      <c r="C1021" s="76" t="str">
        <f t="shared" si="2"/>
        <v>#NAME?</v>
      </c>
      <c r="D1021" s="77" t="str">
        <f>IF(A1021="","",IF(A1021=1,start_rate,IF(variable,IF(OR(A1021=1,A1021&lt;$J$23*periods_per_year),D1020,MIN($J$24,IF(MOD(A1021-1,$J$26)=0,MAX($J$25,D1020+$J$27),D1020))),D1020)))</f>
        <v>#NAME?</v>
      </c>
      <c r="E1021" s="78" t="str">
        <f t="shared" si="3"/>
        <v>#NAME?</v>
      </c>
      <c r="F1021" s="78" t="str">
        <f t="shared" si="4"/>
        <v>#NAME?</v>
      </c>
      <c r="G1021" s="78" t="str">
        <f>IF(OR(A1021="",A1021&lt;$E$23),"",IF(J1020&lt;=F1021,0,IF(IF(AND(A1021&gt;=$E$23,MOD(A1021-$E$23,int)=0),$E$24,0)+F1021&gt;=J1020+E1021,J1020+E1021-F1021,IF(AND(A1021&gt;=$E$23,MOD(A1021-$E$23,int)=0),$E$24,0)+IF(IF(AND(A1021&gt;=$E$23,MOD(A1021-$E$23,int)=0),$E$24,0)+IF(MOD(A1021-$E$27,periods_per_year)=0,$E$26,0)+F1021&lt;J1020+E1021,IF(MOD(A1021-$E$27,periods_per_year)=0,$E$26,0),J1020+E1021-IF(AND(A1021&gt;=$E$23,MOD(A1021-$E$23,int)=0),$E$24,0)-F1021))))</f>
        <v>#NAME?</v>
      </c>
      <c r="H1021" s="79"/>
      <c r="I1021" s="78" t="str">
        <f t="shared" si="5"/>
        <v>#NAME?</v>
      </c>
      <c r="J1021" s="78" t="str">
        <f t="shared" si="6"/>
        <v>#NAME?</v>
      </c>
      <c r="K1021" s="78" t="str">
        <f t="shared" si="7"/>
        <v>#NAME?</v>
      </c>
      <c r="L1021" s="78" t="str">
        <f t="shared" si="8"/>
        <v>#NAME?</v>
      </c>
      <c r="M1021" s="4"/>
      <c r="N1021" s="4"/>
      <c r="O1021" s="74" t="str">
        <f t="shared" si="9"/>
        <v>#NAME?</v>
      </c>
      <c r="P1021" s="75" t="str">
        <f>IF(O1021="","",IF(OR(periods_per_year=26,periods_per_year=52),IF(periods_per_year=26,IF(O1021=1,fpdate,P1020+14),IF(periods_per_year=52,IF(O1021=1,fpdate,P1020+7),"n/a")),IF(periods_per_year=24,DATE(YEAR(fpdate),MONTH(fpdate)+(O1021-1)/2+IF(AND(DAY(fpdate)&gt;=15,MOD(O1021,2)=0),1,0),IF(MOD(O1021,2)=0,IF(DAY(fpdate)&gt;=15,DAY(fpdate)-14,DAY(fpdate)+14),DAY(fpdate))),IF(DAY(DATE(YEAR(fpdate),MONTH(fpdate)+O1021-1,DAY(fpdate)))&lt;&gt;DAY(fpdate),DATE(YEAR(fpdate),MONTH(fpdate)+O1021,0),DATE(YEAR(fpdate),MONTH(fpdate)+O1021-1,DAY(fpdate))))))</f>
        <v>#NAME?</v>
      </c>
      <c r="Q1021" s="80" t="str">
        <f>IF(O1021="","",IF(D1021&lt;&gt;"",D1021,IF(O1021=1,start_rate,IF(variable,IF(OR(O1021=1,O1021&lt;$J$23*periods_per_year),Q1020,MIN($J$24,IF(MOD(O1021-1,$J$26)=0,MAX($J$25,Q1020+$J$27),Q1020))),Q1020))))</f>
        <v>#NAME?</v>
      </c>
      <c r="R1021" s="78" t="str">
        <f t="shared" si="10"/>
        <v>#NAME?</v>
      </c>
      <c r="S1021" s="78" t="str">
        <f t="shared" si="11"/>
        <v>#NAME?</v>
      </c>
      <c r="T1021" s="78" t="str">
        <f t="shared" si="12"/>
        <v>#NAME?</v>
      </c>
      <c r="U1021" s="78" t="str">
        <f t="shared" si="13"/>
        <v>#NAME?</v>
      </c>
    </row>
    <row r="1022" ht="12.75" customHeight="1">
      <c r="A1022" s="74" t="str">
        <f t="shared" si="1"/>
        <v>#NAME?</v>
      </c>
      <c r="B1022" s="75" t="str">
        <f>IF(A1022="","",IF(OR(periods_per_year=26,periods_per_year=52),IF(periods_per_year=26,IF(A1022=1,fpdate,B1021+14),IF(periods_per_year=52,IF(A1022=1,fpdate,B1021+7),"n/a")),IF(periods_per_year=24,DATE(YEAR(fpdate),MONTH(fpdate)+(A1022-1)/2+IF(AND(DAY(fpdate)&gt;=15,MOD(A1022,2)=0),1,0),IF(MOD(A1022,2)=0,IF(DAY(fpdate)&gt;=15,DAY(fpdate)-14,DAY(fpdate)+14),DAY(fpdate))),IF(DAY(DATE(YEAR(fpdate),MONTH(fpdate)+A1022-1,DAY(fpdate)))&lt;&gt;DAY(fpdate),DATE(YEAR(fpdate),MONTH(fpdate)+A1022,0),DATE(YEAR(fpdate),MONTH(fpdate)+A1022-1,DAY(fpdate))))))</f>
        <v>#NAME?</v>
      </c>
      <c r="C1022" s="76" t="str">
        <f t="shared" si="2"/>
        <v>#NAME?</v>
      </c>
      <c r="D1022" s="77" t="str">
        <f>IF(A1022="","",IF(A1022=1,start_rate,IF(variable,IF(OR(A1022=1,A1022&lt;$J$23*periods_per_year),D1021,MIN($J$24,IF(MOD(A1022-1,$J$26)=0,MAX($J$25,D1021+$J$27),D1021))),D1021)))</f>
        <v>#NAME?</v>
      </c>
      <c r="E1022" s="78" t="str">
        <f t="shared" si="3"/>
        <v>#NAME?</v>
      </c>
      <c r="F1022" s="78" t="str">
        <f t="shared" si="4"/>
        <v>#NAME?</v>
      </c>
      <c r="G1022" s="78" t="str">
        <f>IF(OR(A1022="",A1022&lt;$E$23),"",IF(J1021&lt;=F1022,0,IF(IF(AND(A1022&gt;=$E$23,MOD(A1022-$E$23,int)=0),$E$24,0)+F1022&gt;=J1021+E1022,J1021+E1022-F1022,IF(AND(A1022&gt;=$E$23,MOD(A1022-$E$23,int)=0),$E$24,0)+IF(IF(AND(A1022&gt;=$E$23,MOD(A1022-$E$23,int)=0),$E$24,0)+IF(MOD(A1022-$E$27,periods_per_year)=0,$E$26,0)+F1022&lt;J1021+E1022,IF(MOD(A1022-$E$27,periods_per_year)=0,$E$26,0),J1021+E1022-IF(AND(A1022&gt;=$E$23,MOD(A1022-$E$23,int)=0),$E$24,0)-F1022))))</f>
        <v>#NAME?</v>
      </c>
      <c r="H1022" s="79"/>
      <c r="I1022" s="78" t="str">
        <f t="shared" si="5"/>
        <v>#NAME?</v>
      </c>
      <c r="J1022" s="78" t="str">
        <f t="shared" si="6"/>
        <v>#NAME?</v>
      </c>
      <c r="K1022" s="78" t="str">
        <f t="shared" si="7"/>
        <v>#NAME?</v>
      </c>
      <c r="L1022" s="78" t="str">
        <f t="shared" si="8"/>
        <v>#NAME?</v>
      </c>
      <c r="M1022" s="4"/>
      <c r="N1022" s="4"/>
      <c r="O1022" s="74" t="str">
        <f t="shared" si="9"/>
        <v>#NAME?</v>
      </c>
      <c r="P1022" s="75" t="str">
        <f>IF(O1022="","",IF(OR(periods_per_year=26,periods_per_year=52),IF(periods_per_year=26,IF(O1022=1,fpdate,P1021+14),IF(periods_per_year=52,IF(O1022=1,fpdate,P1021+7),"n/a")),IF(periods_per_year=24,DATE(YEAR(fpdate),MONTH(fpdate)+(O1022-1)/2+IF(AND(DAY(fpdate)&gt;=15,MOD(O1022,2)=0),1,0),IF(MOD(O1022,2)=0,IF(DAY(fpdate)&gt;=15,DAY(fpdate)-14,DAY(fpdate)+14),DAY(fpdate))),IF(DAY(DATE(YEAR(fpdate),MONTH(fpdate)+O1022-1,DAY(fpdate)))&lt;&gt;DAY(fpdate),DATE(YEAR(fpdate),MONTH(fpdate)+O1022,0),DATE(YEAR(fpdate),MONTH(fpdate)+O1022-1,DAY(fpdate))))))</f>
        <v>#NAME?</v>
      </c>
      <c r="Q1022" s="80" t="str">
        <f>IF(O1022="","",IF(D1022&lt;&gt;"",D1022,IF(O1022=1,start_rate,IF(variable,IF(OR(O1022=1,O1022&lt;$J$23*periods_per_year),Q1021,MIN($J$24,IF(MOD(O1022-1,$J$26)=0,MAX($J$25,Q1021+$J$27),Q1021))),Q1021))))</f>
        <v>#NAME?</v>
      </c>
      <c r="R1022" s="78" t="str">
        <f t="shared" si="10"/>
        <v>#NAME?</v>
      </c>
      <c r="S1022" s="78" t="str">
        <f t="shared" si="11"/>
        <v>#NAME?</v>
      </c>
      <c r="T1022" s="78" t="str">
        <f t="shared" si="12"/>
        <v>#NAME?</v>
      </c>
      <c r="U1022" s="78" t="str">
        <f t="shared" si="13"/>
        <v>#NAME?</v>
      </c>
    </row>
    <row r="1023" ht="12.75" customHeight="1">
      <c r="A1023" s="74" t="str">
        <f t="shared" si="1"/>
        <v>#NAME?</v>
      </c>
      <c r="B1023" s="75" t="str">
        <f>IF(A1023="","",IF(OR(periods_per_year=26,periods_per_year=52),IF(periods_per_year=26,IF(A1023=1,fpdate,B1022+14),IF(periods_per_year=52,IF(A1023=1,fpdate,B1022+7),"n/a")),IF(periods_per_year=24,DATE(YEAR(fpdate),MONTH(fpdate)+(A1023-1)/2+IF(AND(DAY(fpdate)&gt;=15,MOD(A1023,2)=0),1,0),IF(MOD(A1023,2)=0,IF(DAY(fpdate)&gt;=15,DAY(fpdate)-14,DAY(fpdate)+14),DAY(fpdate))),IF(DAY(DATE(YEAR(fpdate),MONTH(fpdate)+A1023-1,DAY(fpdate)))&lt;&gt;DAY(fpdate),DATE(YEAR(fpdate),MONTH(fpdate)+A1023,0),DATE(YEAR(fpdate),MONTH(fpdate)+A1023-1,DAY(fpdate))))))</f>
        <v>#NAME?</v>
      </c>
      <c r="C1023" s="76" t="str">
        <f t="shared" si="2"/>
        <v>#NAME?</v>
      </c>
      <c r="D1023" s="77" t="str">
        <f>IF(A1023="","",IF(A1023=1,start_rate,IF(variable,IF(OR(A1023=1,A1023&lt;$J$23*periods_per_year),D1022,MIN($J$24,IF(MOD(A1023-1,$J$26)=0,MAX($J$25,D1022+$J$27),D1022))),D1022)))</f>
        <v>#NAME?</v>
      </c>
      <c r="E1023" s="78" t="str">
        <f t="shared" si="3"/>
        <v>#NAME?</v>
      </c>
      <c r="F1023" s="78" t="str">
        <f t="shared" si="4"/>
        <v>#NAME?</v>
      </c>
      <c r="G1023" s="78" t="str">
        <f>IF(OR(A1023="",A1023&lt;$E$23),"",IF(J1022&lt;=F1023,0,IF(IF(AND(A1023&gt;=$E$23,MOD(A1023-$E$23,int)=0),$E$24,0)+F1023&gt;=J1022+E1023,J1022+E1023-F1023,IF(AND(A1023&gt;=$E$23,MOD(A1023-$E$23,int)=0),$E$24,0)+IF(IF(AND(A1023&gt;=$E$23,MOD(A1023-$E$23,int)=0),$E$24,0)+IF(MOD(A1023-$E$27,periods_per_year)=0,$E$26,0)+F1023&lt;J1022+E1023,IF(MOD(A1023-$E$27,periods_per_year)=0,$E$26,0),J1022+E1023-IF(AND(A1023&gt;=$E$23,MOD(A1023-$E$23,int)=0),$E$24,0)-F1023))))</f>
        <v>#NAME?</v>
      </c>
      <c r="H1023" s="79"/>
      <c r="I1023" s="78" t="str">
        <f t="shared" si="5"/>
        <v>#NAME?</v>
      </c>
      <c r="J1023" s="78" t="str">
        <f t="shared" si="6"/>
        <v>#NAME?</v>
      </c>
      <c r="K1023" s="78" t="str">
        <f t="shared" si="7"/>
        <v>#NAME?</v>
      </c>
      <c r="L1023" s="78" t="str">
        <f t="shared" si="8"/>
        <v>#NAME?</v>
      </c>
      <c r="M1023" s="4"/>
      <c r="N1023" s="4"/>
      <c r="O1023" s="74" t="str">
        <f t="shared" si="9"/>
        <v>#NAME?</v>
      </c>
      <c r="P1023" s="75" t="str">
        <f>IF(O1023="","",IF(OR(periods_per_year=26,periods_per_year=52),IF(periods_per_year=26,IF(O1023=1,fpdate,P1022+14),IF(periods_per_year=52,IF(O1023=1,fpdate,P1022+7),"n/a")),IF(periods_per_year=24,DATE(YEAR(fpdate),MONTH(fpdate)+(O1023-1)/2+IF(AND(DAY(fpdate)&gt;=15,MOD(O1023,2)=0),1,0),IF(MOD(O1023,2)=0,IF(DAY(fpdate)&gt;=15,DAY(fpdate)-14,DAY(fpdate)+14),DAY(fpdate))),IF(DAY(DATE(YEAR(fpdate),MONTH(fpdate)+O1023-1,DAY(fpdate)))&lt;&gt;DAY(fpdate),DATE(YEAR(fpdate),MONTH(fpdate)+O1023,0),DATE(YEAR(fpdate),MONTH(fpdate)+O1023-1,DAY(fpdate))))))</f>
        <v>#NAME?</v>
      </c>
      <c r="Q1023" s="80" t="str">
        <f>IF(O1023="","",IF(D1023&lt;&gt;"",D1023,IF(O1023=1,start_rate,IF(variable,IF(OR(O1023=1,O1023&lt;$J$23*periods_per_year),Q1022,MIN($J$24,IF(MOD(O1023-1,$J$26)=0,MAX($J$25,Q1022+$J$27),Q1022))),Q1022))))</f>
        <v>#NAME?</v>
      </c>
      <c r="R1023" s="78" t="str">
        <f t="shared" si="10"/>
        <v>#NAME?</v>
      </c>
      <c r="S1023" s="78" t="str">
        <f t="shared" si="11"/>
        <v>#NAME?</v>
      </c>
      <c r="T1023" s="78" t="str">
        <f t="shared" si="12"/>
        <v>#NAME?</v>
      </c>
      <c r="U1023" s="78" t="str">
        <f t="shared" si="13"/>
        <v>#NAME?</v>
      </c>
    </row>
    <row r="1024" ht="12.75" customHeight="1">
      <c r="A1024" s="74" t="str">
        <f t="shared" si="1"/>
        <v>#NAME?</v>
      </c>
      <c r="B1024" s="75" t="str">
        <f>IF(A1024="","",IF(OR(periods_per_year=26,periods_per_year=52),IF(periods_per_year=26,IF(A1024=1,fpdate,B1023+14),IF(periods_per_year=52,IF(A1024=1,fpdate,B1023+7),"n/a")),IF(periods_per_year=24,DATE(YEAR(fpdate),MONTH(fpdate)+(A1024-1)/2+IF(AND(DAY(fpdate)&gt;=15,MOD(A1024,2)=0),1,0),IF(MOD(A1024,2)=0,IF(DAY(fpdate)&gt;=15,DAY(fpdate)-14,DAY(fpdate)+14),DAY(fpdate))),IF(DAY(DATE(YEAR(fpdate),MONTH(fpdate)+A1024-1,DAY(fpdate)))&lt;&gt;DAY(fpdate),DATE(YEAR(fpdate),MONTH(fpdate)+A1024,0),DATE(YEAR(fpdate),MONTH(fpdate)+A1024-1,DAY(fpdate))))))</f>
        <v>#NAME?</v>
      </c>
      <c r="C1024" s="76" t="str">
        <f t="shared" si="2"/>
        <v>#NAME?</v>
      </c>
      <c r="D1024" s="77" t="str">
        <f>IF(A1024="","",IF(A1024=1,start_rate,IF(variable,IF(OR(A1024=1,A1024&lt;$J$23*periods_per_year),D1023,MIN($J$24,IF(MOD(A1024-1,$J$26)=0,MAX($J$25,D1023+$J$27),D1023))),D1023)))</f>
        <v>#NAME?</v>
      </c>
      <c r="E1024" s="78" t="str">
        <f t="shared" si="3"/>
        <v>#NAME?</v>
      </c>
      <c r="F1024" s="78" t="str">
        <f t="shared" si="4"/>
        <v>#NAME?</v>
      </c>
      <c r="G1024" s="78" t="str">
        <f>IF(OR(A1024="",A1024&lt;$E$23),"",IF(J1023&lt;=F1024,0,IF(IF(AND(A1024&gt;=$E$23,MOD(A1024-$E$23,int)=0),$E$24,0)+F1024&gt;=J1023+E1024,J1023+E1024-F1024,IF(AND(A1024&gt;=$E$23,MOD(A1024-$E$23,int)=0),$E$24,0)+IF(IF(AND(A1024&gt;=$E$23,MOD(A1024-$E$23,int)=0),$E$24,0)+IF(MOD(A1024-$E$27,periods_per_year)=0,$E$26,0)+F1024&lt;J1023+E1024,IF(MOD(A1024-$E$27,periods_per_year)=0,$E$26,0),J1023+E1024-IF(AND(A1024&gt;=$E$23,MOD(A1024-$E$23,int)=0),$E$24,0)-F1024))))</f>
        <v>#NAME?</v>
      </c>
      <c r="H1024" s="79"/>
      <c r="I1024" s="78" t="str">
        <f t="shared" si="5"/>
        <v>#NAME?</v>
      </c>
      <c r="J1024" s="78" t="str">
        <f t="shared" si="6"/>
        <v>#NAME?</v>
      </c>
      <c r="K1024" s="78" t="str">
        <f t="shared" si="7"/>
        <v>#NAME?</v>
      </c>
      <c r="L1024" s="78" t="str">
        <f t="shared" si="8"/>
        <v>#NAME?</v>
      </c>
      <c r="M1024" s="4"/>
      <c r="N1024" s="4"/>
      <c r="O1024" s="74" t="str">
        <f t="shared" si="9"/>
        <v>#NAME?</v>
      </c>
      <c r="P1024" s="75" t="str">
        <f>IF(O1024="","",IF(OR(periods_per_year=26,periods_per_year=52),IF(periods_per_year=26,IF(O1024=1,fpdate,P1023+14),IF(periods_per_year=52,IF(O1024=1,fpdate,P1023+7),"n/a")),IF(periods_per_year=24,DATE(YEAR(fpdate),MONTH(fpdate)+(O1024-1)/2+IF(AND(DAY(fpdate)&gt;=15,MOD(O1024,2)=0),1,0),IF(MOD(O1024,2)=0,IF(DAY(fpdate)&gt;=15,DAY(fpdate)-14,DAY(fpdate)+14),DAY(fpdate))),IF(DAY(DATE(YEAR(fpdate),MONTH(fpdate)+O1024-1,DAY(fpdate)))&lt;&gt;DAY(fpdate),DATE(YEAR(fpdate),MONTH(fpdate)+O1024,0),DATE(YEAR(fpdate),MONTH(fpdate)+O1024-1,DAY(fpdate))))))</f>
        <v>#NAME?</v>
      </c>
      <c r="Q1024" s="80" t="str">
        <f>IF(O1024="","",IF(D1024&lt;&gt;"",D1024,IF(O1024=1,start_rate,IF(variable,IF(OR(O1024=1,O1024&lt;$J$23*periods_per_year),Q1023,MIN($J$24,IF(MOD(O1024-1,$J$26)=0,MAX($J$25,Q1023+$J$27),Q1023))),Q1023))))</f>
        <v>#NAME?</v>
      </c>
      <c r="R1024" s="78" t="str">
        <f t="shared" si="10"/>
        <v>#NAME?</v>
      </c>
      <c r="S1024" s="78" t="str">
        <f t="shared" si="11"/>
        <v>#NAME?</v>
      </c>
      <c r="T1024" s="78" t="str">
        <f t="shared" si="12"/>
        <v>#NAME?</v>
      </c>
      <c r="U1024" s="78" t="str">
        <f t="shared" si="13"/>
        <v>#NAME?</v>
      </c>
    </row>
    <row r="1025" ht="12.75" customHeight="1">
      <c r="A1025" s="74" t="str">
        <f t="shared" si="1"/>
        <v>#NAME?</v>
      </c>
      <c r="B1025" s="75" t="str">
        <f>IF(A1025="","",IF(OR(periods_per_year=26,periods_per_year=52),IF(periods_per_year=26,IF(A1025=1,fpdate,B1024+14),IF(periods_per_year=52,IF(A1025=1,fpdate,B1024+7),"n/a")),IF(periods_per_year=24,DATE(YEAR(fpdate),MONTH(fpdate)+(A1025-1)/2+IF(AND(DAY(fpdate)&gt;=15,MOD(A1025,2)=0),1,0),IF(MOD(A1025,2)=0,IF(DAY(fpdate)&gt;=15,DAY(fpdate)-14,DAY(fpdate)+14),DAY(fpdate))),IF(DAY(DATE(YEAR(fpdate),MONTH(fpdate)+A1025-1,DAY(fpdate)))&lt;&gt;DAY(fpdate),DATE(YEAR(fpdate),MONTH(fpdate)+A1025,0),DATE(YEAR(fpdate),MONTH(fpdate)+A1025-1,DAY(fpdate))))))</f>
        <v>#NAME?</v>
      </c>
      <c r="C1025" s="76" t="str">
        <f t="shared" si="2"/>
        <v>#NAME?</v>
      </c>
      <c r="D1025" s="77" t="str">
        <f>IF(A1025="","",IF(A1025=1,start_rate,IF(variable,IF(OR(A1025=1,A1025&lt;$J$23*periods_per_year),D1024,MIN($J$24,IF(MOD(A1025-1,$J$26)=0,MAX($J$25,D1024+$J$27),D1024))),D1024)))</f>
        <v>#NAME?</v>
      </c>
      <c r="E1025" s="78" t="str">
        <f t="shared" si="3"/>
        <v>#NAME?</v>
      </c>
      <c r="F1025" s="78" t="str">
        <f t="shared" si="4"/>
        <v>#NAME?</v>
      </c>
      <c r="G1025" s="78" t="str">
        <f>IF(OR(A1025="",A1025&lt;$E$23),"",IF(J1024&lt;=F1025,0,IF(IF(AND(A1025&gt;=$E$23,MOD(A1025-$E$23,int)=0),$E$24,0)+F1025&gt;=J1024+E1025,J1024+E1025-F1025,IF(AND(A1025&gt;=$E$23,MOD(A1025-$E$23,int)=0),$E$24,0)+IF(IF(AND(A1025&gt;=$E$23,MOD(A1025-$E$23,int)=0),$E$24,0)+IF(MOD(A1025-$E$27,periods_per_year)=0,$E$26,0)+F1025&lt;J1024+E1025,IF(MOD(A1025-$E$27,periods_per_year)=0,$E$26,0),J1024+E1025-IF(AND(A1025&gt;=$E$23,MOD(A1025-$E$23,int)=0),$E$24,0)-F1025))))</f>
        <v>#NAME?</v>
      </c>
      <c r="H1025" s="79"/>
      <c r="I1025" s="78" t="str">
        <f t="shared" si="5"/>
        <v>#NAME?</v>
      </c>
      <c r="J1025" s="78" t="str">
        <f t="shared" si="6"/>
        <v>#NAME?</v>
      </c>
      <c r="K1025" s="78" t="str">
        <f t="shared" si="7"/>
        <v>#NAME?</v>
      </c>
      <c r="L1025" s="78" t="str">
        <f t="shared" si="8"/>
        <v>#NAME?</v>
      </c>
      <c r="M1025" s="4"/>
      <c r="N1025" s="4"/>
      <c r="O1025" s="74" t="str">
        <f t="shared" si="9"/>
        <v>#NAME?</v>
      </c>
      <c r="P1025" s="75" t="str">
        <f>IF(O1025="","",IF(OR(periods_per_year=26,periods_per_year=52),IF(periods_per_year=26,IF(O1025=1,fpdate,P1024+14),IF(periods_per_year=52,IF(O1025=1,fpdate,P1024+7),"n/a")),IF(periods_per_year=24,DATE(YEAR(fpdate),MONTH(fpdate)+(O1025-1)/2+IF(AND(DAY(fpdate)&gt;=15,MOD(O1025,2)=0),1,0),IF(MOD(O1025,2)=0,IF(DAY(fpdate)&gt;=15,DAY(fpdate)-14,DAY(fpdate)+14),DAY(fpdate))),IF(DAY(DATE(YEAR(fpdate),MONTH(fpdate)+O1025-1,DAY(fpdate)))&lt;&gt;DAY(fpdate),DATE(YEAR(fpdate),MONTH(fpdate)+O1025,0),DATE(YEAR(fpdate),MONTH(fpdate)+O1025-1,DAY(fpdate))))))</f>
        <v>#NAME?</v>
      </c>
      <c r="Q1025" s="80" t="str">
        <f>IF(O1025="","",IF(D1025&lt;&gt;"",D1025,IF(O1025=1,start_rate,IF(variable,IF(OR(O1025=1,O1025&lt;$J$23*periods_per_year),Q1024,MIN($J$24,IF(MOD(O1025-1,$J$26)=0,MAX($J$25,Q1024+$J$27),Q1024))),Q1024))))</f>
        <v>#NAME?</v>
      </c>
      <c r="R1025" s="78" t="str">
        <f t="shared" si="10"/>
        <v>#NAME?</v>
      </c>
      <c r="S1025" s="78" t="str">
        <f t="shared" si="11"/>
        <v>#NAME?</v>
      </c>
      <c r="T1025" s="78" t="str">
        <f t="shared" si="12"/>
        <v>#NAME?</v>
      </c>
      <c r="U1025" s="78" t="str">
        <f t="shared" si="13"/>
        <v>#NAME?</v>
      </c>
    </row>
    <row r="1026" ht="12.75" customHeight="1">
      <c r="A1026" s="74" t="str">
        <f t="shared" si="1"/>
        <v>#NAME?</v>
      </c>
      <c r="B1026" s="75" t="str">
        <f>IF(A1026="","",IF(OR(periods_per_year=26,periods_per_year=52),IF(periods_per_year=26,IF(A1026=1,fpdate,B1025+14),IF(periods_per_year=52,IF(A1026=1,fpdate,B1025+7),"n/a")),IF(periods_per_year=24,DATE(YEAR(fpdate),MONTH(fpdate)+(A1026-1)/2+IF(AND(DAY(fpdate)&gt;=15,MOD(A1026,2)=0),1,0),IF(MOD(A1026,2)=0,IF(DAY(fpdate)&gt;=15,DAY(fpdate)-14,DAY(fpdate)+14),DAY(fpdate))),IF(DAY(DATE(YEAR(fpdate),MONTH(fpdate)+A1026-1,DAY(fpdate)))&lt;&gt;DAY(fpdate),DATE(YEAR(fpdate),MONTH(fpdate)+A1026,0),DATE(YEAR(fpdate),MONTH(fpdate)+A1026-1,DAY(fpdate))))))</f>
        <v>#NAME?</v>
      </c>
      <c r="C1026" s="76" t="str">
        <f t="shared" si="2"/>
        <v>#NAME?</v>
      </c>
      <c r="D1026" s="77" t="str">
        <f>IF(A1026="","",IF(A1026=1,start_rate,IF(variable,IF(OR(A1026=1,A1026&lt;$J$23*periods_per_year),D1025,MIN($J$24,IF(MOD(A1026-1,$J$26)=0,MAX($J$25,D1025+$J$27),D1025))),D1025)))</f>
        <v>#NAME?</v>
      </c>
      <c r="E1026" s="78" t="str">
        <f t="shared" si="3"/>
        <v>#NAME?</v>
      </c>
      <c r="F1026" s="78" t="str">
        <f t="shared" si="4"/>
        <v>#NAME?</v>
      </c>
      <c r="G1026" s="78" t="str">
        <f>IF(OR(A1026="",A1026&lt;$E$23),"",IF(J1025&lt;=F1026,0,IF(IF(AND(A1026&gt;=$E$23,MOD(A1026-$E$23,int)=0),$E$24,0)+F1026&gt;=J1025+E1026,J1025+E1026-F1026,IF(AND(A1026&gt;=$E$23,MOD(A1026-$E$23,int)=0),$E$24,0)+IF(IF(AND(A1026&gt;=$E$23,MOD(A1026-$E$23,int)=0),$E$24,0)+IF(MOD(A1026-$E$27,periods_per_year)=0,$E$26,0)+F1026&lt;J1025+E1026,IF(MOD(A1026-$E$27,periods_per_year)=0,$E$26,0),J1025+E1026-IF(AND(A1026&gt;=$E$23,MOD(A1026-$E$23,int)=0),$E$24,0)-F1026))))</f>
        <v>#NAME?</v>
      </c>
      <c r="H1026" s="79"/>
      <c r="I1026" s="78" t="str">
        <f t="shared" si="5"/>
        <v>#NAME?</v>
      </c>
      <c r="J1026" s="78" t="str">
        <f t="shared" si="6"/>
        <v>#NAME?</v>
      </c>
      <c r="K1026" s="78" t="str">
        <f t="shared" si="7"/>
        <v>#NAME?</v>
      </c>
      <c r="L1026" s="78" t="str">
        <f t="shared" si="8"/>
        <v>#NAME?</v>
      </c>
      <c r="M1026" s="4"/>
      <c r="N1026" s="4"/>
      <c r="O1026" s="74" t="str">
        <f t="shared" si="9"/>
        <v>#NAME?</v>
      </c>
      <c r="P1026" s="75" t="str">
        <f>IF(O1026="","",IF(OR(periods_per_year=26,periods_per_year=52),IF(periods_per_year=26,IF(O1026=1,fpdate,P1025+14),IF(periods_per_year=52,IF(O1026=1,fpdate,P1025+7),"n/a")),IF(periods_per_year=24,DATE(YEAR(fpdate),MONTH(fpdate)+(O1026-1)/2+IF(AND(DAY(fpdate)&gt;=15,MOD(O1026,2)=0),1,0),IF(MOD(O1026,2)=0,IF(DAY(fpdate)&gt;=15,DAY(fpdate)-14,DAY(fpdate)+14),DAY(fpdate))),IF(DAY(DATE(YEAR(fpdate),MONTH(fpdate)+O1026-1,DAY(fpdate)))&lt;&gt;DAY(fpdate),DATE(YEAR(fpdate),MONTH(fpdate)+O1026,0),DATE(YEAR(fpdate),MONTH(fpdate)+O1026-1,DAY(fpdate))))))</f>
        <v>#NAME?</v>
      </c>
      <c r="Q1026" s="80" t="str">
        <f>IF(O1026="","",IF(D1026&lt;&gt;"",D1026,IF(O1026=1,start_rate,IF(variable,IF(OR(O1026=1,O1026&lt;$J$23*periods_per_year),Q1025,MIN($J$24,IF(MOD(O1026-1,$J$26)=0,MAX($J$25,Q1025+$J$27),Q1025))),Q1025))))</f>
        <v>#NAME?</v>
      </c>
      <c r="R1026" s="78" t="str">
        <f t="shared" si="10"/>
        <v>#NAME?</v>
      </c>
      <c r="S1026" s="78" t="str">
        <f t="shared" si="11"/>
        <v>#NAME?</v>
      </c>
      <c r="T1026" s="78" t="str">
        <f t="shared" si="12"/>
        <v>#NAME?</v>
      </c>
      <c r="U1026" s="78" t="str">
        <f t="shared" si="13"/>
        <v>#NAME?</v>
      </c>
    </row>
    <row r="1027" ht="12.75" customHeight="1">
      <c r="A1027" s="74" t="str">
        <f t="shared" si="1"/>
        <v>#NAME?</v>
      </c>
      <c r="B1027" s="75" t="str">
        <f>IF(A1027="","",IF(OR(periods_per_year=26,periods_per_year=52),IF(periods_per_year=26,IF(A1027=1,fpdate,B1026+14),IF(periods_per_year=52,IF(A1027=1,fpdate,B1026+7),"n/a")),IF(periods_per_year=24,DATE(YEAR(fpdate),MONTH(fpdate)+(A1027-1)/2+IF(AND(DAY(fpdate)&gt;=15,MOD(A1027,2)=0),1,0),IF(MOD(A1027,2)=0,IF(DAY(fpdate)&gt;=15,DAY(fpdate)-14,DAY(fpdate)+14),DAY(fpdate))),IF(DAY(DATE(YEAR(fpdate),MONTH(fpdate)+A1027-1,DAY(fpdate)))&lt;&gt;DAY(fpdate),DATE(YEAR(fpdate),MONTH(fpdate)+A1027,0),DATE(YEAR(fpdate),MONTH(fpdate)+A1027-1,DAY(fpdate))))))</f>
        <v>#NAME?</v>
      </c>
      <c r="C1027" s="76" t="str">
        <f t="shared" si="2"/>
        <v>#NAME?</v>
      </c>
      <c r="D1027" s="77" t="str">
        <f>IF(A1027="","",IF(A1027=1,start_rate,IF(variable,IF(OR(A1027=1,A1027&lt;$J$23*periods_per_year),D1026,MIN($J$24,IF(MOD(A1027-1,$J$26)=0,MAX($J$25,D1026+$J$27),D1026))),D1026)))</f>
        <v>#NAME?</v>
      </c>
      <c r="E1027" s="78" t="str">
        <f t="shared" si="3"/>
        <v>#NAME?</v>
      </c>
      <c r="F1027" s="78" t="str">
        <f t="shared" si="4"/>
        <v>#NAME?</v>
      </c>
      <c r="G1027" s="78" t="str">
        <f>IF(OR(A1027="",A1027&lt;$E$23),"",IF(J1026&lt;=F1027,0,IF(IF(AND(A1027&gt;=$E$23,MOD(A1027-$E$23,int)=0),$E$24,0)+F1027&gt;=J1026+E1027,J1026+E1027-F1027,IF(AND(A1027&gt;=$E$23,MOD(A1027-$E$23,int)=0),$E$24,0)+IF(IF(AND(A1027&gt;=$E$23,MOD(A1027-$E$23,int)=0),$E$24,0)+IF(MOD(A1027-$E$27,periods_per_year)=0,$E$26,0)+F1027&lt;J1026+E1027,IF(MOD(A1027-$E$27,periods_per_year)=0,$E$26,0),J1026+E1027-IF(AND(A1027&gt;=$E$23,MOD(A1027-$E$23,int)=0),$E$24,0)-F1027))))</f>
        <v>#NAME?</v>
      </c>
      <c r="H1027" s="79"/>
      <c r="I1027" s="78" t="str">
        <f t="shared" si="5"/>
        <v>#NAME?</v>
      </c>
      <c r="J1027" s="78" t="str">
        <f t="shared" si="6"/>
        <v>#NAME?</v>
      </c>
      <c r="K1027" s="78" t="str">
        <f t="shared" si="7"/>
        <v>#NAME?</v>
      </c>
      <c r="L1027" s="78" t="str">
        <f t="shared" si="8"/>
        <v>#NAME?</v>
      </c>
      <c r="M1027" s="4"/>
      <c r="N1027" s="4"/>
      <c r="O1027" s="74" t="str">
        <f t="shared" si="9"/>
        <v>#NAME?</v>
      </c>
      <c r="P1027" s="75" t="str">
        <f>IF(O1027="","",IF(OR(periods_per_year=26,periods_per_year=52),IF(periods_per_year=26,IF(O1027=1,fpdate,P1026+14),IF(periods_per_year=52,IF(O1027=1,fpdate,P1026+7),"n/a")),IF(periods_per_year=24,DATE(YEAR(fpdate),MONTH(fpdate)+(O1027-1)/2+IF(AND(DAY(fpdate)&gt;=15,MOD(O1027,2)=0),1,0),IF(MOD(O1027,2)=0,IF(DAY(fpdate)&gt;=15,DAY(fpdate)-14,DAY(fpdate)+14),DAY(fpdate))),IF(DAY(DATE(YEAR(fpdate),MONTH(fpdate)+O1027-1,DAY(fpdate)))&lt;&gt;DAY(fpdate),DATE(YEAR(fpdate),MONTH(fpdate)+O1027,0),DATE(YEAR(fpdate),MONTH(fpdate)+O1027-1,DAY(fpdate))))))</f>
        <v>#NAME?</v>
      </c>
      <c r="Q1027" s="80" t="str">
        <f>IF(O1027="","",IF(D1027&lt;&gt;"",D1027,IF(O1027=1,start_rate,IF(variable,IF(OR(O1027=1,O1027&lt;$J$23*periods_per_year),Q1026,MIN($J$24,IF(MOD(O1027-1,$J$26)=0,MAX($J$25,Q1026+$J$27),Q1026))),Q1026))))</f>
        <v>#NAME?</v>
      </c>
      <c r="R1027" s="78" t="str">
        <f t="shared" si="10"/>
        <v>#NAME?</v>
      </c>
      <c r="S1027" s="78" t="str">
        <f t="shared" si="11"/>
        <v>#NAME?</v>
      </c>
      <c r="T1027" s="78" t="str">
        <f t="shared" si="12"/>
        <v>#NAME?</v>
      </c>
      <c r="U1027" s="78" t="str">
        <f t="shared" si="13"/>
        <v>#NAME?</v>
      </c>
    </row>
    <row r="1028" ht="12.75" customHeight="1">
      <c r="A1028" s="74" t="str">
        <f t="shared" si="1"/>
        <v>#NAME?</v>
      </c>
      <c r="B1028" s="75" t="str">
        <f>IF(A1028="","",IF(OR(periods_per_year=26,periods_per_year=52),IF(periods_per_year=26,IF(A1028=1,fpdate,B1027+14),IF(periods_per_year=52,IF(A1028=1,fpdate,B1027+7),"n/a")),IF(periods_per_year=24,DATE(YEAR(fpdate),MONTH(fpdate)+(A1028-1)/2+IF(AND(DAY(fpdate)&gt;=15,MOD(A1028,2)=0),1,0),IF(MOD(A1028,2)=0,IF(DAY(fpdate)&gt;=15,DAY(fpdate)-14,DAY(fpdate)+14),DAY(fpdate))),IF(DAY(DATE(YEAR(fpdate),MONTH(fpdate)+A1028-1,DAY(fpdate)))&lt;&gt;DAY(fpdate),DATE(YEAR(fpdate),MONTH(fpdate)+A1028,0),DATE(YEAR(fpdate),MONTH(fpdate)+A1028-1,DAY(fpdate))))))</f>
        <v>#NAME?</v>
      </c>
      <c r="C1028" s="76" t="str">
        <f t="shared" si="2"/>
        <v>#NAME?</v>
      </c>
      <c r="D1028" s="77" t="str">
        <f>IF(A1028="","",IF(A1028=1,start_rate,IF(variable,IF(OR(A1028=1,A1028&lt;$J$23*periods_per_year),D1027,MIN($J$24,IF(MOD(A1028-1,$J$26)=0,MAX($J$25,D1027+$J$27),D1027))),D1027)))</f>
        <v>#NAME?</v>
      </c>
      <c r="E1028" s="78" t="str">
        <f t="shared" si="3"/>
        <v>#NAME?</v>
      </c>
      <c r="F1028" s="78" t="str">
        <f t="shared" si="4"/>
        <v>#NAME?</v>
      </c>
      <c r="G1028" s="78" t="str">
        <f>IF(OR(A1028="",A1028&lt;$E$23),"",IF(J1027&lt;=F1028,0,IF(IF(AND(A1028&gt;=$E$23,MOD(A1028-$E$23,int)=0),$E$24,0)+F1028&gt;=J1027+E1028,J1027+E1028-F1028,IF(AND(A1028&gt;=$E$23,MOD(A1028-$E$23,int)=0),$E$24,0)+IF(IF(AND(A1028&gt;=$E$23,MOD(A1028-$E$23,int)=0),$E$24,0)+IF(MOD(A1028-$E$27,periods_per_year)=0,$E$26,0)+F1028&lt;J1027+E1028,IF(MOD(A1028-$E$27,periods_per_year)=0,$E$26,0),J1027+E1028-IF(AND(A1028&gt;=$E$23,MOD(A1028-$E$23,int)=0),$E$24,0)-F1028))))</f>
        <v>#NAME?</v>
      </c>
      <c r="H1028" s="79"/>
      <c r="I1028" s="78" t="str">
        <f t="shared" si="5"/>
        <v>#NAME?</v>
      </c>
      <c r="J1028" s="78" t="str">
        <f t="shared" si="6"/>
        <v>#NAME?</v>
      </c>
      <c r="K1028" s="78" t="str">
        <f t="shared" si="7"/>
        <v>#NAME?</v>
      </c>
      <c r="L1028" s="78" t="str">
        <f t="shared" si="8"/>
        <v>#NAME?</v>
      </c>
      <c r="M1028" s="4"/>
      <c r="N1028" s="4"/>
      <c r="O1028" s="74" t="str">
        <f t="shared" si="9"/>
        <v>#NAME?</v>
      </c>
      <c r="P1028" s="75" t="str">
        <f>IF(O1028="","",IF(OR(periods_per_year=26,periods_per_year=52),IF(periods_per_year=26,IF(O1028=1,fpdate,P1027+14),IF(periods_per_year=52,IF(O1028=1,fpdate,P1027+7),"n/a")),IF(periods_per_year=24,DATE(YEAR(fpdate),MONTH(fpdate)+(O1028-1)/2+IF(AND(DAY(fpdate)&gt;=15,MOD(O1028,2)=0),1,0),IF(MOD(O1028,2)=0,IF(DAY(fpdate)&gt;=15,DAY(fpdate)-14,DAY(fpdate)+14),DAY(fpdate))),IF(DAY(DATE(YEAR(fpdate),MONTH(fpdate)+O1028-1,DAY(fpdate)))&lt;&gt;DAY(fpdate),DATE(YEAR(fpdate),MONTH(fpdate)+O1028,0),DATE(YEAR(fpdate),MONTH(fpdate)+O1028-1,DAY(fpdate))))))</f>
        <v>#NAME?</v>
      </c>
      <c r="Q1028" s="80" t="str">
        <f>IF(O1028="","",IF(D1028&lt;&gt;"",D1028,IF(O1028=1,start_rate,IF(variable,IF(OR(O1028=1,O1028&lt;$J$23*periods_per_year),Q1027,MIN($J$24,IF(MOD(O1028-1,$J$26)=0,MAX($J$25,Q1027+$J$27),Q1027))),Q1027))))</f>
        <v>#NAME?</v>
      </c>
      <c r="R1028" s="78" t="str">
        <f t="shared" si="10"/>
        <v>#NAME?</v>
      </c>
      <c r="S1028" s="78" t="str">
        <f t="shared" si="11"/>
        <v>#NAME?</v>
      </c>
      <c r="T1028" s="78" t="str">
        <f t="shared" si="12"/>
        <v>#NAME?</v>
      </c>
      <c r="U1028" s="78" t="str">
        <f t="shared" si="13"/>
        <v>#NAME?</v>
      </c>
    </row>
    <row r="1029" ht="12.75" customHeight="1">
      <c r="A1029" s="74" t="str">
        <f t="shared" si="1"/>
        <v>#NAME?</v>
      </c>
      <c r="B1029" s="75" t="str">
        <f>IF(A1029="","",IF(OR(periods_per_year=26,periods_per_year=52),IF(periods_per_year=26,IF(A1029=1,fpdate,B1028+14),IF(periods_per_year=52,IF(A1029=1,fpdate,B1028+7),"n/a")),IF(periods_per_year=24,DATE(YEAR(fpdate),MONTH(fpdate)+(A1029-1)/2+IF(AND(DAY(fpdate)&gt;=15,MOD(A1029,2)=0),1,0),IF(MOD(A1029,2)=0,IF(DAY(fpdate)&gt;=15,DAY(fpdate)-14,DAY(fpdate)+14),DAY(fpdate))),IF(DAY(DATE(YEAR(fpdate),MONTH(fpdate)+A1029-1,DAY(fpdate)))&lt;&gt;DAY(fpdate),DATE(YEAR(fpdate),MONTH(fpdate)+A1029,0),DATE(YEAR(fpdate),MONTH(fpdate)+A1029-1,DAY(fpdate))))))</f>
        <v>#NAME?</v>
      </c>
      <c r="C1029" s="76" t="str">
        <f t="shared" si="2"/>
        <v>#NAME?</v>
      </c>
      <c r="D1029" s="77" t="str">
        <f>IF(A1029="","",IF(A1029=1,start_rate,IF(variable,IF(OR(A1029=1,A1029&lt;$J$23*periods_per_year),D1028,MIN($J$24,IF(MOD(A1029-1,$J$26)=0,MAX($J$25,D1028+$J$27),D1028))),D1028)))</f>
        <v>#NAME?</v>
      </c>
      <c r="E1029" s="78" t="str">
        <f t="shared" si="3"/>
        <v>#NAME?</v>
      </c>
      <c r="F1029" s="78" t="str">
        <f t="shared" si="4"/>
        <v>#NAME?</v>
      </c>
      <c r="G1029" s="78" t="str">
        <f>IF(OR(A1029="",A1029&lt;$E$23),"",IF(J1028&lt;=F1029,0,IF(IF(AND(A1029&gt;=$E$23,MOD(A1029-$E$23,int)=0),$E$24,0)+F1029&gt;=J1028+E1029,J1028+E1029-F1029,IF(AND(A1029&gt;=$E$23,MOD(A1029-$E$23,int)=0),$E$24,0)+IF(IF(AND(A1029&gt;=$E$23,MOD(A1029-$E$23,int)=0),$E$24,0)+IF(MOD(A1029-$E$27,periods_per_year)=0,$E$26,0)+F1029&lt;J1028+E1029,IF(MOD(A1029-$E$27,periods_per_year)=0,$E$26,0),J1028+E1029-IF(AND(A1029&gt;=$E$23,MOD(A1029-$E$23,int)=0),$E$24,0)-F1029))))</f>
        <v>#NAME?</v>
      </c>
      <c r="H1029" s="79"/>
      <c r="I1029" s="78" t="str">
        <f t="shared" si="5"/>
        <v>#NAME?</v>
      </c>
      <c r="J1029" s="78" t="str">
        <f t="shared" si="6"/>
        <v>#NAME?</v>
      </c>
      <c r="K1029" s="78" t="str">
        <f t="shared" si="7"/>
        <v>#NAME?</v>
      </c>
      <c r="L1029" s="78" t="str">
        <f t="shared" si="8"/>
        <v>#NAME?</v>
      </c>
      <c r="M1029" s="4"/>
      <c r="N1029" s="4"/>
      <c r="O1029" s="74" t="str">
        <f t="shared" si="9"/>
        <v>#NAME?</v>
      </c>
      <c r="P1029" s="75" t="str">
        <f>IF(O1029="","",IF(OR(periods_per_year=26,periods_per_year=52),IF(periods_per_year=26,IF(O1029=1,fpdate,P1028+14),IF(periods_per_year=52,IF(O1029=1,fpdate,P1028+7),"n/a")),IF(periods_per_year=24,DATE(YEAR(fpdate),MONTH(fpdate)+(O1029-1)/2+IF(AND(DAY(fpdate)&gt;=15,MOD(O1029,2)=0),1,0),IF(MOD(O1029,2)=0,IF(DAY(fpdate)&gt;=15,DAY(fpdate)-14,DAY(fpdate)+14),DAY(fpdate))),IF(DAY(DATE(YEAR(fpdate),MONTH(fpdate)+O1029-1,DAY(fpdate)))&lt;&gt;DAY(fpdate),DATE(YEAR(fpdate),MONTH(fpdate)+O1029,0),DATE(YEAR(fpdate),MONTH(fpdate)+O1029-1,DAY(fpdate))))))</f>
        <v>#NAME?</v>
      </c>
      <c r="Q1029" s="80" t="str">
        <f>IF(O1029="","",IF(D1029&lt;&gt;"",D1029,IF(O1029=1,start_rate,IF(variable,IF(OR(O1029=1,O1029&lt;$J$23*periods_per_year),Q1028,MIN($J$24,IF(MOD(O1029-1,$J$26)=0,MAX($J$25,Q1028+$J$27),Q1028))),Q1028))))</f>
        <v>#NAME?</v>
      </c>
      <c r="R1029" s="78" t="str">
        <f t="shared" si="10"/>
        <v>#NAME?</v>
      </c>
      <c r="S1029" s="78" t="str">
        <f t="shared" si="11"/>
        <v>#NAME?</v>
      </c>
      <c r="T1029" s="78" t="str">
        <f t="shared" si="12"/>
        <v>#NAME?</v>
      </c>
      <c r="U1029" s="78" t="str">
        <f t="shared" si="13"/>
        <v>#NAME?</v>
      </c>
    </row>
    <row r="1030" ht="12.75" customHeight="1">
      <c r="A1030" s="74" t="str">
        <f t="shared" si="1"/>
        <v>#NAME?</v>
      </c>
      <c r="B1030" s="75" t="str">
        <f>IF(A1030="","",IF(OR(periods_per_year=26,periods_per_year=52),IF(periods_per_year=26,IF(A1030=1,fpdate,B1029+14),IF(periods_per_year=52,IF(A1030=1,fpdate,B1029+7),"n/a")),IF(periods_per_year=24,DATE(YEAR(fpdate),MONTH(fpdate)+(A1030-1)/2+IF(AND(DAY(fpdate)&gt;=15,MOD(A1030,2)=0),1,0),IF(MOD(A1030,2)=0,IF(DAY(fpdate)&gt;=15,DAY(fpdate)-14,DAY(fpdate)+14),DAY(fpdate))),IF(DAY(DATE(YEAR(fpdate),MONTH(fpdate)+A1030-1,DAY(fpdate)))&lt;&gt;DAY(fpdate),DATE(YEAR(fpdate),MONTH(fpdate)+A1030,0),DATE(YEAR(fpdate),MONTH(fpdate)+A1030-1,DAY(fpdate))))))</f>
        <v>#NAME?</v>
      </c>
      <c r="C1030" s="76" t="str">
        <f t="shared" si="2"/>
        <v>#NAME?</v>
      </c>
      <c r="D1030" s="77" t="str">
        <f>IF(A1030="","",IF(A1030=1,start_rate,IF(variable,IF(OR(A1030=1,A1030&lt;$J$23*periods_per_year),D1029,MIN($J$24,IF(MOD(A1030-1,$J$26)=0,MAX($J$25,D1029+$J$27),D1029))),D1029)))</f>
        <v>#NAME?</v>
      </c>
      <c r="E1030" s="78" t="str">
        <f t="shared" si="3"/>
        <v>#NAME?</v>
      </c>
      <c r="F1030" s="78" t="str">
        <f t="shared" si="4"/>
        <v>#NAME?</v>
      </c>
      <c r="G1030" s="78" t="str">
        <f>IF(OR(A1030="",A1030&lt;$E$23),"",IF(J1029&lt;=F1030,0,IF(IF(AND(A1030&gt;=$E$23,MOD(A1030-$E$23,int)=0),$E$24,0)+F1030&gt;=J1029+E1030,J1029+E1030-F1030,IF(AND(A1030&gt;=$E$23,MOD(A1030-$E$23,int)=0),$E$24,0)+IF(IF(AND(A1030&gt;=$E$23,MOD(A1030-$E$23,int)=0),$E$24,0)+IF(MOD(A1030-$E$27,periods_per_year)=0,$E$26,0)+F1030&lt;J1029+E1030,IF(MOD(A1030-$E$27,periods_per_year)=0,$E$26,0),J1029+E1030-IF(AND(A1030&gt;=$E$23,MOD(A1030-$E$23,int)=0),$E$24,0)-F1030))))</f>
        <v>#NAME?</v>
      </c>
      <c r="H1030" s="79"/>
      <c r="I1030" s="78" t="str">
        <f t="shared" si="5"/>
        <v>#NAME?</v>
      </c>
      <c r="J1030" s="78" t="str">
        <f t="shared" si="6"/>
        <v>#NAME?</v>
      </c>
      <c r="K1030" s="78" t="str">
        <f t="shared" si="7"/>
        <v>#NAME?</v>
      </c>
      <c r="L1030" s="78" t="str">
        <f t="shared" si="8"/>
        <v>#NAME?</v>
      </c>
      <c r="M1030" s="4"/>
      <c r="N1030" s="4"/>
      <c r="O1030" s="74" t="str">
        <f t="shared" si="9"/>
        <v>#NAME?</v>
      </c>
      <c r="P1030" s="75" t="str">
        <f>IF(O1030="","",IF(OR(periods_per_year=26,periods_per_year=52),IF(periods_per_year=26,IF(O1030=1,fpdate,P1029+14),IF(periods_per_year=52,IF(O1030=1,fpdate,P1029+7),"n/a")),IF(periods_per_year=24,DATE(YEAR(fpdate),MONTH(fpdate)+(O1030-1)/2+IF(AND(DAY(fpdate)&gt;=15,MOD(O1030,2)=0),1,0),IF(MOD(O1030,2)=0,IF(DAY(fpdate)&gt;=15,DAY(fpdate)-14,DAY(fpdate)+14),DAY(fpdate))),IF(DAY(DATE(YEAR(fpdate),MONTH(fpdate)+O1030-1,DAY(fpdate)))&lt;&gt;DAY(fpdate),DATE(YEAR(fpdate),MONTH(fpdate)+O1030,0),DATE(YEAR(fpdate),MONTH(fpdate)+O1030-1,DAY(fpdate))))))</f>
        <v>#NAME?</v>
      </c>
      <c r="Q1030" s="80" t="str">
        <f>IF(O1030="","",IF(D1030&lt;&gt;"",D1030,IF(O1030=1,start_rate,IF(variable,IF(OR(O1030=1,O1030&lt;$J$23*periods_per_year),Q1029,MIN($J$24,IF(MOD(O1030-1,$J$26)=0,MAX($J$25,Q1029+$J$27),Q1029))),Q1029))))</f>
        <v>#NAME?</v>
      </c>
      <c r="R1030" s="78" t="str">
        <f t="shared" si="10"/>
        <v>#NAME?</v>
      </c>
      <c r="S1030" s="78" t="str">
        <f t="shared" si="11"/>
        <v>#NAME?</v>
      </c>
      <c r="T1030" s="78" t="str">
        <f t="shared" si="12"/>
        <v>#NAME?</v>
      </c>
      <c r="U1030" s="78" t="str">
        <f t="shared" si="13"/>
        <v>#NAME?</v>
      </c>
    </row>
    <row r="1031" ht="12.75" customHeight="1">
      <c r="A1031" s="74" t="str">
        <f t="shared" si="1"/>
        <v>#NAME?</v>
      </c>
      <c r="B1031" s="75" t="str">
        <f>IF(A1031="","",IF(OR(periods_per_year=26,periods_per_year=52),IF(periods_per_year=26,IF(A1031=1,fpdate,B1030+14),IF(periods_per_year=52,IF(A1031=1,fpdate,B1030+7),"n/a")),IF(periods_per_year=24,DATE(YEAR(fpdate),MONTH(fpdate)+(A1031-1)/2+IF(AND(DAY(fpdate)&gt;=15,MOD(A1031,2)=0),1,0),IF(MOD(A1031,2)=0,IF(DAY(fpdate)&gt;=15,DAY(fpdate)-14,DAY(fpdate)+14),DAY(fpdate))),IF(DAY(DATE(YEAR(fpdate),MONTH(fpdate)+A1031-1,DAY(fpdate)))&lt;&gt;DAY(fpdate),DATE(YEAR(fpdate),MONTH(fpdate)+A1031,0),DATE(YEAR(fpdate),MONTH(fpdate)+A1031-1,DAY(fpdate))))))</f>
        <v>#NAME?</v>
      </c>
      <c r="C1031" s="76" t="str">
        <f t="shared" si="2"/>
        <v>#NAME?</v>
      </c>
      <c r="D1031" s="77" t="str">
        <f>IF(A1031="","",IF(A1031=1,start_rate,IF(variable,IF(OR(A1031=1,A1031&lt;$J$23*periods_per_year),D1030,MIN($J$24,IF(MOD(A1031-1,$J$26)=0,MAX($J$25,D1030+$J$27),D1030))),D1030)))</f>
        <v>#NAME?</v>
      </c>
      <c r="E1031" s="78" t="str">
        <f t="shared" si="3"/>
        <v>#NAME?</v>
      </c>
      <c r="F1031" s="78" t="str">
        <f t="shared" si="4"/>
        <v>#NAME?</v>
      </c>
      <c r="G1031" s="78" t="str">
        <f>IF(OR(A1031="",A1031&lt;$E$23),"",IF(J1030&lt;=F1031,0,IF(IF(AND(A1031&gt;=$E$23,MOD(A1031-$E$23,int)=0),$E$24,0)+F1031&gt;=J1030+E1031,J1030+E1031-F1031,IF(AND(A1031&gt;=$E$23,MOD(A1031-$E$23,int)=0),$E$24,0)+IF(IF(AND(A1031&gt;=$E$23,MOD(A1031-$E$23,int)=0),$E$24,0)+IF(MOD(A1031-$E$27,periods_per_year)=0,$E$26,0)+F1031&lt;J1030+E1031,IF(MOD(A1031-$E$27,periods_per_year)=0,$E$26,0),J1030+E1031-IF(AND(A1031&gt;=$E$23,MOD(A1031-$E$23,int)=0),$E$24,0)-F1031))))</f>
        <v>#NAME?</v>
      </c>
      <c r="H1031" s="79"/>
      <c r="I1031" s="78" t="str">
        <f t="shared" si="5"/>
        <v>#NAME?</v>
      </c>
      <c r="J1031" s="78" t="str">
        <f t="shared" si="6"/>
        <v>#NAME?</v>
      </c>
      <c r="K1031" s="78" t="str">
        <f t="shared" si="7"/>
        <v>#NAME?</v>
      </c>
      <c r="L1031" s="78" t="str">
        <f t="shared" si="8"/>
        <v>#NAME?</v>
      </c>
      <c r="M1031" s="4"/>
      <c r="N1031" s="4"/>
      <c r="O1031" s="74" t="str">
        <f t="shared" si="9"/>
        <v>#NAME?</v>
      </c>
      <c r="P1031" s="75" t="str">
        <f>IF(O1031="","",IF(OR(periods_per_year=26,periods_per_year=52),IF(periods_per_year=26,IF(O1031=1,fpdate,P1030+14),IF(periods_per_year=52,IF(O1031=1,fpdate,P1030+7),"n/a")),IF(periods_per_year=24,DATE(YEAR(fpdate),MONTH(fpdate)+(O1031-1)/2+IF(AND(DAY(fpdate)&gt;=15,MOD(O1031,2)=0),1,0),IF(MOD(O1031,2)=0,IF(DAY(fpdate)&gt;=15,DAY(fpdate)-14,DAY(fpdate)+14),DAY(fpdate))),IF(DAY(DATE(YEAR(fpdate),MONTH(fpdate)+O1031-1,DAY(fpdate)))&lt;&gt;DAY(fpdate),DATE(YEAR(fpdate),MONTH(fpdate)+O1031,0),DATE(YEAR(fpdate),MONTH(fpdate)+O1031-1,DAY(fpdate))))))</f>
        <v>#NAME?</v>
      </c>
      <c r="Q1031" s="80" t="str">
        <f>IF(O1031="","",IF(D1031&lt;&gt;"",D1031,IF(O1031=1,start_rate,IF(variable,IF(OR(O1031=1,O1031&lt;$J$23*periods_per_year),Q1030,MIN($J$24,IF(MOD(O1031-1,$J$26)=0,MAX($J$25,Q1030+$J$27),Q1030))),Q1030))))</f>
        <v>#NAME?</v>
      </c>
      <c r="R1031" s="78" t="str">
        <f t="shared" si="10"/>
        <v>#NAME?</v>
      </c>
      <c r="S1031" s="78" t="str">
        <f t="shared" si="11"/>
        <v>#NAME?</v>
      </c>
      <c r="T1031" s="78" t="str">
        <f t="shared" si="12"/>
        <v>#NAME?</v>
      </c>
      <c r="U1031" s="78" t="str">
        <f t="shared" si="13"/>
        <v>#NAME?</v>
      </c>
    </row>
    <row r="1032" ht="12.75" customHeight="1">
      <c r="A1032" s="74" t="str">
        <f t="shared" si="1"/>
        <v>#NAME?</v>
      </c>
      <c r="B1032" s="75" t="str">
        <f>IF(A1032="","",IF(OR(periods_per_year=26,periods_per_year=52),IF(periods_per_year=26,IF(A1032=1,fpdate,B1031+14),IF(periods_per_year=52,IF(A1032=1,fpdate,B1031+7),"n/a")),IF(periods_per_year=24,DATE(YEAR(fpdate),MONTH(fpdate)+(A1032-1)/2+IF(AND(DAY(fpdate)&gt;=15,MOD(A1032,2)=0),1,0),IF(MOD(A1032,2)=0,IF(DAY(fpdate)&gt;=15,DAY(fpdate)-14,DAY(fpdate)+14),DAY(fpdate))),IF(DAY(DATE(YEAR(fpdate),MONTH(fpdate)+A1032-1,DAY(fpdate)))&lt;&gt;DAY(fpdate),DATE(YEAR(fpdate),MONTH(fpdate)+A1032,0),DATE(YEAR(fpdate),MONTH(fpdate)+A1032-1,DAY(fpdate))))))</f>
        <v>#NAME?</v>
      </c>
      <c r="C1032" s="76" t="str">
        <f t="shared" si="2"/>
        <v>#NAME?</v>
      </c>
      <c r="D1032" s="77" t="str">
        <f>IF(A1032="","",IF(A1032=1,start_rate,IF(variable,IF(OR(A1032=1,A1032&lt;$J$23*periods_per_year),D1031,MIN($J$24,IF(MOD(A1032-1,$J$26)=0,MAX($J$25,D1031+$J$27),D1031))),D1031)))</f>
        <v>#NAME?</v>
      </c>
      <c r="E1032" s="78" t="str">
        <f t="shared" si="3"/>
        <v>#NAME?</v>
      </c>
      <c r="F1032" s="78" t="str">
        <f t="shared" si="4"/>
        <v>#NAME?</v>
      </c>
      <c r="G1032" s="78" t="str">
        <f>IF(OR(A1032="",A1032&lt;$E$23),"",IF(J1031&lt;=F1032,0,IF(IF(AND(A1032&gt;=$E$23,MOD(A1032-$E$23,int)=0),$E$24,0)+F1032&gt;=J1031+E1032,J1031+E1032-F1032,IF(AND(A1032&gt;=$E$23,MOD(A1032-$E$23,int)=0),$E$24,0)+IF(IF(AND(A1032&gt;=$E$23,MOD(A1032-$E$23,int)=0),$E$24,0)+IF(MOD(A1032-$E$27,periods_per_year)=0,$E$26,0)+F1032&lt;J1031+E1032,IF(MOD(A1032-$E$27,periods_per_year)=0,$E$26,0),J1031+E1032-IF(AND(A1032&gt;=$E$23,MOD(A1032-$E$23,int)=0),$E$24,0)-F1032))))</f>
        <v>#NAME?</v>
      </c>
      <c r="H1032" s="79"/>
      <c r="I1032" s="78" t="str">
        <f t="shared" si="5"/>
        <v>#NAME?</v>
      </c>
      <c r="J1032" s="78" t="str">
        <f t="shared" si="6"/>
        <v>#NAME?</v>
      </c>
      <c r="K1032" s="78" t="str">
        <f t="shared" si="7"/>
        <v>#NAME?</v>
      </c>
      <c r="L1032" s="78" t="str">
        <f t="shared" si="8"/>
        <v>#NAME?</v>
      </c>
      <c r="M1032" s="4"/>
      <c r="N1032" s="4"/>
      <c r="O1032" s="74" t="str">
        <f t="shared" si="9"/>
        <v>#NAME?</v>
      </c>
      <c r="P1032" s="75" t="str">
        <f>IF(O1032="","",IF(OR(periods_per_year=26,periods_per_year=52),IF(periods_per_year=26,IF(O1032=1,fpdate,P1031+14),IF(periods_per_year=52,IF(O1032=1,fpdate,P1031+7),"n/a")),IF(periods_per_year=24,DATE(YEAR(fpdate),MONTH(fpdate)+(O1032-1)/2+IF(AND(DAY(fpdate)&gt;=15,MOD(O1032,2)=0),1,0),IF(MOD(O1032,2)=0,IF(DAY(fpdate)&gt;=15,DAY(fpdate)-14,DAY(fpdate)+14),DAY(fpdate))),IF(DAY(DATE(YEAR(fpdate),MONTH(fpdate)+O1032-1,DAY(fpdate)))&lt;&gt;DAY(fpdate),DATE(YEAR(fpdate),MONTH(fpdate)+O1032,0),DATE(YEAR(fpdate),MONTH(fpdate)+O1032-1,DAY(fpdate))))))</f>
        <v>#NAME?</v>
      </c>
      <c r="Q1032" s="80" t="str">
        <f>IF(O1032="","",IF(D1032&lt;&gt;"",D1032,IF(O1032=1,start_rate,IF(variable,IF(OR(O1032=1,O1032&lt;$J$23*periods_per_year),Q1031,MIN($J$24,IF(MOD(O1032-1,$J$26)=0,MAX($J$25,Q1031+$J$27),Q1031))),Q1031))))</f>
        <v>#NAME?</v>
      </c>
      <c r="R1032" s="78" t="str">
        <f t="shared" si="10"/>
        <v>#NAME?</v>
      </c>
      <c r="S1032" s="78" t="str">
        <f t="shared" si="11"/>
        <v>#NAME?</v>
      </c>
      <c r="T1032" s="78" t="str">
        <f t="shared" si="12"/>
        <v>#NAME?</v>
      </c>
      <c r="U1032" s="78" t="str">
        <f t="shared" si="13"/>
        <v>#NAME?</v>
      </c>
    </row>
    <row r="1033" ht="12.75" customHeight="1">
      <c r="A1033" s="74" t="str">
        <f t="shared" si="1"/>
        <v>#NAME?</v>
      </c>
      <c r="B1033" s="75" t="str">
        <f>IF(A1033="","",IF(OR(periods_per_year=26,periods_per_year=52),IF(periods_per_year=26,IF(A1033=1,fpdate,B1032+14),IF(periods_per_year=52,IF(A1033=1,fpdate,B1032+7),"n/a")),IF(periods_per_year=24,DATE(YEAR(fpdate),MONTH(fpdate)+(A1033-1)/2+IF(AND(DAY(fpdate)&gt;=15,MOD(A1033,2)=0),1,0),IF(MOD(A1033,2)=0,IF(DAY(fpdate)&gt;=15,DAY(fpdate)-14,DAY(fpdate)+14),DAY(fpdate))),IF(DAY(DATE(YEAR(fpdate),MONTH(fpdate)+A1033-1,DAY(fpdate)))&lt;&gt;DAY(fpdate),DATE(YEAR(fpdate),MONTH(fpdate)+A1033,0),DATE(YEAR(fpdate),MONTH(fpdate)+A1033-1,DAY(fpdate))))))</f>
        <v>#NAME?</v>
      </c>
      <c r="C1033" s="76" t="str">
        <f t="shared" si="2"/>
        <v>#NAME?</v>
      </c>
      <c r="D1033" s="77" t="str">
        <f>IF(A1033="","",IF(A1033=1,start_rate,IF(variable,IF(OR(A1033=1,A1033&lt;$J$23*periods_per_year),D1032,MIN($J$24,IF(MOD(A1033-1,$J$26)=0,MAX($J$25,D1032+$J$27),D1032))),D1032)))</f>
        <v>#NAME?</v>
      </c>
      <c r="E1033" s="78" t="str">
        <f t="shared" si="3"/>
        <v>#NAME?</v>
      </c>
      <c r="F1033" s="78" t="str">
        <f t="shared" si="4"/>
        <v>#NAME?</v>
      </c>
      <c r="G1033" s="78" t="str">
        <f>IF(OR(A1033="",A1033&lt;$E$23),"",IF(J1032&lt;=F1033,0,IF(IF(AND(A1033&gt;=$E$23,MOD(A1033-$E$23,int)=0),$E$24,0)+F1033&gt;=J1032+E1033,J1032+E1033-F1033,IF(AND(A1033&gt;=$E$23,MOD(A1033-$E$23,int)=0),$E$24,0)+IF(IF(AND(A1033&gt;=$E$23,MOD(A1033-$E$23,int)=0),$E$24,0)+IF(MOD(A1033-$E$27,periods_per_year)=0,$E$26,0)+F1033&lt;J1032+E1033,IF(MOD(A1033-$E$27,periods_per_year)=0,$E$26,0),J1032+E1033-IF(AND(A1033&gt;=$E$23,MOD(A1033-$E$23,int)=0),$E$24,0)-F1033))))</f>
        <v>#NAME?</v>
      </c>
      <c r="H1033" s="79"/>
      <c r="I1033" s="78" t="str">
        <f t="shared" si="5"/>
        <v>#NAME?</v>
      </c>
      <c r="J1033" s="78" t="str">
        <f t="shared" si="6"/>
        <v>#NAME?</v>
      </c>
      <c r="K1033" s="78" t="str">
        <f t="shared" si="7"/>
        <v>#NAME?</v>
      </c>
      <c r="L1033" s="78" t="str">
        <f t="shared" si="8"/>
        <v>#NAME?</v>
      </c>
      <c r="M1033" s="4"/>
      <c r="N1033" s="4"/>
      <c r="O1033" s="74" t="str">
        <f t="shared" si="9"/>
        <v>#NAME?</v>
      </c>
      <c r="P1033" s="75" t="str">
        <f>IF(O1033="","",IF(OR(periods_per_year=26,periods_per_year=52),IF(periods_per_year=26,IF(O1033=1,fpdate,P1032+14),IF(periods_per_year=52,IF(O1033=1,fpdate,P1032+7),"n/a")),IF(periods_per_year=24,DATE(YEAR(fpdate),MONTH(fpdate)+(O1033-1)/2+IF(AND(DAY(fpdate)&gt;=15,MOD(O1033,2)=0),1,0),IF(MOD(O1033,2)=0,IF(DAY(fpdate)&gt;=15,DAY(fpdate)-14,DAY(fpdate)+14),DAY(fpdate))),IF(DAY(DATE(YEAR(fpdate),MONTH(fpdate)+O1033-1,DAY(fpdate)))&lt;&gt;DAY(fpdate),DATE(YEAR(fpdate),MONTH(fpdate)+O1033,0),DATE(YEAR(fpdate),MONTH(fpdate)+O1033-1,DAY(fpdate))))))</f>
        <v>#NAME?</v>
      </c>
      <c r="Q1033" s="80" t="str">
        <f>IF(O1033="","",IF(D1033&lt;&gt;"",D1033,IF(O1033=1,start_rate,IF(variable,IF(OR(O1033=1,O1033&lt;$J$23*periods_per_year),Q1032,MIN($J$24,IF(MOD(O1033-1,$J$26)=0,MAX($J$25,Q1032+$J$27),Q1032))),Q1032))))</f>
        <v>#NAME?</v>
      </c>
      <c r="R1033" s="78" t="str">
        <f t="shared" si="10"/>
        <v>#NAME?</v>
      </c>
      <c r="S1033" s="78" t="str">
        <f t="shared" si="11"/>
        <v>#NAME?</v>
      </c>
      <c r="T1033" s="78" t="str">
        <f t="shared" si="12"/>
        <v>#NAME?</v>
      </c>
      <c r="U1033" s="78" t="str">
        <f t="shared" si="13"/>
        <v>#NAME?</v>
      </c>
    </row>
    <row r="1034" ht="12.75" customHeight="1">
      <c r="A1034" s="74" t="str">
        <f t="shared" si="1"/>
        <v>#NAME?</v>
      </c>
      <c r="B1034" s="75" t="str">
        <f>IF(A1034="","",IF(OR(periods_per_year=26,periods_per_year=52),IF(periods_per_year=26,IF(A1034=1,fpdate,B1033+14),IF(periods_per_year=52,IF(A1034=1,fpdate,B1033+7),"n/a")),IF(periods_per_year=24,DATE(YEAR(fpdate),MONTH(fpdate)+(A1034-1)/2+IF(AND(DAY(fpdate)&gt;=15,MOD(A1034,2)=0),1,0),IF(MOD(A1034,2)=0,IF(DAY(fpdate)&gt;=15,DAY(fpdate)-14,DAY(fpdate)+14),DAY(fpdate))),IF(DAY(DATE(YEAR(fpdate),MONTH(fpdate)+A1034-1,DAY(fpdate)))&lt;&gt;DAY(fpdate),DATE(YEAR(fpdate),MONTH(fpdate)+A1034,0),DATE(YEAR(fpdate),MONTH(fpdate)+A1034-1,DAY(fpdate))))))</f>
        <v>#NAME?</v>
      </c>
      <c r="C1034" s="76" t="str">
        <f t="shared" si="2"/>
        <v>#NAME?</v>
      </c>
      <c r="D1034" s="77" t="str">
        <f>IF(A1034="","",IF(A1034=1,start_rate,IF(variable,IF(OR(A1034=1,A1034&lt;$J$23*periods_per_year),D1033,MIN($J$24,IF(MOD(A1034-1,$J$26)=0,MAX($J$25,D1033+$J$27),D1033))),D1033)))</f>
        <v>#NAME?</v>
      </c>
      <c r="E1034" s="78" t="str">
        <f t="shared" si="3"/>
        <v>#NAME?</v>
      </c>
      <c r="F1034" s="78" t="str">
        <f t="shared" si="4"/>
        <v>#NAME?</v>
      </c>
      <c r="G1034" s="78" t="str">
        <f>IF(OR(A1034="",A1034&lt;$E$23),"",IF(J1033&lt;=F1034,0,IF(IF(AND(A1034&gt;=$E$23,MOD(A1034-$E$23,int)=0),$E$24,0)+F1034&gt;=J1033+E1034,J1033+E1034-F1034,IF(AND(A1034&gt;=$E$23,MOD(A1034-$E$23,int)=0),$E$24,0)+IF(IF(AND(A1034&gt;=$E$23,MOD(A1034-$E$23,int)=0),$E$24,0)+IF(MOD(A1034-$E$27,periods_per_year)=0,$E$26,0)+F1034&lt;J1033+E1034,IF(MOD(A1034-$E$27,periods_per_year)=0,$E$26,0),J1033+E1034-IF(AND(A1034&gt;=$E$23,MOD(A1034-$E$23,int)=0),$E$24,0)-F1034))))</f>
        <v>#NAME?</v>
      </c>
      <c r="H1034" s="79"/>
      <c r="I1034" s="78" t="str">
        <f t="shared" si="5"/>
        <v>#NAME?</v>
      </c>
      <c r="J1034" s="78" t="str">
        <f t="shared" si="6"/>
        <v>#NAME?</v>
      </c>
      <c r="K1034" s="78" t="str">
        <f t="shared" si="7"/>
        <v>#NAME?</v>
      </c>
      <c r="L1034" s="78" t="str">
        <f t="shared" si="8"/>
        <v>#NAME?</v>
      </c>
      <c r="M1034" s="4"/>
      <c r="N1034" s="4"/>
      <c r="O1034" s="74" t="str">
        <f t="shared" si="9"/>
        <v>#NAME?</v>
      </c>
      <c r="P1034" s="75" t="str">
        <f>IF(O1034="","",IF(OR(periods_per_year=26,periods_per_year=52),IF(periods_per_year=26,IF(O1034=1,fpdate,P1033+14),IF(periods_per_year=52,IF(O1034=1,fpdate,P1033+7),"n/a")),IF(periods_per_year=24,DATE(YEAR(fpdate),MONTH(fpdate)+(O1034-1)/2+IF(AND(DAY(fpdate)&gt;=15,MOD(O1034,2)=0),1,0),IF(MOD(O1034,2)=0,IF(DAY(fpdate)&gt;=15,DAY(fpdate)-14,DAY(fpdate)+14),DAY(fpdate))),IF(DAY(DATE(YEAR(fpdate),MONTH(fpdate)+O1034-1,DAY(fpdate)))&lt;&gt;DAY(fpdate),DATE(YEAR(fpdate),MONTH(fpdate)+O1034,0),DATE(YEAR(fpdate),MONTH(fpdate)+O1034-1,DAY(fpdate))))))</f>
        <v>#NAME?</v>
      </c>
      <c r="Q1034" s="80" t="str">
        <f>IF(O1034="","",IF(D1034&lt;&gt;"",D1034,IF(O1034=1,start_rate,IF(variable,IF(OR(O1034=1,O1034&lt;$J$23*periods_per_year),Q1033,MIN($J$24,IF(MOD(O1034-1,$J$26)=0,MAX($J$25,Q1033+$J$27),Q1033))),Q1033))))</f>
        <v>#NAME?</v>
      </c>
      <c r="R1034" s="78" t="str">
        <f t="shared" si="10"/>
        <v>#NAME?</v>
      </c>
      <c r="S1034" s="78" t="str">
        <f t="shared" si="11"/>
        <v>#NAME?</v>
      </c>
      <c r="T1034" s="78" t="str">
        <f t="shared" si="12"/>
        <v>#NAME?</v>
      </c>
      <c r="U1034" s="78" t="str">
        <f t="shared" si="13"/>
        <v>#NAME?</v>
      </c>
    </row>
    <row r="1035" ht="12.75" customHeight="1">
      <c r="A1035" s="74" t="str">
        <f t="shared" si="1"/>
        <v>#NAME?</v>
      </c>
      <c r="B1035" s="75" t="str">
        <f>IF(A1035="","",IF(OR(periods_per_year=26,periods_per_year=52),IF(periods_per_year=26,IF(A1035=1,fpdate,B1034+14),IF(periods_per_year=52,IF(A1035=1,fpdate,B1034+7),"n/a")),IF(periods_per_year=24,DATE(YEAR(fpdate),MONTH(fpdate)+(A1035-1)/2+IF(AND(DAY(fpdate)&gt;=15,MOD(A1035,2)=0),1,0),IF(MOD(A1035,2)=0,IF(DAY(fpdate)&gt;=15,DAY(fpdate)-14,DAY(fpdate)+14),DAY(fpdate))),IF(DAY(DATE(YEAR(fpdate),MONTH(fpdate)+A1035-1,DAY(fpdate)))&lt;&gt;DAY(fpdate),DATE(YEAR(fpdate),MONTH(fpdate)+A1035,0),DATE(YEAR(fpdate),MONTH(fpdate)+A1035-1,DAY(fpdate))))))</f>
        <v>#NAME?</v>
      </c>
      <c r="C1035" s="76" t="str">
        <f t="shared" si="2"/>
        <v>#NAME?</v>
      </c>
      <c r="D1035" s="77" t="str">
        <f>IF(A1035="","",IF(A1035=1,start_rate,IF(variable,IF(OR(A1035=1,A1035&lt;$J$23*periods_per_year),D1034,MIN($J$24,IF(MOD(A1035-1,$J$26)=0,MAX($J$25,D1034+$J$27),D1034))),D1034)))</f>
        <v>#NAME?</v>
      </c>
      <c r="E1035" s="78" t="str">
        <f t="shared" si="3"/>
        <v>#NAME?</v>
      </c>
      <c r="F1035" s="78" t="str">
        <f t="shared" si="4"/>
        <v>#NAME?</v>
      </c>
      <c r="G1035" s="78" t="str">
        <f>IF(OR(A1035="",A1035&lt;$E$23),"",IF(J1034&lt;=F1035,0,IF(IF(AND(A1035&gt;=$E$23,MOD(A1035-$E$23,int)=0),$E$24,0)+F1035&gt;=J1034+E1035,J1034+E1035-F1035,IF(AND(A1035&gt;=$E$23,MOD(A1035-$E$23,int)=0),$E$24,0)+IF(IF(AND(A1035&gt;=$E$23,MOD(A1035-$E$23,int)=0),$E$24,0)+IF(MOD(A1035-$E$27,periods_per_year)=0,$E$26,0)+F1035&lt;J1034+E1035,IF(MOD(A1035-$E$27,periods_per_year)=0,$E$26,0),J1034+E1035-IF(AND(A1035&gt;=$E$23,MOD(A1035-$E$23,int)=0),$E$24,0)-F1035))))</f>
        <v>#NAME?</v>
      </c>
      <c r="H1035" s="79"/>
      <c r="I1035" s="78" t="str">
        <f t="shared" si="5"/>
        <v>#NAME?</v>
      </c>
      <c r="J1035" s="78" t="str">
        <f t="shared" si="6"/>
        <v>#NAME?</v>
      </c>
      <c r="K1035" s="78" t="str">
        <f t="shared" si="7"/>
        <v>#NAME?</v>
      </c>
      <c r="L1035" s="78" t="str">
        <f t="shared" si="8"/>
        <v>#NAME?</v>
      </c>
      <c r="M1035" s="4"/>
      <c r="N1035" s="4"/>
      <c r="O1035" s="74" t="str">
        <f t="shared" si="9"/>
        <v>#NAME?</v>
      </c>
      <c r="P1035" s="75" t="str">
        <f>IF(O1035="","",IF(OR(periods_per_year=26,periods_per_year=52),IF(periods_per_year=26,IF(O1035=1,fpdate,P1034+14),IF(periods_per_year=52,IF(O1035=1,fpdate,P1034+7),"n/a")),IF(periods_per_year=24,DATE(YEAR(fpdate),MONTH(fpdate)+(O1035-1)/2+IF(AND(DAY(fpdate)&gt;=15,MOD(O1035,2)=0),1,0),IF(MOD(O1035,2)=0,IF(DAY(fpdate)&gt;=15,DAY(fpdate)-14,DAY(fpdate)+14),DAY(fpdate))),IF(DAY(DATE(YEAR(fpdate),MONTH(fpdate)+O1035-1,DAY(fpdate)))&lt;&gt;DAY(fpdate),DATE(YEAR(fpdate),MONTH(fpdate)+O1035,0),DATE(YEAR(fpdate),MONTH(fpdate)+O1035-1,DAY(fpdate))))))</f>
        <v>#NAME?</v>
      </c>
      <c r="Q1035" s="80" t="str">
        <f>IF(O1035="","",IF(D1035&lt;&gt;"",D1035,IF(O1035=1,start_rate,IF(variable,IF(OR(O1035=1,O1035&lt;$J$23*periods_per_year),Q1034,MIN($J$24,IF(MOD(O1035-1,$J$26)=0,MAX($J$25,Q1034+$J$27),Q1034))),Q1034))))</f>
        <v>#NAME?</v>
      </c>
      <c r="R1035" s="78" t="str">
        <f t="shared" si="10"/>
        <v>#NAME?</v>
      </c>
      <c r="S1035" s="78" t="str">
        <f t="shared" si="11"/>
        <v>#NAME?</v>
      </c>
      <c r="T1035" s="78" t="str">
        <f t="shared" si="12"/>
        <v>#NAME?</v>
      </c>
      <c r="U1035" s="78" t="str">
        <f t="shared" si="13"/>
        <v>#NAME?</v>
      </c>
    </row>
    <row r="1036" ht="12.75" customHeight="1">
      <c r="A1036" s="74" t="str">
        <f t="shared" si="1"/>
        <v>#NAME?</v>
      </c>
      <c r="B1036" s="75" t="str">
        <f>IF(A1036="","",IF(OR(periods_per_year=26,periods_per_year=52),IF(periods_per_year=26,IF(A1036=1,fpdate,B1035+14),IF(periods_per_year=52,IF(A1036=1,fpdate,B1035+7),"n/a")),IF(periods_per_year=24,DATE(YEAR(fpdate),MONTH(fpdate)+(A1036-1)/2+IF(AND(DAY(fpdate)&gt;=15,MOD(A1036,2)=0),1,0),IF(MOD(A1036,2)=0,IF(DAY(fpdate)&gt;=15,DAY(fpdate)-14,DAY(fpdate)+14),DAY(fpdate))),IF(DAY(DATE(YEAR(fpdate),MONTH(fpdate)+A1036-1,DAY(fpdate)))&lt;&gt;DAY(fpdate),DATE(YEAR(fpdate),MONTH(fpdate)+A1036,0),DATE(YEAR(fpdate),MONTH(fpdate)+A1036-1,DAY(fpdate))))))</f>
        <v>#NAME?</v>
      </c>
      <c r="C1036" s="76" t="str">
        <f t="shared" si="2"/>
        <v>#NAME?</v>
      </c>
      <c r="D1036" s="77" t="str">
        <f>IF(A1036="","",IF(A1036=1,start_rate,IF(variable,IF(OR(A1036=1,A1036&lt;$J$23*periods_per_year),D1035,MIN($J$24,IF(MOD(A1036-1,$J$26)=0,MAX($J$25,D1035+$J$27),D1035))),D1035)))</f>
        <v>#NAME?</v>
      </c>
      <c r="E1036" s="78" t="str">
        <f t="shared" si="3"/>
        <v>#NAME?</v>
      </c>
      <c r="F1036" s="78" t="str">
        <f t="shared" si="4"/>
        <v>#NAME?</v>
      </c>
      <c r="G1036" s="78" t="str">
        <f>IF(OR(A1036="",A1036&lt;$E$23),"",IF(J1035&lt;=F1036,0,IF(IF(AND(A1036&gt;=$E$23,MOD(A1036-$E$23,int)=0),$E$24,0)+F1036&gt;=J1035+E1036,J1035+E1036-F1036,IF(AND(A1036&gt;=$E$23,MOD(A1036-$E$23,int)=0),$E$24,0)+IF(IF(AND(A1036&gt;=$E$23,MOD(A1036-$E$23,int)=0),$E$24,0)+IF(MOD(A1036-$E$27,periods_per_year)=0,$E$26,0)+F1036&lt;J1035+E1036,IF(MOD(A1036-$E$27,periods_per_year)=0,$E$26,0),J1035+E1036-IF(AND(A1036&gt;=$E$23,MOD(A1036-$E$23,int)=0),$E$24,0)-F1036))))</f>
        <v>#NAME?</v>
      </c>
      <c r="H1036" s="79"/>
      <c r="I1036" s="78" t="str">
        <f t="shared" si="5"/>
        <v>#NAME?</v>
      </c>
      <c r="J1036" s="78" t="str">
        <f t="shared" si="6"/>
        <v>#NAME?</v>
      </c>
      <c r="K1036" s="78" t="str">
        <f t="shared" si="7"/>
        <v>#NAME?</v>
      </c>
      <c r="L1036" s="78" t="str">
        <f t="shared" si="8"/>
        <v>#NAME?</v>
      </c>
      <c r="M1036" s="4"/>
      <c r="N1036" s="4"/>
      <c r="O1036" s="74" t="str">
        <f t="shared" si="9"/>
        <v>#NAME?</v>
      </c>
      <c r="P1036" s="75" t="str">
        <f>IF(O1036="","",IF(OR(periods_per_year=26,periods_per_year=52),IF(periods_per_year=26,IF(O1036=1,fpdate,P1035+14),IF(periods_per_year=52,IF(O1036=1,fpdate,P1035+7),"n/a")),IF(periods_per_year=24,DATE(YEAR(fpdate),MONTH(fpdate)+(O1036-1)/2+IF(AND(DAY(fpdate)&gt;=15,MOD(O1036,2)=0),1,0),IF(MOD(O1036,2)=0,IF(DAY(fpdate)&gt;=15,DAY(fpdate)-14,DAY(fpdate)+14),DAY(fpdate))),IF(DAY(DATE(YEAR(fpdate),MONTH(fpdate)+O1036-1,DAY(fpdate)))&lt;&gt;DAY(fpdate),DATE(YEAR(fpdate),MONTH(fpdate)+O1036,0),DATE(YEAR(fpdate),MONTH(fpdate)+O1036-1,DAY(fpdate))))))</f>
        <v>#NAME?</v>
      </c>
      <c r="Q1036" s="80" t="str">
        <f>IF(O1036="","",IF(D1036&lt;&gt;"",D1036,IF(O1036=1,start_rate,IF(variable,IF(OR(O1036=1,O1036&lt;$J$23*periods_per_year),Q1035,MIN($J$24,IF(MOD(O1036-1,$J$26)=0,MAX($J$25,Q1035+$J$27),Q1035))),Q1035))))</f>
        <v>#NAME?</v>
      </c>
      <c r="R1036" s="78" t="str">
        <f t="shared" si="10"/>
        <v>#NAME?</v>
      </c>
      <c r="S1036" s="78" t="str">
        <f t="shared" si="11"/>
        <v>#NAME?</v>
      </c>
      <c r="T1036" s="78" t="str">
        <f t="shared" si="12"/>
        <v>#NAME?</v>
      </c>
      <c r="U1036" s="78" t="str">
        <f t="shared" si="13"/>
        <v>#NAME?</v>
      </c>
    </row>
    <row r="1037" ht="12.75" customHeight="1">
      <c r="A1037" s="74" t="str">
        <f t="shared" si="1"/>
        <v>#NAME?</v>
      </c>
      <c r="B1037" s="75" t="str">
        <f>IF(A1037="","",IF(OR(periods_per_year=26,periods_per_year=52),IF(periods_per_year=26,IF(A1037=1,fpdate,B1036+14),IF(periods_per_year=52,IF(A1037=1,fpdate,B1036+7),"n/a")),IF(periods_per_year=24,DATE(YEAR(fpdate),MONTH(fpdate)+(A1037-1)/2+IF(AND(DAY(fpdate)&gt;=15,MOD(A1037,2)=0),1,0),IF(MOD(A1037,2)=0,IF(DAY(fpdate)&gt;=15,DAY(fpdate)-14,DAY(fpdate)+14),DAY(fpdate))),IF(DAY(DATE(YEAR(fpdate),MONTH(fpdate)+A1037-1,DAY(fpdate)))&lt;&gt;DAY(fpdate),DATE(YEAR(fpdate),MONTH(fpdate)+A1037,0),DATE(YEAR(fpdate),MONTH(fpdate)+A1037-1,DAY(fpdate))))))</f>
        <v>#NAME?</v>
      </c>
      <c r="C1037" s="76" t="str">
        <f t="shared" si="2"/>
        <v>#NAME?</v>
      </c>
      <c r="D1037" s="77" t="str">
        <f>IF(A1037="","",IF(A1037=1,start_rate,IF(variable,IF(OR(A1037=1,A1037&lt;$J$23*periods_per_year),D1036,MIN($J$24,IF(MOD(A1037-1,$J$26)=0,MAX($J$25,D1036+$J$27),D1036))),D1036)))</f>
        <v>#NAME?</v>
      </c>
      <c r="E1037" s="78" t="str">
        <f t="shared" si="3"/>
        <v>#NAME?</v>
      </c>
      <c r="F1037" s="78" t="str">
        <f t="shared" si="4"/>
        <v>#NAME?</v>
      </c>
      <c r="G1037" s="78" t="str">
        <f>IF(OR(A1037="",A1037&lt;$E$23),"",IF(J1036&lt;=F1037,0,IF(IF(AND(A1037&gt;=$E$23,MOD(A1037-$E$23,int)=0),$E$24,0)+F1037&gt;=J1036+E1037,J1036+E1037-F1037,IF(AND(A1037&gt;=$E$23,MOD(A1037-$E$23,int)=0),$E$24,0)+IF(IF(AND(A1037&gt;=$E$23,MOD(A1037-$E$23,int)=0),$E$24,0)+IF(MOD(A1037-$E$27,periods_per_year)=0,$E$26,0)+F1037&lt;J1036+E1037,IF(MOD(A1037-$E$27,periods_per_year)=0,$E$26,0),J1036+E1037-IF(AND(A1037&gt;=$E$23,MOD(A1037-$E$23,int)=0),$E$24,0)-F1037))))</f>
        <v>#NAME?</v>
      </c>
      <c r="H1037" s="79"/>
      <c r="I1037" s="78" t="str">
        <f t="shared" si="5"/>
        <v>#NAME?</v>
      </c>
      <c r="J1037" s="78" t="str">
        <f t="shared" si="6"/>
        <v>#NAME?</v>
      </c>
      <c r="K1037" s="78" t="str">
        <f t="shared" si="7"/>
        <v>#NAME?</v>
      </c>
      <c r="L1037" s="78" t="str">
        <f t="shared" si="8"/>
        <v>#NAME?</v>
      </c>
      <c r="M1037" s="4"/>
      <c r="N1037" s="4"/>
      <c r="O1037" s="74" t="str">
        <f t="shared" si="9"/>
        <v>#NAME?</v>
      </c>
      <c r="P1037" s="75" t="str">
        <f>IF(O1037="","",IF(OR(periods_per_year=26,periods_per_year=52),IF(periods_per_year=26,IF(O1037=1,fpdate,P1036+14),IF(periods_per_year=52,IF(O1037=1,fpdate,P1036+7),"n/a")),IF(periods_per_year=24,DATE(YEAR(fpdate),MONTH(fpdate)+(O1037-1)/2+IF(AND(DAY(fpdate)&gt;=15,MOD(O1037,2)=0),1,0),IF(MOD(O1037,2)=0,IF(DAY(fpdate)&gt;=15,DAY(fpdate)-14,DAY(fpdate)+14),DAY(fpdate))),IF(DAY(DATE(YEAR(fpdate),MONTH(fpdate)+O1037-1,DAY(fpdate)))&lt;&gt;DAY(fpdate),DATE(YEAR(fpdate),MONTH(fpdate)+O1037,0),DATE(YEAR(fpdate),MONTH(fpdate)+O1037-1,DAY(fpdate))))))</f>
        <v>#NAME?</v>
      </c>
      <c r="Q1037" s="80" t="str">
        <f>IF(O1037="","",IF(D1037&lt;&gt;"",D1037,IF(O1037=1,start_rate,IF(variable,IF(OR(O1037=1,O1037&lt;$J$23*periods_per_year),Q1036,MIN($J$24,IF(MOD(O1037-1,$J$26)=0,MAX($J$25,Q1036+$J$27),Q1036))),Q1036))))</f>
        <v>#NAME?</v>
      </c>
      <c r="R1037" s="78" t="str">
        <f t="shared" si="10"/>
        <v>#NAME?</v>
      </c>
      <c r="S1037" s="78" t="str">
        <f t="shared" si="11"/>
        <v>#NAME?</v>
      </c>
      <c r="T1037" s="78" t="str">
        <f t="shared" si="12"/>
        <v>#NAME?</v>
      </c>
      <c r="U1037" s="78" t="str">
        <f t="shared" si="13"/>
        <v>#NAME?</v>
      </c>
    </row>
    <row r="1038" ht="12.75" customHeight="1">
      <c r="A1038" s="74" t="str">
        <f t="shared" si="1"/>
        <v>#NAME?</v>
      </c>
      <c r="B1038" s="75" t="str">
        <f>IF(A1038="","",IF(OR(periods_per_year=26,periods_per_year=52),IF(periods_per_year=26,IF(A1038=1,fpdate,B1037+14),IF(periods_per_year=52,IF(A1038=1,fpdate,B1037+7),"n/a")),IF(periods_per_year=24,DATE(YEAR(fpdate),MONTH(fpdate)+(A1038-1)/2+IF(AND(DAY(fpdate)&gt;=15,MOD(A1038,2)=0),1,0),IF(MOD(A1038,2)=0,IF(DAY(fpdate)&gt;=15,DAY(fpdate)-14,DAY(fpdate)+14),DAY(fpdate))),IF(DAY(DATE(YEAR(fpdate),MONTH(fpdate)+A1038-1,DAY(fpdate)))&lt;&gt;DAY(fpdate),DATE(YEAR(fpdate),MONTH(fpdate)+A1038,0),DATE(YEAR(fpdate),MONTH(fpdate)+A1038-1,DAY(fpdate))))))</f>
        <v>#NAME?</v>
      </c>
      <c r="C1038" s="76" t="str">
        <f t="shared" si="2"/>
        <v>#NAME?</v>
      </c>
      <c r="D1038" s="77" t="str">
        <f>IF(A1038="","",IF(A1038=1,start_rate,IF(variable,IF(OR(A1038=1,A1038&lt;$J$23*periods_per_year),D1037,MIN($J$24,IF(MOD(A1038-1,$J$26)=0,MAX($J$25,D1037+$J$27),D1037))),D1037)))</f>
        <v>#NAME?</v>
      </c>
      <c r="E1038" s="78" t="str">
        <f t="shared" si="3"/>
        <v>#NAME?</v>
      </c>
      <c r="F1038" s="78" t="str">
        <f t="shared" si="4"/>
        <v>#NAME?</v>
      </c>
      <c r="G1038" s="78" t="str">
        <f>IF(OR(A1038="",A1038&lt;$E$23),"",IF(J1037&lt;=F1038,0,IF(IF(AND(A1038&gt;=$E$23,MOD(A1038-$E$23,int)=0),$E$24,0)+F1038&gt;=J1037+E1038,J1037+E1038-F1038,IF(AND(A1038&gt;=$E$23,MOD(A1038-$E$23,int)=0),$E$24,0)+IF(IF(AND(A1038&gt;=$E$23,MOD(A1038-$E$23,int)=0),$E$24,0)+IF(MOD(A1038-$E$27,periods_per_year)=0,$E$26,0)+F1038&lt;J1037+E1038,IF(MOD(A1038-$E$27,periods_per_year)=0,$E$26,0),J1037+E1038-IF(AND(A1038&gt;=$E$23,MOD(A1038-$E$23,int)=0),$E$24,0)-F1038))))</f>
        <v>#NAME?</v>
      </c>
      <c r="H1038" s="79"/>
      <c r="I1038" s="78" t="str">
        <f t="shared" si="5"/>
        <v>#NAME?</v>
      </c>
      <c r="J1038" s="78" t="str">
        <f t="shared" si="6"/>
        <v>#NAME?</v>
      </c>
      <c r="K1038" s="78" t="str">
        <f t="shared" si="7"/>
        <v>#NAME?</v>
      </c>
      <c r="L1038" s="78" t="str">
        <f t="shared" si="8"/>
        <v>#NAME?</v>
      </c>
      <c r="M1038" s="4"/>
      <c r="N1038" s="4"/>
      <c r="O1038" s="74" t="str">
        <f t="shared" si="9"/>
        <v>#NAME?</v>
      </c>
      <c r="P1038" s="75" t="str">
        <f>IF(O1038="","",IF(OR(periods_per_year=26,periods_per_year=52),IF(periods_per_year=26,IF(O1038=1,fpdate,P1037+14),IF(periods_per_year=52,IF(O1038=1,fpdate,P1037+7),"n/a")),IF(periods_per_year=24,DATE(YEAR(fpdate),MONTH(fpdate)+(O1038-1)/2+IF(AND(DAY(fpdate)&gt;=15,MOD(O1038,2)=0),1,0),IF(MOD(O1038,2)=0,IF(DAY(fpdate)&gt;=15,DAY(fpdate)-14,DAY(fpdate)+14),DAY(fpdate))),IF(DAY(DATE(YEAR(fpdate),MONTH(fpdate)+O1038-1,DAY(fpdate)))&lt;&gt;DAY(fpdate),DATE(YEAR(fpdate),MONTH(fpdate)+O1038,0),DATE(YEAR(fpdate),MONTH(fpdate)+O1038-1,DAY(fpdate))))))</f>
        <v>#NAME?</v>
      </c>
      <c r="Q1038" s="80" t="str">
        <f>IF(O1038="","",IF(D1038&lt;&gt;"",D1038,IF(O1038=1,start_rate,IF(variable,IF(OR(O1038=1,O1038&lt;$J$23*periods_per_year),Q1037,MIN($J$24,IF(MOD(O1038-1,$J$26)=0,MAX($J$25,Q1037+$J$27),Q1037))),Q1037))))</f>
        <v>#NAME?</v>
      </c>
      <c r="R1038" s="78" t="str">
        <f t="shared" si="10"/>
        <v>#NAME?</v>
      </c>
      <c r="S1038" s="78" t="str">
        <f t="shared" si="11"/>
        <v>#NAME?</v>
      </c>
      <c r="T1038" s="78" t="str">
        <f t="shared" si="12"/>
        <v>#NAME?</v>
      </c>
      <c r="U1038" s="78" t="str">
        <f t="shared" si="13"/>
        <v>#NAME?</v>
      </c>
    </row>
    <row r="1039" ht="12.75" customHeight="1">
      <c r="A1039" s="74" t="str">
        <f t="shared" si="1"/>
        <v>#NAME?</v>
      </c>
      <c r="B1039" s="75" t="str">
        <f>IF(A1039="","",IF(OR(periods_per_year=26,periods_per_year=52),IF(periods_per_year=26,IF(A1039=1,fpdate,B1038+14),IF(periods_per_year=52,IF(A1039=1,fpdate,B1038+7),"n/a")),IF(periods_per_year=24,DATE(YEAR(fpdate),MONTH(fpdate)+(A1039-1)/2+IF(AND(DAY(fpdate)&gt;=15,MOD(A1039,2)=0),1,0),IF(MOD(A1039,2)=0,IF(DAY(fpdate)&gt;=15,DAY(fpdate)-14,DAY(fpdate)+14),DAY(fpdate))),IF(DAY(DATE(YEAR(fpdate),MONTH(fpdate)+A1039-1,DAY(fpdate)))&lt;&gt;DAY(fpdate),DATE(YEAR(fpdate),MONTH(fpdate)+A1039,0),DATE(YEAR(fpdate),MONTH(fpdate)+A1039-1,DAY(fpdate))))))</f>
        <v>#NAME?</v>
      </c>
      <c r="C1039" s="76" t="str">
        <f t="shared" si="2"/>
        <v>#NAME?</v>
      </c>
      <c r="D1039" s="77" t="str">
        <f>IF(A1039="","",IF(A1039=1,start_rate,IF(variable,IF(OR(A1039=1,A1039&lt;$J$23*periods_per_year),D1038,MIN($J$24,IF(MOD(A1039-1,$J$26)=0,MAX($J$25,D1038+$J$27),D1038))),D1038)))</f>
        <v>#NAME?</v>
      </c>
      <c r="E1039" s="78" t="str">
        <f t="shared" si="3"/>
        <v>#NAME?</v>
      </c>
      <c r="F1039" s="78" t="str">
        <f t="shared" si="4"/>
        <v>#NAME?</v>
      </c>
      <c r="G1039" s="78" t="str">
        <f>IF(OR(A1039="",A1039&lt;$E$23),"",IF(J1038&lt;=F1039,0,IF(IF(AND(A1039&gt;=$E$23,MOD(A1039-$E$23,int)=0),$E$24,0)+F1039&gt;=J1038+E1039,J1038+E1039-F1039,IF(AND(A1039&gt;=$E$23,MOD(A1039-$E$23,int)=0),$E$24,0)+IF(IF(AND(A1039&gt;=$E$23,MOD(A1039-$E$23,int)=0),$E$24,0)+IF(MOD(A1039-$E$27,periods_per_year)=0,$E$26,0)+F1039&lt;J1038+E1039,IF(MOD(A1039-$E$27,periods_per_year)=0,$E$26,0),J1038+E1039-IF(AND(A1039&gt;=$E$23,MOD(A1039-$E$23,int)=0),$E$24,0)-F1039))))</f>
        <v>#NAME?</v>
      </c>
      <c r="H1039" s="79"/>
      <c r="I1039" s="78" t="str">
        <f t="shared" si="5"/>
        <v>#NAME?</v>
      </c>
      <c r="J1039" s="78" t="str">
        <f t="shared" si="6"/>
        <v>#NAME?</v>
      </c>
      <c r="K1039" s="78" t="str">
        <f t="shared" si="7"/>
        <v>#NAME?</v>
      </c>
      <c r="L1039" s="78" t="str">
        <f t="shared" si="8"/>
        <v>#NAME?</v>
      </c>
      <c r="M1039" s="4"/>
      <c r="N1039" s="4"/>
      <c r="O1039" s="74" t="str">
        <f t="shared" si="9"/>
        <v>#NAME?</v>
      </c>
      <c r="P1039" s="75" t="str">
        <f>IF(O1039="","",IF(OR(periods_per_year=26,periods_per_year=52),IF(periods_per_year=26,IF(O1039=1,fpdate,P1038+14),IF(periods_per_year=52,IF(O1039=1,fpdate,P1038+7),"n/a")),IF(periods_per_year=24,DATE(YEAR(fpdate),MONTH(fpdate)+(O1039-1)/2+IF(AND(DAY(fpdate)&gt;=15,MOD(O1039,2)=0),1,0),IF(MOD(O1039,2)=0,IF(DAY(fpdate)&gt;=15,DAY(fpdate)-14,DAY(fpdate)+14),DAY(fpdate))),IF(DAY(DATE(YEAR(fpdate),MONTH(fpdate)+O1039-1,DAY(fpdate)))&lt;&gt;DAY(fpdate),DATE(YEAR(fpdate),MONTH(fpdate)+O1039,0),DATE(YEAR(fpdate),MONTH(fpdate)+O1039-1,DAY(fpdate))))))</f>
        <v>#NAME?</v>
      </c>
      <c r="Q1039" s="80" t="str">
        <f>IF(O1039="","",IF(D1039&lt;&gt;"",D1039,IF(O1039=1,start_rate,IF(variable,IF(OR(O1039=1,O1039&lt;$J$23*periods_per_year),Q1038,MIN($J$24,IF(MOD(O1039-1,$J$26)=0,MAX($J$25,Q1038+$J$27),Q1038))),Q1038))))</f>
        <v>#NAME?</v>
      </c>
      <c r="R1039" s="78" t="str">
        <f t="shared" si="10"/>
        <v>#NAME?</v>
      </c>
      <c r="S1039" s="78" t="str">
        <f t="shared" si="11"/>
        <v>#NAME?</v>
      </c>
      <c r="T1039" s="78" t="str">
        <f t="shared" si="12"/>
        <v>#NAME?</v>
      </c>
      <c r="U1039" s="78" t="str">
        <f t="shared" si="13"/>
        <v>#NAME?</v>
      </c>
    </row>
    <row r="1040" ht="12.75" customHeight="1">
      <c r="A1040" s="74" t="str">
        <f t="shared" si="1"/>
        <v>#NAME?</v>
      </c>
      <c r="B1040" s="75" t="str">
        <f>IF(A1040="","",IF(OR(periods_per_year=26,periods_per_year=52),IF(periods_per_year=26,IF(A1040=1,fpdate,B1039+14),IF(periods_per_year=52,IF(A1040=1,fpdate,B1039+7),"n/a")),IF(periods_per_year=24,DATE(YEAR(fpdate),MONTH(fpdate)+(A1040-1)/2+IF(AND(DAY(fpdate)&gt;=15,MOD(A1040,2)=0),1,0),IF(MOD(A1040,2)=0,IF(DAY(fpdate)&gt;=15,DAY(fpdate)-14,DAY(fpdate)+14),DAY(fpdate))),IF(DAY(DATE(YEAR(fpdate),MONTH(fpdate)+A1040-1,DAY(fpdate)))&lt;&gt;DAY(fpdate),DATE(YEAR(fpdate),MONTH(fpdate)+A1040,0),DATE(YEAR(fpdate),MONTH(fpdate)+A1040-1,DAY(fpdate))))))</f>
        <v>#NAME?</v>
      </c>
      <c r="C1040" s="76" t="str">
        <f t="shared" si="2"/>
        <v>#NAME?</v>
      </c>
      <c r="D1040" s="77" t="str">
        <f>IF(A1040="","",IF(A1040=1,start_rate,IF(variable,IF(OR(A1040=1,A1040&lt;$J$23*periods_per_year),D1039,MIN($J$24,IF(MOD(A1040-1,$J$26)=0,MAX($J$25,D1039+$J$27),D1039))),D1039)))</f>
        <v>#NAME?</v>
      </c>
      <c r="E1040" s="78" t="str">
        <f t="shared" si="3"/>
        <v>#NAME?</v>
      </c>
      <c r="F1040" s="78" t="str">
        <f t="shared" si="4"/>
        <v>#NAME?</v>
      </c>
      <c r="G1040" s="78" t="str">
        <f>IF(OR(A1040="",A1040&lt;$E$23),"",IF(J1039&lt;=F1040,0,IF(IF(AND(A1040&gt;=$E$23,MOD(A1040-$E$23,int)=0),$E$24,0)+F1040&gt;=J1039+E1040,J1039+E1040-F1040,IF(AND(A1040&gt;=$E$23,MOD(A1040-$E$23,int)=0),$E$24,0)+IF(IF(AND(A1040&gt;=$E$23,MOD(A1040-$E$23,int)=0),$E$24,0)+IF(MOD(A1040-$E$27,periods_per_year)=0,$E$26,0)+F1040&lt;J1039+E1040,IF(MOD(A1040-$E$27,periods_per_year)=0,$E$26,0),J1039+E1040-IF(AND(A1040&gt;=$E$23,MOD(A1040-$E$23,int)=0),$E$24,0)-F1040))))</f>
        <v>#NAME?</v>
      </c>
      <c r="H1040" s="79"/>
      <c r="I1040" s="78" t="str">
        <f t="shared" si="5"/>
        <v>#NAME?</v>
      </c>
      <c r="J1040" s="78" t="str">
        <f t="shared" si="6"/>
        <v>#NAME?</v>
      </c>
      <c r="K1040" s="78" t="str">
        <f t="shared" si="7"/>
        <v>#NAME?</v>
      </c>
      <c r="L1040" s="78" t="str">
        <f t="shared" si="8"/>
        <v>#NAME?</v>
      </c>
      <c r="M1040" s="4"/>
      <c r="N1040" s="4"/>
      <c r="O1040" s="74" t="str">
        <f t="shared" si="9"/>
        <v>#NAME?</v>
      </c>
      <c r="P1040" s="75" t="str">
        <f>IF(O1040="","",IF(OR(periods_per_year=26,periods_per_year=52),IF(periods_per_year=26,IF(O1040=1,fpdate,P1039+14),IF(periods_per_year=52,IF(O1040=1,fpdate,P1039+7),"n/a")),IF(periods_per_year=24,DATE(YEAR(fpdate),MONTH(fpdate)+(O1040-1)/2+IF(AND(DAY(fpdate)&gt;=15,MOD(O1040,2)=0),1,0),IF(MOD(O1040,2)=0,IF(DAY(fpdate)&gt;=15,DAY(fpdate)-14,DAY(fpdate)+14),DAY(fpdate))),IF(DAY(DATE(YEAR(fpdate),MONTH(fpdate)+O1040-1,DAY(fpdate)))&lt;&gt;DAY(fpdate),DATE(YEAR(fpdate),MONTH(fpdate)+O1040,0),DATE(YEAR(fpdate),MONTH(fpdate)+O1040-1,DAY(fpdate))))))</f>
        <v>#NAME?</v>
      </c>
      <c r="Q1040" s="80" t="str">
        <f>IF(O1040="","",IF(D1040&lt;&gt;"",D1040,IF(O1040=1,start_rate,IF(variable,IF(OR(O1040=1,O1040&lt;$J$23*periods_per_year),Q1039,MIN($J$24,IF(MOD(O1040-1,$J$26)=0,MAX($J$25,Q1039+$J$27),Q1039))),Q1039))))</f>
        <v>#NAME?</v>
      </c>
      <c r="R1040" s="78" t="str">
        <f t="shared" si="10"/>
        <v>#NAME?</v>
      </c>
      <c r="S1040" s="78" t="str">
        <f t="shared" si="11"/>
        <v>#NAME?</v>
      </c>
      <c r="T1040" s="78" t="str">
        <f t="shared" si="12"/>
        <v>#NAME?</v>
      </c>
      <c r="U1040" s="78" t="str">
        <f t="shared" si="13"/>
        <v>#NAME?</v>
      </c>
    </row>
    <row r="1041" ht="12.75" customHeight="1">
      <c r="A1041" s="74" t="str">
        <f t="shared" si="1"/>
        <v>#NAME?</v>
      </c>
      <c r="B1041" s="75" t="str">
        <f>IF(A1041="","",IF(OR(periods_per_year=26,periods_per_year=52),IF(periods_per_year=26,IF(A1041=1,fpdate,B1040+14),IF(periods_per_year=52,IF(A1041=1,fpdate,B1040+7),"n/a")),IF(periods_per_year=24,DATE(YEAR(fpdate),MONTH(fpdate)+(A1041-1)/2+IF(AND(DAY(fpdate)&gt;=15,MOD(A1041,2)=0),1,0),IF(MOD(A1041,2)=0,IF(DAY(fpdate)&gt;=15,DAY(fpdate)-14,DAY(fpdate)+14),DAY(fpdate))),IF(DAY(DATE(YEAR(fpdate),MONTH(fpdate)+A1041-1,DAY(fpdate)))&lt;&gt;DAY(fpdate),DATE(YEAR(fpdate),MONTH(fpdate)+A1041,0),DATE(YEAR(fpdate),MONTH(fpdate)+A1041-1,DAY(fpdate))))))</f>
        <v>#NAME?</v>
      </c>
      <c r="C1041" s="76" t="str">
        <f t="shared" si="2"/>
        <v>#NAME?</v>
      </c>
      <c r="D1041" s="77" t="str">
        <f>IF(A1041="","",IF(A1041=1,start_rate,IF(variable,IF(OR(A1041=1,A1041&lt;$J$23*periods_per_year),D1040,MIN($J$24,IF(MOD(A1041-1,$J$26)=0,MAX($J$25,D1040+$J$27),D1040))),D1040)))</f>
        <v>#NAME?</v>
      </c>
      <c r="E1041" s="78" t="str">
        <f t="shared" si="3"/>
        <v>#NAME?</v>
      </c>
      <c r="F1041" s="78" t="str">
        <f t="shared" si="4"/>
        <v>#NAME?</v>
      </c>
      <c r="G1041" s="78" t="str">
        <f>IF(OR(A1041="",A1041&lt;$E$23),"",IF(J1040&lt;=F1041,0,IF(IF(AND(A1041&gt;=$E$23,MOD(A1041-$E$23,int)=0),$E$24,0)+F1041&gt;=J1040+E1041,J1040+E1041-F1041,IF(AND(A1041&gt;=$E$23,MOD(A1041-$E$23,int)=0),$E$24,0)+IF(IF(AND(A1041&gt;=$E$23,MOD(A1041-$E$23,int)=0),$E$24,0)+IF(MOD(A1041-$E$27,periods_per_year)=0,$E$26,0)+F1041&lt;J1040+E1041,IF(MOD(A1041-$E$27,periods_per_year)=0,$E$26,0),J1040+E1041-IF(AND(A1041&gt;=$E$23,MOD(A1041-$E$23,int)=0),$E$24,0)-F1041))))</f>
        <v>#NAME?</v>
      </c>
      <c r="H1041" s="79"/>
      <c r="I1041" s="78" t="str">
        <f t="shared" si="5"/>
        <v>#NAME?</v>
      </c>
      <c r="J1041" s="78" t="str">
        <f t="shared" si="6"/>
        <v>#NAME?</v>
      </c>
      <c r="K1041" s="78" t="str">
        <f t="shared" si="7"/>
        <v>#NAME?</v>
      </c>
      <c r="L1041" s="78" t="str">
        <f t="shared" si="8"/>
        <v>#NAME?</v>
      </c>
      <c r="M1041" s="4"/>
      <c r="N1041" s="4"/>
      <c r="O1041" s="74" t="str">
        <f t="shared" si="9"/>
        <v>#NAME?</v>
      </c>
      <c r="P1041" s="75" t="str">
        <f>IF(O1041="","",IF(OR(periods_per_year=26,periods_per_year=52),IF(periods_per_year=26,IF(O1041=1,fpdate,P1040+14),IF(periods_per_year=52,IF(O1041=1,fpdate,P1040+7),"n/a")),IF(periods_per_year=24,DATE(YEAR(fpdate),MONTH(fpdate)+(O1041-1)/2+IF(AND(DAY(fpdate)&gt;=15,MOD(O1041,2)=0),1,0),IF(MOD(O1041,2)=0,IF(DAY(fpdate)&gt;=15,DAY(fpdate)-14,DAY(fpdate)+14),DAY(fpdate))),IF(DAY(DATE(YEAR(fpdate),MONTH(fpdate)+O1041-1,DAY(fpdate)))&lt;&gt;DAY(fpdate),DATE(YEAR(fpdate),MONTH(fpdate)+O1041,0),DATE(YEAR(fpdate),MONTH(fpdate)+O1041-1,DAY(fpdate))))))</f>
        <v>#NAME?</v>
      </c>
      <c r="Q1041" s="80" t="str">
        <f>IF(O1041="","",IF(D1041&lt;&gt;"",D1041,IF(O1041=1,start_rate,IF(variable,IF(OR(O1041=1,O1041&lt;$J$23*periods_per_year),Q1040,MIN($J$24,IF(MOD(O1041-1,$J$26)=0,MAX($J$25,Q1040+$J$27),Q1040))),Q1040))))</f>
        <v>#NAME?</v>
      </c>
      <c r="R1041" s="78" t="str">
        <f t="shared" si="10"/>
        <v>#NAME?</v>
      </c>
      <c r="S1041" s="78" t="str">
        <f t="shared" si="11"/>
        <v>#NAME?</v>
      </c>
      <c r="T1041" s="78" t="str">
        <f t="shared" si="12"/>
        <v>#NAME?</v>
      </c>
      <c r="U1041" s="78" t="str">
        <f t="shared" si="13"/>
        <v>#NAME?</v>
      </c>
    </row>
    <row r="1042" ht="12.75" customHeight="1">
      <c r="A1042" s="74" t="str">
        <f t="shared" si="1"/>
        <v>#NAME?</v>
      </c>
      <c r="B1042" s="75" t="str">
        <f>IF(A1042="","",IF(OR(periods_per_year=26,periods_per_year=52),IF(periods_per_year=26,IF(A1042=1,fpdate,B1041+14),IF(periods_per_year=52,IF(A1042=1,fpdate,B1041+7),"n/a")),IF(periods_per_year=24,DATE(YEAR(fpdate),MONTH(fpdate)+(A1042-1)/2+IF(AND(DAY(fpdate)&gt;=15,MOD(A1042,2)=0),1,0),IF(MOD(A1042,2)=0,IF(DAY(fpdate)&gt;=15,DAY(fpdate)-14,DAY(fpdate)+14),DAY(fpdate))),IF(DAY(DATE(YEAR(fpdate),MONTH(fpdate)+A1042-1,DAY(fpdate)))&lt;&gt;DAY(fpdate),DATE(YEAR(fpdate),MONTH(fpdate)+A1042,0),DATE(YEAR(fpdate),MONTH(fpdate)+A1042-1,DAY(fpdate))))))</f>
        <v>#NAME?</v>
      </c>
      <c r="C1042" s="76" t="str">
        <f t="shared" si="2"/>
        <v>#NAME?</v>
      </c>
      <c r="D1042" s="77" t="str">
        <f>IF(A1042="","",IF(A1042=1,start_rate,IF(variable,IF(OR(A1042=1,A1042&lt;$J$23*periods_per_year),D1041,MIN($J$24,IF(MOD(A1042-1,$J$26)=0,MAX($J$25,D1041+$J$27),D1041))),D1041)))</f>
        <v>#NAME?</v>
      </c>
      <c r="E1042" s="78" t="str">
        <f t="shared" si="3"/>
        <v>#NAME?</v>
      </c>
      <c r="F1042" s="78" t="str">
        <f t="shared" si="4"/>
        <v>#NAME?</v>
      </c>
      <c r="G1042" s="78" t="str">
        <f>IF(OR(A1042="",A1042&lt;$E$23),"",IF(J1041&lt;=F1042,0,IF(IF(AND(A1042&gt;=$E$23,MOD(A1042-$E$23,int)=0),$E$24,0)+F1042&gt;=J1041+E1042,J1041+E1042-F1042,IF(AND(A1042&gt;=$E$23,MOD(A1042-$E$23,int)=0),$E$24,0)+IF(IF(AND(A1042&gt;=$E$23,MOD(A1042-$E$23,int)=0),$E$24,0)+IF(MOD(A1042-$E$27,periods_per_year)=0,$E$26,0)+F1042&lt;J1041+E1042,IF(MOD(A1042-$E$27,periods_per_year)=0,$E$26,0),J1041+E1042-IF(AND(A1042&gt;=$E$23,MOD(A1042-$E$23,int)=0),$E$24,0)-F1042))))</f>
        <v>#NAME?</v>
      </c>
      <c r="H1042" s="79"/>
      <c r="I1042" s="78" t="str">
        <f t="shared" si="5"/>
        <v>#NAME?</v>
      </c>
      <c r="J1042" s="78" t="str">
        <f t="shared" si="6"/>
        <v>#NAME?</v>
      </c>
      <c r="K1042" s="78" t="str">
        <f t="shared" si="7"/>
        <v>#NAME?</v>
      </c>
      <c r="L1042" s="78" t="str">
        <f t="shared" si="8"/>
        <v>#NAME?</v>
      </c>
      <c r="M1042" s="4"/>
      <c r="N1042" s="4"/>
      <c r="O1042" s="74" t="str">
        <f t="shared" si="9"/>
        <v>#NAME?</v>
      </c>
      <c r="P1042" s="75" t="str">
        <f>IF(O1042="","",IF(OR(periods_per_year=26,periods_per_year=52),IF(periods_per_year=26,IF(O1042=1,fpdate,P1041+14),IF(periods_per_year=52,IF(O1042=1,fpdate,P1041+7),"n/a")),IF(periods_per_year=24,DATE(YEAR(fpdate),MONTH(fpdate)+(O1042-1)/2+IF(AND(DAY(fpdate)&gt;=15,MOD(O1042,2)=0),1,0),IF(MOD(O1042,2)=0,IF(DAY(fpdate)&gt;=15,DAY(fpdate)-14,DAY(fpdate)+14),DAY(fpdate))),IF(DAY(DATE(YEAR(fpdate),MONTH(fpdate)+O1042-1,DAY(fpdate)))&lt;&gt;DAY(fpdate),DATE(YEAR(fpdate),MONTH(fpdate)+O1042,0),DATE(YEAR(fpdate),MONTH(fpdate)+O1042-1,DAY(fpdate))))))</f>
        <v>#NAME?</v>
      </c>
      <c r="Q1042" s="80" t="str">
        <f>IF(O1042="","",IF(D1042&lt;&gt;"",D1042,IF(O1042=1,start_rate,IF(variable,IF(OR(O1042=1,O1042&lt;$J$23*periods_per_year),Q1041,MIN($J$24,IF(MOD(O1042-1,$J$26)=0,MAX($J$25,Q1041+$J$27),Q1041))),Q1041))))</f>
        <v>#NAME?</v>
      </c>
      <c r="R1042" s="78" t="str">
        <f t="shared" si="10"/>
        <v>#NAME?</v>
      </c>
      <c r="S1042" s="78" t="str">
        <f t="shared" si="11"/>
        <v>#NAME?</v>
      </c>
      <c r="T1042" s="78" t="str">
        <f t="shared" si="12"/>
        <v>#NAME?</v>
      </c>
      <c r="U1042" s="78" t="str">
        <f t="shared" si="13"/>
        <v>#NAME?</v>
      </c>
    </row>
    <row r="1043" ht="12.75" customHeight="1">
      <c r="A1043" s="74" t="str">
        <f t="shared" si="1"/>
        <v>#NAME?</v>
      </c>
      <c r="B1043" s="75" t="str">
        <f>IF(A1043="","",IF(OR(periods_per_year=26,periods_per_year=52),IF(periods_per_year=26,IF(A1043=1,fpdate,B1042+14),IF(periods_per_year=52,IF(A1043=1,fpdate,B1042+7),"n/a")),IF(periods_per_year=24,DATE(YEAR(fpdate),MONTH(fpdate)+(A1043-1)/2+IF(AND(DAY(fpdate)&gt;=15,MOD(A1043,2)=0),1,0),IF(MOD(A1043,2)=0,IF(DAY(fpdate)&gt;=15,DAY(fpdate)-14,DAY(fpdate)+14),DAY(fpdate))),IF(DAY(DATE(YEAR(fpdate),MONTH(fpdate)+A1043-1,DAY(fpdate)))&lt;&gt;DAY(fpdate),DATE(YEAR(fpdate),MONTH(fpdate)+A1043,0),DATE(YEAR(fpdate),MONTH(fpdate)+A1043-1,DAY(fpdate))))))</f>
        <v>#NAME?</v>
      </c>
      <c r="C1043" s="76" t="str">
        <f t="shared" si="2"/>
        <v>#NAME?</v>
      </c>
      <c r="D1043" s="77" t="str">
        <f>IF(A1043="","",IF(A1043=1,start_rate,IF(variable,IF(OR(A1043=1,A1043&lt;$J$23*periods_per_year),D1042,MIN($J$24,IF(MOD(A1043-1,$J$26)=0,MAX($J$25,D1042+$J$27),D1042))),D1042)))</f>
        <v>#NAME?</v>
      </c>
      <c r="E1043" s="78" t="str">
        <f t="shared" si="3"/>
        <v>#NAME?</v>
      </c>
      <c r="F1043" s="78" t="str">
        <f t="shared" si="4"/>
        <v>#NAME?</v>
      </c>
      <c r="G1043" s="78" t="str">
        <f>IF(OR(A1043="",A1043&lt;$E$23),"",IF(J1042&lt;=F1043,0,IF(IF(AND(A1043&gt;=$E$23,MOD(A1043-$E$23,int)=0),$E$24,0)+F1043&gt;=J1042+E1043,J1042+E1043-F1043,IF(AND(A1043&gt;=$E$23,MOD(A1043-$E$23,int)=0),$E$24,0)+IF(IF(AND(A1043&gt;=$E$23,MOD(A1043-$E$23,int)=0),$E$24,0)+IF(MOD(A1043-$E$27,periods_per_year)=0,$E$26,0)+F1043&lt;J1042+E1043,IF(MOD(A1043-$E$27,periods_per_year)=0,$E$26,0),J1042+E1043-IF(AND(A1043&gt;=$E$23,MOD(A1043-$E$23,int)=0),$E$24,0)-F1043))))</f>
        <v>#NAME?</v>
      </c>
      <c r="H1043" s="79"/>
      <c r="I1043" s="78" t="str">
        <f t="shared" si="5"/>
        <v>#NAME?</v>
      </c>
      <c r="J1043" s="78" t="str">
        <f t="shared" si="6"/>
        <v>#NAME?</v>
      </c>
      <c r="K1043" s="78" t="str">
        <f t="shared" si="7"/>
        <v>#NAME?</v>
      </c>
      <c r="L1043" s="78" t="str">
        <f t="shared" si="8"/>
        <v>#NAME?</v>
      </c>
      <c r="M1043" s="4"/>
      <c r="N1043" s="4"/>
      <c r="O1043" s="74" t="str">
        <f t="shared" si="9"/>
        <v>#NAME?</v>
      </c>
      <c r="P1043" s="75" t="str">
        <f>IF(O1043="","",IF(OR(periods_per_year=26,periods_per_year=52),IF(periods_per_year=26,IF(O1043=1,fpdate,P1042+14),IF(periods_per_year=52,IF(O1043=1,fpdate,P1042+7),"n/a")),IF(periods_per_year=24,DATE(YEAR(fpdate),MONTH(fpdate)+(O1043-1)/2+IF(AND(DAY(fpdate)&gt;=15,MOD(O1043,2)=0),1,0),IF(MOD(O1043,2)=0,IF(DAY(fpdate)&gt;=15,DAY(fpdate)-14,DAY(fpdate)+14),DAY(fpdate))),IF(DAY(DATE(YEAR(fpdate),MONTH(fpdate)+O1043-1,DAY(fpdate)))&lt;&gt;DAY(fpdate),DATE(YEAR(fpdate),MONTH(fpdate)+O1043,0),DATE(YEAR(fpdate),MONTH(fpdate)+O1043-1,DAY(fpdate))))))</f>
        <v>#NAME?</v>
      </c>
      <c r="Q1043" s="80" t="str">
        <f>IF(O1043="","",IF(D1043&lt;&gt;"",D1043,IF(O1043=1,start_rate,IF(variable,IF(OR(O1043=1,O1043&lt;$J$23*periods_per_year),Q1042,MIN($J$24,IF(MOD(O1043-1,$J$26)=0,MAX($J$25,Q1042+$J$27),Q1042))),Q1042))))</f>
        <v>#NAME?</v>
      </c>
      <c r="R1043" s="78" t="str">
        <f t="shared" si="10"/>
        <v>#NAME?</v>
      </c>
      <c r="S1043" s="78" t="str">
        <f t="shared" si="11"/>
        <v>#NAME?</v>
      </c>
      <c r="T1043" s="78" t="str">
        <f t="shared" si="12"/>
        <v>#NAME?</v>
      </c>
      <c r="U1043" s="78" t="str">
        <f t="shared" si="13"/>
        <v>#NAME?</v>
      </c>
    </row>
    <row r="1044" ht="12.75" customHeight="1">
      <c r="A1044" s="74" t="str">
        <f t="shared" si="1"/>
        <v>#NAME?</v>
      </c>
      <c r="B1044" s="75" t="str">
        <f>IF(A1044="","",IF(OR(periods_per_year=26,periods_per_year=52),IF(periods_per_year=26,IF(A1044=1,fpdate,B1043+14),IF(periods_per_year=52,IF(A1044=1,fpdate,B1043+7),"n/a")),IF(periods_per_year=24,DATE(YEAR(fpdate),MONTH(fpdate)+(A1044-1)/2+IF(AND(DAY(fpdate)&gt;=15,MOD(A1044,2)=0),1,0),IF(MOD(A1044,2)=0,IF(DAY(fpdate)&gt;=15,DAY(fpdate)-14,DAY(fpdate)+14),DAY(fpdate))),IF(DAY(DATE(YEAR(fpdate),MONTH(fpdate)+A1044-1,DAY(fpdate)))&lt;&gt;DAY(fpdate),DATE(YEAR(fpdate),MONTH(fpdate)+A1044,0),DATE(YEAR(fpdate),MONTH(fpdate)+A1044-1,DAY(fpdate))))))</f>
        <v>#NAME?</v>
      </c>
      <c r="C1044" s="76" t="str">
        <f t="shared" si="2"/>
        <v>#NAME?</v>
      </c>
      <c r="D1044" s="77" t="str">
        <f>IF(A1044="","",IF(A1044=1,start_rate,IF(variable,IF(OR(A1044=1,A1044&lt;$J$23*periods_per_year),D1043,MIN($J$24,IF(MOD(A1044-1,$J$26)=0,MAX($J$25,D1043+$J$27),D1043))),D1043)))</f>
        <v>#NAME?</v>
      </c>
      <c r="E1044" s="78" t="str">
        <f t="shared" si="3"/>
        <v>#NAME?</v>
      </c>
      <c r="F1044" s="78" t="str">
        <f t="shared" si="4"/>
        <v>#NAME?</v>
      </c>
      <c r="G1044" s="78" t="str">
        <f>IF(OR(A1044="",A1044&lt;$E$23),"",IF(J1043&lt;=F1044,0,IF(IF(AND(A1044&gt;=$E$23,MOD(A1044-$E$23,int)=0),$E$24,0)+F1044&gt;=J1043+E1044,J1043+E1044-F1044,IF(AND(A1044&gt;=$E$23,MOD(A1044-$E$23,int)=0),$E$24,0)+IF(IF(AND(A1044&gt;=$E$23,MOD(A1044-$E$23,int)=0),$E$24,0)+IF(MOD(A1044-$E$27,periods_per_year)=0,$E$26,0)+F1044&lt;J1043+E1044,IF(MOD(A1044-$E$27,periods_per_year)=0,$E$26,0),J1043+E1044-IF(AND(A1044&gt;=$E$23,MOD(A1044-$E$23,int)=0),$E$24,0)-F1044))))</f>
        <v>#NAME?</v>
      </c>
      <c r="H1044" s="79"/>
      <c r="I1044" s="78" t="str">
        <f t="shared" si="5"/>
        <v>#NAME?</v>
      </c>
      <c r="J1044" s="78" t="str">
        <f t="shared" si="6"/>
        <v>#NAME?</v>
      </c>
      <c r="K1044" s="78" t="str">
        <f t="shared" si="7"/>
        <v>#NAME?</v>
      </c>
      <c r="L1044" s="78" t="str">
        <f t="shared" si="8"/>
        <v>#NAME?</v>
      </c>
      <c r="M1044" s="4"/>
      <c r="N1044" s="4"/>
      <c r="O1044" s="74" t="str">
        <f t="shared" si="9"/>
        <v>#NAME?</v>
      </c>
      <c r="P1044" s="75" t="str">
        <f>IF(O1044="","",IF(OR(periods_per_year=26,periods_per_year=52),IF(periods_per_year=26,IF(O1044=1,fpdate,P1043+14),IF(periods_per_year=52,IF(O1044=1,fpdate,P1043+7),"n/a")),IF(periods_per_year=24,DATE(YEAR(fpdate),MONTH(fpdate)+(O1044-1)/2+IF(AND(DAY(fpdate)&gt;=15,MOD(O1044,2)=0),1,0),IF(MOD(O1044,2)=0,IF(DAY(fpdate)&gt;=15,DAY(fpdate)-14,DAY(fpdate)+14),DAY(fpdate))),IF(DAY(DATE(YEAR(fpdate),MONTH(fpdate)+O1044-1,DAY(fpdate)))&lt;&gt;DAY(fpdate),DATE(YEAR(fpdate),MONTH(fpdate)+O1044,0),DATE(YEAR(fpdate),MONTH(fpdate)+O1044-1,DAY(fpdate))))))</f>
        <v>#NAME?</v>
      </c>
      <c r="Q1044" s="80" t="str">
        <f>IF(O1044="","",IF(D1044&lt;&gt;"",D1044,IF(O1044=1,start_rate,IF(variable,IF(OR(O1044=1,O1044&lt;$J$23*periods_per_year),Q1043,MIN($J$24,IF(MOD(O1044-1,$J$26)=0,MAX($J$25,Q1043+$J$27),Q1043))),Q1043))))</f>
        <v>#NAME?</v>
      </c>
      <c r="R1044" s="78" t="str">
        <f t="shared" si="10"/>
        <v>#NAME?</v>
      </c>
      <c r="S1044" s="78" t="str">
        <f t="shared" si="11"/>
        <v>#NAME?</v>
      </c>
      <c r="T1044" s="78" t="str">
        <f t="shared" si="12"/>
        <v>#NAME?</v>
      </c>
      <c r="U1044" s="78" t="str">
        <f t="shared" si="13"/>
        <v>#NAME?</v>
      </c>
    </row>
    <row r="1045" ht="12.75" customHeight="1">
      <c r="A1045" s="74" t="str">
        <f t="shared" si="1"/>
        <v>#NAME?</v>
      </c>
      <c r="B1045" s="75" t="str">
        <f>IF(A1045="","",IF(OR(periods_per_year=26,periods_per_year=52),IF(periods_per_year=26,IF(A1045=1,fpdate,B1044+14),IF(periods_per_year=52,IF(A1045=1,fpdate,B1044+7),"n/a")),IF(periods_per_year=24,DATE(YEAR(fpdate),MONTH(fpdate)+(A1045-1)/2+IF(AND(DAY(fpdate)&gt;=15,MOD(A1045,2)=0),1,0),IF(MOD(A1045,2)=0,IF(DAY(fpdate)&gt;=15,DAY(fpdate)-14,DAY(fpdate)+14),DAY(fpdate))),IF(DAY(DATE(YEAR(fpdate),MONTH(fpdate)+A1045-1,DAY(fpdate)))&lt;&gt;DAY(fpdate),DATE(YEAR(fpdate),MONTH(fpdate)+A1045,0),DATE(YEAR(fpdate),MONTH(fpdate)+A1045-1,DAY(fpdate))))))</f>
        <v>#NAME?</v>
      </c>
      <c r="C1045" s="76" t="str">
        <f t="shared" si="2"/>
        <v>#NAME?</v>
      </c>
      <c r="D1045" s="77" t="str">
        <f>IF(A1045="","",IF(A1045=1,start_rate,IF(variable,IF(OR(A1045=1,A1045&lt;$J$23*periods_per_year),D1044,MIN($J$24,IF(MOD(A1045-1,$J$26)=0,MAX($J$25,D1044+$J$27),D1044))),D1044)))</f>
        <v>#NAME?</v>
      </c>
      <c r="E1045" s="78" t="str">
        <f t="shared" si="3"/>
        <v>#NAME?</v>
      </c>
      <c r="F1045" s="78" t="str">
        <f t="shared" si="4"/>
        <v>#NAME?</v>
      </c>
      <c r="G1045" s="78" t="str">
        <f>IF(OR(A1045="",A1045&lt;$E$23),"",IF(J1044&lt;=F1045,0,IF(IF(AND(A1045&gt;=$E$23,MOD(A1045-$E$23,int)=0),$E$24,0)+F1045&gt;=J1044+E1045,J1044+E1045-F1045,IF(AND(A1045&gt;=$E$23,MOD(A1045-$E$23,int)=0),$E$24,0)+IF(IF(AND(A1045&gt;=$E$23,MOD(A1045-$E$23,int)=0),$E$24,0)+IF(MOD(A1045-$E$27,periods_per_year)=0,$E$26,0)+F1045&lt;J1044+E1045,IF(MOD(A1045-$E$27,periods_per_year)=0,$E$26,0),J1044+E1045-IF(AND(A1045&gt;=$E$23,MOD(A1045-$E$23,int)=0),$E$24,0)-F1045))))</f>
        <v>#NAME?</v>
      </c>
      <c r="H1045" s="79"/>
      <c r="I1045" s="78" t="str">
        <f t="shared" si="5"/>
        <v>#NAME?</v>
      </c>
      <c r="J1045" s="78" t="str">
        <f t="shared" si="6"/>
        <v>#NAME?</v>
      </c>
      <c r="K1045" s="78" t="str">
        <f t="shared" si="7"/>
        <v>#NAME?</v>
      </c>
      <c r="L1045" s="78" t="str">
        <f t="shared" si="8"/>
        <v>#NAME?</v>
      </c>
      <c r="M1045" s="4"/>
      <c r="N1045" s="4"/>
      <c r="O1045" s="74" t="str">
        <f t="shared" si="9"/>
        <v>#NAME?</v>
      </c>
      <c r="P1045" s="75" t="str">
        <f>IF(O1045="","",IF(OR(periods_per_year=26,periods_per_year=52),IF(periods_per_year=26,IF(O1045=1,fpdate,P1044+14),IF(periods_per_year=52,IF(O1045=1,fpdate,P1044+7),"n/a")),IF(periods_per_year=24,DATE(YEAR(fpdate),MONTH(fpdate)+(O1045-1)/2+IF(AND(DAY(fpdate)&gt;=15,MOD(O1045,2)=0),1,0),IF(MOD(O1045,2)=0,IF(DAY(fpdate)&gt;=15,DAY(fpdate)-14,DAY(fpdate)+14),DAY(fpdate))),IF(DAY(DATE(YEAR(fpdate),MONTH(fpdate)+O1045-1,DAY(fpdate)))&lt;&gt;DAY(fpdate),DATE(YEAR(fpdate),MONTH(fpdate)+O1045,0),DATE(YEAR(fpdate),MONTH(fpdate)+O1045-1,DAY(fpdate))))))</f>
        <v>#NAME?</v>
      </c>
      <c r="Q1045" s="80" t="str">
        <f>IF(O1045="","",IF(D1045&lt;&gt;"",D1045,IF(O1045=1,start_rate,IF(variable,IF(OR(O1045=1,O1045&lt;$J$23*periods_per_year),Q1044,MIN($J$24,IF(MOD(O1045-1,$J$26)=0,MAX($J$25,Q1044+$J$27),Q1044))),Q1044))))</f>
        <v>#NAME?</v>
      </c>
      <c r="R1045" s="78" t="str">
        <f t="shared" si="10"/>
        <v>#NAME?</v>
      </c>
      <c r="S1045" s="78" t="str">
        <f t="shared" si="11"/>
        <v>#NAME?</v>
      </c>
      <c r="T1045" s="78" t="str">
        <f t="shared" si="12"/>
        <v>#NAME?</v>
      </c>
      <c r="U1045" s="78" t="str">
        <f t="shared" si="13"/>
        <v>#NAME?</v>
      </c>
    </row>
    <row r="1046" ht="12.75" customHeight="1">
      <c r="A1046" s="74" t="str">
        <f t="shared" si="1"/>
        <v>#NAME?</v>
      </c>
      <c r="B1046" s="75" t="str">
        <f>IF(A1046="","",IF(OR(periods_per_year=26,periods_per_year=52),IF(periods_per_year=26,IF(A1046=1,fpdate,B1045+14),IF(periods_per_year=52,IF(A1046=1,fpdate,B1045+7),"n/a")),IF(periods_per_year=24,DATE(YEAR(fpdate),MONTH(fpdate)+(A1046-1)/2+IF(AND(DAY(fpdate)&gt;=15,MOD(A1046,2)=0),1,0),IF(MOD(A1046,2)=0,IF(DAY(fpdate)&gt;=15,DAY(fpdate)-14,DAY(fpdate)+14),DAY(fpdate))),IF(DAY(DATE(YEAR(fpdate),MONTH(fpdate)+A1046-1,DAY(fpdate)))&lt;&gt;DAY(fpdate),DATE(YEAR(fpdate),MONTH(fpdate)+A1046,0),DATE(YEAR(fpdate),MONTH(fpdate)+A1046-1,DAY(fpdate))))))</f>
        <v>#NAME?</v>
      </c>
      <c r="C1046" s="76" t="str">
        <f t="shared" si="2"/>
        <v>#NAME?</v>
      </c>
      <c r="D1046" s="77" t="str">
        <f>IF(A1046="","",IF(A1046=1,start_rate,IF(variable,IF(OR(A1046=1,A1046&lt;$J$23*periods_per_year),D1045,MIN($J$24,IF(MOD(A1046-1,$J$26)=0,MAX($J$25,D1045+$J$27),D1045))),D1045)))</f>
        <v>#NAME?</v>
      </c>
      <c r="E1046" s="78" t="str">
        <f t="shared" si="3"/>
        <v>#NAME?</v>
      </c>
      <c r="F1046" s="78" t="str">
        <f t="shared" si="4"/>
        <v>#NAME?</v>
      </c>
      <c r="G1046" s="78" t="str">
        <f>IF(OR(A1046="",A1046&lt;$E$23),"",IF(J1045&lt;=F1046,0,IF(IF(AND(A1046&gt;=$E$23,MOD(A1046-$E$23,int)=0),$E$24,0)+F1046&gt;=J1045+E1046,J1045+E1046-F1046,IF(AND(A1046&gt;=$E$23,MOD(A1046-$E$23,int)=0),$E$24,0)+IF(IF(AND(A1046&gt;=$E$23,MOD(A1046-$E$23,int)=0),$E$24,0)+IF(MOD(A1046-$E$27,periods_per_year)=0,$E$26,0)+F1046&lt;J1045+E1046,IF(MOD(A1046-$E$27,periods_per_year)=0,$E$26,0),J1045+E1046-IF(AND(A1046&gt;=$E$23,MOD(A1046-$E$23,int)=0),$E$24,0)-F1046))))</f>
        <v>#NAME?</v>
      </c>
      <c r="H1046" s="79"/>
      <c r="I1046" s="78" t="str">
        <f t="shared" si="5"/>
        <v>#NAME?</v>
      </c>
      <c r="J1046" s="78" t="str">
        <f t="shared" si="6"/>
        <v>#NAME?</v>
      </c>
      <c r="K1046" s="78" t="str">
        <f t="shared" si="7"/>
        <v>#NAME?</v>
      </c>
      <c r="L1046" s="78" t="str">
        <f t="shared" si="8"/>
        <v>#NAME?</v>
      </c>
      <c r="M1046" s="4"/>
      <c r="N1046" s="4"/>
      <c r="O1046" s="74" t="str">
        <f t="shared" si="9"/>
        <v>#NAME?</v>
      </c>
      <c r="P1046" s="75" t="str">
        <f>IF(O1046="","",IF(OR(periods_per_year=26,periods_per_year=52),IF(periods_per_year=26,IF(O1046=1,fpdate,P1045+14),IF(periods_per_year=52,IF(O1046=1,fpdate,P1045+7),"n/a")),IF(periods_per_year=24,DATE(YEAR(fpdate),MONTH(fpdate)+(O1046-1)/2+IF(AND(DAY(fpdate)&gt;=15,MOD(O1046,2)=0),1,0),IF(MOD(O1046,2)=0,IF(DAY(fpdate)&gt;=15,DAY(fpdate)-14,DAY(fpdate)+14),DAY(fpdate))),IF(DAY(DATE(YEAR(fpdate),MONTH(fpdate)+O1046-1,DAY(fpdate)))&lt;&gt;DAY(fpdate),DATE(YEAR(fpdate),MONTH(fpdate)+O1046,0),DATE(YEAR(fpdate),MONTH(fpdate)+O1046-1,DAY(fpdate))))))</f>
        <v>#NAME?</v>
      </c>
      <c r="Q1046" s="80" t="str">
        <f>IF(O1046="","",IF(D1046&lt;&gt;"",D1046,IF(O1046=1,start_rate,IF(variable,IF(OR(O1046=1,O1046&lt;$J$23*periods_per_year),Q1045,MIN($J$24,IF(MOD(O1046-1,$J$26)=0,MAX($J$25,Q1045+$J$27),Q1045))),Q1045))))</f>
        <v>#NAME?</v>
      </c>
      <c r="R1046" s="78" t="str">
        <f t="shared" si="10"/>
        <v>#NAME?</v>
      </c>
      <c r="S1046" s="78" t="str">
        <f t="shared" si="11"/>
        <v>#NAME?</v>
      </c>
      <c r="T1046" s="78" t="str">
        <f t="shared" si="12"/>
        <v>#NAME?</v>
      </c>
      <c r="U1046" s="78" t="str">
        <f t="shared" si="13"/>
        <v>#NAME?</v>
      </c>
    </row>
    <row r="1047" ht="12.75" customHeight="1">
      <c r="A1047" s="74" t="str">
        <f t="shared" si="1"/>
        <v>#NAME?</v>
      </c>
      <c r="B1047" s="75" t="str">
        <f>IF(A1047="","",IF(OR(periods_per_year=26,periods_per_year=52),IF(periods_per_year=26,IF(A1047=1,fpdate,B1046+14),IF(periods_per_year=52,IF(A1047=1,fpdate,B1046+7),"n/a")),IF(periods_per_year=24,DATE(YEAR(fpdate),MONTH(fpdate)+(A1047-1)/2+IF(AND(DAY(fpdate)&gt;=15,MOD(A1047,2)=0),1,0),IF(MOD(A1047,2)=0,IF(DAY(fpdate)&gt;=15,DAY(fpdate)-14,DAY(fpdate)+14),DAY(fpdate))),IF(DAY(DATE(YEAR(fpdate),MONTH(fpdate)+A1047-1,DAY(fpdate)))&lt;&gt;DAY(fpdate),DATE(YEAR(fpdate),MONTH(fpdate)+A1047,0),DATE(YEAR(fpdate),MONTH(fpdate)+A1047-1,DAY(fpdate))))))</f>
        <v>#NAME?</v>
      </c>
      <c r="C1047" s="76" t="str">
        <f t="shared" si="2"/>
        <v>#NAME?</v>
      </c>
      <c r="D1047" s="77" t="str">
        <f>IF(A1047="","",IF(A1047=1,start_rate,IF(variable,IF(OR(A1047=1,A1047&lt;$J$23*periods_per_year),D1046,MIN($J$24,IF(MOD(A1047-1,$J$26)=0,MAX($J$25,D1046+$J$27),D1046))),D1046)))</f>
        <v>#NAME?</v>
      </c>
      <c r="E1047" s="78" t="str">
        <f t="shared" si="3"/>
        <v>#NAME?</v>
      </c>
      <c r="F1047" s="78" t="str">
        <f t="shared" si="4"/>
        <v>#NAME?</v>
      </c>
      <c r="G1047" s="78" t="str">
        <f>IF(OR(A1047="",A1047&lt;$E$23),"",IF(J1046&lt;=F1047,0,IF(IF(AND(A1047&gt;=$E$23,MOD(A1047-$E$23,int)=0),$E$24,0)+F1047&gt;=J1046+E1047,J1046+E1047-F1047,IF(AND(A1047&gt;=$E$23,MOD(A1047-$E$23,int)=0),$E$24,0)+IF(IF(AND(A1047&gt;=$E$23,MOD(A1047-$E$23,int)=0),$E$24,0)+IF(MOD(A1047-$E$27,periods_per_year)=0,$E$26,0)+F1047&lt;J1046+E1047,IF(MOD(A1047-$E$27,periods_per_year)=0,$E$26,0),J1046+E1047-IF(AND(A1047&gt;=$E$23,MOD(A1047-$E$23,int)=0),$E$24,0)-F1047))))</f>
        <v>#NAME?</v>
      </c>
      <c r="H1047" s="79"/>
      <c r="I1047" s="78" t="str">
        <f t="shared" si="5"/>
        <v>#NAME?</v>
      </c>
      <c r="J1047" s="78" t="str">
        <f t="shared" si="6"/>
        <v>#NAME?</v>
      </c>
      <c r="K1047" s="78" t="str">
        <f t="shared" si="7"/>
        <v>#NAME?</v>
      </c>
      <c r="L1047" s="78" t="str">
        <f t="shared" si="8"/>
        <v>#NAME?</v>
      </c>
      <c r="M1047" s="4"/>
      <c r="N1047" s="4"/>
      <c r="O1047" s="74" t="str">
        <f t="shared" si="9"/>
        <v>#NAME?</v>
      </c>
      <c r="P1047" s="75" t="str">
        <f>IF(O1047="","",IF(OR(periods_per_year=26,periods_per_year=52),IF(periods_per_year=26,IF(O1047=1,fpdate,P1046+14),IF(periods_per_year=52,IF(O1047=1,fpdate,P1046+7),"n/a")),IF(periods_per_year=24,DATE(YEAR(fpdate),MONTH(fpdate)+(O1047-1)/2+IF(AND(DAY(fpdate)&gt;=15,MOD(O1047,2)=0),1,0),IF(MOD(O1047,2)=0,IF(DAY(fpdate)&gt;=15,DAY(fpdate)-14,DAY(fpdate)+14),DAY(fpdate))),IF(DAY(DATE(YEAR(fpdate),MONTH(fpdate)+O1047-1,DAY(fpdate)))&lt;&gt;DAY(fpdate),DATE(YEAR(fpdate),MONTH(fpdate)+O1047,0),DATE(YEAR(fpdate),MONTH(fpdate)+O1047-1,DAY(fpdate))))))</f>
        <v>#NAME?</v>
      </c>
      <c r="Q1047" s="80" t="str">
        <f>IF(O1047="","",IF(D1047&lt;&gt;"",D1047,IF(O1047=1,start_rate,IF(variable,IF(OR(O1047=1,O1047&lt;$J$23*periods_per_year),Q1046,MIN($J$24,IF(MOD(O1047-1,$J$26)=0,MAX($J$25,Q1046+$J$27),Q1046))),Q1046))))</f>
        <v>#NAME?</v>
      </c>
      <c r="R1047" s="78" t="str">
        <f t="shared" si="10"/>
        <v>#NAME?</v>
      </c>
      <c r="S1047" s="78" t="str">
        <f t="shared" si="11"/>
        <v>#NAME?</v>
      </c>
      <c r="T1047" s="78" t="str">
        <f t="shared" si="12"/>
        <v>#NAME?</v>
      </c>
      <c r="U1047" s="78" t="str">
        <f t="shared" si="13"/>
        <v>#NAME?</v>
      </c>
    </row>
    <row r="1048" ht="12.75" customHeight="1">
      <c r="A1048" s="74" t="str">
        <f t="shared" si="1"/>
        <v>#NAME?</v>
      </c>
      <c r="B1048" s="75" t="str">
        <f>IF(A1048="","",IF(OR(periods_per_year=26,periods_per_year=52),IF(periods_per_year=26,IF(A1048=1,fpdate,B1047+14),IF(periods_per_year=52,IF(A1048=1,fpdate,B1047+7),"n/a")),IF(periods_per_year=24,DATE(YEAR(fpdate),MONTH(fpdate)+(A1048-1)/2+IF(AND(DAY(fpdate)&gt;=15,MOD(A1048,2)=0),1,0),IF(MOD(A1048,2)=0,IF(DAY(fpdate)&gt;=15,DAY(fpdate)-14,DAY(fpdate)+14),DAY(fpdate))),IF(DAY(DATE(YEAR(fpdate),MONTH(fpdate)+A1048-1,DAY(fpdate)))&lt;&gt;DAY(fpdate),DATE(YEAR(fpdate),MONTH(fpdate)+A1048,0),DATE(YEAR(fpdate),MONTH(fpdate)+A1048-1,DAY(fpdate))))))</f>
        <v>#NAME?</v>
      </c>
      <c r="C1048" s="76" t="str">
        <f t="shared" si="2"/>
        <v>#NAME?</v>
      </c>
      <c r="D1048" s="77" t="str">
        <f>IF(A1048="","",IF(A1048=1,start_rate,IF(variable,IF(OR(A1048=1,A1048&lt;$J$23*periods_per_year),D1047,MIN($J$24,IF(MOD(A1048-1,$J$26)=0,MAX($J$25,D1047+$J$27),D1047))),D1047)))</f>
        <v>#NAME?</v>
      </c>
      <c r="E1048" s="78" t="str">
        <f t="shared" si="3"/>
        <v>#NAME?</v>
      </c>
      <c r="F1048" s="78" t="str">
        <f t="shared" si="4"/>
        <v>#NAME?</v>
      </c>
      <c r="G1048" s="78" t="str">
        <f>IF(OR(A1048="",A1048&lt;$E$23),"",IF(J1047&lt;=F1048,0,IF(IF(AND(A1048&gt;=$E$23,MOD(A1048-$E$23,int)=0),$E$24,0)+F1048&gt;=J1047+E1048,J1047+E1048-F1048,IF(AND(A1048&gt;=$E$23,MOD(A1048-$E$23,int)=0),$E$24,0)+IF(IF(AND(A1048&gt;=$E$23,MOD(A1048-$E$23,int)=0),$E$24,0)+IF(MOD(A1048-$E$27,periods_per_year)=0,$E$26,0)+F1048&lt;J1047+E1048,IF(MOD(A1048-$E$27,periods_per_year)=0,$E$26,0),J1047+E1048-IF(AND(A1048&gt;=$E$23,MOD(A1048-$E$23,int)=0),$E$24,0)-F1048))))</f>
        <v>#NAME?</v>
      </c>
      <c r="H1048" s="79"/>
      <c r="I1048" s="78" t="str">
        <f t="shared" si="5"/>
        <v>#NAME?</v>
      </c>
      <c r="J1048" s="78" t="str">
        <f t="shared" si="6"/>
        <v>#NAME?</v>
      </c>
      <c r="K1048" s="78" t="str">
        <f t="shared" si="7"/>
        <v>#NAME?</v>
      </c>
      <c r="L1048" s="78" t="str">
        <f t="shared" si="8"/>
        <v>#NAME?</v>
      </c>
      <c r="M1048" s="4"/>
      <c r="N1048" s="4"/>
      <c r="O1048" s="74" t="str">
        <f t="shared" si="9"/>
        <v>#NAME?</v>
      </c>
      <c r="P1048" s="75" t="str">
        <f>IF(O1048="","",IF(OR(periods_per_year=26,periods_per_year=52),IF(periods_per_year=26,IF(O1048=1,fpdate,P1047+14),IF(periods_per_year=52,IF(O1048=1,fpdate,P1047+7),"n/a")),IF(periods_per_year=24,DATE(YEAR(fpdate),MONTH(fpdate)+(O1048-1)/2+IF(AND(DAY(fpdate)&gt;=15,MOD(O1048,2)=0),1,0),IF(MOD(O1048,2)=0,IF(DAY(fpdate)&gt;=15,DAY(fpdate)-14,DAY(fpdate)+14),DAY(fpdate))),IF(DAY(DATE(YEAR(fpdate),MONTH(fpdate)+O1048-1,DAY(fpdate)))&lt;&gt;DAY(fpdate),DATE(YEAR(fpdate),MONTH(fpdate)+O1048,0),DATE(YEAR(fpdate),MONTH(fpdate)+O1048-1,DAY(fpdate))))))</f>
        <v>#NAME?</v>
      </c>
      <c r="Q1048" s="80" t="str">
        <f>IF(O1048="","",IF(D1048&lt;&gt;"",D1048,IF(O1048=1,start_rate,IF(variable,IF(OR(O1048=1,O1048&lt;$J$23*periods_per_year),Q1047,MIN($J$24,IF(MOD(O1048-1,$J$26)=0,MAX($J$25,Q1047+$J$27),Q1047))),Q1047))))</f>
        <v>#NAME?</v>
      </c>
      <c r="R1048" s="78" t="str">
        <f t="shared" si="10"/>
        <v>#NAME?</v>
      </c>
      <c r="S1048" s="78" t="str">
        <f t="shared" si="11"/>
        <v>#NAME?</v>
      </c>
      <c r="T1048" s="78" t="str">
        <f t="shared" si="12"/>
        <v>#NAME?</v>
      </c>
      <c r="U1048" s="78" t="str">
        <f t="shared" si="13"/>
        <v>#NAME?</v>
      </c>
    </row>
    <row r="1049" ht="12.75" customHeight="1">
      <c r="A1049" s="74" t="str">
        <f t="shared" si="1"/>
        <v>#NAME?</v>
      </c>
      <c r="B1049" s="75" t="str">
        <f>IF(A1049="","",IF(OR(periods_per_year=26,periods_per_year=52),IF(periods_per_year=26,IF(A1049=1,fpdate,B1048+14),IF(periods_per_year=52,IF(A1049=1,fpdate,B1048+7),"n/a")),IF(periods_per_year=24,DATE(YEAR(fpdate),MONTH(fpdate)+(A1049-1)/2+IF(AND(DAY(fpdate)&gt;=15,MOD(A1049,2)=0),1,0),IF(MOD(A1049,2)=0,IF(DAY(fpdate)&gt;=15,DAY(fpdate)-14,DAY(fpdate)+14),DAY(fpdate))),IF(DAY(DATE(YEAR(fpdate),MONTH(fpdate)+A1049-1,DAY(fpdate)))&lt;&gt;DAY(fpdate),DATE(YEAR(fpdate),MONTH(fpdate)+A1049,0),DATE(YEAR(fpdate),MONTH(fpdate)+A1049-1,DAY(fpdate))))))</f>
        <v>#NAME?</v>
      </c>
      <c r="C1049" s="76" t="str">
        <f t="shared" si="2"/>
        <v>#NAME?</v>
      </c>
      <c r="D1049" s="77" t="str">
        <f>IF(A1049="","",IF(A1049=1,start_rate,IF(variable,IF(OR(A1049=1,A1049&lt;$J$23*periods_per_year),D1048,MIN($J$24,IF(MOD(A1049-1,$J$26)=0,MAX($J$25,D1048+$J$27),D1048))),D1048)))</f>
        <v>#NAME?</v>
      </c>
      <c r="E1049" s="78" t="str">
        <f t="shared" si="3"/>
        <v>#NAME?</v>
      </c>
      <c r="F1049" s="78" t="str">
        <f t="shared" si="4"/>
        <v>#NAME?</v>
      </c>
      <c r="G1049" s="78" t="str">
        <f>IF(OR(A1049="",A1049&lt;$E$23),"",IF(J1048&lt;=F1049,0,IF(IF(AND(A1049&gt;=$E$23,MOD(A1049-$E$23,int)=0),$E$24,0)+F1049&gt;=J1048+E1049,J1048+E1049-F1049,IF(AND(A1049&gt;=$E$23,MOD(A1049-$E$23,int)=0),$E$24,0)+IF(IF(AND(A1049&gt;=$E$23,MOD(A1049-$E$23,int)=0),$E$24,0)+IF(MOD(A1049-$E$27,periods_per_year)=0,$E$26,0)+F1049&lt;J1048+E1049,IF(MOD(A1049-$E$27,periods_per_year)=0,$E$26,0),J1048+E1049-IF(AND(A1049&gt;=$E$23,MOD(A1049-$E$23,int)=0),$E$24,0)-F1049))))</f>
        <v>#NAME?</v>
      </c>
      <c r="H1049" s="79"/>
      <c r="I1049" s="78" t="str">
        <f t="shared" si="5"/>
        <v>#NAME?</v>
      </c>
      <c r="J1049" s="78" t="str">
        <f t="shared" si="6"/>
        <v>#NAME?</v>
      </c>
      <c r="K1049" s="78" t="str">
        <f t="shared" si="7"/>
        <v>#NAME?</v>
      </c>
      <c r="L1049" s="78" t="str">
        <f t="shared" si="8"/>
        <v>#NAME?</v>
      </c>
      <c r="M1049" s="4"/>
      <c r="N1049" s="4"/>
      <c r="O1049" s="74" t="str">
        <f t="shared" si="9"/>
        <v>#NAME?</v>
      </c>
      <c r="P1049" s="75" t="str">
        <f>IF(O1049="","",IF(OR(periods_per_year=26,periods_per_year=52),IF(periods_per_year=26,IF(O1049=1,fpdate,P1048+14),IF(periods_per_year=52,IF(O1049=1,fpdate,P1048+7),"n/a")),IF(periods_per_year=24,DATE(YEAR(fpdate),MONTH(fpdate)+(O1049-1)/2+IF(AND(DAY(fpdate)&gt;=15,MOD(O1049,2)=0),1,0),IF(MOD(O1049,2)=0,IF(DAY(fpdate)&gt;=15,DAY(fpdate)-14,DAY(fpdate)+14),DAY(fpdate))),IF(DAY(DATE(YEAR(fpdate),MONTH(fpdate)+O1049-1,DAY(fpdate)))&lt;&gt;DAY(fpdate),DATE(YEAR(fpdate),MONTH(fpdate)+O1049,0),DATE(YEAR(fpdate),MONTH(fpdate)+O1049-1,DAY(fpdate))))))</f>
        <v>#NAME?</v>
      </c>
      <c r="Q1049" s="80" t="str">
        <f>IF(O1049="","",IF(D1049&lt;&gt;"",D1049,IF(O1049=1,start_rate,IF(variable,IF(OR(O1049=1,O1049&lt;$J$23*periods_per_year),Q1048,MIN($J$24,IF(MOD(O1049-1,$J$26)=0,MAX($J$25,Q1048+$J$27),Q1048))),Q1048))))</f>
        <v>#NAME?</v>
      </c>
      <c r="R1049" s="78" t="str">
        <f t="shared" si="10"/>
        <v>#NAME?</v>
      </c>
      <c r="S1049" s="78" t="str">
        <f t="shared" si="11"/>
        <v>#NAME?</v>
      </c>
      <c r="T1049" s="78" t="str">
        <f t="shared" si="12"/>
        <v>#NAME?</v>
      </c>
      <c r="U1049" s="78" t="str">
        <f t="shared" si="13"/>
        <v>#NAME?</v>
      </c>
    </row>
    <row r="1050" ht="12.75" customHeight="1">
      <c r="A1050" s="74" t="str">
        <f t="shared" si="1"/>
        <v>#NAME?</v>
      </c>
      <c r="B1050" s="75" t="str">
        <f>IF(A1050="","",IF(OR(periods_per_year=26,periods_per_year=52),IF(periods_per_year=26,IF(A1050=1,fpdate,B1049+14),IF(periods_per_year=52,IF(A1050=1,fpdate,B1049+7),"n/a")),IF(periods_per_year=24,DATE(YEAR(fpdate),MONTH(fpdate)+(A1050-1)/2+IF(AND(DAY(fpdate)&gt;=15,MOD(A1050,2)=0),1,0),IF(MOD(A1050,2)=0,IF(DAY(fpdate)&gt;=15,DAY(fpdate)-14,DAY(fpdate)+14),DAY(fpdate))),IF(DAY(DATE(YEAR(fpdate),MONTH(fpdate)+A1050-1,DAY(fpdate)))&lt;&gt;DAY(fpdate),DATE(YEAR(fpdate),MONTH(fpdate)+A1050,0),DATE(YEAR(fpdate),MONTH(fpdate)+A1050-1,DAY(fpdate))))))</f>
        <v>#NAME?</v>
      </c>
      <c r="C1050" s="76" t="str">
        <f t="shared" si="2"/>
        <v>#NAME?</v>
      </c>
      <c r="D1050" s="77" t="str">
        <f>IF(A1050="","",IF(A1050=1,start_rate,IF(variable,IF(OR(A1050=1,A1050&lt;$J$23*periods_per_year),D1049,MIN($J$24,IF(MOD(A1050-1,$J$26)=0,MAX($J$25,D1049+$J$27),D1049))),D1049)))</f>
        <v>#NAME?</v>
      </c>
      <c r="E1050" s="78" t="str">
        <f t="shared" si="3"/>
        <v>#NAME?</v>
      </c>
      <c r="F1050" s="78" t="str">
        <f t="shared" si="4"/>
        <v>#NAME?</v>
      </c>
      <c r="G1050" s="78" t="str">
        <f>IF(OR(A1050="",A1050&lt;$E$23),"",IF(J1049&lt;=F1050,0,IF(IF(AND(A1050&gt;=$E$23,MOD(A1050-$E$23,int)=0),$E$24,0)+F1050&gt;=J1049+E1050,J1049+E1050-F1050,IF(AND(A1050&gt;=$E$23,MOD(A1050-$E$23,int)=0),$E$24,0)+IF(IF(AND(A1050&gt;=$E$23,MOD(A1050-$E$23,int)=0),$E$24,0)+IF(MOD(A1050-$E$27,periods_per_year)=0,$E$26,0)+F1050&lt;J1049+E1050,IF(MOD(A1050-$E$27,periods_per_year)=0,$E$26,0),J1049+E1050-IF(AND(A1050&gt;=$E$23,MOD(A1050-$E$23,int)=0),$E$24,0)-F1050))))</f>
        <v>#NAME?</v>
      </c>
      <c r="H1050" s="79"/>
      <c r="I1050" s="78" t="str">
        <f t="shared" si="5"/>
        <v>#NAME?</v>
      </c>
      <c r="J1050" s="78" t="str">
        <f t="shared" si="6"/>
        <v>#NAME?</v>
      </c>
      <c r="K1050" s="78" t="str">
        <f t="shared" si="7"/>
        <v>#NAME?</v>
      </c>
      <c r="L1050" s="78" t="str">
        <f t="shared" si="8"/>
        <v>#NAME?</v>
      </c>
      <c r="M1050" s="4"/>
      <c r="N1050" s="4"/>
      <c r="O1050" s="74" t="str">
        <f t="shared" si="9"/>
        <v>#NAME?</v>
      </c>
      <c r="P1050" s="75" t="str">
        <f>IF(O1050="","",IF(OR(periods_per_year=26,periods_per_year=52),IF(periods_per_year=26,IF(O1050=1,fpdate,P1049+14),IF(periods_per_year=52,IF(O1050=1,fpdate,P1049+7),"n/a")),IF(periods_per_year=24,DATE(YEAR(fpdate),MONTH(fpdate)+(O1050-1)/2+IF(AND(DAY(fpdate)&gt;=15,MOD(O1050,2)=0),1,0),IF(MOD(O1050,2)=0,IF(DAY(fpdate)&gt;=15,DAY(fpdate)-14,DAY(fpdate)+14),DAY(fpdate))),IF(DAY(DATE(YEAR(fpdate),MONTH(fpdate)+O1050-1,DAY(fpdate)))&lt;&gt;DAY(fpdate),DATE(YEAR(fpdate),MONTH(fpdate)+O1050,0),DATE(YEAR(fpdate),MONTH(fpdate)+O1050-1,DAY(fpdate))))))</f>
        <v>#NAME?</v>
      </c>
      <c r="Q1050" s="80" t="str">
        <f>IF(O1050="","",IF(D1050&lt;&gt;"",D1050,IF(O1050=1,start_rate,IF(variable,IF(OR(O1050=1,O1050&lt;$J$23*periods_per_year),Q1049,MIN($J$24,IF(MOD(O1050-1,$J$26)=0,MAX($J$25,Q1049+$J$27),Q1049))),Q1049))))</f>
        <v>#NAME?</v>
      </c>
      <c r="R1050" s="78" t="str">
        <f t="shared" si="10"/>
        <v>#NAME?</v>
      </c>
      <c r="S1050" s="78" t="str">
        <f t="shared" si="11"/>
        <v>#NAME?</v>
      </c>
      <c r="T1050" s="78" t="str">
        <f t="shared" si="12"/>
        <v>#NAME?</v>
      </c>
      <c r="U1050" s="78" t="str">
        <f t="shared" si="13"/>
        <v>#NAME?</v>
      </c>
    </row>
    <row r="1051" ht="12.75" customHeight="1">
      <c r="A1051" s="74" t="str">
        <f t="shared" si="1"/>
        <v>#NAME?</v>
      </c>
      <c r="B1051" s="75" t="str">
        <f>IF(A1051="","",IF(OR(periods_per_year=26,periods_per_year=52),IF(periods_per_year=26,IF(A1051=1,fpdate,B1050+14),IF(periods_per_year=52,IF(A1051=1,fpdate,B1050+7),"n/a")),IF(periods_per_year=24,DATE(YEAR(fpdate),MONTH(fpdate)+(A1051-1)/2+IF(AND(DAY(fpdate)&gt;=15,MOD(A1051,2)=0),1,0),IF(MOD(A1051,2)=0,IF(DAY(fpdate)&gt;=15,DAY(fpdate)-14,DAY(fpdate)+14),DAY(fpdate))),IF(DAY(DATE(YEAR(fpdate),MONTH(fpdate)+A1051-1,DAY(fpdate)))&lt;&gt;DAY(fpdate),DATE(YEAR(fpdate),MONTH(fpdate)+A1051,0),DATE(YEAR(fpdate),MONTH(fpdate)+A1051-1,DAY(fpdate))))))</f>
        <v>#NAME?</v>
      </c>
      <c r="C1051" s="76" t="str">
        <f t="shared" si="2"/>
        <v>#NAME?</v>
      </c>
      <c r="D1051" s="77" t="str">
        <f>IF(A1051="","",IF(A1051=1,start_rate,IF(variable,IF(OR(A1051=1,A1051&lt;$J$23*periods_per_year),D1050,MIN($J$24,IF(MOD(A1051-1,$J$26)=0,MAX($J$25,D1050+$J$27),D1050))),D1050)))</f>
        <v>#NAME?</v>
      </c>
      <c r="E1051" s="78" t="str">
        <f t="shared" si="3"/>
        <v>#NAME?</v>
      </c>
      <c r="F1051" s="78" t="str">
        <f t="shared" si="4"/>
        <v>#NAME?</v>
      </c>
      <c r="G1051" s="78" t="str">
        <f>IF(OR(A1051="",A1051&lt;$E$23),"",IF(J1050&lt;=F1051,0,IF(IF(AND(A1051&gt;=$E$23,MOD(A1051-$E$23,int)=0),$E$24,0)+F1051&gt;=J1050+E1051,J1050+E1051-F1051,IF(AND(A1051&gt;=$E$23,MOD(A1051-$E$23,int)=0),$E$24,0)+IF(IF(AND(A1051&gt;=$E$23,MOD(A1051-$E$23,int)=0),$E$24,0)+IF(MOD(A1051-$E$27,periods_per_year)=0,$E$26,0)+F1051&lt;J1050+E1051,IF(MOD(A1051-$E$27,periods_per_year)=0,$E$26,0),J1050+E1051-IF(AND(A1051&gt;=$E$23,MOD(A1051-$E$23,int)=0),$E$24,0)-F1051))))</f>
        <v>#NAME?</v>
      </c>
      <c r="H1051" s="79"/>
      <c r="I1051" s="78" t="str">
        <f t="shared" si="5"/>
        <v>#NAME?</v>
      </c>
      <c r="J1051" s="78" t="str">
        <f t="shared" si="6"/>
        <v>#NAME?</v>
      </c>
      <c r="K1051" s="78" t="str">
        <f t="shared" si="7"/>
        <v>#NAME?</v>
      </c>
      <c r="L1051" s="78" t="str">
        <f t="shared" si="8"/>
        <v>#NAME?</v>
      </c>
      <c r="M1051" s="4"/>
      <c r="N1051" s="4"/>
      <c r="O1051" s="74" t="str">
        <f t="shared" si="9"/>
        <v>#NAME?</v>
      </c>
      <c r="P1051" s="75" t="str">
        <f>IF(O1051="","",IF(OR(periods_per_year=26,periods_per_year=52),IF(periods_per_year=26,IF(O1051=1,fpdate,P1050+14),IF(periods_per_year=52,IF(O1051=1,fpdate,P1050+7),"n/a")),IF(periods_per_year=24,DATE(YEAR(fpdate),MONTH(fpdate)+(O1051-1)/2+IF(AND(DAY(fpdate)&gt;=15,MOD(O1051,2)=0),1,0),IF(MOD(O1051,2)=0,IF(DAY(fpdate)&gt;=15,DAY(fpdate)-14,DAY(fpdate)+14),DAY(fpdate))),IF(DAY(DATE(YEAR(fpdate),MONTH(fpdate)+O1051-1,DAY(fpdate)))&lt;&gt;DAY(fpdate),DATE(YEAR(fpdate),MONTH(fpdate)+O1051,0),DATE(YEAR(fpdate),MONTH(fpdate)+O1051-1,DAY(fpdate))))))</f>
        <v>#NAME?</v>
      </c>
      <c r="Q1051" s="80" t="str">
        <f>IF(O1051="","",IF(D1051&lt;&gt;"",D1051,IF(O1051=1,start_rate,IF(variable,IF(OR(O1051=1,O1051&lt;$J$23*periods_per_year),Q1050,MIN($J$24,IF(MOD(O1051-1,$J$26)=0,MAX($J$25,Q1050+$J$27),Q1050))),Q1050))))</f>
        <v>#NAME?</v>
      </c>
      <c r="R1051" s="78" t="str">
        <f t="shared" si="10"/>
        <v>#NAME?</v>
      </c>
      <c r="S1051" s="78" t="str">
        <f t="shared" si="11"/>
        <v>#NAME?</v>
      </c>
      <c r="T1051" s="78" t="str">
        <f t="shared" si="12"/>
        <v>#NAME?</v>
      </c>
      <c r="U1051" s="78" t="str">
        <f t="shared" si="13"/>
        <v>#NAME?</v>
      </c>
    </row>
    <row r="1052" ht="12.75" customHeight="1">
      <c r="A1052" s="74" t="str">
        <f t="shared" si="1"/>
        <v>#NAME?</v>
      </c>
      <c r="B1052" s="75" t="str">
        <f>IF(A1052="","",IF(OR(periods_per_year=26,periods_per_year=52),IF(periods_per_year=26,IF(A1052=1,fpdate,B1051+14),IF(periods_per_year=52,IF(A1052=1,fpdate,B1051+7),"n/a")),IF(periods_per_year=24,DATE(YEAR(fpdate),MONTH(fpdate)+(A1052-1)/2+IF(AND(DAY(fpdate)&gt;=15,MOD(A1052,2)=0),1,0),IF(MOD(A1052,2)=0,IF(DAY(fpdate)&gt;=15,DAY(fpdate)-14,DAY(fpdate)+14),DAY(fpdate))),IF(DAY(DATE(YEAR(fpdate),MONTH(fpdate)+A1052-1,DAY(fpdate)))&lt;&gt;DAY(fpdate),DATE(YEAR(fpdate),MONTH(fpdate)+A1052,0),DATE(YEAR(fpdate),MONTH(fpdate)+A1052-1,DAY(fpdate))))))</f>
        <v>#NAME?</v>
      </c>
      <c r="C1052" s="76" t="str">
        <f t="shared" si="2"/>
        <v>#NAME?</v>
      </c>
      <c r="D1052" s="77" t="str">
        <f>IF(A1052="","",IF(A1052=1,start_rate,IF(variable,IF(OR(A1052=1,A1052&lt;$J$23*periods_per_year),D1051,MIN($J$24,IF(MOD(A1052-1,$J$26)=0,MAX($J$25,D1051+$J$27),D1051))),D1051)))</f>
        <v>#NAME?</v>
      </c>
      <c r="E1052" s="78" t="str">
        <f t="shared" si="3"/>
        <v>#NAME?</v>
      </c>
      <c r="F1052" s="78" t="str">
        <f t="shared" si="4"/>
        <v>#NAME?</v>
      </c>
      <c r="G1052" s="78" t="str">
        <f>IF(OR(A1052="",A1052&lt;$E$23),"",IF(J1051&lt;=F1052,0,IF(IF(AND(A1052&gt;=$E$23,MOD(A1052-$E$23,int)=0),$E$24,0)+F1052&gt;=J1051+E1052,J1051+E1052-F1052,IF(AND(A1052&gt;=$E$23,MOD(A1052-$E$23,int)=0),$E$24,0)+IF(IF(AND(A1052&gt;=$E$23,MOD(A1052-$E$23,int)=0),$E$24,0)+IF(MOD(A1052-$E$27,periods_per_year)=0,$E$26,0)+F1052&lt;J1051+E1052,IF(MOD(A1052-$E$27,periods_per_year)=0,$E$26,0),J1051+E1052-IF(AND(A1052&gt;=$E$23,MOD(A1052-$E$23,int)=0),$E$24,0)-F1052))))</f>
        <v>#NAME?</v>
      </c>
      <c r="H1052" s="79"/>
      <c r="I1052" s="78" t="str">
        <f t="shared" si="5"/>
        <v>#NAME?</v>
      </c>
      <c r="J1052" s="78" t="str">
        <f t="shared" si="6"/>
        <v>#NAME?</v>
      </c>
      <c r="K1052" s="78" t="str">
        <f t="shared" si="7"/>
        <v>#NAME?</v>
      </c>
      <c r="L1052" s="78" t="str">
        <f t="shared" si="8"/>
        <v>#NAME?</v>
      </c>
      <c r="M1052" s="4"/>
      <c r="N1052" s="4"/>
      <c r="O1052" s="74" t="str">
        <f t="shared" si="9"/>
        <v>#NAME?</v>
      </c>
      <c r="P1052" s="75" t="str">
        <f>IF(O1052="","",IF(OR(periods_per_year=26,periods_per_year=52),IF(periods_per_year=26,IF(O1052=1,fpdate,P1051+14),IF(periods_per_year=52,IF(O1052=1,fpdate,P1051+7),"n/a")),IF(periods_per_year=24,DATE(YEAR(fpdate),MONTH(fpdate)+(O1052-1)/2+IF(AND(DAY(fpdate)&gt;=15,MOD(O1052,2)=0),1,0),IF(MOD(O1052,2)=0,IF(DAY(fpdate)&gt;=15,DAY(fpdate)-14,DAY(fpdate)+14),DAY(fpdate))),IF(DAY(DATE(YEAR(fpdate),MONTH(fpdate)+O1052-1,DAY(fpdate)))&lt;&gt;DAY(fpdate),DATE(YEAR(fpdate),MONTH(fpdate)+O1052,0),DATE(YEAR(fpdate),MONTH(fpdate)+O1052-1,DAY(fpdate))))))</f>
        <v>#NAME?</v>
      </c>
      <c r="Q1052" s="80" t="str">
        <f>IF(O1052="","",IF(D1052&lt;&gt;"",D1052,IF(O1052=1,start_rate,IF(variable,IF(OR(O1052=1,O1052&lt;$J$23*periods_per_year),Q1051,MIN($J$24,IF(MOD(O1052-1,$J$26)=0,MAX($J$25,Q1051+$J$27),Q1051))),Q1051))))</f>
        <v>#NAME?</v>
      </c>
      <c r="R1052" s="78" t="str">
        <f t="shared" si="10"/>
        <v>#NAME?</v>
      </c>
      <c r="S1052" s="78" t="str">
        <f t="shared" si="11"/>
        <v>#NAME?</v>
      </c>
      <c r="T1052" s="78" t="str">
        <f t="shared" si="12"/>
        <v>#NAME?</v>
      </c>
      <c r="U1052" s="78" t="str">
        <f t="shared" si="13"/>
        <v>#NAME?</v>
      </c>
    </row>
    <row r="1053" ht="12.75" customHeight="1">
      <c r="A1053" s="74" t="str">
        <f t="shared" si="1"/>
        <v>#NAME?</v>
      </c>
      <c r="B1053" s="75" t="str">
        <f>IF(A1053="","",IF(OR(periods_per_year=26,periods_per_year=52),IF(periods_per_year=26,IF(A1053=1,fpdate,B1052+14),IF(periods_per_year=52,IF(A1053=1,fpdate,B1052+7),"n/a")),IF(periods_per_year=24,DATE(YEAR(fpdate),MONTH(fpdate)+(A1053-1)/2+IF(AND(DAY(fpdate)&gt;=15,MOD(A1053,2)=0),1,0),IF(MOD(A1053,2)=0,IF(DAY(fpdate)&gt;=15,DAY(fpdate)-14,DAY(fpdate)+14),DAY(fpdate))),IF(DAY(DATE(YEAR(fpdate),MONTH(fpdate)+A1053-1,DAY(fpdate)))&lt;&gt;DAY(fpdate),DATE(YEAR(fpdate),MONTH(fpdate)+A1053,0),DATE(YEAR(fpdate),MONTH(fpdate)+A1053-1,DAY(fpdate))))))</f>
        <v>#NAME?</v>
      </c>
      <c r="C1053" s="76" t="str">
        <f t="shared" si="2"/>
        <v>#NAME?</v>
      </c>
      <c r="D1053" s="77" t="str">
        <f>IF(A1053="","",IF(A1053=1,start_rate,IF(variable,IF(OR(A1053=1,A1053&lt;$J$23*periods_per_year),D1052,MIN($J$24,IF(MOD(A1053-1,$J$26)=0,MAX($J$25,D1052+$J$27),D1052))),D1052)))</f>
        <v>#NAME?</v>
      </c>
      <c r="E1053" s="78" t="str">
        <f t="shared" si="3"/>
        <v>#NAME?</v>
      </c>
      <c r="F1053" s="78" t="str">
        <f t="shared" si="4"/>
        <v>#NAME?</v>
      </c>
      <c r="G1053" s="78" t="str">
        <f>IF(OR(A1053="",A1053&lt;$E$23),"",IF(J1052&lt;=F1053,0,IF(IF(AND(A1053&gt;=$E$23,MOD(A1053-$E$23,int)=0),$E$24,0)+F1053&gt;=J1052+E1053,J1052+E1053-F1053,IF(AND(A1053&gt;=$E$23,MOD(A1053-$E$23,int)=0),$E$24,0)+IF(IF(AND(A1053&gt;=$E$23,MOD(A1053-$E$23,int)=0),$E$24,0)+IF(MOD(A1053-$E$27,periods_per_year)=0,$E$26,0)+F1053&lt;J1052+E1053,IF(MOD(A1053-$E$27,periods_per_year)=0,$E$26,0),J1052+E1053-IF(AND(A1053&gt;=$E$23,MOD(A1053-$E$23,int)=0),$E$24,0)-F1053))))</f>
        <v>#NAME?</v>
      </c>
      <c r="H1053" s="79"/>
      <c r="I1053" s="78" t="str">
        <f t="shared" si="5"/>
        <v>#NAME?</v>
      </c>
      <c r="J1053" s="78" t="str">
        <f t="shared" si="6"/>
        <v>#NAME?</v>
      </c>
      <c r="K1053" s="78" t="str">
        <f t="shared" si="7"/>
        <v>#NAME?</v>
      </c>
      <c r="L1053" s="78" t="str">
        <f t="shared" si="8"/>
        <v>#NAME?</v>
      </c>
      <c r="M1053" s="4"/>
      <c r="N1053" s="4"/>
      <c r="O1053" s="74" t="str">
        <f t="shared" si="9"/>
        <v>#NAME?</v>
      </c>
      <c r="P1053" s="75" t="str">
        <f>IF(O1053="","",IF(OR(periods_per_year=26,periods_per_year=52),IF(periods_per_year=26,IF(O1053=1,fpdate,P1052+14),IF(periods_per_year=52,IF(O1053=1,fpdate,P1052+7),"n/a")),IF(periods_per_year=24,DATE(YEAR(fpdate),MONTH(fpdate)+(O1053-1)/2+IF(AND(DAY(fpdate)&gt;=15,MOD(O1053,2)=0),1,0),IF(MOD(O1053,2)=0,IF(DAY(fpdate)&gt;=15,DAY(fpdate)-14,DAY(fpdate)+14),DAY(fpdate))),IF(DAY(DATE(YEAR(fpdate),MONTH(fpdate)+O1053-1,DAY(fpdate)))&lt;&gt;DAY(fpdate),DATE(YEAR(fpdate),MONTH(fpdate)+O1053,0),DATE(YEAR(fpdate),MONTH(fpdate)+O1053-1,DAY(fpdate))))))</f>
        <v>#NAME?</v>
      </c>
      <c r="Q1053" s="80" t="str">
        <f>IF(O1053="","",IF(D1053&lt;&gt;"",D1053,IF(O1053=1,start_rate,IF(variable,IF(OR(O1053=1,O1053&lt;$J$23*periods_per_year),Q1052,MIN($J$24,IF(MOD(O1053-1,$J$26)=0,MAX($J$25,Q1052+$J$27),Q1052))),Q1052))))</f>
        <v>#NAME?</v>
      </c>
      <c r="R1053" s="78" t="str">
        <f t="shared" si="10"/>
        <v>#NAME?</v>
      </c>
      <c r="S1053" s="78" t="str">
        <f t="shared" si="11"/>
        <v>#NAME?</v>
      </c>
      <c r="T1053" s="78" t="str">
        <f t="shared" si="12"/>
        <v>#NAME?</v>
      </c>
      <c r="U1053" s="78" t="str">
        <f t="shared" si="13"/>
        <v>#NAME?</v>
      </c>
    </row>
    <row r="1054" ht="12.75" customHeight="1">
      <c r="A1054" s="74" t="str">
        <f t="shared" si="1"/>
        <v>#NAME?</v>
      </c>
      <c r="B1054" s="75" t="str">
        <f>IF(A1054="","",IF(OR(periods_per_year=26,periods_per_year=52),IF(periods_per_year=26,IF(A1054=1,fpdate,B1053+14),IF(periods_per_year=52,IF(A1054=1,fpdate,B1053+7),"n/a")),IF(periods_per_year=24,DATE(YEAR(fpdate),MONTH(fpdate)+(A1054-1)/2+IF(AND(DAY(fpdate)&gt;=15,MOD(A1054,2)=0),1,0),IF(MOD(A1054,2)=0,IF(DAY(fpdate)&gt;=15,DAY(fpdate)-14,DAY(fpdate)+14),DAY(fpdate))),IF(DAY(DATE(YEAR(fpdate),MONTH(fpdate)+A1054-1,DAY(fpdate)))&lt;&gt;DAY(fpdate),DATE(YEAR(fpdate),MONTH(fpdate)+A1054,0),DATE(YEAR(fpdate),MONTH(fpdate)+A1054-1,DAY(fpdate))))))</f>
        <v>#NAME?</v>
      </c>
      <c r="C1054" s="76" t="str">
        <f t="shared" si="2"/>
        <v>#NAME?</v>
      </c>
      <c r="D1054" s="77" t="str">
        <f>IF(A1054="","",IF(A1054=1,start_rate,IF(variable,IF(OR(A1054=1,A1054&lt;$J$23*periods_per_year),D1053,MIN($J$24,IF(MOD(A1054-1,$J$26)=0,MAX($J$25,D1053+$J$27),D1053))),D1053)))</f>
        <v>#NAME?</v>
      </c>
      <c r="E1054" s="78" t="str">
        <f t="shared" si="3"/>
        <v>#NAME?</v>
      </c>
      <c r="F1054" s="78" t="str">
        <f t="shared" si="4"/>
        <v>#NAME?</v>
      </c>
      <c r="G1054" s="78" t="str">
        <f>IF(OR(A1054="",A1054&lt;$E$23),"",IF(J1053&lt;=F1054,0,IF(IF(AND(A1054&gt;=$E$23,MOD(A1054-$E$23,int)=0),$E$24,0)+F1054&gt;=J1053+E1054,J1053+E1054-F1054,IF(AND(A1054&gt;=$E$23,MOD(A1054-$E$23,int)=0),$E$24,0)+IF(IF(AND(A1054&gt;=$E$23,MOD(A1054-$E$23,int)=0),$E$24,0)+IF(MOD(A1054-$E$27,periods_per_year)=0,$E$26,0)+F1054&lt;J1053+E1054,IF(MOD(A1054-$E$27,periods_per_year)=0,$E$26,0),J1053+E1054-IF(AND(A1054&gt;=$E$23,MOD(A1054-$E$23,int)=0),$E$24,0)-F1054))))</f>
        <v>#NAME?</v>
      </c>
      <c r="H1054" s="79"/>
      <c r="I1054" s="78" t="str">
        <f t="shared" si="5"/>
        <v>#NAME?</v>
      </c>
      <c r="J1054" s="78" t="str">
        <f t="shared" si="6"/>
        <v>#NAME?</v>
      </c>
      <c r="K1054" s="78" t="str">
        <f t="shared" si="7"/>
        <v>#NAME?</v>
      </c>
      <c r="L1054" s="78" t="str">
        <f t="shared" si="8"/>
        <v>#NAME?</v>
      </c>
      <c r="M1054" s="4"/>
      <c r="N1054" s="4"/>
      <c r="O1054" s="74" t="str">
        <f t="shared" si="9"/>
        <v>#NAME?</v>
      </c>
      <c r="P1054" s="75" t="str">
        <f>IF(O1054="","",IF(OR(periods_per_year=26,periods_per_year=52),IF(periods_per_year=26,IF(O1054=1,fpdate,P1053+14),IF(periods_per_year=52,IF(O1054=1,fpdate,P1053+7),"n/a")),IF(periods_per_year=24,DATE(YEAR(fpdate),MONTH(fpdate)+(O1054-1)/2+IF(AND(DAY(fpdate)&gt;=15,MOD(O1054,2)=0),1,0),IF(MOD(O1054,2)=0,IF(DAY(fpdate)&gt;=15,DAY(fpdate)-14,DAY(fpdate)+14),DAY(fpdate))),IF(DAY(DATE(YEAR(fpdate),MONTH(fpdate)+O1054-1,DAY(fpdate)))&lt;&gt;DAY(fpdate),DATE(YEAR(fpdate),MONTH(fpdate)+O1054,0),DATE(YEAR(fpdate),MONTH(fpdate)+O1054-1,DAY(fpdate))))))</f>
        <v>#NAME?</v>
      </c>
      <c r="Q1054" s="80" t="str">
        <f>IF(O1054="","",IF(D1054&lt;&gt;"",D1054,IF(O1054=1,start_rate,IF(variable,IF(OR(O1054=1,O1054&lt;$J$23*periods_per_year),Q1053,MIN($J$24,IF(MOD(O1054-1,$J$26)=0,MAX($J$25,Q1053+$J$27),Q1053))),Q1053))))</f>
        <v>#NAME?</v>
      </c>
      <c r="R1054" s="78" t="str">
        <f t="shared" si="10"/>
        <v>#NAME?</v>
      </c>
      <c r="S1054" s="78" t="str">
        <f t="shared" si="11"/>
        <v>#NAME?</v>
      </c>
      <c r="T1054" s="78" t="str">
        <f t="shared" si="12"/>
        <v>#NAME?</v>
      </c>
      <c r="U1054" s="78" t="str">
        <f t="shared" si="13"/>
        <v>#NAME?</v>
      </c>
    </row>
    <row r="1055" ht="12.75" customHeight="1">
      <c r="A1055" s="74" t="str">
        <f t="shared" si="1"/>
        <v>#NAME?</v>
      </c>
      <c r="B1055" s="75" t="str">
        <f>IF(A1055="","",IF(OR(periods_per_year=26,periods_per_year=52),IF(periods_per_year=26,IF(A1055=1,fpdate,B1054+14),IF(periods_per_year=52,IF(A1055=1,fpdate,B1054+7),"n/a")),IF(periods_per_year=24,DATE(YEAR(fpdate),MONTH(fpdate)+(A1055-1)/2+IF(AND(DAY(fpdate)&gt;=15,MOD(A1055,2)=0),1,0),IF(MOD(A1055,2)=0,IF(DAY(fpdate)&gt;=15,DAY(fpdate)-14,DAY(fpdate)+14),DAY(fpdate))),IF(DAY(DATE(YEAR(fpdate),MONTH(fpdate)+A1055-1,DAY(fpdate)))&lt;&gt;DAY(fpdate),DATE(YEAR(fpdate),MONTH(fpdate)+A1055,0),DATE(YEAR(fpdate),MONTH(fpdate)+A1055-1,DAY(fpdate))))))</f>
        <v>#NAME?</v>
      </c>
      <c r="C1055" s="76" t="str">
        <f t="shared" si="2"/>
        <v>#NAME?</v>
      </c>
      <c r="D1055" s="77" t="str">
        <f>IF(A1055="","",IF(A1055=1,start_rate,IF(variable,IF(OR(A1055=1,A1055&lt;$J$23*periods_per_year),D1054,MIN($J$24,IF(MOD(A1055-1,$J$26)=0,MAX($J$25,D1054+$J$27),D1054))),D1054)))</f>
        <v>#NAME?</v>
      </c>
      <c r="E1055" s="78" t="str">
        <f t="shared" si="3"/>
        <v>#NAME?</v>
      </c>
      <c r="F1055" s="78" t="str">
        <f t="shared" si="4"/>
        <v>#NAME?</v>
      </c>
      <c r="G1055" s="78" t="str">
        <f>IF(OR(A1055="",A1055&lt;$E$23),"",IF(J1054&lt;=F1055,0,IF(IF(AND(A1055&gt;=$E$23,MOD(A1055-$E$23,int)=0),$E$24,0)+F1055&gt;=J1054+E1055,J1054+E1055-F1055,IF(AND(A1055&gt;=$E$23,MOD(A1055-$E$23,int)=0),$E$24,0)+IF(IF(AND(A1055&gt;=$E$23,MOD(A1055-$E$23,int)=0),$E$24,0)+IF(MOD(A1055-$E$27,periods_per_year)=0,$E$26,0)+F1055&lt;J1054+E1055,IF(MOD(A1055-$E$27,periods_per_year)=0,$E$26,0),J1054+E1055-IF(AND(A1055&gt;=$E$23,MOD(A1055-$E$23,int)=0),$E$24,0)-F1055))))</f>
        <v>#NAME?</v>
      </c>
      <c r="H1055" s="79"/>
      <c r="I1055" s="78" t="str">
        <f t="shared" si="5"/>
        <v>#NAME?</v>
      </c>
      <c r="J1055" s="78" t="str">
        <f t="shared" si="6"/>
        <v>#NAME?</v>
      </c>
      <c r="K1055" s="78" t="str">
        <f t="shared" si="7"/>
        <v>#NAME?</v>
      </c>
      <c r="L1055" s="78" t="str">
        <f t="shared" si="8"/>
        <v>#NAME?</v>
      </c>
      <c r="M1055" s="4"/>
      <c r="N1055" s="4"/>
      <c r="O1055" s="74" t="str">
        <f t="shared" si="9"/>
        <v>#NAME?</v>
      </c>
      <c r="P1055" s="75" t="str">
        <f>IF(O1055="","",IF(OR(periods_per_year=26,periods_per_year=52),IF(periods_per_year=26,IF(O1055=1,fpdate,P1054+14),IF(periods_per_year=52,IF(O1055=1,fpdate,P1054+7),"n/a")),IF(periods_per_year=24,DATE(YEAR(fpdate),MONTH(fpdate)+(O1055-1)/2+IF(AND(DAY(fpdate)&gt;=15,MOD(O1055,2)=0),1,0),IF(MOD(O1055,2)=0,IF(DAY(fpdate)&gt;=15,DAY(fpdate)-14,DAY(fpdate)+14),DAY(fpdate))),IF(DAY(DATE(YEAR(fpdate),MONTH(fpdate)+O1055-1,DAY(fpdate)))&lt;&gt;DAY(fpdate),DATE(YEAR(fpdate),MONTH(fpdate)+O1055,0),DATE(YEAR(fpdate),MONTH(fpdate)+O1055-1,DAY(fpdate))))))</f>
        <v>#NAME?</v>
      </c>
      <c r="Q1055" s="80" t="str">
        <f>IF(O1055="","",IF(D1055&lt;&gt;"",D1055,IF(O1055=1,start_rate,IF(variable,IF(OR(O1055=1,O1055&lt;$J$23*periods_per_year),Q1054,MIN($J$24,IF(MOD(O1055-1,$J$26)=0,MAX($J$25,Q1054+$J$27),Q1054))),Q1054))))</f>
        <v>#NAME?</v>
      </c>
      <c r="R1055" s="78" t="str">
        <f t="shared" si="10"/>
        <v>#NAME?</v>
      </c>
      <c r="S1055" s="78" t="str">
        <f t="shared" si="11"/>
        <v>#NAME?</v>
      </c>
      <c r="T1055" s="78" t="str">
        <f t="shared" si="12"/>
        <v>#NAME?</v>
      </c>
      <c r="U1055" s="78" t="str">
        <f t="shared" si="13"/>
        <v>#NAME?</v>
      </c>
    </row>
    <row r="1056" ht="12.75" customHeight="1">
      <c r="A1056" s="74" t="str">
        <f t="shared" si="1"/>
        <v>#NAME?</v>
      </c>
      <c r="B1056" s="75" t="str">
        <f>IF(A1056="","",IF(OR(periods_per_year=26,periods_per_year=52),IF(periods_per_year=26,IF(A1056=1,fpdate,B1055+14),IF(periods_per_year=52,IF(A1056=1,fpdate,B1055+7),"n/a")),IF(periods_per_year=24,DATE(YEAR(fpdate),MONTH(fpdate)+(A1056-1)/2+IF(AND(DAY(fpdate)&gt;=15,MOD(A1056,2)=0),1,0),IF(MOD(A1056,2)=0,IF(DAY(fpdate)&gt;=15,DAY(fpdate)-14,DAY(fpdate)+14),DAY(fpdate))),IF(DAY(DATE(YEAR(fpdate),MONTH(fpdate)+A1056-1,DAY(fpdate)))&lt;&gt;DAY(fpdate),DATE(YEAR(fpdate),MONTH(fpdate)+A1056,0),DATE(YEAR(fpdate),MONTH(fpdate)+A1056-1,DAY(fpdate))))))</f>
        <v>#NAME?</v>
      </c>
      <c r="C1056" s="76" t="str">
        <f t="shared" si="2"/>
        <v>#NAME?</v>
      </c>
      <c r="D1056" s="77" t="str">
        <f>IF(A1056="","",IF(A1056=1,start_rate,IF(variable,IF(OR(A1056=1,A1056&lt;$J$23*periods_per_year),D1055,MIN($J$24,IF(MOD(A1056-1,$J$26)=0,MAX($J$25,D1055+$J$27),D1055))),D1055)))</f>
        <v>#NAME?</v>
      </c>
      <c r="E1056" s="78" t="str">
        <f t="shared" si="3"/>
        <v>#NAME?</v>
      </c>
      <c r="F1056" s="78" t="str">
        <f t="shared" si="4"/>
        <v>#NAME?</v>
      </c>
      <c r="G1056" s="78" t="str">
        <f>IF(OR(A1056="",A1056&lt;$E$23),"",IF(J1055&lt;=F1056,0,IF(IF(AND(A1056&gt;=$E$23,MOD(A1056-$E$23,int)=0),$E$24,0)+F1056&gt;=J1055+E1056,J1055+E1056-F1056,IF(AND(A1056&gt;=$E$23,MOD(A1056-$E$23,int)=0),$E$24,0)+IF(IF(AND(A1056&gt;=$E$23,MOD(A1056-$E$23,int)=0),$E$24,0)+IF(MOD(A1056-$E$27,periods_per_year)=0,$E$26,0)+F1056&lt;J1055+E1056,IF(MOD(A1056-$E$27,periods_per_year)=0,$E$26,0),J1055+E1056-IF(AND(A1056&gt;=$E$23,MOD(A1056-$E$23,int)=0),$E$24,0)-F1056))))</f>
        <v>#NAME?</v>
      </c>
      <c r="H1056" s="79"/>
      <c r="I1056" s="78" t="str">
        <f t="shared" si="5"/>
        <v>#NAME?</v>
      </c>
      <c r="J1056" s="78" t="str">
        <f t="shared" si="6"/>
        <v>#NAME?</v>
      </c>
      <c r="K1056" s="78" t="str">
        <f t="shared" si="7"/>
        <v>#NAME?</v>
      </c>
      <c r="L1056" s="78" t="str">
        <f t="shared" si="8"/>
        <v>#NAME?</v>
      </c>
      <c r="M1056" s="4"/>
      <c r="N1056" s="4"/>
      <c r="O1056" s="74" t="str">
        <f t="shared" si="9"/>
        <v>#NAME?</v>
      </c>
      <c r="P1056" s="75" t="str">
        <f>IF(O1056="","",IF(OR(periods_per_year=26,periods_per_year=52),IF(periods_per_year=26,IF(O1056=1,fpdate,P1055+14),IF(periods_per_year=52,IF(O1056=1,fpdate,P1055+7),"n/a")),IF(periods_per_year=24,DATE(YEAR(fpdate),MONTH(fpdate)+(O1056-1)/2+IF(AND(DAY(fpdate)&gt;=15,MOD(O1056,2)=0),1,0),IF(MOD(O1056,2)=0,IF(DAY(fpdate)&gt;=15,DAY(fpdate)-14,DAY(fpdate)+14),DAY(fpdate))),IF(DAY(DATE(YEAR(fpdate),MONTH(fpdate)+O1056-1,DAY(fpdate)))&lt;&gt;DAY(fpdate),DATE(YEAR(fpdate),MONTH(fpdate)+O1056,0),DATE(YEAR(fpdate),MONTH(fpdate)+O1056-1,DAY(fpdate))))))</f>
        <v>#NAME?</v>
      </c>
      <c r="Q1056" s="80" t="str">
        <f>IF(O1056="","",IF(D1056&lt;&gt;"",D1056,IF(O1056=1,start_rate,IF(variable,IF(OR(O1056=1,O1056&lt;$J$23*periods_per_year),Q1055,MIN($J$24,IF(MOD(O1056-1,$J$26)=0,MAX($J$25,Q1055+$J$27),Q1055))),Q1055))))</f>
        <v>#NAME?</v>
      </c>
      <c r="R1056" s="78" t="str">
        <f t="shared" si="10"/>
        <v>#NAME?</v>
      </c>
      <c r="S1056" s="78" t="str">
        <f t="shared" si="11"/>
        <v>#NAME?</v>
      </c>
      <c r="T1056" s="78" t="str">
        <f t="shared" si="12"/>
        <v>#NAME?</v>
      </c>
      <c r="U1056" s="78" t="str">
        <f t="shared" si="13"/>
        <v>#NAME?</v>
      </c>
    </row>
    <row r="1057" ht="12.75" customHeight="1">
      <c r="A1057" s="74" t="str">
        <f t="shared" si="1"/>
        <v>#NAME?</v>
      </c>
      <c r="B1057" s="75" t="str">
        <f>IF(A1057="","",IF(OR(periods_per_year=26,periods_per_year=52),IF(periods_per_year=26,IF(A1057=1,fpdate,B1056+14),IF(periods_per_year=52,IF(A1057=1,fpdate,B1056+7),"n/a")),IF(periods_per_year=24,DATE(YEAR(fpdate),MONTH(fpdate)+(A1057-1)/2+IF(AND(DAY(fpdate)&gt;=15,MOD(A1057,2)=0),1,0),IF(MOD(A1057,2)=0,IF(DAY(fpdate)&gt;=15,DAY(fpdate)-14,DAY(fpdate)+14),DAY(fpdate))),IF(DAY(DATE(YEAR(fpdate),MONTH(fpdate)+A1057-1,DAY(fpdate)))&lt;&gt;DAY(fpdate),DATE(YEAR(fpdate),MONTH(fpdate)+A1057,0),DATE(YEAR(fpdate),MONTH(fpdate)+A1057-1,DAY(fpdate))))))</f>
        <v>#NAME?</v>
      </c>
      <c r="C1057" s="76" t="str">
        <f t="shared" si="2"/>
        <v>#NAME?</v>
      </c>
      <c r="D1057" s="77" t="str">
        <f>IF(A1057="","",IF(A1057=1,start_rate,IF(variable,IF(OR(A1057=1,A1057&lt;$J$23*periods_per_year),D1056,MIN($J$24,IF(MOD(A1057-1,$J$26)=0,MAX($J$25,D1056+$J$27),D1056))),D1056)))</f>
        <v>#NAME?</v>
      </c>
      <c r="E1057" s="78" t="str">
        <f t="shared" si="3"/>
        <v>#NAME?</v>
      </c>
      <c r="F1057" s="78" t="str">
        <f t="shared" si="4"/>
        <v>#NAME?</v>
      </c>
      <c r="G1057" s="78" t="str">
        <f>IF(OR(A1057="",A1057&lt;$E$23),"",IF(J1056&lt;=F1057,0,IF(IF(AND(A1057&gt;=$E$23,MOD(A1057-$E$23,int)=0),$E$24,0)+F1057&gt;=J1056+E1057,J1056+E1057-F1057,IF(AND(A1057&gt;=$E$23,MOD(A1057-$E$23,int)=0),$E$24,0)+IF(IF(AND(A1057&gt;=$E$23,MOD(A1057-$E$23,int)=0),$E$24,0)+IF(MOD(A1057-$E$27,periods_per_year)=0,$E$26,0)+F1057&lt;J1056+E1057,IF(MOD(A1057-$E$27,periods_per_year)=0,$E$26,0),J1056+E1057-IF(AND(A1057&gt;=$E$23,MOD(A1057-$E$23,int)=0),$E$24,0)-F1057))))</f>
        <v>#NAME?</v>
      </c>
      <c r="H1057" s="79"/>
      <c r="I1057" s="78" t="str">
        <f t="shared" si="5"/>
        <v>#NAME?</v>
      </c>
      <c r="J1057" s="78" t="str">
        <f t="shared" si="6"/>
        <v>#NAME?</v>
      </c>
      <c r="K1057" s="78" t="str">
        <f t="shared" si="7"/>
        <v>#NAME?</v>
      </c>
      <c r="L1057" s="78" t="str">
        <f t="shared" si="8"/>
        <v>#NAME?</v>
      </c>
      <c r="M1057" s="4"/>
      <c r="N1057" s="4"/>
      <c r="O1057" s="74" t="str">
        <f t="shared" si="9"/>
        <v>#NAME?</v>
      </c>
      <c r="P1057" s="75" t="str">
        <f>IF(O1057="","",IF(OR(periods_per_year=26,periods_per_year=52),IF(periods_per_year=26,IF(O1057=1,fpdate,P1056+14),IF(periods_per_year=52,IF(O1057=1,fpdate,P1056+7),"n/a")),IF(periods_per_year=24,DATE(YEAR(fpdate),MONTH(fpdate)+(O1057-1)/2+IF(AND(DAY(fpdate)&gt;=15,MOD(O1057,2)=0),1,0),IF(MOD(O1057,2)=0,IF(DAY(fpdate)&gt;=15,DAY(fpdate)-14,DAY(fpdate)+14),DAY(fpdate))),IF(DAY(DATE(YEAR(fpdate),MONTH(fpdate)+O1057-1,DAY(fpdate)))&lt;&gt;DAY(fpdate),DATE(YEAR(fpdate),MONTH(fpdate)+O1057,0),DATE(YEAR(fpdate),MONTH(fpdate)+O1057-1,DAY(fpdate))))))</f>
        <v>#NAME?</v>
      </c>
      <c r="Q1057" s="80" t="str">
        <f>IF(O1057="","",IF(D1057&lt;&gt;"",D1057,IF(O1057=1,start_rate,IF(variable,IF(OR(O1057=1,O1057&lt;$J$23*periods_per_year),Q1056,MIN($J$24,IF(MOD(O1057-1,$J$26)=0,MAX($J$25,Q1056+$J$27),Q1056))),Q1056))))</f>
        <v>#NAME?</v>
      </c>
      <c r="R1057" s="78" t="str">
        <f t="shared" si="10"/>
        <v>#NAME?</v>
      </c>
      <c r="S1057" s="78" t="str">
        <f t="shared" si="11"/>
        <v>#NAME?</v>
      </c>
      <c r="T1057" s="78" t="str">
        <f t="shared" si="12"/>
        <v>#NAME?</v>
      </c>
      <c r="U1057" s="78" t="str">
        <f t="shared" si="13"/>
        <v>#NAME?</v>
      </c>
    </row>
    <row r="1058" ht="12.75" customHeight="1">
      <c r="A1058" s="74" t="str">
        <f t="shared" si="1"/>
        <v>#NAME?</v>
      </c>
      <c r="B1058" s="75" t="str">
        <f>IF(A1058="","",IF(OR(periods_per_year=26,periods_per_year=52),IF(periods_per_year=26,IF(A1058=1,fpdate,B1057+14),IF(periods_per_year=52,IF(A1058=1,fpdate,B1057+7),"n/a")),IF(periods_per_year=24,DATE(YEAR(fpdate),MONTH(fpdate)+(A1058-1)/2+IF(AND(DAY(fpdate)&gt;=15,MOD(A1058,2)=0),1,0),IF(MOD(A1058,2)=0,IF(DAY(fpdate)&gt;=15,DAY(fpdate)-14,DAY(fpdate)+14),DAY(fpdate))),IF(DAY(DATE(YEAR(fpdate),MONTH(fpdate)+A1058-1,DAY(fpdate)))&lt;&gt;DAY(fpdate),DATE(YEAR(fpdate),MONTH(fpdate)+A1058,0),DATE(YEAR(fpdate),MONTH(fpdate)+A1058-1,DAY(fpdate))))))</f>
        <v>#NAME?</v>
      </c>
      <c r="C1058" s="76" t="str">
        <f t="shared" si="2"/>
        <v>#NAME?</v>
      </c>
      <c r="D1058" s="77" t="str">
        <f>IF(A1058="","",IF(A1058=1,start_rate,IF(variable,IF(OR(A1058=1,A1058&lt;$J$23*periods_per_year),D1057,MIN($J$24,IF(MOD(A1058-1,$J$26)=0,MAX($J$25,D1057+$J$27),D1057))),D1057)))</f>
        <v>#NAME?</v>
      </c>
      <c r="E1058" s="78" t="str">
        <f t="shared" si="3"/>
        <v>#NAME?</v>
      </c>
      <c r="F1058" s="78" t="str">
        <f t="shared" si="4"/>
        <v>#NAME?</v>
      </c>
      <c r="G1058" s="78" t="str">
        <f>IF(OR(A1058="",A1058&lt;$E$23),"",IF(J1057&lt;=F1058,0,IF(IF(AND(A1058&gt;=$E$23,MOD(A1058-$E$23,int)=0),$E$24,0)+F1058&gt;=J1057+E1058,J1057+E1058-F1058,IF(AND(A1058&gt;=$E$23,MOD(A1058-$E$23,int)=0),$E$24,0)+IF(IF(AND(A1058&gt;=$E$23,MOD(A1058-$E$23,int)=0),$E$24,0)+IF(MOD(A1058-$E$27,periods_per_year)=0,$E$26,0)+F1058&lt;J1057+E1058,IF(MOD(A1058-$E$27,periods_per_year)=0,$E$26,0),J1057+E1058-IF(AND(A1058&gt;=$E$23,MOD(A1058-$E$23,int)=0),$E$24,0)-F1058))))</f>
        <v>#NAME?</v>
      </c>
      <c r="H1058" s="79"/>
      <c r="I1058" s="78" t="str">
        <f t="shared" si="5"/>
        <v>#NAME?</v>
      </c>
      <c r="J1058" s="78" t="str">
        <f t="shared" si="6"/>
        <v>#NAME?</v>
      </c>
      <c r="K1058" s="78" t="str">
        <f t="shared" si="7"/>
        <v>#NAME?</v>
      </c>
      <c r="L1058" s="78" t="str">
        <f t="shared" si="8"/>
        <v>#NAME?</v>
      </c>
      <c r="M1058" s="4"/>
      <c r="N1058" s="4"/>
      <c r="O1058" s="74" t="str">
        <f t="shared" si="9"/>
        <v>#NAME?</v>
      </c>
      <c r="P1058" s="75" t="str">
        <f>IF(O1058="","",IF(OR(periods_per_year=26,periods_per_year=52),IF(periods_per_year=26,IF(O1058=1,fpdate,P1057+14),IF(periods_per_year=52,IF(O1058=1,fpdate,P1057+7),"n/a")),IF(periods_per_year=24,DATE(YEAR(fpdate),MONTH(fpdate)+(O1058-1)/2+IF(AND(DAY(fpdate)&gt;=15,MOD(O1058,2)=0),1,0),IF(MOD(O1058,2)=0,IF(DAY(fpdate)&gt;=15,DAY(fpdate)-14,DAY(fpdate)+14),DAY(fpdate))),IF(DAY(DATE(YEAR(fpdate),MONTH(fpdate)+O1058-1,DAY(fpdate)))&lt;&gt;DAY(fpdate),DATE(YEAR(fpdate),MONTH(fpdate)+O1058,0),DATE(YEAR(fpdate),MONTH(fpdate)+O1058-1,DAY(fpdate))))))</f>
        <v>#NAME?</v>
      </c>
      <c r="Q1058" s="80" t="str">
        <f>IF(O1058="","",IF(D1058&lt;&gt;"",D1058,IF(O1058=1,start_rate,IF(variable,IF(OR(O1058=1,O1058&lt;$J$23*periods_per_year),Q1057,MIN($J$24,IF(MOD(O1058-1,$J$26)=0,MAX($J$25,Q1057+$J$27),Q1057))),Q1057))))</f>
        <v>#NAME?</v>
      </c>
      <c r="R1058" s="78" t="str">
        <f t="shared" si="10"/>
        <v>#NAME?</v>
      </c>
      <c r="S1058" s="78" t="str">
        <f t="shared" si="11"/>
        <v>#NAME?</v>
      </c>
      <c r="T1058" s="78" t="str">
        <f t="shared" si="12"/>
        <v>#NAME?</v>
      </c>
      <c r="U1058" s="78" t="str">
        <f t="shared" si="13"/>
        <v>#NAME?</v>
      </c>
    </row>
    <row r="1059" ht="12.75" customHeight="1">
      <c r="A1059" s="74" t="str">
        <f t="shared" si="1"/>
        <v>#NAME?</v>
      </c>
      <c r="B1059" s="75" t="str">
        <f>IF(A1059="","",IF(OR(periods_per_year=26,periods_per_year=52),IF(periods_per_year=26,IF(A1059=1,fpdate,B1058+14),IF(periods_per_year=52,IF(A1059=1,fpdate,B1058+7),"n/a")),IF(periods_per_year=24,DATE(YEAR(fpdate),MONTH(fpdate)+(A1059-1)/2+IF(AND(DAY(fpdate)&gt;=15,MOD(A1059,2)=0),1,0),IF(MOD(A1059,2)=0,IF(DAY(fpdate)&gt;=15,DAY(fpdate)-14,DAY(fpdate)+14),DAY(fpdate))),IF(DAY(DATE(YEAR(fpdate),MONTH(fpdate)+A1059-1,DAY(fpdate)))&lt;&gt;DAY(fpdate),DATE(YEAR(fpdate),MONTH(fpdate)+A1059,0),DATE(YEAR(fpdate),MONTH(fpdate)+A1059-1,DAY(fpdate))))))</f>
        <v>#NAME?</v>
      </c>
      <c r="C1059" s="76" t="str">
        <f t="shared" si="2"/>
        <v>#NAME?</v>
      </c>
      <c r="D1059" s="77" t="str">
        <f>IF(A1059="","",IF(A1059=1,start_rate,IF(variable,IF(OR(A1059=1,A1059&lt;$J$23*periods_per_year),D1058,MIN($J$24,IF(MOD(A1059-1,$J$26)=0,MAX($J$25,D1058+$J$27),D1058))),D1058)))</f>
        <v>#NAME?</v>
      </c>
      <c r="E1059" s="78" t="str">
        <f t="shared" si="3"/>
        <v>#NAME?</v>
      </c>
      <c r="F1059" s="78" t="str">
        <f t="shared" si="4"/>
        <v>#NAME?</v>
      </c>
      <c r="G1059" s="78" t="str">
        <f>IF(OR(A1059="",A1059&lt;$E$23),"",IF(J1058&lt;=F1059,0,IF(IF(AND(A1059&gt;=$E$23,MOD(A1059-$E$23,int)=0),$E$24,0)+F1059&gt;=J1058+E1059,J1058+E1059-F1059,IF(AND(A1059&gt;=$E$23,MOD(A1059-$E$23,int)=0),$E$24,0)+IF(IF(AND(A1059&gt;=$E$23,MOD(A1059-$E$23,int)=0),$E$24,0)+IF(MOD(A1059-$E$27,periods_per_year)=0,$E$26,0)+F1059&lt;J1058+E1059,IF(MOD(A1059-$E$27,periods_per_year)=0,$E$26,0),J1058+E1059-IF(AND(A1059&gt;=$E$23,MOD(A1059-$E$23,int)=0),$E$24,0)-F1059))))</f>
        <v>#NAME?</v>
      </c>
      <c r="H1059" s="79"/>
      <c r="I1059" s="78" t="str">
        <f t="shared" si="5"/>
        <v>#NAME?</v>
      </c>
      <c r="J1059" s="78" t="str">
        <f t="shared" si="6"/>
        <v>#NAME?</v>
      </c>
      <c r="K1059" s="78" t="str">
        <f t="shared" si="7"/>
        <v>#NAME?</v>
      </c>
      <c r="L1059" s="78" t="str">
        <f t="shared" si="8"/>
        <v>#NAME?</v>
      </c>
      <c r="M1059" s="4"/>
      <c r="N1059" s="4"/>
      <c r="O1059" s="74" t="str">
        <f t="shared" si="9"/>
        <v>#NAME?</v>
      </c>
      <c r="P1059" s="75" t="str">
        <f>IF(O1059="","",IF(OR(periods_per_year=26,periods_per_year=52),IF(periods_per_year=26,IF(O1059=1,fpdate,P1058+14),IF(periods_per_year=52,IF(O1059=1,fpdate,P1058+7),"n/a")),IF(periods_per_year=24,DATE(YEAR(fpdate),MONTH(fpdate)+(O1059-1)/2+IF(AND(DAY(fpdate)&gt;=15,MOD(O1059,2)=0),1,0),IF(MOD(O1059,2)=0,IF(DAY(fpdate)&gt;=15,DAY(fpdate)-14,DAY(fpdate)+14),DAY(fpdate))),IF(DAY(DATE(YEAR(fpdate),MONTH(fpdate)+O1059-1,DAY(fpdate)))&lt;&gt;DAY(fpdate),DATE(YEAR(fpdate),MONTH(fpdate)+O1059,0),DATE(YEAR(fpdate),MONTH(fpdate)+O1059-1,DAY(fpdate))))))</f>
        <v>#NAME?</v>
      </c>
      <c r="Q1059" s="80" t="str">
        <f>IF(O1059="","",IF(D1059&lt;&gt;"",D1059,IF(O1059=1,start_rate,IF(variable,IF(OR(O1059=1,O1059&lt;$J$23*periods_per_year),Q1058,MIN($J$24,IF(MOD(O1059-1,$J$26)=0,MAX($J$25,Q1058+$J$27),Q1058))),Q1058))))</f>
        <v>#NAME?</v>
      </c>
      <c r="R1059" s="78" t="str">
        <f t="shared" si="10"/>
        <v>#NAME?</v>
      </c>
      <c r="S1059" s="78" t="str">
        <f t="shared" si="11"/>
        <v>#NAME?</v>
      </c>
      <c r="T1059" s="78" t="str">
        <f t="shared" si="12"/>
        <v>#NAME?</v>
      </c>
      <c r="U1059" s="78" t="str">
        <f t="shared" si="13"/>
        <v>#NAME?</v>
      </c>
    </row>
    <row r="1060" ht="12.75" customHeight="1">
      <c r="A1060" s="74" t="str">
        <f t="shared" si="1"/>
        <v>#NAME?</v>
      </c>
      <c r="B1060" s="75" t="str">
        <f>IF(A1060="","",IF(OR(periods_per_year=26,periods_per_year=52),IF(periods_per_year=26,IF(A1060=1,fpdate,B1059+14),IF(periods_per_year=52,IF(A1060=1,fpdate,B1059+7),"n/a")),IF(periods_per_year=24,DATE(YEAR(fpdate),MONTH(fpdate)+(A1060-1)/2+IF(AND(DAY(fpdate)&gt;=15,MOD(A1060,2)=0),1,0),IF(MOD(A1060,2)=0,IF(DAY(fpdate)&gt;=15,DAY(fpdate)-14,DAY(fpdate)+14),DAY(fpdate))),IF(DAY(DATE(YEAR(fpdate),MONTH(fpdate)+A1060-1,DAY(fpdate)))&lt;&gt;DAY(fpdate),DATE(YEAR(fpdate),MONTH(fpdate)+A1060,0),DATE(YEAR(fpdate),MONTH(fpdate)+A1060-1,DAY(fpdate))))))</f>
        <v>#NAME?</v>
      </c>
      <c r="C1060" s="76" t="str">
        <f t="shared" si="2"/>
        <v>#NAME?</v>
      </c>
      <c r="D1060" s="77" t="str">
        <f>IF(A1060="","",IF(A1060=1,start_rate,IF(variable,IF(OR(A1060=1,A1060&lt;$J$23*periods_per_year),D1059,MIN($J$24,IF(MOD(A1060-1,$J$26)=0,MAX($J$25,D1059+$J$27),D1059))),D1059)))</f>
        <v>#NAME?</v>
      </c>
      <c r="E1060" s="78" t="str">
        <f t="shared" si="3"/>
        <v>#NAME?</v>
      </c>
      <c r="F1060" s="78" t="str">
        <f t="shared" si="4"/>
        <v>#NAME?</v>
      </c>
      <c r="G1060" s="78" t="str">
        <f>IF(OR(A1060="",A1060&lt;$E$23),"",IF(J1059&lt;=F1060,0,IF(IF(AND(A1060&gt;=$E$23,MOD(A1060-$E$23,int)=0),$E$24,0)+F1060&gt;=J1059+E1060,J1059+E1060-F1060,IF(AND(A1060&gt;=$E$23,MOD(A1060-$E$23,int)=0),$E$24,0)+IF(IF(AND(A1060&gt;=$E$23,MOD(A1060-$E$23,int)=0),$E$24,0)+IF(MOD(A1060-$E$27,periods_per_year)=0,$E$26,0)+F1060&lt;J1059+E1060,IF(MOD(A1060-$E$27,periods_per_year)=0,$E$26,0),J1059+E1060-IF(AND(A1060&gt;=$E$23,MOD(A1060-$E$23,int)=0),$E$24,0)-F1060))))</f>
        <v>#NAME?</v>
      </c>
      <c r="H1060" s="79"/>
      <c r="I1060" s="78" t="str">
        <f t="shared" si="5"/>
        <v>#NAME?</v>
      </c>
      <c r="J1060" s="78" t="str">
        <f t="shared" si="6"/>
        <v>#NAME?</v>
      </c>
      <c r="K1060" s="78" t="str">
        <f t="shared" si="7"/>
        <v>#NAME?</v>
      </c>
      <c r="L1060" s="78" t="str">
        <f t="shared" si="8"/>
        <v>#NAME?</v>
      </c>
      <c r="M1060" s="4"/>
      <c r="N1060" s="4"/>
      <c r="O1060" s="74" t="str">
        <f t="shared" si="9"/>
        <v>#NAME?</v>
      </c>
      <c r="P1060" s="75" t="str">
        <f>IF(O1060="","",IF(OR(periods_per_year=26,periods_per_year=52),IF(periods_per_year=26,IF(O1060=1,fpdate,P1059+14),IF(periods_per_year=52,IF(O1060=1,fpdate,P1059+7),"n/a")),IF(periods_per_year=24,DATE(YEAR(fpdate),MONTH(fpdate)+(O1060-1)/2+IF(AND(DAY(fpdate)&gt;=15,MOD(O1060,2)=0),1,0),IF(MOD(O1060,2)=0,IF(DAY(fpdate)&gt;=15,DAY(fpdate)-14,DAY(fpdate)+14),DAY(fpdate))),IF(DAY(DATE(YEAR(fpdate),MONTH(fpdate)+O1060-1,DAY(fpdate)))&lt;&gt;DAY(fpdate),DATE(YEAR(fpdate),MONTH(fpdate)+O1060,0),DATE(YEAR(fpdate),MONTH(fpdate)+O1060-1,DAY(fpdate))))))</f>
        <v>#NAME?</v>
      </c>
      <c r="Q1060" s="80" t="str">
        <f>IF(O1060="","",IF(D1060&lt;&gt;"",D1060,IF(O1060=1,start_rate,IF(variable,IF(OR(O1060=1,O1060&lt;$J$23*periods_per_year),Q1059,MIN($J$24,IF(MOD(O1060-1,$J$26)=0,MAX($J$25,Q1059+$J$27),Q1059))),Q1059))))</f>
        <v>#NAME?</v>
      </c>
      <c r="R1060" s="78" t="str">
        <f t="shared" si="10"/>
        <v>#NAME?</v>
      </c>
      <c r="S1060" s="78" t="str">
        <f t="shared" si="11"/>
        <v>#NAME?</v>
      </c>
      <c r="T1060" s="78" t="str">
        <f t="shared" si="12"/>
        <v>#NAME?</v>
      </c>
      <c r="U1060" s="78" t="str">
        <f t="shared" si="13"/>
        <v>#NAME?</v>
      </c>
    </row>
    <row r="1061" ht="12.75" customHeight="1">
      <c r="A1061" s="74" t="str">
        <f t="shared" si="1"/>
        <v>#NAME?</v>
      </c>
      <c r="B1061" s="75" t="str">
        <f>IF(A1061="","",IF(OR(periods_per_year=26,periods_per_year=52),IF(periods_per_year=26,IF(A1061=1,fpdate,B1060+14),IF(periods_per_year=52,IF(A1061=1,fpdate,B1060+7),"n/a")),IF(periods_per_year=24,DATE(YEAR(fpdate),MONTH(fpdate)+(A1061-1)/2+IF(AND(DAY(fpdate)&gt;=15,MOD(A1061,2)=0),1,0),IF(MOD(A1061,2)=0,IF(DAY(fpdate)&gt;=15,DAY(fpdate)-14,DAY(fpdate)+14),DAY(fpdate))),IF(DAY(DATE(YEAR(fpdate),MONTH(fpdate)+A1061-1,DAY(fpdate)))&lt;&gt;DAY(fpdate),DATE(YEAR(fpdate),MONTH(fpdate)+A1061,0),DATE(YEAR(fpdate),MONTH(fpdate)+A1061-1,DAY(fpdate))))))</f>
        <v>#NAME?</v>
      </c>
      <c r="C1061" s="76" t="str">
        <f t="shared" si="2"/>
        <v>#NAME?</v>
      </c>
      <c r="D1061" s="77" t="str">
        <f>IF(A1061="","",IF(A1061=1,start_rate,IF(variable,IF(OR(A1061=1,A1061&lt;$J$23*periods_per_year),D1060,MIN($J$24,IF(MOD(A1061-1,$J$26)=0,MAX($J$25,D1060+$J$27),D1060))),D1060)))</f>
        <v>#NAME?</v>
      </c>
      <c r="E1061" s="78" t="str">
        <f t="shared" si="3"/>
        <v>#NAME?</v>
      </c>
      <c r="F1061" s="78" t="str">
        <f t="shared" si="4"/>
        <v>#NAME?</v>
      </c>
      <c r="G1061" s="78" t="str">
        <f>IF(OR(A1061="",A1061&lt;$E$23),"",IF(J1060&lt;=F1061,0,IF(IF(AND(A1061&gt;=$E$23,MOD(A1061-$E$23,int)=0),$E$24,0)+F1061&gt;=J1060+E1061,J1060+E1061-F1061,IF(AND(A1061&gt;=$E$23,MOD(A1061-$E$23,int)=0),$E$24,0)+IF(IF(AND(A1061&gt;=$E$23,MOD(A1061-$E$23,int)=0),$E$24,0)+IF(MOD(A1061-$E$27,periods_per_year)=0,$E$26,0)+F1061&lt;J1060+E1061,IF(MOD(A1061-$E$27,periods_per_year)=0,$E$26,0),J1060+E1061-IF(AND(A1061&gt;=$E$23,MOD(A1061-$E$23,int)=0),$E$24,0)-F1061))))</f>
        <v>#NAME?</v>
      </c>
      <c r="H1061" s="79"/>
      <c r="I1061" s="78" t="str">
        <f t="shared" si="5"/>
        <v>#NAME?</v>
      </c>
      <c r="J1061" s="78" t="str">
        <f t="shared" si="6"/>
        <v>#NAME?</v>
      </c>
      <c r="K1061" s="78" t="str">
        <f t="shared" si="7"/>
        <v>#NAME?</v>
      </c>
      <c r="L1061" s="78" t="str">
        <f t="shared" si="8"/>
        <v>#NAME?</v>
      </c>
      <c r="M1061" s="4"/>
      <c r="N1061" s="4"/>
      <c r="O1061" s="74" t="str">
        <f t="shared" si="9"/>
        <v>#NAME?</v>
      </c>
      <c r="P1061" s="75" t="str">
        <f>IF(O1061="","",IF(OR(periods_per_year=26,periods_per_year=52),IF(periods_per_year=26,IF(O1061=1,fpdate,P1060+14),IF(periods_per_year=52,IF(O1061=1,fpdate,P1060+7),"n/a")),IF(periods_per_year=24,DATE(YEAR(fpdate),MONTH(fpdate)+(O1061-1)/2+IF(AND(DAY(fpdate)&gt;=15,MOD(O1061,2)=0),1,0),IF(MOD(O1061,2)=0,IF(DAY(fpdate)&gt;=15,DAY(fpdate)-14,DAY(fpdate)+14),DAY(fpdate))),IF(DAY(DATE(YEAR(fpdate),MONTH(fpdate)+O1061-1,DAY(fpdate)))&lt;&gt;DAY(fpdate),DATE(YEAR(fpdate),MONTH(fpdate)+O1061,0),DATE(YEAR(fpdate),MONTH(fpdate)+O1061-1,DAY(fpdate))))))</f>
        <v>#NAME?</v>
      </c>
      <c r="Q1061" s="80" t="str">
        <f>IF(O1061="","",IF(D1061&lt;&gt;"",D1061,IF(O1061=1,start_rate,IF(variable,IF(OR(O1061=1,O1061&lt;$J$23*periods_per_year),Q1060,MIN($J$24,IF(MOD(O1061-1,$J$26)=0,MAX($J$25,Q1060+$J$27),Q1060))),Q1060))))</f>
        <v>#NAME?</v>
      </c>
      <c r="R1061" s="78" t="str">
        <f t="shared" si="10"/>
        <v>#NAME?</v>
      </c>
      <c r="S1061" s="78" t="str">
        <f t="shared" si="11"/>
        <v>#NAME?</v>
      </c>
      <c r="T1061" s="78" t="str">
        <f t="shared" si="12"/>
        <v>#NAME?</v>
      </c>
      <c r="U1061" s="78" t="str">
        <f t="shared" si="13"/>
        <v>#NAME?</v>
      </c>
    </row>
    <row r="1062" ht="12.75" customHeight="1">
      <c r="A1062" s="74" t="str">
        <f t="shared" si="1"/>
        <v>#NAME?</v>
      </c>
      <c r="B1062" s="75" t="str">
        <f>IF(A1062="","",IF(OR(periods_per_year=26,periods_per_year=52),IF(periods_per_year=26,IF(A1062=1,fpdate,B1061+14),IF(periods_per_year=52,IF(A1062=1,fpdate,B1061+7),"n/a")),IF(periods_per_year=24,DATE(YEAR(fpdate),MONTH(fpdate)+(A1062-1)/2+IF(AND(DAY(fpdate)&gt;=15,MOD(A1062,2)=0),1,0),IF(MOD(A1062,2)=0,IF(DAY(fpdate)&gt;=15,DAY(fpdate)-14,DAY(fpdate)+14),DAY(fpdate))),IF(DAY(DATE(YEAR(fpdate),MONTH(fpdate)+A1062-1,DAY(fpdate)))&lt;&gt;DAY(fpdate),DATE(YEAR(fpdate),MONTH(fpdate)+A1062,0),DATE(YEAR(fpdate),MONTH(fpdate)+A1062-1,DAY(fpdate))))))</f>
        <v>#NAME?</v>
      </c>
      <c r="C1062" s="76" t="str">
        <f t="shared" si="2"/>
        <v>#NAME?</v>
      </c>
      <c r="D1062" s="77" t="str">
        <f>IF(A1062="","",IF(A1062=1,start_rate,IF(variable,IF(OR(A1062=1,A1062&lt;$J$23*periods_per_year),D1061,MIN($J$24,IF(MOD(A1062-1,$J$26)=0,MAX($J$25,D1061+$J$27),D1061))),D1061)))</f>
        <v>#NAME?</v>
      </c>
      <c r="E1062" s="78" t="str">
        <f t="shared" si="3"/>
        <v>#NAME?</v>
      </c>
      <c r="F1062" s="78" t="str">
        <f t="shared" si="4"/>
        <v>#NAME?</v>
      </c>
      <c r="G1062" s="78" t="str">
        <f>IF(OR(A1062="",A1062&lt;$E$23),"",IF(J1061&lt;=F1062,0,IF(IF(AND(A1062&gt;=$E$23,MOD(A1062-$E$23,int)=0),$E$24,0)+F1062&gt;=J1061+E1062,J1061+E1062-F1062,IF(AND(A1062&gt;=$E$23,MOD(A1062-$E$23,int)=0),$E$24,0)+IF(IF(AND(A1062&gt;=$E$23,MOD(A1062-$E$23,int)=0),$E$24,0)+IF(MOD(A1062-$E$27,periods_per_year)=0,$E$26,0)+F1062&lt;J1061+E1062,IF(MOD(A1062-$E$27,periods_per_year)=0,$E$26,0),J1061+E1062-IF(AND(A1062&gt;=$E$23,MOD(A1062-$E$23,int)=0),$E$24,0)-F1062))))</f>
        <v>#NAME?</v>
      </c>
      <c r="H1062" s="79"/>
      <c r="I1062" s="78" t="str">
        <f t="shared" si="5"/>
        <v>#NAME?</v>
      </c>
      <c r="J1062" s="78" t="str">
        <f t="shared" si="6"/>
        <v>#NAME?</v>
      </c>
      <c r="K1062" s="78" t="str">
        <f t="shared" si="7"/>
        <v>#NAME?</v>
      </c>
      <c r="L1062" s="78" t="str">
        <f t="shared" si="8"/>
        <v>#NAME?</v>
      </c>
      <c r="M1062" s="4"/>
      <c r="N1062" s="4"/>
      <c r="O1062" s="74" t="str">
        <f t="shared" si="9"/>
        <v>#NAME?</v>
      </c>
      <c r="P1062" s="75" t="str">
        <f>IF(O1062="","",IF(OR(periods_per_year=26,periods_per_year=52),IF(periods_per_year=26,IF(O1062=1,fpdate,P1061+14),IF(periods_per_year=52,IF(O1062=1,fpdate,P1061+7),"n/a")),IF(periods_per_year=24,DATE(YEAR(fpdate),MONTH(fpdate)+(O1062-1)/2+IF(AND(DAY(fpdate)&gt;=15,MOD(O1062,2)=0),1,0),IF(MOD(O1062,2)=0,IF(DAY(fpdate)&gt;=15,DAY(fpdate)-14,DAY(fpdate)+14),DAY(fpdate))),IF(DAY(DATE(YEAR(fpdate),MONTH(fpdate)+O1062-1,DAY(fpdate)))&lt;&gt;DAY(fpdate),DATE(YEAR(fpdate),MONTH(fpdate)+O1062,0),DATE(YEAR(fpdate),MONTH(fpdate)+O1062-1,DAY(fpdate))))))</f>
        <v>#NAME?</v>
      </c>
      <c r="Q1062" s="80" t="str">
        <f>IF(O1062="","",IF(D1062&lt;&gt;"",D1062,IF(O1062=1,start_rate,IF(variable,IF(OR(O1062=1,O1062&lt;$J$23*periods_per_year),Q1061,MIN($J$24,IF(MOD(O1062-1,$J$26)=0,MAX($J$25,Q1061+$J$27),Q1061))),Q1061))))</f>
        <v>#NAME?</v>
      </c>
      <c r="R1062" s="78" t="str">
        <f t="shared" si="10"/>
        <v>#NAME?</v>
      </c>
      <c r="S1062" s="78" t="str">
        <f t="shared" si="11"/>
        <v>#NAME?</v>
      </c>
      <c r="T1062" s="78" t="str">
        <f t="shared" si="12"/>
        <v>#NAME?</v>
      </c>
      <c r="U1062" s="78" t="str">
        <f t="shared" si="13"/>
        <v>#NAME?</v>
      </c>
    </row>
    <row r="1063" ht="12.75" customHeight="1">
      <c r="A1063" s="74" t="str">
        <f t="shared" si="1"/>
        <v>#NAME?</v>
      </c>
      <c r="B1063" s="75" t="str">
        <f>IF(A1063="","",IF(OR(periods_per_year=26,periods_per_year=52),IF(periods_per_year=26,IF(A1063=1,fpdate,B1062+14),IF(periods_per_year=52,IF(A1063=1,fpdate,B1062+7),"n/a")),IF(periods_per_year=24,DATE(YEAR(fpdate),MONTH(fpdate)+(A1063-1)/2+IF(AND(DAY(fpdate)&gt;=15,MOD(A1063,2)=0),1,0),IF(MOD(A1063,2)=0,IF(DAY(fpdate)&gt;=15,DAY(fpdate)-14,DAY(fpdate)+14),DAY(fpdate))),IF(DAY(DATE(YEAR(fpdate),MONTH(fpdate)+A1063-1,DAY(fpdate)))&lt;&gt;DAY(fpdate),DATE(YEAR(fpdate),MONTH(fpdate)+A1063,0),DATE(YEAR(fpdate),MONTH(fpdate)+A1063-1,DAY(fpdate))))))</f>
        <v>#NAME?</v>
      </c>
      <c r="C1063" s="76" t="str">
        <f t="shared" si="2"/>
        <v>#NAME?</v>
      </c>
      <c r="D1063" s="77" t="str">
        <f>IF(A1063="","",IF(A1063=1,start_rate,IF(variable,IF(OR(A1063=1,A1063&lt;$J$23*periods_per_year),D1062,MIN($J$24,IF(MOD(A1063-1,$J$26)=0,MAX($J$25,D1062+$J$27),D1062))),D1062)))</f>
        <v>#NAME?</v>
      </c>
      <c r="E1063" s="78" t="str">
        <f t="shared" si="3"/>
        <v>#NAME?</v>
      </c>
      <c r="F1063" s="78" t="str">
        <f t="shared" si="4"/>
        <v>#NAME?</v>
      </c>
      <c r="G1063" s="78" t="str">
        <f>IF(OR(A1063="",A1063&lt;$E$23),"",IF(J1062&lt;=F1063,0,IF(IF(AND(A1063&gt;=$E$23,MOD(A1063-$E$23,int)=0),$E$24,0)+F1063&gt;=J1062+E1063,J1062+E1063-F1063,IF(AND(A1063&gt;=$E$23,MOD(A1063-$E$23,int)=0),$E$24,0)+IF(IF(AND(A1063&gt;=$E$23,MOD(A1063-$E$23,int)=0),$E$24,0)+IF(MOD(A1063-$E$27,periods_per_year)=0,$E$26,0)+F1063&lt;J1062+E1063,IF(MOD(A1063-$E$27,periods_per_year)=0,$E$26,0),J1062+E1063-IF(AND(A1063&gt;=$E$23,MOD(A1063-$E$23,int)=0),$E$24,0)-F1063))))</f>
        <v>#NAME?</v>
      </c>
      <c r="H1063" s="79"/>
      <c r="I1063" s="78" t="str">
        <f t="shared" si="5"/>
        <v>#NAME?</v>
      </c>
      <c r="J1063" s="78" t="str">
        <f t="shared" si="6"/>
        <v>#NAME?</v>
      </c>
      <c r="K1063" s="78" t="str">
        <f t="shared" si="7"/>
        <v>#NAME?</v>
      </c>
      <c r="L1063" s="78" t="str">
        <f t="shared" si="8"/>
        <v>#NAME?</v>
      </c>
      <c r="M1063" s="4"/>
      <c r="N1063" s="4"/>
      <c r="O1063" s="74" t="str">
        <f t="shared" si="9"/>
        <v>#NAME?</v>
      </c>
      <c r="P1063" s="75" t="str">
        <f>IF(O1063="","",IF(OR(periods_per_year=26,periods_per_year=52),IF(periods_per_year=26,IF(O1063=1,fpdate,P1062+14),IF(periods_per_year=52,IF(O1063=1,fpdate,P1062+7),"n/a")),IF(periods_per_year=24,DATE(YEAR(fpdate),MONTH(fpdate)+(O1063-1)/2+IF(AND(DAY(fpdate)&gt;=15,MOD(O1063,2)=0),1,0),IF(MOD(O1063,2)=0,IF(DAY(fpdate)&gt;=15,DAY(fpdate)-14,DAY(fpdate)+14),DAY(fpdate))),IF(DAY(DATE(YEAR(fpdate),MONTH(fpdate)+O1063-1,DAY(fpdate)))&lt;&gt;DAY(fpdate),DATE(YEAR(fpdate),MONTH(fpdate)+O1063,0),DATE(YEAR(fpdate),MONTH(fpdate)+O1063-1,DAY(fpdate))))))</f>
        <v>#NAME?</v>
      </c>
      <c r="Q1063" s="80" t="str">
        <f>IF(O1063="","",IF(D1063&lt;&gt;"",D1063,IF(O1063=1,start_rate,IF(variable,IF(OR(O1063=1,O1063&lt;$J$23*periods_per_year),Q1062,MIN($J$24,IF(MOD(O1063-1,$J$26)=0,MAX($J$25,Q1062+$J$27),Q1062))),Q1062))))</f>
        <v>#NAME?</v>
      </c>
      <c r="R1063" s="78" t="str">
        <f t="shared" si="10"/>
        <v>#NAME?</v>
      </c>
      <c r="S1063" s="78" t="str">
        <f t="shared" si="11"/>
        <v>#NAME?</v>
      </c>
      <c r="T1063" s="78" t="str">
        <f t="shared" si="12"/>
        <v>#NAME?</v>
      </c>
      <c r="U1063" s="78" t="str">
        <f t="shared" si="13"/>
        <v>#NAME?</v>
      </c>
    </row>
    <row r="1064" ht="12.75" customHeight="1">
      <c r="A1064" s="74" t="str">
        <f t="shared" si="1"/>
        <v>#NAME?</v>
      </c>
      <c r="B1064" s="75" t="str">
        <f>IF(A1064="","",IF(OR(periods_per_year=26,periods_per_year=52),IF(periods_per_year=26,IF(A1064=1,fpdate,B1063+14),IF(periods_per_year=52,IF(A1064=1,fpdate,B1063+7),"n/a")),IF(periods_per_year=24,DATE(YEAR(fpdate),MONTH(fpdate)+(A1064-1)/2+IF(AND(DAY(fpdate)&gt;=15,MOD(A1064,2)=0),1,0),IF(MOD(A1064,2)=0,IF(DAY(fpdate)&gt;=15,DAY(fpdate)-14,DAY(fpdate)+14),DAY(fpdate))),IF(DAY(DATE(YEAR(fpdate),MONTH(fpdate)+A1064-1,DAY(fpdate)))&lt;&gt;DAY(fpdate),DATE(YEAR(fpdate),MONTH(fpdate)+A1064,0),DATE(YEAR(fpdate),MONTH(fpdate)+A1064-1,DAY(fpdate))))))</f>
        <v>#NAME?</v>
      </c>
      <c r="C1064" s="76" t="str">
        <f t="shared" si="2"/>
        <v>#NAME?</v>
      </c>
      <c r="D1064" s="77" t="str">
        <f>IF(A1064="","",IF(A1064=1,start_rate,IF(variable,IF(OR(A1064=1,A1064&lt;$J$23*periods_per_year),D1063,MIN($J$24,IF(MOD(A1064-1,$J$26)=0,MAX($J$25,D1063+$J$27),D1063))),D1063)))</f>
        <v>#NAME?</v>
      </c>
      <c r="E1064" s="78" t="str">
        <f t="shared" si="3"/>
        <v>#NAME?</v>
      </c>
      <c r="F1064" s="78" t="str">
        <f t="shared" si="4"/>
        <v>#NAME?</v>
      </c>
      <c r="G1064" s="78" t="str">
        <f>IF(OR(A1064="",A1064&lt;$E$23),"",IF(J1063&lt;=F1064,0,IF(IF(AND(A1064&gt;=$E$23,MOD(A1064-$E$23,int)=0),$E$24,0)+F1064&gt;=J1063+E1064,J1063+E1064-F1064,IF(AND(A1064&gt;=$E$23,MOD(A1064-$E$23,int)=0),$E$24,0)+IF(IF(AND(A1064&gt;=$E$23,MOD(A1064-$E$23,int)=0),$E$24,0)+IF(MOD(A1064-$E$27,periods_per_year)=0,$E$26,0)+F1064&lt;J1063+E1064,IF(MOD(A1064-$E$27,periods_per_year)=0,$E$26,0),J1063+E1064-IF(AND(A1064&gt;=$E$23,MOD(A1064-$E$23,int)=0),$E$24,0)-F1064))))</f>
        <v>#NAME?</v>
      </c>
      <c r="H1064" s="79"/>
      <c r="I1064" s="78" t="str">
        <f t="shared" si="5"/>
        <v>#NAME?</v>
      </c>
      <c r="J1064" s="78" t="str">
        <f t="shared" si="6"/>
        <v>#NAME?</v>
      </c>
      <c r="K1064" s="78" t="str">
        <f t="shared" si="7"/>
        <v>#NAME?</v>
      </c>
      <c r="L1064" s="78" t="str">
        <f t="shared" si="8"/>
        <v>#NAME?</v>
      </c>
      <c r="M1064" s="4"/>
      <c r="N1064" s="4"/>
      <c r="O1064" s="74" t="str">
        <f t="shared" si="9"/>
        <v>#NAME?</v>
      </c>
      <c r="P1064" s="75" t="str">
        <f>IF(O1064="","",IF(OR(periods_per_year=26,periods_per_year=52),IF(periods_per_year=26,IF(O1064=1,fpdate,P1063+14),IF(periods_per_year=52,IF(O1064=1,fpdate,P1063+7),"n/a")),IF(periods_per_year=24,DATE(YEAR(fpdate),MONTH(fpdate)+(O1064-1)/2+IF(AND(DAY(fpdate)&gt;=15,MOD(O1064,2)=0),1,0),IF(MOD(O1064,2)=0,IF(DAY(fpdate)&gt;=15,DAY(fpdate)-14,DAY(fpdate)+14),DAY(fpdate))),IF(DAY(DATE(YEAR(fpdate),MONTH(fpdate)+O1064-1,DAY(fpdate)))&lt;&gt;DAY(fpdate),DATE(YEAR(fpdate),MONTH(fpdate)+O1064,0),DATE(YEAR(fpdate),MONTH(fpdate)+O1064-1,DAY(fpdate))))))</f>
        <v>#NAME?</v>
      </c>
      <c r="Q1064" s="80" t="str">
        <f>IF(O1064="","",IF(D1064&lt;&gt;"",D1064,IF(O1064=1,start_rate,IF(variable,IF(OR(O1064=1,O1064&lt;$J$23*periods_per_year),Q1063,MIN($J$24,IF(MOD(O1064-1,$J$26)=0,MAX($J$25,Q1063+$J$27),Q1063))),Q1063))))</f>
        <v>#NAME?</v>
      </c>
      <c r="R1064" s="78" t="str">
        <f t="shared" si="10"/>
        <v>#NAME?</v>
      </c>
      <c r="S1064" s="78" t="str">
        <f t="shared" si="11"/>
        <v>#NAME?</v>
      </c>
      <c r="T1064" s="78" t="str">
        <f t="shared" si="12"/>
        <v>#NAME?</v>
      </c>
      <c r="U1064" s="78" t="str">
        <f t="shared" si="13"/>
        <v>#NAME?</v>
      </c>
    </row>
    <row r="1065" ht="12.75" customHeight="1">
      <c r="A1065" s="74" t="str">
        <f t="shared" si="1"/>
        <v>#NAME?</v>
      </c>
      <c r="B1065" s="75" t="str">
        <f>IF(A1065="","",IF(OR(periods_per_year=26,periods_per_year=52),IF(periods_per_year=26,IF(A1065=1,fpdate,B1064+14),IF(periods_per_year=52,IF(A1065=1,fpdate,B1064+7),"n/a")),IF(periods_per_year=24,DATE(YEAR(fpdate),MONTH(fpdate)+(A1065-1)/2+IF(AND(DAY(fpdate)&gt;=15,MOD(A1065,2)=0),1,0),IF(MOD(A1065,2)=0,IF(DAY(fpdate)&gt;=15,DAY(fpdate)-14,DAY(fpdate)+14),DAY(fpdate))),IF(DAY(DATE(YEAR(fpdate),MONTH(fpdate)+A1065-1,DAY(fpdate)))&lt;&gt;DAY(fpdate),DATE(YEAR(fpdate),MONTH(fpdate)+A1065,0),DATE(YEAR(fpdate),MONTH(fpdate)+A1065-1,DAY(fpdate))))))</f>
        <v>#NAME?</v>
      </c>
      <c r="C1065" s="76" t="str">
        <f t="shared" si="2"/>
        <v>#NAME?</v>
      </c>
      <c r="D1065" s="77" t="str">
        <f>IF(A1065="","",IF(A1065=1,start_rate,IF(variable,IF(OR(A1065=1,A1065&lt;$J$23*periods_per_year),D1064,MIN($J$24,IF(MOD(A1065-1,$J$26)=0,MAX($J$25,D1064+$J$27),D1064))),D1064)))</f>
        <v>#NAME?</v>
      </c>
      <c r="E1065" s="78" t="str">
        <f t="shared" si="3"/>
        <v>#NAME?</v>
      </c>
      <c r="F1065" s="78" t="str">
        <f t="shared" si="4"/>
        <v>#NAME?</v>
      </c>
      <c r="G1065" s="78" t="str">
        <f>IF(OR(A1065="",A1065&lt;$E$23),"",IF(J1064&lt;=F1065,0,IF(IF(AND(A1065&gt;=$E$23,MOD(A1065-$E$23,int)=0),$E$24,0)+F1065&gt;=J1064+E1065,J1064+E1065-F1065,IF(AND(A1065&gt;=$E$23,MOD(A1065-$E$23,int)=0),$E$24,0)+IF(IF(AND(A1065&gt;=$E$23,MOD(A1065-$E$23,int)=0),$E$24,0)+IF(MOD(A1065-$E$27,periods_per_year)=0,$E$26,0)+F1065&lt;J1064+E1065,IF(MOD(A1065-$E$27,periods_per_year)=0,$E$26,0),J1064+E1065-IF(AND(A1065&gt;=$E$23,MOD(A1065-$E$23,int)=0),$E$24,0)-F1065))))</f>
        <v>#NAME?</v>
      </c>
      <c r="H1065" s="79"/>
      <c r="I1065" s="78" t="str">
        <f t="shared" si="5"/>
        <v>#NAME?</v>
      </c>
      <c r="J1065" s="78" t="str">
        <f t="shared" si="6"/>
        <v>#NAME?</v>
      </c>
      <c r="K1065" s="78" t="str">
        <f t="shared" si="7"/>
        <v>#NAME?</v>
      </c>
      <c r="L1065" s="78" t="str">
        <f t="shared" si="8"/>
        <v>#NAME?</v>
      </c>
      <c r="M1065" s="4"/>
      <c r="N1065" s="4"/>
      <c r="O1065" s="74" t="str">
        <f t="shared" si="9"/>
        <v>#NAME?</v>
      </c>
      <c r="P1065" s="75" t="str">
        <f>IF(O1065="","",IF(OR(periods_per_year=26,periods_per_year=52),IF(periods_per_year=26,IF(O1065=1,fpdate,P1064+14),IF(periods_per_year=52,IF(O1065=1,fpdate,P1064+7),"n/a")),IF(periods_per_year=24,DATE(YEAR(fpdate),MONTH(fpdate)+(O1065-1)/2+IF(AND(DAY(fpdate)&gt;=15,MOD(O1065,2)=0),1,0),IF(MOD(O1065,2)=0,IF(DAY(fpdate)&gt;=15,DAY(fpdate)-14,DAY(fpdate)+14),DAY(fpdate))),IF(DAY(DATE(YEAR(fpdate),MONTH(fpdate)+O1065-1,DAY(fpdate)))&lt;&gt;DAY(fpdate),DATE(YEAR(fpdate),MONTH(fpdate)+O1065,0),DATE(YEAR(fpdate),MONTH(fpdate)+O1065-1,DAY(fpdate))))))</f>
        <v>#NAME?</v>
      </c>
      <c r="Q1065" s="80" t="str">
        <f>IF(O1065="","",IF(D1065&lt;&gt;"",D1065,IF(O1065=1,start_rate,IF(variable,IF(OR(O1065=1,O1065&lt;$J$23*periods_per_year),Q1064,MIN($J$24,IF(MOD(O1065-1,$J$26)=0,MAX($J$25,Q1064+$J$27),Q1064))),Q1064))))</f>
        <v>#NAME?</v>
      </c>
      <c r="R1065" s="78" t="str">
        <f t="shared" si="10"/>
        <v>#NAME?</v>
      </c>
      <c r="S1065" s="78" t="str">
        <f t="shared" si="11"/>
        <v>#NAME?</v>
      </c>
      <c r="T1065" s="78" t="str">
        <f t="shared" si="12"/>
        <v>#NAME?</v>
      </c>
      <c r="U1065" s="78" t="str">
        <f t="shared" si="13"/>
        <v>#NAME?</v>
      </c>
    </row>
    <row r="1066" ht="12.75" customHeight="1">
      <c r="A1066" s="74" t="str">
        <f t="shared" si="1"/>
        <v>#NAME?</v>
      </c>
      <c r="B1066" s="75" t="str">
        <f>IF(A1066="","",IF(OR(periods_per_year=26,periods_per_year=52),IF(periods_per_year=26,IF(A1066=1,fpdate,B1065+14),IF(periods_per_year=52,IF(A1066=1,fpdate,B1065+7),"n/a")),IF(periods_per_year=24,DATE(YEAR(fpdate),MONTH(fpdate)+(A1066-1)/2+IF(AND(DAY(fpdate)&gt;=15,MOD(A1066,2)=0),1,0),IF(MOD(A1066,2)=0,IF(DAY(fpdate)&gt;=15,DAY(fpdate)-14,DAY(fpdate)+14),DAY(fpdate))),IF(DAY(DATE(YEAR(fpdate),MONTH(fpdate)+A1066-1,DAY(fpdate)))&lt;&gt;DAY(fpdate),DATE(YEAR(fpdate),MONTH(fpdate)+A1066,0),DATE(YEAR(fpdate),MONTH(fpdate)+A1066-1,DAY(fpdate))))))</f>
        <v>#NAME?</v>
      </c>
      <c r="C1066" s="76" t="str">
        <f t="shared" si="2"/>
        <v>#NAME?</v>
      </c>
      <c r="D1066" s="77" t="str">
        <f>IF(A1066="","",IF(A1066=1,start_rate,IF(variable,IF(OR(A1066=1,A1066&lt;$J$23*periods_per_year),D1065,MIN($J$24,IF(MOD(A1066-1,$J$26)=0,MAX($J$25,D1065+$J$27),D1065))),D1065)))</f>
        <v>#NAME?</v>
      </c>
      <c r="E1066" s="78" t="str">
        <f t="shared" si="3"/>
        <v>#NAME?</v>
      </c>
      <c r="F1066" s="78" t="str">
        <f t="shared" si="4"/>
        <v>#NAME?</v>
      </c>
      <c r="G1066" s="78" t="str">
        <f>IF(OR(A1066="",A1066&lt;$E$23),"",IF(J1065&lt;=F1066,0,IF(IF(AND(A1066&gt;=$E$23,MOD(A1066-$E$23,int)=0),$E$24,0)+F1066&gt;=J1065+E1066,J1065+E1066-F1066,IF(AND(A1066&gt;=$E$23,MOD(A1066-$E$23,int)=0),$E$24,0)+IF(IF(AND(A1066&gt;=$E$23,MOD(A1066-$E$23,int)=0),$E$24,0)+IF(MOD(A1066-$E$27,periods_per_year)=0,$E$26,0)+F1066&lt;J1065+E1066,IF(MOD(A1066-$E$27,periods_per_year)=0,$E$26,0),J1065+E1066-IF(AND(A1066&gt;=$E$23,MOD(A1066-$E$23,int)=0),$E$24,0)-F1066))))</f>
        <v>#NAME?</v>
      </c>
      <c r="H1066" s="79"/>
      <c r="I1066" s="78" t="str">
        <f t="shared" si="5"/>
        <v>#NAME?</v>
      </c>
      <c r="J1066" s="78" t="str">
        <f t="shared" si="6"/>
        <v>#NAME?</v>
      </c>
      <c r="K1066" s="78" t="str">
        <f t="shared" si="7"/>
        <v>#NAME?</v>
      </c>
      <c r="L1066" s="78" t="str">
        <f t="shared" si="8"/>
        <v>#NAME?</v>
      </c>
      <c r="M1066" s="4"/>
      <c r="N1066" s="4"/>
      <c r="O1066" s="74" t="str">
        <f t="shared" si="9"/>
        <v>#NAME?</v>
      </c>
      <c r="P1066" s="75" t="str">
        <f>IF(O1066="","",IF(OR(periods_per_year=26,periods_per_year=52),IF(periods_per_year=26,IF(O1066=1,fpdate,P1065+14),IF(periods_per_year=52,IF(O1066=1,fpdate,P1065+7),"n/a")),IF(periods_per_year=24,DATE(YEAR(fpdate),MONTH(fpdate)+(O1066-1)/2+IF(AND(DAY(fpdate)&gt;=15,MOD(O1066,2)=0),1,0),IF(MOD(O1066,2)=0,IF(DAY(fpdate)&gt;=15,DAY(fpdate)-14,DAY(fpdate)+14),DAY(fpdate))),IF(DAY(DATE(YEAR(fpdate),MONTH(fpdate)+O1066-1,DAY(fpdate)))&lt;&gt;DAY(fpdate),DATE(YEAR(fpdate),MONTH(fpdate)+O1066,0),DATE(YEAR(fpdate),MONTH(fpdate)+O1066-1,DAY(fpdate))))))</f>
        <v>#NAME?</v>
      </c>
      <c r="Q1066" s="80" t="str">
        <f>IF(O1066="","",IF(D1066&lt;&gt;"",D1066,IF(O1066=1,start_rate,IF(variable,IF(OR(O1066=1,O1066&lt;$J$23*periods_per_year),Q1065,MIN($J$24,IF(MOD(O1066-1,$J$26)=0,MAX($J$25,Q1065+$J$27),Q1065))),Q1065))))</f>
        <v>#NAME?</v>
      </c>
      <c r="R1066" s="78" t="str">
        <f t="shared" si="10"/>
        <v>#NAME?</v>
      </c>
      <c r="S1066" s="78" t="str">
        <f t="shared" si="11"/>
        <v>#NAME?</v>
      </c>
      <c r="T1066" s="78" t="str">
        <f t="shared" si="12"/>
        <v>#NAME?</v>
      </c>
      <c r="U1066" s="78" t="str">
        <f t="shared" si="13"/>
        <v>#NAME?</v>
      </c>
    </row>
    <row r="1067" ht="12.75" customHeight="1">
      <c r="A1067" s="74" t="str">
        <f t="shared" si="1"/>
        <v>#NAME?</v>
      </c>
      <c r="B1067" s="75" t="str">
        <f>IF(A1067="","",IF(OR(periods_per_year=26,periods_per_year=52),IF(periods_per_year=26,IF(A1067=1,fpdate,B1066+14),IF(periods_per_year=52,IF(A1067=1,fpdate,B1066+7),"n/a")),IF(periods_per_year=24,DATE(YEAR(fpdate),MONTH(fpdate)+(A1067-1)/2+IF(AND(DAY(fpdate)&gt;=15,MOD(A1067,2)=0),1,0),IF(MOD(A1067,2)=0,IF(DAY(fpdate)&gt;=15,DAY(fpdate)-14,DAY(fpdate)+14),DAY(fpdate))),IF(DAY(DATE(YEAR(fpdate),MONTH(fpdate)+A1067-1,DAY(fpdate)))&lt;&gt;DAY(fpdate),DATE(YEAR(fpdate),MONTH(fpdate)+A1067,0),DATE(YEAR(fpdate),MONTH(fpdate)+A1067-1,DAY(fpdate))))))</f>
        <v>#NAME?</v>
      </c>
      <c r="C1067" s="76" t="str">
        <f t="shared" si="2"/>
        <v>#NAME?</v>
      </c>
      <c r="D1067" s="77" t="str">
        <f>IF(A1067="","",IF(A1067=1,start_rate,IF(variable,IF(OR(A1067=1,A1067&lt;$J$23*periods_per_year),D1066,MIN($J$24,IF(MOD(A1067-1,$J$26)=0,MAX($J$25,D1066+$J$27),D1066))),D1066)))</f>
        <v>#NAME?</v>
      </c>
      <c r="E1067" s="78" t="str">
        <f t="shared" si="3"/>
        <v>#NAME?</v>
      </c>
      <c r="F1067" s="78" t="str">
        <f t="shared" si="4"/>
        <v>#NAME?</v>
      </c>
      <c r="G1067" s="78" t="str">
        <f>IF(OR(A1067="",A1067&lt;$E$23),"",IF(J1066&lt;=F1067,0,IF(IF(AND(A1067&gt;=$E$23,MOD(A1067-$E$23,int)=0),$E$24,0)+F1067&gt;=J1066+E1067,J1066+E1067-F1067,IF(AND(A1067&gt;=$E$23,MOD(A1067-$E$23,int)=0),$E$24,0)+IF(IF(AND(A1067&gt;=$E$23,MOD(A1067-$E$23,int)=0),$E$24,0)+IF(MOD(A1067-$E$27,periods_per_year)=0,$E$26,0)+F1067&lt;J1066+E1067,IF(MOD(A1067-$E$27,periods_per_year)=0,$E$26,0),J1066+E1067-IF(AND(A1067&gt;=$E$23,MOD(A1067-$E$23,int)=0),$E$24,0)-F1067))))</f>
        <v>#NAME?</v>
      </c>
      <c r="H1067" s="79"/>
      <c r="I1067" s="78" t="str">
        <f t="shared" si="5"/>
        <v>#NAME?</v>
      </c>
      <c r="J1067" s="78" t="str">
        <f t="shared" si="6"/>
        <v>#NAME?</v>
      </c>
      <c r="K1067" s="78" t="str">
        <f t="shared" si="7"/>
        <v>#NAME?</v>
      </c>
      <c r="L1067" s="78" t="str">
        <f t="shared" si="8"/>
        <v>#NAME?</v>
      </c>
      <c r="M1067" s="4"/>
      <c r="N1067" s="4"/>
      <c r="O1067" s="74" t="str">
        <f t="shared" si="9"/>
        <v>#NAME?</v>
      </c>
      <c r="P1067" s="75" t="str">
        <f>IF(O1067="","",IF(OR(periods_per_year=26,periods_per_year=52),IF(periods_per_year=26,IF(O1067=1,fpdate,P1066+14),IF(periods_per_year=52,IF(O1067=1,fpdate,P1066+7),"n/a")),IF(periods_per_year=24,DATE(YEAR(fpdate),MONTH(fpdate)+(O1067-1)/2+IF(AND(DAY(fpdate)&gt;=15,MOD(O1067,2)=0),1,0),IF(MOD(O1067,2)=0,IF(DAY(fpdate)&gt;=15,DAY(fpdate)-14,DAY(fpdate)+14),DAY(fpdate))),IF(DAY(DATE(YEAR(fpdate),MONTH(fpdate)+O1067-1,DAY(fpdate)))&lt;&gt;DAY(fpdate),DATE(YEAR(fpdate),MONTH(fpdate)+O1067,0),DATE(YEAR(fpdate),MONTH(fpdate)+O1067-1,DAY(fpdate))))))</f>
        <v>#NAME?</v>
      </c>
      <c r="Q1067" s="80" t="str">
        <f>IF(O1067="","",IF(D1067&lt;&gt;"",D1067,IF(O1067=1,start_rate,IF(variable,IF(OR(O1067=1,O1067&lt;$J$23*periods_per_year),Q1066,MIN($J$24,IF(MOD(O1067-1,$J$26)=0,MAX($J$25,Q1066+$J$27),Q1066))),Q1066))))</f>
        <v>#NAME?</v>
      </c>
      <c r="R1067" s="78" t="str">
        <f t="shared" si="10"/>
        <v>#NAME?</v>
      </c>
      <c r="S1067" s="78" t="str">
        <f t="shared" si="11"/>
        <v>#NAME?</v>
      </c>
      <c r="T1067" s="78" t="str">
        <f t="shared" si="12"/>
        <v>#NAME?</v>
      </c>
      <c r="U1067" s="78" t="str">
        <f t="shared" si="13"/>
        <v>#NAME?</v>
      </c>
    </row>
    <row r="1068" ht="12.75" customHeight="1">
      <c r="A1068" s="74" t="str">
        <f t="shared" si="1"/>
        <v>#NAME?</v>
      </c>
      <c r="B1068" s="75" t="str">
        <f>IF(A1068="","",IF(OR(periods_per_year=26,periods_per_year=52),IF(periods_per_year=26,IF(A1068=1,fpdate,B1067+14),IF(periods_per_year=52,IF(A1068=1,fpdate,B1067+7),"n/a")),IF(periods_per_year=24,DATE(YEAR(fpdate),MONTH(fpdate)+(A1068-1)/2+IF(AND(DAY(fpdate)&gt;=15,MOD(A1068,2)=0),1,0),IF(MOD(A1068,2)=0,IF(DAY(fpdate)&gt;=15,DAY(fpdate)-14,DAY(fpdate)+14),DAY(fpdate))),IF(DAY(DATE(YEAR(fpdate),MONTH(fpdate)+A1068-1,DAY(fpdate)))&lt;&gt;DAY(fpdate),DATE(YEAR(fpdate),MONTH(fpdate)+A1068,0),DATE(YEAR(fpdate),MONTH(fpdate)+A1068-1,DAY(fpdate))))))</f>
        <v>#NAME?</v>
      </c>
      <c r="C1068" s="76" t="str">
        <f t="shared" si="2"/>
        <v>#NAME?</v>
      </c>
      <c r="D1068" s="77" t="str">
        <f>IF(A1068="","",IF(A1068=1,start_rate,IF(variable,IF(OR(A1068=1,A1068&lt;$J$23*periods_per_year),D1067,MIN($J$24,IF(MOD(A1068-1,$J$26)=0,MAX($J$25,D1067+$J$27),D1067))),D1067)))</f>
        <v>#NAME?</v>
      </c>
      <c r="E1068" s="78" t="str">
        <f t="shared" si="3"/>
        <v>#NAME?</v>
      </c>
      <c r="F1068" s="78" t="str">
        <f t="shared" si="4"/>
        <v>#NAME?</v>
      </c>
      <c r="G1068" s="78" t="str">
        <f>IF(OR(A1068="",A1068&lt;$E$23),"",IF(J1067&lt;=F1068,0,IF(IF(AND(A1068&gt;=$E$23,MOD(A1068-$E$23,int)=0),$E$24,0)+F1068&gt;=J1067+E1068,J1067+E1068-F1068,IF(AND(A1068&gt;=$E$23,MOD(A1068-$E$23,int)=0),$E$24,0)+IF(IF(AND(A1068&gt;=$E$23,MOD(A1068-$E$23,int)=0),$E$24,0)+IF(MOD(A1068-$E$27,periods_per_year)=0,$E$26,0)+F1068&lt;J1067+E1068,IF(MOD(A1068-$E$27,periods_per_year)=0,$E$26,0),J1067+E1068-IF(AND(A1068&gt;=$E$23,MOD(A1068-$E$23,int)=0),$E$24,0)-F1068))))</f>
        <v>#NAME?</v>
      </c>
      <c r="H1068" s="79"/>
      <c r="I1068" s="78" t="str">
        <f t="shared" si="5"/>
        <v>#NAME?</v>
      </c>
      <c r="J1068" s="78" t="str">
        <f t="shared" si="6"/>
        <v>#NAME?</v>
      </c>
      <c r="K1068" s="78" t="str">
        <f t="shared" si="7"/>
        <v>#NAME?</v>
      </c>
      <c r="L1068" s="78" t="str">
        <f t="shared" si="8"/>
        <v>#NAME?</v>
      </c>
      <c r="M1068" s="4"/>
      <c r="N1068" s="4"/>
      <c r="O1068" s="74" t="str">
        <f t="shared" si="9"/>
        <v>#NAME?</v>
      </c>
      <c r="P1068" s="75" t="str">
        <f>IF(O1068="","",IF(OR(periods_per_year=26,periods_per_year=52),IF(periods_per_year=26,IF(O1068=1,fpdate,P1067+14),IF(periods_per_year=52,IF(O1068=1,fpdate,P1067+7),"n/a")),IF(periods_per_year=24,DATE(YEAR(fpdate),MONTH(fpdate)+(O1068-1)/2+IF(AND(DAY(fpdate)&gt;=15,MOD(O1068,2)=0),1,0),IF(MOD(O1068,2)=0,IF(DAY(fpdate)&gt;=15,DAY(fpdate)-14,DAY(fpdate)+14),DAY(fpdate))),IF(DAY(DATE(YEAR(fpdate),MONTH(fpdate)+O1068-1,DAY(fpdate)))&lt;&gt;DAY(fpdate),DATE(YEAR(fpdate),MONTH(fpdate)+O1068,0),DATE(YEAR(fpdate),MONTH(fpdate)+O1068-1,DAY(fpdate))))))</f>
        <v>#NAME?</v>
      </c>
      <c r="Q1068" s="80" t="str">
        <f>IF(O1068="","",IF(D1068&lt;&gt;"",D1068,IF(O1068=1,start_rate,IF(variable,IF(OR(O1068=1,O1068&lt;$J$23*periods_per_year),Q1067,MIN($J$24,IF(MOD(O1068-1,$J$26)=0,MAX($J$25,Q1067+$J$27),Q1067))),Q1067))))</f>
        <v>#NAME?</v>
      </c>
      <c r="R1068" s="78" t="str">
        <f t="shared" si="10"/>
        <v>#NAME?</v>
      </c>
      <c r="S1068" s="78" t="str">
        <f t="shared" si="11"/>
        <v>#NAME?</v>
      </c>
      <c r="T1068" s="78" t="str">
        <f t="shared" si="12"/>
        <v>#NAME?</v>
      </c>
      <c r="U1068" s="78" t="str">
        <f t="shared" si="13"/>
        <v>#NAME?</v>
      </c>
    </row>
    <row r="1069" ht="12.75" customHeight="1">
      <c r="A1069" s="74" t="str">
        <f t="shared" si="1"/>
        <v>#NAME?</v>
      </c>
      <c r="B1069" s="75" t="str">
        <f>IF(A1069="","",IF(OR(periods_per_year=26,periods_per_year=52),IF(periods_per_year=26,IF(A1069=1,fpdate,B1068+14),IF(periods_per_year=52,IF(A1069=1,fpdate,B1068+7),"n/a")),IF(periods_per_year=24,DATE(YEAR(fpdate),MONTH(fpdate)+(A1069-1)/2+IF(AND(DAY(fpdate)&gt;=15,MOD(A1069,2)=0),1,0),IF(MOD(A1069,2)=0,IF(DAY(fpdate)&gt;=15,DAY(fpdate)-14,DAY(fpdate)+14),DAY(fpdate))),IF(DAY(DATE(YEAR(fpdate),MONTH(fpdate)+A1069-1,DAY(fpdate)))&lt;&gt;DAY(fpdate),DATE(YEAR(fpdate),MONTH(fpdate)+A1069,0),DATE(YEAR(fpdate),MONTH(fpdate)+A1069-1,DAY(fpdate))))))</f>
        <v>#NAME?</v>
      </c>
      <c r="C1069" s="76" t="str">
        <f t="shared" si="2"/>
        <v>#NAME?</v>
      </c>
      <c r="D1069" s="77" t="str">
        <f>IF(A1069="","",IF(A1069=1,start_rate,IF(variable,IF(OR(A1069=1,A1069&lt;$J$23*periods_per_year),D1068,MIN($J$24,IF(MOD(A1069-1,$J$26)=0,MAX($J$25,D1068+$J$27),D1068))),D1068)))</f>
        <v>#NAME?</v>
      </c>
      <c r="E1069" s="78" t="str">
        <f t="shared" si="3"/>
        <v>#NAME?</v>
      </c>
      <c r="F1069" s="78" t="str">
        <f t="shared" si="4"/>
        <v>#NAME?</v>
      </c>
      <c r="G1069" s="78" t="str">
        <f>IF(OR(A1069="",A1069&lt;$E$23),"",IF(J1068&lt;=F1069,0,IF(IF(AND(A1069&gt;=$E$23,MOD(A1069-$E$23,int)=0),$E$24,0)+F1069&gt;=J1068+E1069,J1068+E1069-F1069,IF(AND(A1069&gt;=$E$23,MOD(A1069-$E$23,int)=0),$E$24,0)+IF(IF(AND(A1069&gt;=$E$23,MOD(A1069-$E$23,int)=0),$E$24,0)+IF(MOD(A1069-$E$27,periods_per_year)=0,$E$26,0)+F1069&lt;J1068+E1069,IF(MOD(A1069-$E$27,periods_per_year)=0,$E$26,0),J1068+E1069-IF(AND(A1069&gt;=$E$23,MOD(A1069-$E$23,int)=0),$E$24,0)-F1069))))</f>
        <v>#NAME?</v>
      </c>
      <c r="H1069" s="79"/>
      <c r="I1069" s="78" t="str">
        <f t="shared" si="5"/>
        <v>#NAME?</v>
      </c>
      <c r="J1069" s="78" t="str">
        <f t="shared" si="6"/>
        <v>#NAME?</v>
      </c>
      <c r="K1069" s="78" t="str">
        <f t="shared" si="7"/>
        <v>#NAME?</v>
      </c>
      <c r="L1069" s="78" t="str">
        <f t="shared" si="8"/>
        <v>#NAME?</v>
      </c>
      <c r="M1069" s="4"/>
      <c r="N1069" s="4"/>
      <c r="O1069" s="74" t="str">
        <f t="shared" si="9"/>
        <v>#NAME?</v>
      </c>
      <c r="P1069" s="75" t="str">
        <f>IF(O1069="","",IF(OR(periods_per_year=26,periods_per_year=52),IF(periods_per_year=26,IF(O1069=1,fpdate,P1068+14),IF(periods_per_year=52,IF(O1069=1,fpdate,P1068+7),"n/a")),IF(periods_per_year=24,DATE(YEAR(fpdate),MONTH(fpdate)+(O1069-1)/2+IF(AND(DAY(fpdate)&gt;=15,MOD(O1069,2)=0),1,0),IF(MOD(O1069,2)=0,IF(DAY(fpdate)&gt;=15,DAY(fpdate)-14,DAY(fpdate)+14),DAY(fpdate))),IF(DAY(DATE(YEAR(fpdate),MONTH(fpdate)+O1069-1,DAY(fpdate)))&lt;&gt;DAY(fpdate),DATE(YEAR(fpdate),MONTH(fpdate)+O1069,0),DATE(YEAR(fpdate),MONTH(fpdate)+O1069-1,DAY(fpdate))))))</f>
        <v>#NAME?</v>
      </c>
      <c r="Q1069" s="80" t="str">
        <f>IF(O1069="","",IF(D1069&lt;&gt;"",D1069,IF(O1069=1,start_rate,IF(variable,IF(OR(O1069=1,O1069&lt;$J$23*periods_per_year),Q1068,MIN($J$24,IF(MOD(O1069-1,$J$26)=0,MAX($J$25,Q1068+$J$27),Q1068))),Q1068))))</f>
        <v>#NAME?</v>
      </c>
      <c r="R1069" s="78" t="str">
        <f t="shared" si="10"/>
        <v>#NAME?</v>
      </c>
      <c r="S1069" s="78" t="str">
        <f t="shared" si="11"/>
        <v>#NAME?</v>
      </c>
      <c r="T1069" s="78" t="str">
        <f t="shared" si="12"/>
        <v>#NAME?</v>
      </c>
      <c r="U1069" s="78" t="str">
        <f t="shared" si="13"/>
        <v>#NAME?</v>
      </c>
    </row>
    <row r="1070" ht="12.75" customHeight="1">
      <c r="A1070" s="74" t="str">
        <f t="shared" si="1"/>
        <v>#NAME?</v>
      </c>
      <c r="B1070" s="75" t="str">
        <f>IF(A1070="","",IF(OR(periods_per_year=26,periods_per_year=52),IF(periods_per_year=26,IF(A1070=1,fpdate,B1069+14),IF(periods_per_year=52,IF(A1070=1,fpdate,B1069+7),"n/a")),IF(periods_per_year=24,DATE(YEAR(fpdate),MONTH(fpdate)+(A1070-1)/2+IF(AND(DAY(fpdate)&gt;=15,MOD(A1070,2)=0),1,0),IF(MOD(A1070,2)=0,IF(DAY(fpdate)&gt;=15,DAY(fpdate)-14,DAY(fpdate)+14),DAY(fpdate))),IF(DAY(DATE(YEAR(fpdate),MONTH(fpdate)+A1070-1,DAY(fpdate)))&lt;&gt;DAY(fpdate),DATE(YEAR(fpdate),MONTH(fpdate)+A1070,0),DATE(YEAR(fpdate),MONTH(fpdate)+A1070-1,DAY(fpdate))))))</f>
        <v>#NAME?</v>
      </c>
      <c r="C1070" s="76" t="str">
        <f t="shared" si="2"/>
        <v>#NAME?</v>
      </c>
      <c r="D1070" s="77" t="str">
        <f>IF(A1070="","",IF(A1070=1,start_rate,IF(variable,IF(OR(A1070=1,A1070&lt;$J$23*periods_per_year),D1069,MIN($J$24,IF(MOD(A1070-1,$J$26)=0,MAX($J$25,D1069+$J$27),D1069))),D1069)))</f>
        <v>#NAME?</v>
      </c>
      <c r="E1070" s="78" t="str">
        <f t="shared" si="3"/>
        <v>#NAME?</v>
      </c>
      <c r="F1070" s="78" t="str">
        <f t="shared" si="4"/>
        <v>#NAME?</v>
      </c>
      <c r="G1070" s="78" t="str">
        <f>IF(OR(A1070="",A1070&lt;$E$23),"",IF(J1069&lt;=F1070,0,IF(IF(AND(A1070&gt;=$E$23,MOD(A1070-$E$23,int)=0),$E$24,0)+F1070&gt;=J1069+E1070,J1069+E1070-F1070,IF(AND(A1070&gt;=$E$23,MOD(A1070-$E$23,int)=0),$E$24,0)+IF(IF(AND(A1070&gt;=$E$23,MOD(A1070-$E$23,int)=0),$E$24,0)+IF(MOD(A1070-$E$27,periods_per_year)=0,$E$26,0)+F1070&lt;J1069+E1070,IF(MOD(A1070-$E$27,periods_per_year)=0,$E$26,0),J1069+E1070-IF(AND(A1070&gt;=$E$23,MOD(A1070-$E$23,int)=0),$E$24,0)-F1070))))</f>
        <v>#NAME?</v>
      </c>
      <c r="H1070" s="79"/>
      <c r="I1070" s="78" t="str">
        <f t="shared" si="5"/>
        <v>#NAME?</v>
      </c>
      <c r="J1070" s="78" t="str">
        <f t="shared" si="6"/>
        <v>#NAME?</v>
      </c>
      <c r="K1070" s="78" t="str">
        <f t="shared" si="7"/>
        <v>#NAME?</v>
      </c>
      <c r="L1070" s="78" t="str">
        <f t="shared" si="8"/>
        <v>#NAME?</v>
      </c>
      <c r="M1070" s="4"/>
      <c r="N1070" s="4"/>
      <c r="O1070" s="74" t="str">
        <f t="shared" si="9"/>
        <v>#NAME?</v>
      </c>
      <c r="P1070" s="75" t="str">
        <f>IF(O1070="","",IF(OR(periods_per_year=26,periods_per_year=52),IF(periods_per_year=26,IF(O1070=1,fpdate,P1069+14),IF(periods_per_year=52,IF(O1070=1,fpdate,P1069+7),"n/a")),IF(periods_per_year=24,DATE(YEAR(fpdate),MONTH(fpdate)+(O1070-1)/2+IF(AND(DAY(fpdate)&gt;=15,MOD(O1070,2)=0),1,0),IF(MOD(O1070,2)=0,IF(DAY(fpdate)&gt;=15,DAY(fpdate)-14,DAY(fpdate)+14),DAY(fpdate))),IF(DAY(DATE(YEAR(fpdate),MONTH(fpdate)+O1070-1,DAY(fpdate)))&lt;&gt;DAY(fpdate),DATE(YEAR(fpdate),MONTH(fpdate)+O1070,0),DATE(YEAR(fpdate),MONTH(fpdate)+O1070-1,DAY(fpdate))))))</f>
        <v>#NAME?</v>
      </c>
      <c r="Q1070" s="80" t="str">
        <f>IF(O1070="","",IF(D1070&lt;&gt;"",D1070,IF(O1070=1,start_rate,IF(variable,IF(OR(O1070=1,O1070&lt;$J$23*periods_per_year),Q1069,MIN($J$24,IF(MOD(O1070-1,$J$26)=0,MAX($J$25,Q1069+$J$27),Q1069))),Q1069))))</f>
        <v>#NAME?</v>
      </c>
      <c r="R1070" s="78" t="str">
        <f t="shared" si="10"/>
        <v>#NAME?</v>
      </c>
      <c r="S1070" s="78" t="str">
        <f t="shared" si="11"/>
        <v>#NAME?</v>
      </c>
      <c r="T1070" s="78" t="str">
        <f t="shared" si="12"/>
        <v>#NAME?</v>
      </c>
      <c r="U1070" s="78" t="str">
        <f t="shared" si="13"/>
        <v>#NAME?</v>
      </c>
    </row>
    <row r="1071" ht="12.75" customHeight="1">
      <c r="A1071" s="74" t="str">
        <f t="shared" si="1"/>
        <v>#NAME?</v>
      </c>
      <c r="B1071" s="75" t="str">
        <f>IF(A1071="","",IF(OR(periods_per_year=26,periods_per_year=52),IF(periods_per_year=26,IF(A1071=1,fpdate,B1070+14),IF(periods_per_year=52,IF(A1071=1,fpdate,B1070+7),"n/a")),IF(periods_per_year=24,DATE(YEAR(fpdate),MONTH(fpdate)+(A1071-1)/2+IF(AND(DAY(fpdate)&gt;=15,MOD(A1071,2)=0),1,0),IF(MOD(A1071,2)=0,IF(DAY(fpdate)&gt;=15,DAY(fpdate)-14,DAY(fpdate)+14),DAY(fpdate))),IF(DAY(DATE(YEAR(fpdate),MONTH(fpdate)+A1071-1,DAY(fpdate)))&lt;&gt;DAY(fpdate),DATE(YEAR(fpdate),MONTH(fpdate)+A1071,0),DATE(YEAR(fpdate),MONTH(fpdate)+A1071-1,DAY(fpdate))))))</f>
        <v>#NAME?</v>
      </c>
      <c r="C1071" s="76" t="str">
        <f t="shared" si="2"/>
        <v>#NAME?</v>
      </c>
      <c r="D1071" s="77" t="str">
        <f>IF(A1071="","",IF(A1071=1,start_rate,IF(variable,IF(OR(A1071=1,A1071&lt;$J$23*periods_per_year),D1070,MIN($J$24,IF(MOD(A1071-1,$J$26)=0,MAX($J$25,D1070+$J$27),D1070))),D1070)))</f>
        <v>#NAME?</v>
      </c>
      <c r="E1071" s="78" t="str">
        <f t="shared" si="3"/>
        <v>#NAME?</v>
      </c>
      <c r="F1071" s="78" t="str">
        <f t="shared" si="4"/>
        <v>#NAME?</v>
      </c>
      <c r="G1071" s="78" t="str">
        <f>IF(OR(A1071="",A1071&lt;$E$23),"",IF(J1070&lt;=F1071,0,IF(IF(AND(A1071&gt;=$E$23,MOD(A1071-$E$23,int)=0),$E$24,0)+F1071&gt;=J1070+E1071,J1070+E1071-F1071,IF(AND(A1071&gt;=$E$23,MOD(A1071-$E$23,int)=0),$E$24,0)+IF(IF(AND(A1071&gt;=$E$23,MOD(A1071-$E$23,int)=0),$E$24,0)+IF(MOD(A1071-$E$27,periods_per_year)=0,$E$26,0)+F1071&lt;J1070+E1071,IF(MOD(A1071-$E$27,periods_per_year)=0,$E$26,0),J1070+E1071-IF(AND(A1071&gt;=$E$23,MOD(A1071-$E$23,int)=0),$E$24,0)-F1071))))</f>
        <v>#NAME?</v>
      </c>
      <c r="H1071" s="79"/>
      <c r="I1071" s="78" t="str">
        <f t="shared" si="5"/>
        <v>#NAME?</v>
      </c>
      <c r="J1071" s="78" t="str">
        <f t="shared" si="6"/>
        <v>#NAME?</v>
      </c>
      <c r="K1071" s="78" t="str">
        <f t="shared" si="7"/>
        <v>#NAME?</v>
      </c>
      <c r="L1071" s="78" t="str">
        <f t="shared" si="8"/>
        <v>#NAME?</v>
      </c>
      <c r="M1071" s="4"/>
      <c r="N1071" s="4"/>
      <c r="O1071" s="74" t="str">
        <f t="shared" si="9"/>
        <v>#NAME?</v>
      </c>
      <c r="P1071" s="75" t="str">
        <f>IF(O1071="","",IF(OR(periods_per_year=26,periods_per_year=52),IF(periods_per_year=26,IF(O1071=1,fpdate,P1070+14),IF(periods_per_year=52,IF(O1071=1,fpdate,P1070+7),"n/a")),IF(periods_per_year=24,DATE(YEAR(fpdate),MONTH(fpdate)+(O1071-1)/2+IF(AND(DAY(fpdate)&gt;=15,MOD(O1071,2)=0),1,0),IF(MOD(O1071,2)=0,IF(DAY(fpdate)&gt;=15,DAY(fpdate)-14,DAY(fpdate)+14),DAY(fpdate))),IF(DAY(DATE(YEAR(fpdate),MONTH(fpdate)+O1071-1,DAY(fpdate)))&lt;&gt;DAY(fpdate),DATE(YEAR(fpdate),MONTH(fpdate)+O1071,0),DATE(YEAR(fpdate),MONTH(fpdate)+O1071-1,DAY(fpdate))))))</f>
        <v>#NAME?</v>
      </c>
      <c r="Q1071" s="80" t="str">
        <f>IF(O1071="","",IF(D1071&lt;&gt;"",D1071,IF(O1071=1,start_rate,IF(variable,IF(OR(O1071=1,O1071&lt;$J$23*periods_per_year),Q1070,MIN($J$24,IF(MOD(O1071-1,$J$26)=0,MAX($J$25,Q1070+$J$27),Q1070))),Q1070))))</f>
        <v>#NAME?</v>
      </c>
      <c r="R1071" s="78" t="str">
        <f t="shared" si="10"/>
        <v>#NAME?</v>
      </c>
      <c r="S1071" s="78" t="str">
        <f t="shared" si="11"/>
        <v>#NAME?</v>
      </c>
      <c r="T1071" s="78" t="str">
        <f t="shared" si="12"/>
        <v>#NAME?</v>
      </c>
      <c r="U1071" s="78" t="str">
        <f t="shared" si="13"/>
        <v>#NAME?</v>
      </c>
    </row>
    <row r="1072" ht="12.75" customHeight="1">
      <c r="A1072" s="74" t="str">
        <f t="shared" si="1"/>
        <v>#NAME?</v>
      </c>
      <c r="B1072" s="75" t="str">
        <f>IF(A1072="","",IF(OR(periods_per_year=26,periods_per_year=52),IF(periods_per_year=26,IF(A1072=1,fpdate,B1071+14),IF(periods_per_year=52,IF(A1072=1,fpdate,B1071+7),"n/a")),IF(periods_per_year=24,DATE(YEAR(fpdate),MONTH(fpdate)+(A1072-1)/2+IF(AND(DAY(fpdate)&gt;=15,MOD(A1072,2)=0),1,0),IF(MOD(A1072,2)=0,IF(DAY(fpdate)&gt;=15,DAY(fpdate)-14,DAY(fpdate)+14),DAY(fpdate))),IF(DAY(DATE(YEAR(fpdate),MONTH(fpdate)+A1072-1,DAY(fpdate)))&lt;&gt;DAY(fpdate),DATE(YEAR(fpdate),MONTH(fpdate)+A1072,0),DATE(YEAR(fpdate),MONTH(fpdate)+A1072-1,DAY(fpdate))))))</f>
        <v>#NAME?</v>
      </c>
      <c r="C1072" s="76" t="str">
        <f t="shared" si="2"/>
        <v>#NAME?</v>
      </c>
      <c r="D1072" s="77" t="str">
        <f>IF(A1072="","",IF(A1072=1,start_rate,IF(variable,IF(OR(A1072=1,A1072&lt;$J$23*periods_per_year),D1071,MIN($J$24,IF(MOD(A1072-1,$J$26)=0,MAX($J$25,D1071+$J$27),D1071))),D1071)))</f>
        <v>#NAME?</v>
      </c>
      <c r="E1072" s="78" t="str">
        <f t="shared" si="3"/>
        <v>#NAME?</v>
      </c>
      <c r="F1072" s="78" t="str">
        <f t="shared" si="4"/>
        <v>#NAME?</v>
      </c>
      <c r="G1072" s="78" t="str">
        <f>IF(OR(A1072="",A1072&lt;$E$23),"",IF(J1071&lt;=F1072,0,IF(IF(AND(A1072&gt;=$E$23,MOD(A1072-$E$23,int)=0),$E$24,0)+F1072&gt;=J1071+E1072,J1071+E1072-F1072,IF(AND(A1072&gt;=$E$23,MOD(A1072-$E$23,int)=0),$E$24,0)+IF(IF(AND(A1072&gt;=$E$23,MOD(A1072-$E$23,int)=0),$E$24,0)+IF(MOD(A1072-$E$27,periods_per_year)=0,$E$26,0)+F1072&lt;J1071+E1072,IF(MOD(A1072-$E$27,periods_per_year)=0,$E$26,0),J1071+E1072-IF(AND(A1072&gt;=$E$23,MOD(A1072-$E$23,int)=0),$E$24,0)-F1072))))</f>
        <v>#NAME?</v>
      </c>
      <c r="H1072" s="79"/>
      <c r="I1072" s="78" t="str">
        <f t="shared" si="5"/>
        <v>#NAME?</v>
      </c>
      <c r="J1072" s="78" t="str">
        <f t="shared" si="6"/>
        <v>#NAME?</v>
      </c>
      <c r="K1072" s="78" t="str">
        <f t="shared" si="7"/>
        <v>#NAME?</v>
      </c>
      <c r="L1072" s="78" t="str">
        <f t="shared" si="8"/>
        <v>#NAME?</v>
      </c>
      <c r="M1072" s="4"/>
      <c r="N1072" s="4"/>
      <c r="O1072" s="74" t="str">
        <f t="shared" si="9"/>
        <v>#NAME?</v>
      </c>
      <c r="P1072" s="75" t="str">
        <f>IF(O1072="","",IF(OR(periods_per_year=26,periods_per_year=52),IF(periods_per_year=26,IF(O1072=1,fpdate,P1071+14),IF(periods_per_year=52,IF(O1072=1,fpdate,P1071+7),"n/a")),IF(periods_per_year=24,DATE(YEAR(fpdate),MONTH(fpdate)+(O1072-1)/2+IF(AND(DAY(fpdate)&gt;=15,MOD(O1072,2)=0),1,0),IF(MOD(O1072,2)=0,IF(DAY(fpdate)&gt;=15,DAY(fpdate)-14,DAY(fpdate)+14),DAY(fpdate))),IF(DAY(DATE(YEAR(fpdate),MONTH(fpdate)+O1072-1,DAY(fpdate)))&lt;&gt;DAY(fpdate),DATE(YEAR(fpdate),MONTH(fpdate)+O1072,0),DATE(YEAR(fpdate),MONTH(fpdate)+O1072-1,DAY(fpdate))))))</f>
        <v>#NAME?</v>
      </c>
      <c r="Q1072" s="80" t="str">
        <f>IF(O1072="","",IF(D1072&lt;&gt;"",D1072,IF(O1072=1,start_rate,IF(variable,IF(OR(O1072=1,O1072&lt;$J$23*periods_per_year),Q1071,MIN($J$24,IF(MOD(O1072-1,$J$26)=0,MAX($J$25,Q1071+$J$27),Q1071))),Q1071))))</f>
        <v>#NAME?</v>
      </c>
      <c r="R1072" s="78" t="str">
        <f t="shared" si="10"/>
        <v>#NAME?</v>
      </c>
      <c r="S1072" s="78" t="str">
        <f t="shared" si="11"/>
        <v>#NAME?</v>
      </c>
      <c r="T1072" s="78" t="str">
        <f t="shared" si="12"/>
        <v>#NAME?</v>
      </c>
      <c r="U1072" s="78" t="str">
        <f t="shared" si="13"/>
        <v>#NAME?</v>
      </c>
    </row>
    <row r="1073" ht="12.75" customHeight="1">
      <c r="A1073" s="74" t="str">
        <f t="shared" si="1"/>
        <v>#NAME?</v>
      </c>
      <c r="B1073" s="75" t="str">
        <f>IF(A1073="","",IF(OR(periods_per_year=26,periods_per_year=52),IF(periods_per_year=26,IF(A1073=1,fpdate,B1072+14),IF(periods_per_year=52,IF(A1073=1,fpdate,B1072+7),"n/a")),IF(periods_per_year=24,DATE(YEAR(fpdate),MONTH(fpdate)+(A1073-1)/2+IF(AND(DAY(fpdate)&gt;=15,MOD(A1073,2)=0),1,0),IF(MOD(A1073,2)=0,IF(DAY(fpdate)&gt;=15,DAY(fpdate)-14,DAY(fpdate)+14),DAY(fpdate))),IF(DAY(DATE(YEAR(fpdate),MONTH(fpdate)+A1073-1,DAY(fpdate)))&lt;&gt;DAY(fpdate),DATE(YEAR(fpdate),MONTH(fpdate)+A1073,0),DATE(YEAR(fpdate),MONTH(fpdate)+A1073-1,DAY(fpdate))))))</f>
        <v>#NAME?</v>
      </c>
      <c r="C1073" s="76" t="str">
        <f t="shared" si="2"/>
        <v>#NAME?</v>
      </c>
      <c r="D1073" s="77" t="str">
        <f>IF(A1073="","",IF(A1073=1,start_rate,IF(variable,IF(OR(A1073=1,A1073&lt;$J$23*periods_per_year),D1072,MIN($J$24,IF(MOD(A1073-1,$J$26)=0,MAX($J$25,D1072+$J$27),D1072))),D1072)))</f>
        <v>#NAME?</v>
      </c>
      <c r="E1073" s="78" t="str">
        <f t="shared" si="3"/>
        <v>#NAME?</v>
      </c>
      <c r="F1073" s="78" t="str">
        <f t="shared" si="4"/>
        <v>#NAME?</v>
      </c>
      <c r="G1073" s="78" t="str">
        <f>IF(OR(A1073="",A1073&lt;$E$23),"",IF(J1072&lt;=F1073,0,IF(IF(AND(A1073&gt;=$E$23,MOD(A1073-$E$23,int)=0),$E$24,0)+F1073&gt;=J1072+E1073,J1072+E1073-F1073,IF(AND(A1073&gt;=$E$23,MOD(A1073-$E$23,int)=0),$E$24,0)+IF(IF(AND(A1073&gt;=$E$23,MOD(A1073-$E$23,int)=0),$E$24,0)+IF(MOD(A1073-$E$27,periods_per_year)=0,$E$26,0)+F1073&lt;J1072+E1073,IF(MOD(A1073-$E$27,periods_per_year)=0,$E$26,0),J1072+E1073-IF(AND(A1073&gt;=$E$23,MOD(A1073-$E$23,int)=0),$E$24,0)-F1073))))</f>
        <v>#NAME?</v>
      </c>
      <c r="H1073" s="79"/>
      <c r="I1073" s="78" t="str">
        <f t="shared" si="5"/>
        <v>#NAME?</v>
      </c>
      <c r="J1073" s="78" t="str">
        <f t="shared" si="6"/>
        <v>#NAME?</v>
      </c>
      <c r="K1073" s="78" t="str">
        <f t="shared" si="7"/>
        <v>#NAME?</v>
      </c>
      <c r="L1073" s="78" t="str">
        <f t="shared" si="8"/>
        <v>#NAME?</v>
      </c>
      <c r="M1073" s="4"/>
      <c r="N1073" s="4"/>
      <c r="O1073" s="74" t="str">
        <f t="shared" si="9"/>
        <v>#NAME?</v>
      </c>
      <c r="P1073" s="75" t="str">
        <f>IF(O1073="","",IF(OR(periods_per_year=26,periods_per_year=52),IF(periods_per_year=26,IF(O1073=1,fpdate,P1072+14),IF(periods_per_year=52,IF(O1073=1,fpdate,P1072+7),"n/a")),IF(periods_per_year=24,DATE(YEAR(fpdate),MONTH(fpdate)+(O1073-1)/2+IF(AND(DAY(fpdate)&gt;=15,MOD(O1073,2)=0),1,0),IF(MOD(O1073,2)=0,IF(DAY(fpdate)&gt;=15,DAY(fpdate)-14,DAY(fpdate)+14),DAY(fpdate))),IF(DAY(DATE(YEAR(fpdate),MONTH(fpdate)+O1073-1,DAY(fpdate)))&lt;&gt;DAY(fpdate),DATE(YEAR(fpdate),MONTH(fpdate)+O1073,0),DATE(YEAR(fpdate),MONTH(fpdate)+O1073-1,DAY(fpdate))))))</f>
        <v>#NAME?</v>
      </c>
      <c r="Q1073" s="80" t="str">
        <f>IF(O1073="","",IF(D1073&lt;&gt;"",D1073,IF(O1073=1,start_rate,IF(variable,IF(OR(O1073=1,O1073&lt;$J$23*periods_per_year),Q1072,MIN($J$24,IF(MOD(O1073-1,$J$26)=0,MAX($J$25,Q1072+$J$27),Q1072))),Q1072))))</f>
        <v>#NAME?</v>
      </c>
      <c r="R1073" s="78" t="str">
        <f t="shared" si="10"/>
        <v>#NAME?</v>
      </c>
      <c r="S1073" s="78" t="str">
        <f t="shared" si="11"/>
        <v>#NAME?</v>
      </c>
      <c r="T1073" s="78" t="str">
        <f t="shared" si="12"/>
        <v>#NAME?</v>
      </c>
      <c r="U1073" s="78" t="str">
        <f t="shared" si="13"/>
        <v>#NAME?</v>
      </c>
    </row>
    <row r="1074" ht="12.75" customHeight="1">
      <c r="A1074" s="74" t="str">
        <f t="shared" si="1"/>
        <v>#NAME?</v>
      </c>
      <c r="B1074" s="75" t="str">
        <f>IF(A1074="","",IF(OR(periods_per_year=26,periods_per_year=52),IF(periods_per_year=26,IF(A1074=1,fpdate,B1073+14),IF(periods_per_year=52,IF(A1074=1,fpdate,B1073+7),"n/a")),IF(periods_per_year=24,DATE(YEAR(fpdate),MONTH(fpdate)+(A1074-1)/2+IF(AND(DAY(fpdate)&gt;=15,MOD(A1074,2)=0),1,0),IF(MOD(A1074,2)=0,IF(DAY(fpdate)&gt;=15,DAY(fpdate)-14,DAY(fpdate)+14),DAY(fpdate))),IF(DAY(DATE(YEAR(fpdate),MONTH(fpdate)+A1074-1,DAY(fpdate)))&lt;&gt;DAY(fpdate),DATE(YEAR(fpdate),MONTH(fpdate)+A1074,0),DATE(YEAR(fpdate),MONTH(fpdate)+A1074-1,DAY(fpdate))))))</f>
        <v>#NAME?</v>
      </c>
      <c r="C1074" s="76" t="str">
        <f t="shared" si="2"/>
        <v>#NAME?</v>
      </c>
      <c r="D1074" s="77" t="str">
        <f>IF(A1074="","",IF(A1074=1,start_rate,IF(variable,IF(OR(A1074=1,A1074&lt;$J$23*periods_per_year),D1073,MIN($J$24,IF(MOD(A1074-1,$J$26)=0,MAX($J$25,D1073+$J$27),D1073))),D1073)))</f>
        <v>#NAME?</v>
      </c>
      <c r="E1074" s="78" t="str">
        <f t="shared" si="3"/>
        <v>#NAME?</v>
      </c>
      <c r="F1074" s="78" t="str">
        <f t="shared" si="4"/>
        <v>#NAME?</v>
      </c>
      <c r="G1074" s="78" t="str">
        <f>IF(OR(A1074="",A1074&lt;$E$23),"",IF(J1073&lt;=F1074,0,IF(IF(AND(A1074&gt;=$E$23,MOD(A1074-$E$23,int)=0),$E$24,0)+F1074&gt;=J1073+E1074,J1073+E1074-F1074,IF(AND(A1074&gt;=$E$23,MOD(A1074-$E$23,int)=0),$E$24,0)+IF(IF(AND(A1074&gt;=$E$23,MOD(A1074-$E$23,int)=0),$E$24,0)+IF(MOD(A1074-$E$27,periods_per_year)=0,$E$26,0)+F1074&lt;J1073+E1074,IF(MOD(A1074-$E$27,periods_per_year)=0,$E$26,0),J1073+E1074-IF(AND(A1074&gt;=$E$23,MOD(A1074-$E$23,int)=0),$E$24,0)-F1074))))</f>
        <v>#NAME?</v>
      </c>
      <c r="H1074" s="79"/>
      <c r="I1074" s="78" t="str">
        <f t="shared" si="5"/>
        <v>#NAME?</v>
      </c>
      <c r="J1074" s="78" t="str">
        <f t="shared" si="6"/>
        <v>#NAME?</v>
      </c>
      <c r="K1074" s="78" t="str">
        <f t="shared" si="7"/>
        <v>#NAME?</v>
      </c>
      <c r="L1074" s="78" t="str">
        <f t="shared" si="8"/>
        <v>#NAME?</v>
      </c>
      <c r="M1074" s="4"/>
      <c r="N1074" s="4"/>
      <c r="O1074" s="74" t="str">
        <f t="shared" si="9"/>
        <v>#NAME?</v>
      </c>
      <c r="P1074" s="75" t="str">
        <f>IF(O1074="","",IF(OR(periods_per_year=26,periods_per_year=52),IF(periods_per_year=26,IF(O1074=1,fpdate,P1073+14),IF(periods_per_year=52,IF(O1074=1,fpdate,P1073+7),"n/a")),IF(periods_per_year=24,DATE(YEAR(fpdate),MONTH(fpdate)+(O1074-1)/2+IF(AND(DAY(fpdate)&gt;=15,MOD(O1074,2)=0),1,0),IF(MOD(O1074,2)=0,IF(DAY(fpdate)&gt;=15,DAY(fpdate)-14,DAY(fpdate)+14),DAY(fpdate))),IF(DAY(DATE(YEAR(fpdate),MONTH(fpdate)+O1074-1,DAY(fpdate)))&lt;&gt;DAY(fpdate),DATE(YEAR(fpdate),MONTH(fpdate)+O1074,0),DATE(YEAR(fpdate),MONTH(fpdate)+O1074-1,DAY(fpdate))))))</f>
        <v>#NAME?</v>
      </c>
      <c r="Q1074" s="80" t="str">
        <f>IF(O1074="","",IF(D1074&lt;&gt;"",D1074,IF(O1074=1,start_rate,IF(variable,IF(OR(O1074=1,O1074&lt;$J$23*periods_per_year),Q1073,MIN($J$24,IF(MOD(O1074-1,$J$26)=0,MAX($J$25,Q1073+$J$27),Q1073))),Q1073))))</f>
        <v>#NAME?</v>
      </c>
      <c r="R1074" s="78" t="str">
        <f t="shared" si="10"/>
        <v>#NAME?</v>
      </c>
      <c r="S1074" s="78" t="str">
        <f t="shared" si="11"/>
        <v>#NAME?</v>
      </c>
      <c r="T1074" s="78" t="str">
        <f t="shared" si="12"/>
        <v>#NAME?</v>
      </c>
      <c r="U1074" s="78" t="str">
        <f t="shared" si="13"/>
        <v>#NAME?</v>
      </c>
    </row>
    <row r="1075" ht="12.75" customHeight="1">
      <c r="A1075" s="74" t="str">
        <f t="shared" si="1"/>
        <v>#NAME?</v>
      </c>
      <c r="B1075" s="75" t="str">
        <f>IF(A1075="","",IF(OR(periods_per_year=26,periods_per_year=52),IF(periods_per_year=26,IF(A1075=1,fpdate,B1074+14),IF(periods_per_year=52,IF(A1075=1,fpdate,B1074+7),"n/a")),IF(periods_per_year=24,DATE(YEAR(fpdate),MONTH(fpdate)+(A1075-1)/2+IF(AND(DAY(fpdate)&gt;=15,MOD(A1075,2)=0),1,0),IF(MOD(A1075,2)=0,IF(DAY(fpdate)&gt;=15,DAY(fpdate)-14,DAY(fpdate)+14),DAY(fpdate))),IF(DAY(DATE(YEAR(fpdate),MONTH(fpdate)+A1075-1,DAY(fpdate)))&lt;&gt;DAY(fpdate),DATE(YEAR(fpdate),MONTH(fpdate)+A1075,0),DATE(YEAR(fpdate),MONTH(fpdate)+A1075-1,DAY(fpdate))))))</f>
        <v>#NAME?</v>
      </c>
      <c r="C1075" s="76" t="str">
        <f t="shared" si="2"/>
        <v>#NAME?</v>
      </c>
      <c r="D1075" s="77" t="str">
        <f>IF(A1075="","",IF(A1075=1,start_rate,IF(variable,IF(OR(A1075=1,A1075&lt;$J$23*periods_per_year),D1074,MIN($J$24,IF(MOD(A1075-1,$J$26)=0,MAX($J$25,D1074+$J$27),D1074))),D1074)))</f>
        <v>#NAME?</v>
      </c>
      <c r="E1075" s="78" t="str">
        <f t="shared" si="3"/>
        <v>#NAME?</v>
      </c>
      <c r="F1075" s="78" t="str">
        <f t="shared" si="4"/>
        <v>#NAME?</v>
      </c>
      <c r="G1075" s="78" t="str">
        <f>IF(OR(A1075="",A1075&lt;$E$23),"",IF(J1074&lt;=F1075,0,IF(IF(AND(A1075&gt;=$E$23,MOD(A1075-$E$23,int)=0),$E$24,0)+F1075&gt;=J1074+E1075,J1074+E1075-F1075,IF(AND(A1075&gt;=$E$23,MOD(A1075-$E$23,int)=0),$E$24,0)+IF(IF(AND(A1075&gt;=$E$23,MOD(A1075-$E$23,int)=0),$E$24,0)+IF(MOD(A1075-$E$27,periods_per_year)=0,$E$26,0)+F1075&lt;J1074+E1075,IF(MOD(A1075-$E$27,periods_per_year)=0,$E$26,0),J1074+E1075-IF(AND(A1075&gt;=$E$23,MOD(A1075-$E$23,int)=0),$E$24,0)-F1075))))</f>
        <v>#NAME?</v>
      </c>
      <c r="H1075" s="79"/>
      <c r="I1075" s="78" t="str">
        <f t="shared" si="5"/>
        <v>#NAME?</v>
      </c>
      <c r="J1075" s="78" t="str">
        <f t="shared" si="6"/>
        <v>#NAME?</v>
      </c>
      <c r="K1075" s="78" t="str">
        <f t="shared" si="7"/>
        <v>#NAME?</v>
      </c>
      <c r="L1075" s="78" t="str">
        <f t="shared" si="8"/>
        <v>#NAME?</v>
      </c>
      <c r="M1075" s="4"/>
      <c r="N1075" s="4"/>
      <c r="O1075" s="74" t="str">
        <f t="shared" si="9"/>
        <v>#NAME?</v>
      </c>
      <c r="P1075" s="75" t="str">
        <f>IF(O1075="","",IF(OR(periods_per_year=26,periods_per_year=52),IF(periods_per_year=26,IF(O1075=1,fpdate,P1074+14),IF(periods_per_year=52,IF(O1075=1,fpdate,P1074+7),"n/a")),IF(periods_per_year=24,DATE(YEAR(fpdate),MONTH(fpdate)+(O1075-1)/2+IF(AND(DAY(fpdate)&gt;=15,MOD(O1075,2)=0),1,0),IF(MOD(O1075,2)=0,IF(DAY(fpdate)&gt;=15,DAY(fpdate)-14,DAY(fpdate)+14),DAY(fpdate))),IF(DAY(DATE(YEAR(fpdate),MONTH(fpdate)+O1075-1,DAY(fpdate)))&lt;&gt;DAY(fpdate),DATE(YEAR(fpdate),MONTH(fpdate)+O1075,0),DATE(YEAR(fpdate),MONTH(fpdate)+O1075-1,DAY(fpdate))))))</f>
        <v>#NAME?</v>
      </c>
      <c r="Q1075" s="80" t="str">
        <f>IF(O1075="","",IF(D1075&lt;&gt;"",D1075,IF(O1075=1,start_rate,IF(variable,IF(OR(O1075=1,O1075&lt;$J$23*periods_per_year),Q1074,MIN($J$24,IF(MOD(O1075-1,$J$26)=0,MAX($J$25,Q1074+$J$27),Q1074))),Q1074))))</f>
        <v>#NAME?</v>
      </c>
      <c r="R1075" s="78" t="str">
        <f t="shared" si="10"/>
        <v>#NAME?</v>
      </c>
      <c r="S1075" s="78" t="str">
        <f t="shared" si="11"/>
        <v>#NAME?</v>
      </c>
      <c r="T1075" s="78" t="str">
        <f t="shared" si="12"/>
        <v>#NAME?</v>
      </c>
      <c r="U1075" s="78" t="str">
        <f t="shared" si="13"/>
        <v>#NAME?</v>
      </c>
    </row>
    <row r="1076" ht="12.75" customHeight="1">
      <c r="A1076" s="74" t="str">
        <f t="shared" si="1"/>
        <v>#NAME?</v>
      </c>
      <c r="B1076" s="75" t="str">
        <f>IF(A1076="","",IF(OR(periods_per_year=26,periods_per_year=52),IF(periods_per_year=26,IF(A1076=1,fpdate,B1075+14),IF(periods_per_year=52,IF(A1076=1,fpdate,B1075+7),"n/a")),IF(periods_per_year=24,DATE(YEAR(fpdate),MONTH(fpdate)+(A1076-1)/2+IF(AND(DAY(fpdate)&gt;=15,MOD(A1076,2)=0),1,0),IF(MOD(A1076,2)=0,IF(DAY(fpdate)&gt;=15,DAY(fpdate)-14,DAY(fpdate)+14),DAY(fpdate))),IF(DAY(DATE(YEAR(fpdate),MONTH(fpdate)+A1076-1,DAY(fpdate)))&lt;&gt;DAY(fpdate),DATE(YEAR(fpdate),MONTH(fpdate)+A1076,0),DATE(YEAR(fpdate),MONTH(fpdate)+A1076-1,DAY(fpdate))))))</f>
        <v>#NAME?</v>
      </c>
      <c r="C1076" s="76" t="str">
        <f t="shared" si="2"/>
        <v>#NAME?</v>
      </c>
      <c r="D1076" s="77" t="str">
        <f>IF(A1076="","",IF(A1076=1,start_rate,IF(variable,IF(OR(A1076=1,A1076&lt;$J$23*periods_per_year),D1075,MIN($J$24,IF(MOD(A1076-1,$J$26)=0,MAX($J$25,D1075+$J$27),D1075))),D1075)))</f>
        <v>#NAME?</v>
      </c>
      <c r="E1076" s="78" t="str">
        <f t="shared" si="3"/>
        <v>#NAME?</v>
      </c>
      <c r="F1076" s="78" t="str">
        <f t="shared" si="4"/>
        <v>#NAME?</v>
      </c>
      <c r="G1076" s="78" t="str">
        <f>IF(OR(A1076="",A1076&lt;$E$23),"",IF(J1075&lt;=F1076,0,IF(IF(AND(A1076&gt;=$E$23,MOD(A1076-$E$23,int)=0),$E$24,0)+F1076&gt;=J1075+E1076,J1075+E1076-F1076,IF(AND(A1076&gt;=$E$23,MOD(A1076-$E$23,int)=0),$E$24,0)+IF(IF(AND(A1076&gt;=$E$23,MOD(A1076-$E$23,int)=0),$E$24,0)+IF(MOD(A1076-$E$27,periods_per_year)=0,$E$26,0)+F1076&lt;J1075+E1076,IF(MOD(A1076-$E$27,periods_per_year)=0,$E$26,0),J1075+E1076-IF(AND(A1076&gt;=$E$23,MOD(A1076-$E$23,int)=0),$E$24,0)-F1076))))</f>
        <v>#NAME?</v>
      </c>
      <c r="H1076" s="79"/>
      <c r="I1076" s="78" t="str">
        <f t="shared" si="5"/>
        <v>#NAME?</v>
      </c>
      <c r="J1076" s="78" t="str">
        <f t="shared" si="6"/>
        <v>#NAME?</v>
      </c>
      <c r="K1076" s="78" t="str">
        <f t="shared" si="7"/>
        <v>#NAME?</v>
      </c>
      <c r="L1076" s="78" t="str">
        <f t="shared" si="8"/>
        <v>#NAME?</v>
      </c>
      <c r="M1076" s="4"/>
      <c r="N1076" s="4"/>
      <c r="O1076" s="74" t="str">
        <f t="shared" si="9"/>
        <v>#NAME?</v>
      </c>
      <c r="P1076" s="75" t="str">
        <f>IF(O1076="","",IF(OR(periods_per_year=26,periods_per_year=52),IF(periods_per_year=26,IF(O1076=1,fpdate,P1075+14),IF(periods_per_year=52,IF(O1076=1,fpdate,P1075+7),"n/a")),IF(periods_per_year=24,DATE(YEAR(fpdate),MONTH(fpdate)+(O1076-1)/2+IF(AND(DAY(fpdate)&gt;=15,MOD(O1076,2)=0),1,0),IF(MOD(O1076,2)=0,IF(DAY(fpdate)&gt;=15,DAY(fpdate)-14,DAY(fpdate)+14),DAY(fpdate))),IF(DAY(DATE(YEAR(fpdate),MONTH(fpdate)+O1076-1,DAY(fpdate)))&lt;&gt;DAY(fpdate),DATE(YEAR(fpdate),MONTH(fpdate)+O1076,0),DATE(YEAR(fpdate),MONTH(fpdate)+O1076-1,DAY(fpdate))))))</f>
        <v>#NAME?</v>
      </c>
      <c r="Q1076" s="80" t="str">
        <f>IF(O1076="","",IF(D1076&lt;&gt;"",D1076,IF(O1076=1,start_rate,IF(variable,IF(OR(O1076=1,O1076&lt;$J$23*periods_per_year),Q1075,MIN($J$24,IF(MOD(O1076-1,$J$26)=0,MAX($J$25,Q1075+$J$27),Q1075))),Q1075))))</f>
        <v>#NAME?</v>
      </c>
      <c r="R1076" s="78" t="str">
        <f t="shared" si="10"/>
        <v>#NAME?</v>
      </c>
      <c r="S1076" s="78" t="str">
        <f t="shared" si="11"/>
        <v>#NAME?</v>
      </c>
      <c r="T1076" s="78" t="str">
        <f t="shared" si="12"/>
        <v>#NAME?</v>
      </c>
      <c r="U1076" s="78" t="str">
        <f t="shared" si="13"/>
        <v>#NAME?</v>
      </c>
    </row>
    <row r="1077" ht="12.75" customHeight="1">
      <c r="A1077" s="74" t="str">
        <f t="shared" si="1"/>
        <v>#NAME?</v>
      </c>
      <c r="B1077" s="75" t="str">
        <f>IF(A1077="","",IF(OR(periods_per_year=26,periods_per_year=52),IF(periods_per_year=26,IF(A1077=1,fpdate,B1076+14),IF(periods_per_year=52,IF(A1077=1,fpdate,B1076+7),"n/a")),IF(periods_per_year=24,DATE(YEAR(fpdate),MONTH(fpdate)+(A1077-1)/2+IF(AND(DAY(fpdate)&gt;=15,MOD(A1077,2)=0),1,0),IF(MOD(A1077,2)=0,IF(DAY(fpdate)&gt;=15,DAY(fpdate)-14,DAY(fpdate)+14),DAY(fpdate))),IF(DAY(DATE(YEAR(fpdate),MONTH(fpdate)+A1077-1,DAY(fpdate)))&lt;&gt;DAY(fpdate),DATE(YEAR(fpdate),MONTH(fpdate)+A1077,0),DATE(YEAR(fpdate),MONTH(fpdate)+A1077-1,DAY(fpdate))))))</f>
        <v>#NAME?</v>
      </c>
      <c r="C1077" s="76" t="str">
        <f t="shared" si="2"/>
        <v>#NAME?</v>
      </c>
      <c r="D1077" s="77" t="str">
        <f>IF(A1077="","",IF(A1077=1,start_rate,IF(variable,IF(OR(A1077=1,A1077&lt;$J$23*periods_per_year),D1076,MIN($J$24,IF(MOD(A1077-1,$J$26)=0,MAX($J$25,D1076+$J$27),D1076))),D1076)))</f>
        <v>#NAME?</v>
      </c>
      <c r="E1077" s="78" t="str">
        <f t="shared" si="3"/>
        <v>#NAME?</v>
      </c>
      <c r="F1077" s="78" t="str">
        <f t="shared" si="4"/>
        <v>#NAME?</v>
      </c>
      <c r="G1077" s="78" t="str">
        <f>IF(OR(A1077="",A1077&lt;$E$23),"",IF(J1076&lt;=F1077,0,IF(IF(AND(A1077&gt;=$E$23,MOD(A1077-$E$23,int)=0),$E$24,0)+F1077&gt;=J1076+E1077,J1076+E1077-F1077,IF(AND(A1077&gt;=$E$23,MOD(A1077-$E$23,int)=0),$E$24,0)+IF(IF(AND(A1077&gt;=$E$23,MOD(A1077-$E$23,int)=0),$E$24,0)+IF(MOD(A1077-$E$27,periods_per_year)=0,$E$26,0)+F1077&lt;J1076+E1077,IF(MOD(A1077-$E$27,periods_per_year)=0,$E$26,0),J1076+E1077-IF(AND(A1077&gt;=$E$23,MOD(A1077-$E$23,int)=0),$E$24,0)-F1077))))</f>
        <v>#NAME?</v>
      </c>
      <c r="H1077" s="79"/>
      <c r="I1077" s="78" t="str">
        <f t="shared" si="5"/>
        <v>#NAME?</v>
      </c>
      <c r="J1077" s="78" t="str">
        <f t="shared" si="6"/>
        <v>#NAME?</v>
      </c>
      <c r="K1077" s="78" t="str">
        <f t="shared" si="7"/>
        <v>#NAME?</v>
      </c>
      <c r="L1077" s="78" t="str">
        <f t="shared" si="8"/>
        <v>#NAME?</v>
      </c>
      <c r="M1077" s="4"/>
      <c r="N1077" s="4"/>
      <c r="O1077" s="74" t="str">
        <f t="shared" si="9"/>
        <v>#NAME?</v>
      </c>
      <c r="P1077" s="75" t="str">
        <f>IF(O1077="","",IF(OR(periods_per_year=26,periods_per_year=52),IF(periods_per_year=26,IF(O1077=1,fpdate,P1076+14),IF(periods_per_year=52,IF(O1077=1,fpdate,P1076+7),"n/a")),IF(periods_per_year=24,DATE(YEAR(fpdate),MONTH(fpdate)+(O1077-1)/2+IF(AND(DAY(fpdate)&gt;=15,MOD(O1077,2)=0),1,0),IF(MOD(O1077,2)=0,IF(DAY(fpdate)&gt;=15,DAY(fpdate)-14,DAY(fpdate)+14),DAY(fpdate))),IF(DAY(DATE(YEAR(fpdate),MONTH(fpdate)+O1077-1,DAY(fpdate)))&lt;&gt;DAY(fpdate),DATE(YEAR(fpdate),MONTH(fpdate)+O1077,0),DATE(YEAR(fpdate),MONTH(fpdate)+O1077-1,DAY(fpdate))))))</f>
        <v>#NAME?</v>
      </c>
      <c r="Q1077" s="80" t="str">
        <f>IF(O1077="","",IF(D1077&lt;&gt;"",D1077,IF(O1077=1,start_rate,IF(variable,IF(OR(O1077=1,O1077&lt;$J$23*periods_per_year),Q1076,MIN($J$24,IF(MOD(O1077-1,$J$26)=0,MAX($J$25,Q1076+$J$27),Q1076))),Q1076))))</f>
        <v>#NAME?</v>
      </c>
      <c r="R1077" s="78" t="str">
        <f t="shared" si="10"/>
        <v>#NAME?</v>
      </c>
      <c r="S1077" s="78" t="str">
        <f t="shared" si="11"/>
        <v>#NAME?</v>
      </c>
      <c r="T1077" s="78" t="str">
        <f t="shared" si="12"/>
        <v>#NAME?</v>
      </c>
      <c r="U1077" s="78" t="str">
        <f t="shared" si="13"/>
        <v>#NAME?</v>
      </c>
    </row>
    <row r="1078" ht="12.75" customHeight="1">
      <c r="A1078" s="74" t="str">
        <f t="shared" si="1"/>
        <v>#NAME?</v>
      </c>
      <c r="B1078" s="75" t="str">
        <f>IF(A1078="","",IF(OR(periods_per_year=26,periods_per_year=52),IF(periods_per_year=26,IF(A1078=1,fpdate,B1077+14),IF(periods_per_year=52,IF(A1078=1,fpdate,B1077+7),"n/a")),IF(periods_per_year=24,DATE(YEAR(fpdate),MONTH(fpdate)+(A1078-1)/2+IF(AND(DAY(fpdate)&gt;=15,MOD(A1078,2)=0),1,0),IF(MOD(A1078,2)=0,IF(DAY(fpdate)&gt;=15,DAY(fpdate)-14,DAY(fpdate)+14),DAY(fpdate))),IF(DAY(DATE(YEAR(fpdate),MONTH(fpdate)+A1078-1,DAY(fpdate)))&lt;&gt;DAY(fpdate),DATE(YEAR(fpdate),MONTH(fpdate)+A1078,0),DATE(YEAR(fpdate),MONTH(fpdate)+A1078-1,DAY(fpdate))))))</f>
        <v>#NAME?</v>
      </c>
      <c r="C1078" s="76" t="str">
        <f t="shared" si="2"/>
        <v>#NAME?</v>
      </c>
      <c r="D1078" s="77" t="str">
        <f>IF(A1078="","",IF(A1078=1,start_rate,IF(variable,IF(OR(A1078=1,A1078&lt;$J$23*periods_per_year),D1077,MIN($J$24,IF(MOD(A1078-1,$J$26)=0,MAX($J$25,D1077+$J$27),D1077))),D1077)))</f>
        <v>#NAME?</v>
      </c>
      <c r="E1078" s="78" t="str">
        <f t="shared" si="3"/>
        <v>#NAME?</v>
      </c>
      <c r="F1078" s="78" t="str">
        <f t="shared" si="4"/>
        <v>#NAME?</v>
      </c>
      <c r="G1078" s="78" t="str">
        <f>IF(OR(A1078="",A1078&lt;$E$23),"",IF(J1077&lt;=F1078,0,IF(IF(AND(A1078&gt;=$E$23,MOD(A1078-$E$23,int)=0),$E$24,0)+F1078&gt;=J1077+E1078,J1077+E1078-F1078,IF(AND(A1078&gt;=$E$23,MOD(A1078-$E$23,int)=0),$E$24,0)+IF(IF(AND(A1078&gt;=$E$23,MOD(A1078-$E$23,int)=0),$E$24,0)+IF(MOD(A1078-$E$27,periods_per_year)=0,$E$26,0)+F1078&lt;J1077+E1078,IF(MOD(A1078-$E$27,periods_per_year)=0,$E$26,0),J1077+E1078-IF(AND(A1078&gt;=$E$23,MOD(A1078-$E$23,int)=0),$E$24,0)-F1078))))</f>
        <v>#NAME?</v>
      </c>
      <c r="H1078" s="79"/>
      <c r="I1078" s="78" t="str">
        <f t="shared" si="5"/>
        <v>#NAME?</v>
      </c>
      <c r="J1078" s="78" t="str">
        <f t="shared" si="6"/>
        <v>#NAME?</v>
      </c>
      <c r="K1078" s="78" t="str">
        <f t="shared" si="7"/>
        <v>#NAME?</v>
      </c>
      <c r="L1078" s="78" t="str">
        <f t="shared" si="8"/>
        <v>#NAME?</v>
      </c>
      <c r="M1078" s="4"/>
      <c r="N1078" s="4"/>
      <c r="O1078" s="74" t="str">
        <f t="shared" si="9"/>
        <v>#NAME?</v>
      </c>
      <c r="P1078" s="75" t="str">
        <f>IF(O1078="","",IF(OR(periods_per_year=26,periods_per_year=52),IF(periods_per_year=26,IF(O1078=1,fpdate,P1077+14),IF(periods_per_year=52,IF(O1078=1,fpdate,P1077+7),"n/a")),IF(periods_per_year=24,DATE(YEAR(fpdate),MONTH(fpdate)+(O1078-1)/2+IF(AND(DAY(fpdate)&gt;=15,MOD(O1078,2)=0),1,0),IF(MOD(O1078,2)=0,IF(DAY(fpdate)&gt;=15,DAY(fpdate)-14,DAY(fpdate)+14),DAY(fpdate))),IF(DAY(DATE(YEAR(fpdate),MONTH(fpdate)+O1078-1,DAY(fpdate)))&lt;&gt;DAY(fpdate),DATE(YEAR(fpdate),MONTH(fpdate)+O1078,0),DATE(YEAR(fpdate),MONTH(fpdate)+O1078-1,DAY(fpdate))))))</f>
        <v>#NAME?</v>
      </c>
      <c r="Q1078" s="80" t="str">
        <f>IF(O1078="","",IF(D1078&lt;&gt;"",D1078,IF(O1078=1,start_rate,IF(variable,IF(OR(O1078=1,O1078&lt;$J$23*periods_per_year),Q1077,MIN($J$24,IF(MOD(O1078-1,$J$26)=0,MAX($J$25,Q1077+$J$27),Q1077))),Q1077))))</f>
        <v>#NAME?</v>
      </c>
      <c r="R1078" s="78" t="str">
        <f t="shared" si="10"/>
        <v>#NAME?</v>
      </c>
      <c r="S1078" s="78" t="str">
        <f t="shared" si="11"/>
        <v>#NAME?</v>
      </c>
      <c r="T1078" s="78" t="str">
        <f t="shared" si="12"/>
        <v>#NAME?</v>
      </c>
      <c r="U1078" s="78" t="str">
        <f t="shared" si="13"/>
        <v>#NAME?</v>
      </c>
    </row>
    <row r="1079" ht="12.75" customHeight="1">
      <c r="A1079" s="74" t="str">
        <f t="shared" si="1"/>
        <v>#NAME?</v>
      </c>
      <c r="B1079" s="75" t="str">
        <f>IF(A1079="","",IF(OR(periods_per_year=26,periods_per_year=52),IF(periods_per_year=26,IF(A1079=1,fpdate,B1078+14),IF(periods_per_year=52,IF(A1079=1,fpdate,B1078+7),"n/a")),IF(periods_per_year=24,DATE(YEAR(fpdate),MONTH(fpdate)+(A1079-1)/2+IF(AND(DAY(fpdate)&gt;=15,MOD(A1079,2)=0),1,0),IF(MOD(A1079,2)=0,IF(DAY(fpdate)&gt;=15,DAY(fpdate)-14,DAY(fpdate)+14),DAY(fpdate))),IF(DAY(DATE(YEAR(fpdate),MONTH(fpdate)+A1079-1,DAY(fpdate)))&lt;&gt;DAY(fpdate),DATE(YEAR(fpdate),MONTH(fpdate)+A1079,0),DATE(YEAR(fpdate),MONTH(fpdate)+A1079-1,DAY(fpdate))))))</f>
        <v>#NAME?</v>
      </c>
      <c r="C1079" s="76" t="str">
        <f t="shared" si="2"/>
        <v>#NAME?</v>
      </c>
      <c r="D1079" s="77" t="str">
        <f>IF(A1079="","",IF(A1079=1,start_rate,IF(variable,IF(OR(A1079=1,A1079&lt;$J$23*periods_per_year),D1078,MIN($J$24,IF(MOD(A1079-1,$J$26)=0,MAX($J$25,D1078+$J$27),D1078))),D1078)))</f>
        <v>#NAME?</v>
      </c>
      <c r="E1079" s="78" t="str">
        <f t="shared" si="3"/>
        <v>#NAME?</v>
      </c>
      <c r="F1079" s="78" t="str">
        <f t="shared" si="4"/>
        <v>#NAME?</v>
      </c>
      <c r="G1079" s="78" t="str">
        <f>IF(OR(A1079="",A1079&lt;$E$23),"",IF(J1078&lt;=F1079,0,IF(IF(AND(A1079&gt;=$E$23,MOD(A1079-$E$23,int)=0),$E$24,0)+F1079&gt;=J1078+E1079,J1078+E1079-F1079,IF(AND(A1079&gt;=$E$23,MOD(A1079-$E$23,int)=0),$E$24,0)+IF(IF(AND(A1079&gt;=$E$23,MOD(A1079-$E$23,int)=0),$E$24,0)+IF(MOD(A1079-$E$27,periods_per_year)=0,$E$26,0)+F1079&lt;J1078+E1079,IF(MOD(A1079-$E$27,periods_per_year)=0,$E$26,0),J1078+E1079-IF(AND(A1079&gt;=$E$23,MOD(A1079-$E$23,int)=0),$E$24,0)-F1079))))</f>
        <v>#NAME?</v>
      </c>
      <c r="H1079" s="79"/>
      <c r="I1079" s="78" t="str">
        <f t="shared" si="5"/>
        <v>#NAME?</v>
      </c>
      <c r="J1079" s="78" t="str">
        <f t="shared" si="6"/>
        <v>#NAME?</v>
      </c>
      <c r="K1079" s="78" t="str">
        <f t="shared" si="7"/>
        <v>#NAME?</v>
      </c>
      <c r="L1079" s="78" t="str">
        <f t="shared" si="8"/>
        <v>#NAME?</v>
      </c>
      <c r="M1079" s="4"/>
      <c r="N1079" s="4"/>
      <c r="O1079" s="74" t="str">
        <f t="shared" si="9"/>
        <v>#NAME?</v>
      </c>
      <c r="P1079" s="75" t="str">
        <f>IF(O1079="","",IF(OR(periods_per_year=26,periods_per_year=52),IF(periods_per_year=26,IF(O1079=1,fpdate,P1078+14),IF(periods_per_year=52,IF(O1079=1,fpdate,P1078+7),"n/a")),IF(periods_per_year=24,DATE(YEAR(fpdate),MONTH(fpdate)+(O1079-1)/2+IF(AND(DAY(fpdate)&gt;=15,MOD(O1079,2)=0),1,0),IF(MOD(O1079,2)=0,IF(DAY(fpdate)&gt;=15,DAY(fpdate)-14,DAY(fpdate)+14),DAY(fpdate))),IF(DAY(DATE(YEAR(fpdate),MONTH(fpdate)+O1079-1,DAY(fpdate)))&lt;&gt;DAY(fpdate),DATE(YEAR(fpdate),MONTH(fpdate)+O1079,0),DATE(YEAR(fpdate),MONTH(fpdate)+O1079-1,DAY(fpdate))))))</f>
        <v>#NAME?</v>
      </c>
      <c r="Q1079" s="80" t="str">
        <f>IF(O1079="","",IF(D1079&lt;&gt;"",D1079,IF(O1079=1,start_rate,IF(variable,IF(OR(O1079=1,O1079&lt;$J$23*periods_per_year),Q1078,MIN($J$24,IF(MOD(O1079-1,$J$26)=0,MAX($J$25,Q1078+$J$27),Q1078))),Q1078))))</f>
        <v>#NAME?</v>
      </c>
      <c r="R1079" s="78" t="str">
        <f t="shared" si="10"/>
        <v>#NAME?</v>
      </c>
      <c r="S1079" s="78" t="str">
        <f t="shared" si="11"/>
        <v>#NAME?</v>
      </c>
      <c r="T1079" s="78" t="str">
        <f t="shared" si="12"/>
        <v>#NAME?</v>
      </c>
      <c r="U1079" s="78" t="str">
        <f t="shared" si="13"/>
        <v>#NAME?</v>
      </c>
    </row>
    <row r="1080" ht="12.75" customHeight="1">
      <c r="A1080" s="74" t="str">
        <f t="shared" si="1"/>
        <v>#NAME?</v>
      </c>
      <c r="B1080" s="75" t="str">
        <f>IF(A1080="","",IF(OR(periods_per_year=26,periods_per_year=52),IF(periods_per_year=26,IF(A1080=1,fpdate,B1079+14),IF(periods_per_year=52,IF(A1080=1,fpdate,B1079+7),"n/a")),IF(periods_per_year=24,DATE(YEAR(fpdate),MONTH(fpdate)+(A1080-1)/2+IF(AND(DAY(fpdate)&gt;=15,MOD(A1080,2)=0),1,0),IF(MOD(A1080,2)=0,IF(DAY(fpdate)&gt;=15,DAY(fpdate)-14,DAY(fpdate)+14),DAY(fpdate))),IF(DAY(DATE(YEAR(fpdate),MONTH(fpdate)+A1080-1,DAY(fpdate)))&lt;&gt;DAY(fpdate),DATE(YEAR(fpdate),MONTH(fpdate)+A1080,0),DATE(YEAR(fpdate),MONTH(fpdate)+A1080-1,DAY(fpdate))))))</f>
        <v>#NAME?</v>
      </c>
      <c r="C1080" s="76" t="str">
        <f t="shared" si="2"/>
        <v>#NAME?</v>
      </c>
      <c r="D1080" s="77" t="str">
        <f>IF(A1080="","",IF(A1080=1,start_rate,IF(variable,IF(OR(A1080=1,A1080&lt;$J$23*periods_per_year),D1079,MIN($J$24,IF(MOD(A1080-1,$J$26)=0,MAX($J$25,D1079+$J$27),D1079))),D1079)))</f>
        <v>#NAME?</v>
      </c>
      <c r="E1080" s="78" t="str">
        <f t="shared" si="3"/>
        <v>#NAME?</v>
      </c>
      <c r="F1080" s="78" t="str">
        <f t="shared" si="4"/>
        <v>#NAME?</v>
      </c>
      <c r="G1080" s="78" t="str">
        <f>IF(OR(A1080="",A1080&lt;$E$23),"",IF(J1079&lt;=F1080,0,IF(IF(AND(A1080&gt;=$E$23,MOD(A1080-$E$23,int)=0),$E$24,0)+F1080&gt;=J1079+E1080,J1079+E1080-F1080,IF(AND(A1080&gt;=$E$23,MOD(A1080-$E$23,int)=0),$E$24,0)+IF(IF(AND(A1080&gt;=$E$23,MOD(A1080-$E$23,int)=0),$E$24,0)+IF(MOD(A1080-$E$27,periods_per_year)=0,$E$26,0)+F1080&lt;J1079+E1080,IF(MOD(A1080-$E$27,periods_per_year)=0,$E$26,0),J1079+E1080-IF(AND(A1080&gt;=$E$23,MOD(A1080-$E$23,int)=0),$E$24,0)-F1080))))</f>
        <v>#NAME?</v>
      </c>
      <c r="H1080" s="79"/>
      <c r="I1080" s="78" t="str">
        <f t="shared" si="5"/>
        <v>#NAME?</v>
      </c>
      <c r="J1080" s="78" t="str">
        <f t="shared" si="6"/>
        <v>#NAME?</v>
      </c>
      <c r="K1080" s="78" t="str">
        <f t="shared" si="7"/>
        <v>#NAME?</v>
      </c>
      <c r="L1080" s="78" t="str">
        <f t="shared" si="8"/>
        <v>#NAME?</v>
      </c>
      <c r="M1080" s="4"/>
      <c r="N1080" s="4"/>
      <c r="O1080" s="74" t="str">
        <f t="shared" si="9"/>
        <v>#NAME?</v>
      </c>
      <c r="P1080" s="75" t="str">
        <f>IF(O1080="","",IF(OR(periods_per_year=26,periods_per_year=52),IF(periods_per_year=26,IF(O1080=1,fpdate,P1079+14),IF(periods_per_year=52,IF(O1080=1,fpdate,P1079+7),"n/a")),IF(periods_per_year=24,DATE(YEAR(fpdate),MONTH(fpdate)+(O1080-1)/2+IF(AND(DAY(fpdate)&gt;=15,MOD(O1080,2)=0),1,0),IF(MOD(O1080,2)=0,IF(DAY(fpdate)&gt;=15,DAY(fpdate)-14,DAY(fpdate)+14),DAY(fpdate))),IF(DAY(DATE(YEAR(fpdate),MONTH(fpdate)+O1080-1,DAY(fpdate)))&lt;&gt;DAY(fpdate),DATE(YEAR(fpdate),MONTH(fpdate)+O1080,0),DATE(YEAR(fpdate),MONTH(fpdate)+O1080-1,DAY(fpdate))))))</f>
        <v>#NAME?</v>
      </c>
      <c r="Q1080" s="80" t="str">
        <f>IF(O1080="","",IF(D1080&lt;&gt;"",D1080,IF(O1080=1,start_rate,IF(variable,IF(OR(O1080=1,O1080&lt;$J$23*periods_per_year),Q1079,MIN($J$24,IF(MOD(O1080-1,$J$26)=0,MAX($J$25,Q1079+$J$27),Q1079))),Q1079))))</f>
        <v>#NAME?</v>
      </c>
      <c r="R1080" s="78" t="str">
        <f t="shared" si="10"/>
        <v>#NAME?</v>
      </c>
      <c r="S1080" s="78" t="str">
        <f t="shared" si="11"/>
        <v>#NAME?</v>
      </c>
      <c r="T1080" s="78" t="str">
        <f t="shared" si="12"/>
        <v>#NAME?</v>
      </c>
      <c r="U1080" s="78" t="str">
        <f t="shared" si="13"/>
        <v>#NAME?</v>
      </c>
    </row>
    <row r="1081" ht="12.75" customHeight="1">
      <c r="A1081" s="74" t="str">
        <f t="shared" si="1"/>
        <v>#NAME?</v>
      </c>
      <c r="B1081" s="75" t="str">
        <f>IF(A1081="","",IF(OR(periods_per_year=26,periods_per_year=52),IF(periods_per_year=26,IF(A1081=1,fpdate,B1080+14),IF(periods_per_year=52,IF(A1081=1,fpdate,B1080+7),"n/a")),IF(periods_per_year=24,DATE(YEAR(fpdate),MONTH(fpdate)+(A1081-1)/2+IF(AND(DAY(fpdate)&gt;=15,MOD(A1081,2)=0),1,0),IF(MOD(A1081,2)=0,IF(DAY(fpdate)&gt;=15,DAY(fpdate)-14,DAY(fpdate)+14),DAY(fpdate))),IF(DAY(DATE(YEAR(fpdate),MONTH(fpdate)+A1081-1,DAY(fpdate)))&lt;&gt;DAY(fpdate),DATE(YEAR(fpdate),MONTH(fpdate)+A1081,0),DATE(YEAR(fpdate),MONTH(fpdate)+A1081-1,DAY(fpdate))))))</f>
        <v>#NAME?</v>
      </c>
      <c r="C1081" s="76" t="str">
        <f t="shared" si="2"/>
        <v>#NAME?</v>
      </c>
      <c r="D1081" s="77" t="str">
        <f>IF(A1081="","",IF(A1081=1,start_rate,IF(variable,IF(OR(A1081=1,A1081&lt;$J$23*periods_per_year),D1080,MIN($J$24,IF(MOD(A1081-1,$J$26)=0,MAX($J$25,D1080+$J$27),D1080))),D1080)))</f>
        <v>#NAME?</v>
      </c>
      <c r="E1081" s="78" t="str">
        <f t="shared" si="3"/>
        <v>#NAME?</v>
      </c>
      <c r="F1081" s="78" t="str">
        <f t="shared" si="4"/>
        <v>#NAME?</v>
      </c>
      <c r="G1081" s="78" t="str">
        <f>IF(OR(A1081="",A1081&lt;$E$23),"",IF(J1080&lt;=F1081,0,IF(IF(AND(A1081&gt;=$E$23,MOD(A1081-$E$23,int)=0),$E$24,0)+F1081&gt;=J1080+E1081,J1080+E1081-F1081,IF(AND(A1081&gt;=$E$23,MOD(A1081-$E$23,int)=0),$E$24,0)+IF(IF(AND(A1081&gt;=$E$23,MOD(A1081-$E$23,int)=0),$E$24,0)+IF(MOD(A1081-$E$27,periods_per_year)=0,$E$26,0)+F1081&lt;J1080+E1081,IF(MOD(A1081-$E$27,periods_per_year)=0,$E$26,0),J1080+E1081-IF(AND(A1081&gt;=$E$23,MOD(A1081-$E$23,int)=0),$E$24,0)-F1081))))</f>
        <v>#NAME?</v>
      </c>
      <c r="H1081" s="79"/>
      <c r="I1081" s="78" t="str">
        <f t="shared" si="5"/>
        <v>#NAME?</v>
      </c>
      <c r="J1081" s="78" t="str">
        <f t="shared" si="6"/>
        <v>#NAME?</v>
      </c>
      <c r="K1081" s="78" t="str">
        <f t="shared" si="7"/>
        <v>#NAME?</v>
      </c>
      <c r="L1081" s="78" t="str">
        <f t="shared" si="8"/>
        <v>#NAME?</v>
      </c>
      <c r="M1081" s="4"/>
      <c r="N1081" s="4"/>
      <c r="O1081" s="74" t="str">
        <f t="shared" si="9"/>
        <v>#NAME?</v>
      </c>
      <c r="P1081" s="75" t="str">
        <f>IF(O1081="","",IF(OR(periods_per_year=26,periods_per_year=52),IF(periods_per_year=26,IF(O1081=1,fpdate,P1080+14),IF(periods_per_year=52,IF(O1081=1,fpdate,P1080+7),"n/a")),IF(periods_per_year=24,DATE(YEAR(fpdate),MONTH(fpdate)+(O1081-1)/2+IF(AND(DAY(fpdate)&gt;=15,MOD(O1081,2)=0),1,0),IF(MOD(O1081,2)=0,IF(DAY(fpdate)&gt;=15,DAY(fpdate)-14,DAY(fpdate)+14),DAY(fpdate))),IF(DAY(DATE(YEAR(fpdate),MONTH(fpdate)+O1081-1,DAY(fpdate)))&lt;&gt;DAY(fpdate),DATE(YEAR(fpdate),MONTH(fpdate)+O1081,0),DATE(YEAR(fpdate),MONTH(fpdate)+O1081-1,DAY(fpdate))))))</f>
        <v>#NAME?</v>
      </c>
      <c r="Q1081" s="80" t="str">
        <f>IF(O1081="","",IF(D1081&lt;&gt;"",D1081,IF(O1081=1,start_rate,IF(variable,IF(OR(O1081=1,O1081&lt;$J$23*periods_per_year),Q1080,MIN($J$24,IF(MOD(O1081-1,$J$26)=0,MAX($J$25,Q1080+$J$27),Q1080))),Q1080))))</f>
        <v>#NAME?</v>
      </c>
      <c r="R1081" s="78" t="str">
        <f t="shared" si="10"/>
        <v>#NAME?</v>
      </c>
      <c r="S1081" s="78" t="str">
        <f t="shared" si="11"/>
        <v>#NAME?</v>
      </c>
      <c r="T1081" s="78" t="str">
        <f t="shared" si="12"/>
        <v>#NAME?</v>
      </c>
      <c r="U1081" s="78" t="str">
        <f t="shared" si="13"/>
        <v>#NAME?</v>
      </c>
    </row>
    <row r="1082" ht="12.75" customHeight="1">
      <c r="A1082" s="74" t="str">
        <f t="shared" si="1"/>
        <v>#NAME?</v>
      </c>
      <c r="B1082" s="75" t="str">
        <f>IF(A1082="","",IF(OR(periods_per_year=26,periods_per_year=52),IF(periods_per_year=26,IF(A1082=1,fpdate,B1081+14),IF(periods_per_year=52,IF(A1082=1,fpdate,B1081+7),"n/a")),IF(periods_per_year=24,DATE(YEAR(fpdate),MONTH(fpdate)+(A1082-1)/2+IF(AND(DAY(fpdate)&gt;=15,MOD(A1082,2)=0),1,0),IF(MOD(A1082,2)=0,IF(DAY(fpdate)&gt;=15,DAY(fpdate)-14,DAY(fpdate)+14),DAY(fpdate))),IF(DAY(DATE(YEAR(fpdate),MONTH(fpdate)+A1082-1,DAY(fpdate)))&lt;&gt;DAY(fpdate),DATE(YEAR(fpdate),MONTH(fpdate)+A1082,0),DATE(YEAR(fpdate),MONTH(fpdate)+A1082-1,DAY(fpdate))))))</f>
        <v>#NAME?</v>
      </c>
      <c r="C1082" s="76" t="str">
        <f t="shared" si="2"/>
        <v>#NAME?</v>
      </c>
      <c r="D1082" s="77" t="str">
        <f>IF(A1082="","",IF(A1082=1,start_rate,IF(variable,IF(OR(A1082=1,A1082&lt;$J$23*periods_per_year),D1081,MIN($J$24,IF(MOD(A1082-1,$J$26)=0,MAX($J$25,D1081+$J$27),D1081))),D1081)))</f>
        <v>#NAME?</v>
      </c>
      <c r="E1082" s="78" t="str">
        <f t="shared" si="3"/>
        <v>#NAME?</v>
      </c>
      <c r="F1082" s="78" t="str">
        <f t="shared" si="4"/>
        <v>#NAME?</v>
      </c>
      <c r="G1082" s="78" t="str">
        <f>IF(OR(A1082="",A1082&lt;$E$23),"",IF(J1081&lt;=F1082,0,IF(IF(AND(A1082&gt;=$E$23,MOD(A1082-$E$23,int)=0),$E$24,0)+F1082&gt;=J1081+E1082,J1081+E1082-F1082,IF(AND(A1082&gt;=$E$23,MOD(A1082-$E$23,int)=0),$E$24,0)+IF(IF(AND(A1082&gt;=$E$23,MOD(A1082-$E$23,int)=0),$E$24,0)+IF(MOD(A1082-$E$27,periods_per_year)=0,$E$26,0)+F1082&lt;J1081+E1082,IF(MOD(A1082-$E$27,periods_per_year)=0,$E$26,0),J1081+E1082-IF(AND(A1082&gt;=$E$23,MOD(A1082-$E$23,int)=0),$E$24,0)-F1082))))</f>
        <v>#NAME?</v>
      </c>
      <c r="H1082" s="79"/>
      <c r="I1082" s="78" t="str">
        <f t="shared" si="5"/>
        <v>#NAME?</v>
      </c>
      <c r="J1082" s="78" t="str">
        <f t="shared" si="6"/>
        <v>#NAME?</v>
      </c>
      <c r="K1082" s="78" t="str">
        <f t="shared" si="7"/>
        <v>#NAME?</v>
      </c>
      <c r="L1082" s="78" t="str">
        <f t="shared" si="8"/>
        <v>#NAME?</v>
      </c>
      <c r="M1082" s="4"/>
      <c r="N1082" s="4"/>
      <c r="O1082" s="74" t="str">
        <f t="shared" si="9"/>
        <v>#NAME?</v>
      </c>
      <c r="P1082" s="75" t="str">
        <f>IF(O1082="","",IF(OR(periods_per_year=26,periods_per_year=52),IF(periods_per_year=26,IF(O1082=1,fpdate,P1081+14),IF(periods_per_year=52,IF(O1082=1,fpdate,P1081+7),"n/a")),IF(periods_per_year=24,DATE(YEAR(fpdate),MONTH(fpdate)+(O1082-1)/2+IF(AND(DAY(fpdate)&gt;=15,MOD(O1082,2)=0),1,0),IF(MOD(O1082,2)=0,IF(DAY(fpdate)&gt;=15,DAY(fpdate)-14,DAY(fpdate)+14),DAY(fpdate))),IF(DAY(DATE(YEAR(fpdate),MONTH(fpdate)+O1082-1,DAY(fpdate)))&lt;&gt;DAY(fpdate),DATE(YEAR(fpdate),MONTH(fpdate)+O1082,0),DATE(YEAR(fpdate),MONTH(fpdate)+O1082-1,DAY(fpdate))))))</f>
        <v>#NAME?</v>
      </c>
      <c r="Q1082" s="80" t="str">
        <f>IF(O1082="","",IF(D1082&lt;&gt;"",D1082,IF(O1082=1,start_rate,IF(variable,IF(OR(O1082=1,O1082&lt;$J$23*periods_per_year),Q1081,MIN($J$24,IF(MOD(O1082-1,$J$26)=0,MAX($J$25,Q1081+$J$27),Q1081))),Q1081))))</f>
        <v>#NAME?</v>
      </c>
      <c r="R1082" s="78" t="str">
        <f t="shared" si="10"/>
        <v>#NAME?</v>
      </c>
      <c r="S1082" s="78" t="str">
        <f t="shared" si="11"/>
        <v>#NAME?</v>
      </c>
      <c r="T1082" s="78" t="str">
        <f t="shared" si="12"/>
        <v>#NAME?</v>
      </c>
      <c r="U1082" s="78" t="str">
        <f t="shared" si="13"/>
        <v>#NAME?</v>
      </c>
    </row>
    <row r="1083" ht="12.75" customHeight="1">
      <c r="A1083" s="74" t="str">
        <f t="shared" si="1"/>
        <v>#NAME?</v>
      </c>
      <c r="B1083" s="75" t="str">
        <f>IF(A1083="","",IF(OR(periods_per_year=26,periods_per_year=52),IF(periods_per_year=26,IF(A1083=1,fpdate,B1082+14),IF(periods_per_year=52,IF(A1083=1,fpdate,B1082+7),"n/a")),IF(periods_per_year=24,DATE(YEAR(fpdate),MONTH(fpdate)+(A1083-1)/2+IF(AND(DAY(fpdate)&gt;=15,MOD(A1083,2)=0),1,0),IF(MOD(A1083,2)=0,IF(DAY(fpdate)&gt;=15,DAY(fpdate)-14,DAY(fpdate)+14),DAY(fpdate))),IF(DAY(DATE(YEAR(fpdate),MONTH(fpdate)+A1083-1,DAY(fpdate)))&lt;&gt;DAY(fpdate),DATE(YEAR(fpdate),MONTH(fpdate)+A1083,0),DATE(YEAR(fpdate),MONTH(fpdate)+A1083-1,DAY(fpdate))))))</f>
        <v>#NAME?</v>
      </c>
      <c r="C1083" s="76" t="str">
        <f t="shared" si="2"/>
        <v>#NAME?</v>
      </c>
      <c r="D1083" s="77" t="str">
        <f>IF(A1083="","",IF(A1083=1,start_rate,IF(variable,IF(OR(A1083=1,A1083&lt;$J$23*periods_per_year),D1082,MIN($J$24,IF(MOD(A1083-1,$J$26)=0,MAX($J$25,D1082+$J$27),D1082))),D1082)))</f>
        <v>#NAME?</v>
      </c>
      <c r="E1083" s="78" t="str">
        <f t="shared" si="3"/>
        <v>#NAME?</v>
      </c>
      <c r="F1083" s="78" t="str">
        <f t="shared" si="4"/>
        <v>#NAME?</v>
      </c>
      <c r="G1083" s="78" t="str">
        <f>IF(OR(A1083="",A1083&lt;$E$23),"",IF(J1082&lt;=F1083,0,IF(IF(AND(A1083&gt;=$E$23,MOD(A1083-$E$23,int)=0),$E$24,0)+F1083&gt;=J1082+E1083,J1082+E1083-F1083,IF(AND(A1083&gt;=$E$23,MOD(A1083-$E$23,int)=0),$E$24,0)+IF(IF(AND(A1083&gt;=$E$23,MOD(A1083-$E$23,int)=0),$E$24,0)+IF(MOD(A1083-$E$27,periods_per_year)=0,$E$26,0)+F1083&lt;J1082+E1083,IF(MOD(A1083-$E$27,periods_per_year)=0,$E$26,0),J1082+E1083-IF(AND(A1083&gt;=$E$23,MOD(A1083-$E$23,int)=0),$E$24,0)-F1083))))</f>
        <v>#NAME?</v>
      </c>
      <c r="H1083" s="79"/>
      <c r="I1083" s="78" t="str">
        <f t="shared" si="5"/>
        <v>#NAME?</v>
      </c>
      <c r="J1083" s="78" t="str">
        <f t="shared" si="6"/>
        <v>#NAME?</v>
      </c>
      <c r="K1083" s="78" t="str">
        <f t="shared" si="7"/>
        <v>#NAME?</v>
      </c>
      <c r="L1083" s="78" t="str">
        <f t="shared" si="8"/>
        <v>#NAME?</v>
      </c>
      <c r="M1083" s="4"/>
      <c r="N1083" s="4"/>
      <c r="O1083" s="74" t="str">
        <f t="shared" si="9"/>
        <v>#NAME?</v>
      </c>
      <c r="P1083" s="75" t="str">
        <f>IF(O1083="","",IF(OR(periods_per_year=26,periods_per_year=52),IF(periods_per_year=26,IF(O1083=1,fpdate,P1082+14),IF(periods_per_year=52,IF(O1083=1,fpdate,P1082+7),"n/a")),IF(periods_per_year=24,DATE(YEAR(fpdate),MONTH(fpdate)+(O1083-1)/2+IF(AND(DAY(fpdate)&gt;=15,MOD(O1083,2)=0),1,0),IF(MOD(O1083,2)=0,IF(DAY(fpdate)&gt;=15,DAY(fpdate)-14,DAY(fpdate)+14),DAY(fpdate))),IF(DAY(DATE(YEAR(fpdate),MONTH(fpdate)+O1083-1,DAY(fpdate)))&lt;&gt;DAY(fpdate),DATE(YEAR(fpdate),MONTH(fpdate)+O1083,0),DATE(YEAR(fpdate),MONTH(fpdate)+O1083-1,DAY(fpdate))))))</f>
        <v>#NAME?</v>
      </c>
      <c r="Q1083" s="80" t="str">
        <f>IF(O1083="","",IF(D1083&lt;&gt;"",D1083,IF(O1083=1,start_rate,IF(variable,IF(OR(O1083=1,O1083&lt;$J$23*periods_per_year),Q1082,MIN($J$24,IF(MOD(O1083-1,$J$26)=0,MAX($J$25,Q1082+$J$27),Q1082))),Q1082))))</f>
        <v>#NAME?</v>
      </c>
      <c r="R1083" s="78" t="str">
        <f t="shared" si="10"/>
        <v>#NAME?</v>
      </c>
      <c r="S1083" s="78" t="str">
        <f t="shared" si="11"/>
        <v>#NAME?</v>
      </c>
      <c r="T1083" s="78" t="str">
        <f t="shared" si="12"/>
        <v>#NAME?</v>
      </c>
      <c r="U1083" s="78" t="str">
        <f t="shared" si="13"/>
        <v>#NAME?</v>
      </c>
    </row>
    <row r="1084" ht="12.75" customHeight="1">
      <c r="A1084" s="74" t="str">
        <f t="shared" si="1"/>
        <v>#NAME?</v>
      </c>
      <c r="B1084" s="75" t="str">
        <f>IF(A1084="","",IF(OR(periods_per_year=26,periods_per_year=52),IF(periods_per_year=26,IF(A1084=1,fpdate,B1083+14),IF(periods_per_year=52,IF(A1084=1,fpdate,B1083+7),"n/a")),IF(periods_per_year=24,DATE(YEAR(fpdate),MONTH(fpdate)+(A1084-1)/2+IF(AND(DAY(fpdate)&gt;=15,MOD(A1084,2)=0),1,0),IF(MOD(A1084,2)=0,IF(DAY(fpdate)&gt;=15,DAY(fpdate)-14,DAY(fpdate)+14),DAY(fpdate))),IF(DAY(DATE(YEAR(fpdate),MONTH(fpdate)+A1084-1,DAY(fpdate)))&lt;&gt;DAY(fpdate),DATE(YEAR(fpdate),MONTH(fpdate)+A1084,0),DATE(YEAR(fpdate),MONTH(fpdate)+A1084-1,DAY(fpdate))))))</f>
        <v>#NAME?</v>
      </c>
      <c r="C1084" s="76" t="str">
        <f t="shared" si="2"/>
        <v>#NAME?</v>
      </c>
      <c r="D1084" s="77" t="str">
        <f>IF(A1084="","",IF(A1084=1,start_rate,IF(variable,IF(OR(A1084=1,A1084&lt;$J$23*periods_per_year),D1083,MIN($J$24,IF(MOD(A1084-1,$J$26)=0,MAX($J$25,D1083+$J$27),D1083))),D1083)))</f>
        <v>#NAME?</v>
      </c>
      <c r="E1084" s="78" t="str">
        <f t="shared" si="3"/>
        <v>#NAME?</v>
      </c>
      <c r="F1084" s="78" t="str">
        <f t="shared" si="4"/>
        <v>#NAME?</v>
      </c>
      <c r="G1084" s="78" t="str">
        <f>IF(OR(A1084="",A1084&lt;$E$23),"",IF(J1083&lt;=F1084,0,IF(IF(AND(A1084&gt;=$E$23,MOD(A1084-$E$23,int)=0),$E$24,0)+F1084&gt;=J1083+E1084,J1083+E1084-F1084,IF(AND(A1084&gt;=$E$23,MOD(A1084-$E$23,int)=0),$E$24,0)+IF(IF(AND(A1084&gt;=$E$23,MOD(A1084-$E$23,int)=0),$E$24,0)+IF(MOD(A1084-$E$27,periods_per_year)=0,$E$26,0)+F1084&lt;J1083+E1084,IF(MOD(A1084-$E$27,periods_per_year)=0,$E$26,0),J1083+E1084-IF(AND(A1084&gt;=$E$23,MOD(A1084-$E$23,int)=0),$E$24,0)-F1084))))</f>
        <v>#NAME?</v>
      </c>
      <c r="H1084" s="79"/>
      <c r="I1084" s="78" t="str">
        <f t="shared" si="5"/>
        <v>#NAME?</v>
      </c>
      <c r="J1084" s="78" t="str">
        <f t="shared" si="6"/>
        <v>#NAME?</v>
      </c>
      <c r="K1084" s="78" t="str">
        <f t="shared" si="7"/>
        <v>#NAME?</v>
      </c>
      <c r="L1084" s="78" t="str">
        <f t="shared" si="8"/>
        <v>#NAME?</v>
      </c>
      <c r="M1084" s="4"/>
      <c r="N1084" s="4"/>
      <c r="O1084" s="74" t="str">
        <f t="shared" si="9"/>
        <v>#NAME?</v>
      </c>
      <c r="P1084" s="75" t="str">
        <f>IF(O1084="","",IF(OR(periods_per_year=26,periods_per_year=52),IF(periods_per_year=26,IF(O1084=1,fpdate,P1083+14),IF(periods_per_year=52,IF(O1084=1,fpdate,P1083+7),"n/a")),IF(periods_per_year=24,DATE(YEAR(fpdate),MONTH(fpdate)+(O1084-1)/2+IF(AND(DAY(fpdate)&gt;=15,MOD(O1084,2)=0),1,0),IF(MOD(O1084,2)=0,IF(DAY(fpdate)&gt;=15,DAY(fpdate)-14,DAY(fpdate)+14),DAY(fpdate))),IF(DAY(DATE(YEAR(fpdate),MONTH(fpdate)+O1084-1,DAY(fpdate)))&lt;&gt;DAY(fpdate),DATE(YEAR(fpdate),MONTH(fpdate)+O1084,0),DATE(YEAR(fpdate),MONTH(fpdate)+O1084-1,DAY(fpdate))))))</f>
        <v>#NAME?</v>
      </c>
      <c r="Q1084" s="80" t="str">
        <f>IF(O1084="","",IF(D1084&lt;&gt;"",D1084,IF(O1084=1,start_rate,IF(variable,IF(OR(O1084=1,O1084&lt;$J$23*periods_per_year),Q1083,MIN($J$24,IF(MOD(O1084-1,$J$26)=0,MAX($J$25,Q1083+$J$27),Q1083))),Q1083))))</f>
        <v>#NAME?</v>
      </c>
      <c r="R1084" s="78" t="str">
        <f t="shared" si="10"/>
        <v>#NAME?</v>
      </c>
      <c r="S1084" s="78" t="str">
        <f t="shared" si="11"/>
        <v>#NAME?</v>
      </c>
      <c r="T1084" s="78" t="str">
        <f t="shared" si="12"/>
        <v>#NAME?</v>
      </c>
      <c r="U1084" s="78" t="str">
        <f t="shared" si="13"/>
        <v>#NAME?</v>
      </c>
    </row>
    <row r="1085" ht="12.75" customHeight="1">
      <c r="A1085" s="74" t="str">
        <f t="shared" si="1"/>
        <v>#NAME?</v>
      </c>
      <c r="B1085" s="75" t="str">
        <f>IF(A1085="","",IF(OR(periods_per_year=26,periods_per_year=52),IF(periods_per_year=26,IF(A1085=1,fpdate,B1084+14),IF(periods_per_year=52,IF(A1085=1,fpdate,B1084+7),"n/a")),IF(periods_per_year=24,DATE(YEAR(fpdate),MONTH(fpdate)+(A1085-1)/2+IF(AND(DAY(fpdate)&gt;=15,MOD(A1085,2)=0),1,0),IF(MOD(A1085,2)=0,IF(DAY(fpdate)&gt;=15,DAY(fpdate)-14,DAY(fpdate)+14),DAY(fpdate))),IF(DAY(DATE(YEAR(fpdate),MONTH(fpdate)+A1085-1,DAY(fpdate)))&lt;&gt;DAY(fpdate),DATE(YEAR(fpdate),MONTH(fpdate)+A1085,0),DATE(YEAR(fpdate),MONTH(fpdate)+A1085-1,DAY(fpdate))))))</f>
        <v>#NAME?</v>
      </c>
      <c r="C1085" s="76" t="str">
        <f t="shared" si="2"/>
        <v>#NAME?</v>
      </c>
      <c r="D1085" s="77" t="str">
        <f>IF(A1085="","",IF(A1085=1,start_rate,IF(variable,IF(OR(A1085=1,A1085&lt;$J$23*periods_per_year),D1084,MIN($J$24,IF(MOD(A1085-1,$J$26)=0,MAX($J$25,D1084+$J$27),D1084))),D1084)))</f>
        <v>#NAME?</v>
      </c>
      <c r="E1085" s="78" t="str">
        <f t="shared" si="3"/>
        <v>#NAME?</v>
      </c>
      <c r="F1085" s="78" t="str">
        <f t="shared" si="4"/>
        <v>#NAME?</v>
      </c>
      <c r="G1085" s="78" t="str">
        <f>IF(OR(A1085="",A1085&lt;$E$23),"",IF(J1084&lt;=F1085,0,IF(IF(AND(A1085&gt;=$E$23,MOD(A1085-$E$23,int)=0),$E$24,0)+F1085&gt;=J1084+E1085,J1084+E1085-F1085,IF(AND(A1085&gt;=$E$23,MOD(A1085-$E$23,int)=0),$E$24,0)+IF(IF(AND(A1085&gt;=$E$23,MOD(A1085-$E$23,int)=0),$E$24,0)+IF(MOD(A1085-$E$27,periods_per_year)=0,$E$26,0)+F1085&lt;J1084+E1085,IF(MOD(A1085-$E$27,periods_per_year)=0,$E$26,0),J1084+E1085-IF(AND(A1085&gt;=$E$23,MOD(A1085-$E$23,int)=0),$E$24,0)-F1085))))</f>
        <v>#NAME?</v>
      </c>
      <c r="H1085" s="79"/>
      <c r="I1085" s="78" t="str">
        <f t="shared" si="5"/>
        <v>#NAME?</v>
      </c>
      <c r="J1085" s="78" t="str">
        <f t="shared" si="6"/>
        <v>#NAME?</v>
      </c>
      <c r="K1085" s="78" t="str">
        <f t="shared" si="7"/>
        <v>#NAME?</v>
      </c>
      <c r="L1085" s="78" t="str">
        <f t="shared" si="8"/>
        <v>#NAME?</v>
      </c>
      <c r="M1085" s="4"/>
      <c r="N1085" s="4"/>
      <c r="O1085" s="74" t="str">
        <f t="shared" si="9"/>
        <v>#NAME?</v>
      </c>
      <c r="P1085" s="75" t="str">
        <f>IF(O1085="","",IF(OR(periods_per_year=26,periods_per_year=52),IF(periods_per_year=26,IF(O1085=1,fpdate,P1084+14),IF(periods_per_year=52,IF(O1085=1,fpdate,P1084+7),"n/a")),IF(periods_per_year=24,DATE(YEAR(fpdate),MONTH(fpdate)+(O1085-1)/2+IF(AND(DAY(fpdate)&gt;=15,MOD(O1085,2)=0),1,0),IF(MOD(O1085,2)=0,IF(DAY(fpdate)&gt;=15,DAY(fpdate)-14,DAY(fpdate)+14),DAY(fpdate))),IF(DAY(DATE(YEAR(fpdate),MONTH(fpdate)+O1085-1,DAY(fpdate)))&lt;&gt;DAY(fpdate),DATE(YEAR(fpdate),MONTH(fpdate)+O1085,0),DATE(YEAR(fpdate),MONTH(fpdate)+O1085-1,DAY(fpdate))))))</f>
        <v>#NAME?</v>
      </c>
      <c r="Q1085" s="80" t="str">
        <f>IF(O1085="","",IF(D1085&lt;&gt;"",D1085,IF(O1085=1,start_rate,IF(variable,IF(OR(O1085=1,O1085&lt;$J$23*periods_per_year),Q1084,MIN($J$24,IF(MOD(O1085-1,$J$26)=0,MAX($J$25,Q1084+$J$27),Q1084))),Q1084))))</f>
        <v>#NAME?</v>
      </c>
      <c r="R1085" s="78" t="str">
        <f t="shared" si="10"/>
        <v>#NAME?</v>
      </c>
      <c r="S1085" s="78" t="str">
        <f t="shared" si="11"/>
        <v>#NAME?</v>
      </c>
      <c r="T1085" s="78" t="str">
        <f t="shared" si="12"/>
        <v>#NAME?</v>
      </c>
      <c r="U1085" s="78" t="str">
        <f t="shared" si="13"/>
        <v>#NAME?</v>
      </c>
    </row>
    <row r="1086" ht="12.75" customHeight="1">
      <c r="A1086" s="74" t="str">
        <f t="shared" si="1"/>
        <v>#NAME?</v>
      </c>
      <c r="B1086" s="75" t="str">
        <f>IF(A1086="","",IF(OR(periods_per_year=26,periods_per_year=52),IF(periods_per_year=26,IF(A1086=1,fpdate,B1085+14),IF(periods_per_year=52,IF(A1086=1,fpdate,B1085+7),"n/a")),IF(periods_per_year=24,DATE(YEAR(fpdate),MONTH(fpdate)+(A1086-1)/2+IF(AND(DAY(fpdate)&gt;=15,MOD(A1086,2)=0),1,0),IF(MOD(A1086,2)=0,IF(DAY(fpdate)&gt;=15,DAY(fpdate)-14,DAY(fpdate)+14),DAY(fpdate))),IF(DAY(DATE(YEAR(fpdate),MONTH(fpdate)+A1086-1,DAY(fpdate)))&lt;&gt;DAY(fpdate),DATE(YEAR(fpdate),MONTH(fpdate)+A1086,0),DATE(YEAR(fpdate),MONTH(fpdate)+A1086-1,DAY(fpdate))))))</f>
        <v>#NAME?</v>
      </c>
      <c r="C1086" s="76" t="str">
        <f t="shared" si="2"/>
        <v>#NAME?</v>
      </c>
      <c r="D1086" s="77" t="str">
        <f>IF(A1086="","",IF(A1086=1,start_rate,IF(variable,IF(OR(A1086=1,A1086&lt;$J$23*periods_per_year),D1085,MIN($J$24,IF(MOD(A1086-1,$J$26)=0,MAX($J$25,D1085+$J$27),D1085))),D1085)))</f>
        <v>#NAME?</v>
      </c>
      <c r="E1086" s="78" t="str">
        <f t="shared" si="3"/>
        <v>#NAME?</v>
      </c>
      <c r="F1086" s="78" t="str">
        <f t="shared" si="4"/>
        <v>#NAME?</v>
      </c>
      <c r="G1086" s="78" t="str">
        <f>IF(OR(A1086="",A1086&lt;$E$23),"",IF(J1085&lt;=F1086,0,IF(IF(AND(A1086&gt;=$E$23,MOD(A1086-$E$23,int)=0),$E$24,0)+F1086&gt;=J1085+E1086,J1085+E1086-F1086,IF(AND(A1086&gt;=$E$23,MOD(A1086-$E$23,int)=0),$E$24,0)+IF(IF(AND(A1086&gt;=$E$23,MOD(A1086-$E$23,int)=0),$E$24,0)+IF(MOD(A1086-$E$27,periods_per_year)=0,$E$26,0)+F1086&lt;J1085+E1086,IF(MOD(A1086-$E$27,periods_per_year)=0,$E$26,0),J1085+E1086-IF(AND(A1086&gt;=$E$23,MOD(A1086-$E$23,int)=0),$E$24,0)-F1086))))</f>
        <v>#NAME?</v>
      </c>
      <c r="H1086" s="79"/>
      <c r="I1086" s="78" t="str">
        <f t="shared" si="5"/>
        <v>#NAME?</v>
      </c>
      <c r="J1086" s="78" t="str">
        <f t="shared" si="6"/>
        <v>#NAME?</v>
      </c>
      <c r="K1086" s="78" t="str">
        <f t="shared" si="7"/>
        <v>#NAME?</v>
      </c>
      <c r="L1086" s="78" t="str">
        <f t="shared" si="8"/>
        <v>#NAME?</v>
      </c>
      <c r="M1086" s="4"/>
      <c r="N1086" s="4"/>
      <c r="O1086" s="74" t="str">
        <f t="shared" si="9"/>
        <v>#NAME?</v>
      </c>
      <c r="P1086" s="75" t="str">
        <f>IF(O1086="","",IF(OR(periods_per_year=26,periods_per_year=52),IF(periods_per_year=26,IF(O1086=1,fpdate,P1085+14),IF(periods_per_year=52,IF(O1086=1,fpdate,P1085+7),"n/a")),IF(periods_per_year=24,DATE(YEAR(fpdate),MONTH(fpdate)+(O1086-1)/2+IF(AND(DAY(fpdate)&gt;=15,MOD(O1086,2)=0),1,0),IF(MOD(O1086,2)=0,IF(DAY(fpdate)&gt;=15,DAY(fpdate)-14,DAY(fpdate)+14),DAY(fpdate))),IF(DAY(DATE(YEAR(fpdate),MONTH(fpdate)+O1086-1,DAY(fpdate)))&lt;&gt;DAY(fpdate),DATE(YEAR(fpdate),MONTH(fpdate)+O1086,0),DATE(YEAR(fpdate),MONTH(fpdate)+O1086-1,DAY(fpdate))))))</f>
        <v>#NAME?</v>
      </c>
      <c r="Q1086" s="80" t="str">
        <f>IF(O1086="","",IF(D1086&lt;&gt;"",D1086,IF(O1086=1,start_rate,IF(variable,IF(OR(O1086=1,O1086&lt;$J$23*periods_per_year),Q1085,MIN($J$24,IF(MOD(O1086-1,$J$26)=0,MAX($J$25,Q1085+$J$27),Q1085))),Q1085))))</f>
        <v>#NAME?</v>
      </c>
      <c r="R1086" s="78" t="str">
        <f t="shared" si="10"/>
        <v>#NAME?</v>
      </c>
      <c r="S1086" s="78" t="str">
        <f t="shared" si="11"/>
        <v>#NAME?</v>
      </c>
      <c r="T1086" s="78" t="str">
        <f t="shared" si="12"/>
        <v>#NAME?</v>
      </c>
      <c r="U1086" s="78" t="str">
        <f t="shared" si="13"/>
        <v>#NAME?</v>
      </c>
    </row>
    <row r="1087" ht="12.75" customHeight="1">
      <c r="A1087" s="74" t="str">
        <f t="shared" si="1"/>
        <v>#NAME?</v>
      </c>
      <c r="B1087" s="75" t="str">
        <f>IF(A1087="","",IF(OR(periods_per_year=26,periods_per_year=52),IF(periods_per_year=26,IF(A1087=1,fpdate,B1086+14),IF(periods_per_year=52,IF(A1087=1,fpdate,B1086+7),"n/a")),IF(periods_per_year=24,DATE(YEAR(fpdate),MONTH(fpdate)+(A1087-1)/2+IF(AND(DAY(fpdate)&gt;=15,MOD(A1087,2)=0),1,0),IF(MOD(A1087,2)=0,IF(DAY(fpdate)&gt;=15,DAY(fpdate)-14,DAY(fpdate)+14),DAY(fpdate))),IF(DAY(DATE(YEAR(fpdate),MONTH(fpdate)+A1087-1,DAY(fpdate)))&lt;&gt;DAY(fpdate),DATE(YEAR(fpdate),MONTH(fpdate)+A1087,0),DATE(YEAR(fpdate),MONTH(fpdate)+A1087-1,DAY(fpdate))))))</f>
        <v>#NAME?</v>
      </c>
      <c r="C1087" s="76" t="str">
        <f t="shared" si="2"/>
        <v>#NAME?</v>
      </c>
      <c r="D1087" s="77" t="str">
        <f>IF(A1087="","",IF(A1087=1,start_rate,IF(variable,IF(OR(A1087=1,A1087&lt;$J$23*periods_per_year),D1086,MIN($J$24,IF(MOD(A1087-1,$J$26)=0,MAX($J$25,D1086+$J$27),D1086))),D1086)))</f>
        <v>#NAME?</v>
      </c>
      <c r="E1087" s="78" t="str">
        <f t="shared" si="3"/>
        <v>#NAME?</v>
      </c>
      <c r="F1087" s="78" t="str">
        <f t="shared" si="4"/>
        <v>#NAME?</v>
      </c>
      <c r="G1087" s="78" t="str">
        <f>IF(OR(A1087="",A1087&lt;$E$23),"",IF(J1086&lt;=F1087,0,IF(IF(AND(A1087&gt;=$E$23,MOD(A1087-$E$23,int)=0),$E$24,0)+F1087&gt;=J1086+E1087,J1086+E1087-F1087,IF(AND(A1087&gt;=$E$23,MOD(A1087-$E$23,int)=0),$E$24,0)+IF(IF(AND(A1087&gt;=$E$23,MOD(A1087-$E$23,int)=0),$E$24,0)+IF(MOD(A1087-$E$27,periods_per_year)=0,$E$26,0)+F1087&lt;J1086+E1087,IF(MOD(A1087-$E$27,periods_per_year)=0,$E$26,0),J1086+E1087-IF(AND(A1087&gt;=$E$23,MOD(A1087-$E$23,int)=0),$E$24,0)-F1087))))</f>
        <v>#NAME?</v>
      </c>
      <c r="H1087" s="79"/>
      <c r="I1087" s="78" t="str">
        <f t="shared" si="5"/>
        <v>#NAME?</v>
      </c>
      <c r="J1087" s="78" t="str">
        <f t="shared" si="6"/>
        <v>#NAME?</v>
      </c>
      <c r="K1087" s="78" t="str">
        <f t="shared" si="7"/>
        <v>#NAME?</v>
      </c>
      <c r="L1087" s="78" t="str">
        <f t="shared" si="8"/>
        <v>#NAME?</v>
      </c>
      <c r="M1087" s="4"/>
      <c r="N1087" s="4"/>
      <c r="O1087" s="74" t="str">
        <f t="shared" si="9"/>
        <v>#NAME?</v>
      </c>
      <c r="P1087" s="75" t="str">
        <f>IF(O1087="","",IF(OR(periods_per_year=26,periods_per_year=52),IF(periods_per_year=26,IF(O1087=1,fpdate,P1086+14),IF(periods_per_year=52,IF(O1087=1,fpdate,P1086+7),"n/a")),IF(periods_per_year=24,DATE(YEAR(fpdate),MONTH(fpdate)+(O1087-1)/2+IF(AND(DAY(fpdate)&gt;=15,MOD(O1087,2)=0),1,0),IF(MOD(O1087,2)=0,IF(DAY(fpdate)&gt;=15,DAY(fpdate)-14,DAY(fpdate)+14),DAY(fpdate))),IF(DAY(DATE(YEAR(fpdate),MONTH(fpdate)+O1087-1,DAY(fpdate)))&lt;&gt;DAY(fpdate),DATE(YEAR(fpdate),MONTH(fpdate)+O1087,0),DATE(YEAR(fpdate),MONTH(fpdate)+O1087-1,DAY(fpdate))))))</f>
        <v>#NAME?</v>
      </c>
      <c r="Q1087" s="80" t="str">
        <f>IF(O1087="","",IF(D1087&lt;&gt;"",D1087,IF(O1087=1,start_rate,IF(variable,IF(OR(O1087=1,O1087&lt;$J$23*periods_per_year),Q1086,MIN($J$24,IF(MOD(O1087-1,$J$26)=0,MAX($J$25,Q1086+$J$27),Q1086))),Q1086))))</f>
        <v>#NAME?</v>
      </c>
      <c r="R1087" s="78" t="str">
        <f t="shared" si="10"/>
        <v>#NAME?</v>
      </c>
      <c r="S1087" s="78" t="str">
        <f t="shared" si="11"/>
        <v>#NAME?</v>
      </c>
      <c r="T1087" s="78" t="str">
        <f t="shared" si="12"/>
        <v>#NAME?</v>
      </c>
      <c r="U1087" s="78" t="str">
        <f t="shared" si="13"/>
        <v>#NAME?</v>
      </c>
    </row>
    <row r="1088" ht="12.75" customHeight="1">
      <c r="A1088" s="74" t="str">
        <f t="shared" si="1"/>
        <v>#NAME?</v>
      </c>
      <c r="B1088" s="75" t="str">
        <f>IF(A1088="","",IF(OR(periods_per_year=26,periods_per_year=52),IF(periods_per_year=26,IF(A1088=1,fpdate,B1087+14),IF(periods_per_year=52,IF(A1088=1,fpdate,B1087+7),"n/a")),IF(periods_per_year=24,DATE(YEAR(fpdate),MONTH(fpdate)+(A1088-1)/2+IF(AND(DAY(fpdate)&gt;=15,MOD(A1088,2)=0),1,0),IF(MOD(A1088,2)=0,IF(DAY(fpdate)&gt;=15,DAY(fpdate)-14,DAY(fpdate)+14),DAY(fpdate))),IF(DAY(DATE(YEAR(fpdate),MONTH(fpdate)+A1088-1,DAY(fpdate)))&lt;&gt;DAY(fpdate),DATE(YEAR(fpdate),MONTH(fpdate)+A1088,0),DATE(YEAR(fpdate),MONTH(fpdate)+A1088-1,DAY(fpdate))))))</f>
        <v>#NAME?</v>
      </c>
      <c r="C1088" s="76" t="str">
        <f t="shared" si="2"/>
        <v>#NAME?</v>
      </c>
      <c r="D1088" s="77" t="str">
        <f>IF(A1088="","",IF(A1088=1,start_rate,IF(variable,IF(OR(A1088=1,A1088&lt;$J$23*periods_per_year),D1087,MIN($J$24,IF(MOD(A1088-1,$J$26)=0,MAX($J$25,D1087+$J$27),D1087))),D1087)))</f>
        <v>#NAME?</v>
      </c>
      <c r="E1088" s="78" t="str">
        <f t="shared" si="3"/>
        <v>#NAME?</v>
      </c>
      <c r="F1088" s="78" t="str">
        <f t="shared" si="4"/>
        <v>#NAME?</v>
      </c>
      <c r="G1088" s="78" t="str">
        <f>IF(OR(A1088="",A1088&lt;$E$23),"",IF(J1087&lt;=F1088,0,IF(IF(AND(A1088&gt;=$E$23,MOD(A1088-$E$23,int)=0),$E$24,0)+F1088&gt;=J1087+E1088,J1087+E1088-F1088,IF(AND(A1088&gt;=$E$23,MOD(A1088-$E$23,int)=0),$E$24,0)+IF(IF(AND(A1088&gt;=$E$23,MOD(A1088-$E$23,int)=0),$E$24,0)+IF(MOD(A1088-$E$27,periods_per_year)=0,$E$26,0)+F1088&lt;J1087+E1088,IF(MOD(A1088-$E$27,periods_per_year)=0,$E$26,0),J1087+E1088-IF(AND(A1088&gt;=$E$23,MOD(A1088-$E$23,int)=0),$E$24,0)-F1088))))</f>
        <v>#NAME?</v>
      </c>
      <c r="H1088" s="79"/>
      <c r="I1088" s="78" t="str">
        <f t="shared" si="5"/>
        <v>#NAME?</v>
      </c>
      <c r="J1088" s="78" t="str">
        <f t="shared" si="6"/>
        <v>#NAME?</v>
      </c>
      <c r="K1088" s="78" t="str">
        <f t="shared" si="7"/>
        <v>#NAME?</v>
      </c>
      <c r="L1088" s="78" t="str">
        <f t="shared" si="8"/>
        <v>#NAME?</v>
      </c>
      <c r="M1088" s="4"/>
      <c r="N1088" s="4"/>
      <c r="O1088" s="74" t="str">
        <f t="shared" si="9"/>
        <v>#NAME?</v>
      </c>
      <c r="P1088" s="75" t="str">
        <f>IF(O1088="","",IF(OR(periods_per_year=26,periods_per_year=52),IF(periods_per_year=26,IF(O1088=1,fpdate,P1087+14),IF(periods_per_year=52,IF(O1088=1,fpdate,P1087+7),"n/a")),IF(periods_per_year=24,DATE(YEAR(fpdate),MONTH(fpdate)+(O1088-1)/2+IF(AND(DAY(fpdate)&gt;=15,MOD(O1088,2)=0),1,0),IF(MOD(O1088,2)=0,IF(DAY(fpdate)&gt;=15,DAY(fpdate)-14,DAY(fpdate)+14),DAY(fpdate))),IF(DAY(DATE(YEAR(fpdate),MONTH(fpdate)+O1088-1,DAY(fpdate)))&lt;&gt;DAY(fpdate),DATE(YEAR(fpdate),MONTH(fpdate)+O1088,0),DATE(YEAR(fpdate),MONTH(fpdate)+O1088-1,DAY(fpdate))))))</f>
        <v>#NAME?</v>
      </c>
      <c r="Q1088" s="80" t="str">
        <f>IF(O1088="","",IF(D1088&lt;&gt;"",D1088,IF(O1088=1,start_rate,IF(variable,IF(OR(O1088=1,O1088&lt;$J$23*periods_per_year),Q1087,MIN($J$24,IF(MOD(O1088-1,$J$26)=0,MAX($J$25,Q1087+$J$27),Q1087))),Q1087))))</f>
        <v>#NAME?</v>
      </c>
      <c r="R1088" s="78" t="str">
        <f t="shared" si="10"/>
        <v>#NAME?</v>
      </c>
      <c r="S1088" s="78" t="str">
        <f t="shared" si="11"/>
        <v>#NAME?</v>
      </c>
      <c r="T1088" s="78" t="str">
        <f t="shared" si="12"/>
        <v>#NAME?</v>
      </c>
      <c r="U1088" s="78" t="str">
        <f t="shared" si="13"/>
        <v>#NAME?</v>
      </c>
    </row>
    <row r="1089" ht="12.75" customHeight="1">
      <c r="A1089" s="74" t="str">
        <f t="shared" si="1"/>
        <v>#NAME?</v>
      </c>
      <c r="B1089" s="75" t="str">
        <f>IF(A1089="","",IF(OR(periods_per_year=26,periods_per_year=52),IF(periods_per_year=26,IF(A1089=1,fpdate,B1088+14),IF(periods_per_year=52,IF(A1089=1,fpdate,B1088+7),"n/a")),IF(periods_per_year=24,DATE(YEAR(fpdate),MONTH(fpdate)+(A1089-1)/2+IF(AND(DAY(fpdate)&gt;=15,MOD(A1089,2)=0),1,0),IF(MOD(A1089,2)=0,IF(DAY(fpdate)&gt;=15,DAY(fpdate)-14,DAY(fpdate)+14),DAY(fpdate))),IF(DAY(DATE(YEAR(fpdate),MONTH(fpdate)+A1089-1,DAY(fpdate)))&lt;&gt;DAY(fpdate),DATE(YEAR(fpdate),MONTH(fpdate)+A1089,0),DATE(YEAR(fpdate),MONTH(fpdate)+A1089-1,DAY(fpdate))))))</f>
        <v>#NAME?</v>
      </c>
      <c r="C1089" s="76" t="str">
        <f t="shared" si="2"/>
        <v>#NAME?</v>
      </c>
      <c r="D1089" s="77" t="str">
        <f>IF(A1089="","",IF(A1089=1,start_rate,IF(variable,IF(OR(A1089=1,A1089&lt;$J$23*periods_per_year),D1088,MIN($J$24,IF(MOD(A1089-1,$J$26)=0,MAX($J$25,D1088+$J$27),D1088))),D1088)))</f>
        <v>#NAME?</v>
      </c>
      <c r="E1089" s="78" t="str">
        <f t="shared" si="3"/>
        <v>#NAME?</v>
      </c>
      <c r="F1089" s="78" t="str">
        <f t="shared" si="4"/>
        <v>#NAME?</v>
      </c>
      <c r="G1089" s="78" t="str">
        <f>IF(OR(A1089="",A1089&lt;$E$23),"",IF(J1088&lt;=F1089,0,IF(IF(AND(A1089&gt;=$E$23,MOD(A1089-$E$23,int)=0),$E$24,0)+F1089&gt;=J1088+E1089,J1088+E1089-F1089,IF(AND(A1089&gt;=$E$23,MOD(A1089-$E$23,int)=0),$E$24,0)+IF(IF(AND(A1089&gt;=$E$23,MOD(A1089-$E$23,int)=0),$E$24,0)+IF(MOD(A1089-$E$27,periods_per_year)=0,$E$26,0)+F1089&lt;J1088+E1089,IF(MOD(A1089-$E$27,periods_per_year)=0,$E$26,0),J1088+E1089-IF(AND(A1089&gt;=$E$23,MOD(A1089-$E$23,int)=0),$E$24,0)-F1089))))</f>
        <v>#NAME?</v>
      </c>
      <c r="H1089" s="79"/>
      <c r="I1089" s="78" t="str">
        <f t="shared" si="5"/>
        <v>#NAME?</v>
      </c>
      <c r="J1089" s="78" t="str">
        <f t="shared" si="6"/>
        <v>#NAME?</v>
      </c>
      <c r="K1089" s="78" t="str">
        <f t="shared" si="7"/>
        <v>#NAME?</v>
      </c>
      <c r="L1089" s="78" t="str">
        <f t="shared" si="8"/>
        <v>#NAME?</v>
      </c>
      <c r="M1089" s="4"/>
      <c r="N1089" s="4"/>
      <c r="O1089" s="74" t="str">
        <f t="shared" si="9"/>
        <v>#NAME?</v>
      </c>
      <c r="P1089" s="75" t="str">
        <f>IF(O1089="","",IF(OR(periods_per_year=26,periods_per_year=52),IF(periods_per_year=26,IF(O1089=1,fpdate,P1088+14),IF(periods_per_year=52,IF(O1089=1,fpdate,P1088+7),"n/a")),IF(periods_per_year=24,DATE(YEAR(fpdate),MONTH(fpdate)+(O1089-1)/2+IF(AND(DAY(fpdate)&gt;=15,MOD(O1089,2)=0),1,0),IF(MOD(O1089,2)=0,IF(DAY(fpdate)&gt;=15,DAY(fpdate)-14,DAY(fpdate)+14),DAY(fpdate))),IF(DAY(DATE(YEAR(fpdate),MONTH(fpdate)+O1089-1,DAY(fpdate)))&lt;&gt;DAY(fpdate),DATE(YEAR(fpdate),MONTH(fpdate)+O1089,0),DATE(YEAR(fpdate),MONTH(fpdate)+O1089-1,DAY(fpdate))))))</f>
        <v>#NAME?</v>
      </c>
      <c r="Q1089" s="80" t="str">
        <f>IF(O1089="","",IF(D1089&lt;&gt;"",D1089,IF(O1089=1,start_rate,IF(variable,IF(OR(O1089=1,O1089&lt;$J$23*periods_per_year),Q1088,MIN($J$24,IF(MOD(O1089-1,$J$26)=0,MAX($J$25,Q1088+$J$27),Q1088))),Q1088))))</f>
        <v>#NAME?</v>
      </c>
      <c r="R1089" s="78" t="str">
        <f t="shared" si="10"/>
        <v>#NAME?</v>
      </c>
      <c r="S1089" s="78" t="str">
        <f t="shared" si="11"/>
        <v>#NAME?</v>
      </c>
      <c r="T1089" s="78" t="str">
        <f t="shared" si="12"/>
        <v>#NAME?</v>
      </c>
      <c r="U1089" s="78" t="str">
        <f t="shared" si="13"/>
        <v>#NAME?</v>
      </c>
    </row>
    <row r="1090" ht="12.75" customHeight="1">
      <c r="A1090" s="74" t="str">
        <f t="shared" si="1"/>
        <v>#NAME?</v>
      </c>
      <c r="B1090" s="75" t="str">
        <f>IF(A1090="","",IF(OR(periods_per_year=26,periods_per_year=52),IF(periods_per_year=26,IF(A1090=1,fpdate,B1089+14),IF(periods_per_year=52,IF(A1090=1,fpdate,B1089+7),"n/a")),IF(periods_per_year=24,DATE(YEAR(fpdate),MONTH(fpdate)+(A1090-1)/2+IF(AND(DAY(fpdate)&gt;=15,MOD(A1090,2)=0),1,0),IF(MOD(A1090,2)=0,IF(DAY(fpdate)&gt;=15,DAY(fpdate)-14,DAY(fpdate)+14),DAY(fpdate))),IF(DAY(DATE(YEAR(fpdate),MONTH(fpdate)+A1090-1,DAY(fpdate)))&lt;&gt;DAY(fpdate),DATE(YEAR(fpdate),MONTH(fpdate)+A1090,0),DATE(YEAR(fpdate),MONTH(fpdate)+A1090-1,DAY(fpdate))))))</f>
        <v>#NAME?</v>
      </c>
      <c r="C1090" s="76" t="str">
        <f t="shared" si="2"/>
        <v>#NAME?</v>
      </c>
      <c r="D1090" s="77" t="str">
        <f>IF(A1090="","",IF(A1090=1,start_rate,IF(variable,IF(OR(A1090=1,A1090&lt;$J$23*periods_per_year),D1089,MIN($J$24,IF(MOD(A1090-1,$J$26)=0,MAX($J$25,D1089+$J$27),D1089))),D1089)))</f>
        <v>#NAME?</v>
      </c>
      <c r="E1090" s="78" t="str">
        <f t="shared" si="3"/>
        <v>#NAME?</v>
      </c>
      <c r="F1090" s="78" t="str">
        <f t="shared" si="4"/>
        <v>#NAME?</v>
      </c>
      <c r="G1090" s="78" t="str">
        <f>IF(OR(A1090="",A1090&lt;$E$23),"",IF(J1089&lt;=F1090,0,IF(IF(AND(A1090&gt;=$E$23,MOD(A1090-$E$23,int)=0),$E$24,0)+F1090&gt;=J1089+E1090,J1089+E1090-F1090,IF(AND(A1090&gt;=$E$23,MOD(A1090-$E$23,int)=0),$E$24,0)+IF(IF(AND(A1090&gt;=$E$23,MOD(A1090-$E$23,int)=0),$E$24,0)+IF(MOD(A1090-$E$27,periods_per_year)=0,$E$26,0)+F1090&lt;J1089+E1090,IF(MOD(A1090-$E$27,periods_per_year)=0,$E$26,0),J1089+E1090-IF(AND(A1090&gt;=$E$23,MOD(A1090-$E$23,int)=0),$E$24,0)-F1090))))</f>
        <v>#NAME?</v>
      </c>
      <c r="H1090" s="79"/>
      <c r="I1090" s="78" t="str">
        <f t="shared" si="5"/>
        <v>#NAME?</v>
      </c>
      <c r="J1090" s="78" t="str">
        <f t="shared" si="6"/>
        <v>#NAME?</v>
      </c>
      <c r="K1090" s="78" t="str">
        <f t="shared" si="7"/>
        <v>#NAME?</v>
      </c>
      <c r="L1090" s="78" t="str">
        <f t="shared" si="8"/>
        <v>#NAME?</v>
      </c>
      <c r="M1090" s="4"/>
      <c r="N1090" s="4"/>
      <c r="O1090" s="74" t="str">
        <f t="shared" si="9"/>
        <v>#NAME?</v>
      </c>
      <c r="P1090" s="75" t="str">
        <f>IF(O1090="","",IF(OR(periods_per_year=26,periods_per_year=52),IF(periods_per_year=26,IF(O1090=1,fpdate,P1089+14),IF(periods_per_year=52,IF(O1090=1,fpdate,P1089+7),"n/a")),IF(periods_per_year=24,DATE(YEAR(fpdate),MONTH(fpdate)+(O1090-1)/2+IF(AND(DAY(fpdate)&gt;=15,MOD(O1090,2)=0),1,0),IF(MOD(O1090,2)=0,IF(DAY(fpdate)&gt;=15,DAY(fpdate)-14,DAY(fpdate)+14),DAY(fpdate))),IF(DAY(DATE(YEAR(fpdate),MONTH(fpdate)+O1090-1,DAY(fpdate)))&lt;&gt;DAY(fpdate),DATE(YEAR(fpdate),MONTH(fpdate)+O1090,0),DATE(YEAR(fpdate),MONTH(fpdate)+O1090-1,DAY(fpdate))))))</f>
        <v>#NAME?</v>
      </c>
      <c r="Q1090" s="80" t="str">
        <f>IF(O1090="","",IF(D1090&lt;&gt;"",D1090,IF(O1090=1,start_rate,IF(variable,IF(OR(O1090=1,O1090&lt;$J$23*periods_per_year),Q1089,MIN($J$24,IF(MOD(O1090-1,$J$26)=0,MAX($J$25,Q1089+$J$27),Q1089))),Q1089))))</f>
        <v>#NAME?</v>
      </c>
      <c r="R1090" s="78" t="str">
        <f t="shared" si="10"/>
        <v>#NAME?</v>
      </c>
      <c r="S1090" s="78" t="str">
        <f t="shared" si="11"/>
        <v>#NAME?</v>
      </c>
      <c r="T1090" s="78" t="str">
        <f t="shared" si="12"/>
        <v>#NAME?</v>
      </c>
      <c r="U1090" s="78" t="str">
        <f t="shared" si="13"/>
        <v>#NAME?</v>
      </c>
    </row>
    <row r="1091" ht="12.75" customHeight="1">
      <c r="A1091" s="74" t="str">
        <f t="shared" si="1"/>
        <v>#NAME?</v>
      </c>
      <c r="B1091" s="75" t="str">
        <f>IF(A1091="","",IF(OR(periods_per_year=26,periods_per_year=52),IF(periods_per_year=26,IF(A1091=1,fpdate,B1090+14),IF(periods_per_year=52,IF(A1091=1,fpdate,B1090+7),"n/a")),IF(periods_per_year=24,DATE(YEAR(fpdate),MONTH(fpdate)+(A1091-1)/2+IF(AND(DAY(fpdate)&gt;=15,MOD(A1091,2)=0),1,0),IF(MOD(A1091,2)=0,IF(DAY(fpdate)&gt;=15,DAY(fpdate)-14,DAY(fpdate)+14),DAY(fpdate))),IF(DAY(DATE(YEAR(fpdate),MONTH(fpdate)+A1091-1,DAY(fpdate)))&lt;&gt;DAY(fpdate),DATE(YEAR(fpdate),MONTH(fpdate)+A1091,0),DATE(YEAR(fpdate),MONTH(fpdate)+A1091-1,DAY(fpdate))))))</f>
        <v>#NAME?</v>
      </c>
      <c r="C1091" s="76" t="str">
        <f t="shared" si="2"/>
        <v>#NAME?</v>
      </c>
      <c r="D1091" s="77" t="str">
        <f>IF(A1091="","",IF(A1091=1,start_rate,IF(variable,IF(OR(A1091=1,A1091&lt;$J$23*periods_per_year),D1090,MIN($J$24,IF(MOD(A1091-1,$J$26)=0,MAX($J$25,D1090+$J$27),D1090))),D1090)))</f>
        <v>#NAME?</v>
      </c>
      <c r="E1091" s="78" t="str">
        <f t="shared" si="3"/>
        <v>#NAME?</v>
      </c>
      <c r="F1091" s="78" t="str">
        <f t="shared" si="4"/>
        <v>#NAME?</v>
      </c>
      <c r="G1091" s="78" t="str">
        <f>IF(OR(A1091="",A1091&lt;$E$23),"",IF(J1090&lt;=F1091,0,IF(IF(AND(A1091&gt;=$E$23,MOD(A1091-$E$23,int)=0),$E$24,0)+F1091&gt;=J1090+E1091,J1090+E1091-F1091,IF(AND(A1091&gt;=$E$23,MOD(A1091-$E$23,int)=0),$E$24,0)+IF(IF(AND(A1091&gt;=$E$23,MOD(A1091-$E$23,int)=0),$E$24,0)+IF(MOD(A1091-$E$27,periods_per_year)=0,$E$26,0)+F1091&lt;J1090+E1091,IF(MOD(A1091-$E$27,periods_per_year)=0,$E$26,0),J1090+E1091-IF(AND(A1091&gt;=$E$23,MOD(A1091-$E$23,int)=0),$E$24,0)-F1091))))</f>
        <v>#NAME?</v>
      </c>
      <c r="H1091" s="79"/>
      <c r="I1091" s="78" t="str">
        <f t="shared" si="5"/>
        <v>#NAME?</v>
      </c>
      <c r="J1091" s="78" t="str">
        <f t="shared" si="6"/>
        <v>#NAME?</v>
      </c>
      <c r="K1091" s="78" t="str">
        <f t="shared" si="7"/>
        <v>#NAME?</v>
      </c>
      <c r="L1091" s="78" t="str">
        <f t="shared" si="8"/>
        <v>#NAME?</v>
      </c>
      <c r="M1091" s="4"/>
      <c r="N1091" s="4"/>
      <c r="O1091" s="74" t="str">
        <f t="shared" si="9"/>
        <v>#NAME?</v>
      </c>
      <c r="P1091" s="75" t="str">
        <f>IF(O1091="","",IF(OR(periods_per_year=26,periods_per_year=52),IF(periods_per_year=26,IF(O1091=1,fpdate,P1090+14),IF(periods_per_year=52,IF(O1091=1,fpdate,P1090+7),"n/a")),IF(periods_per_year=24,DATE(YEAR(fpdate),MONTH(fpdate)+(O1091-1)/2+IF(AND(DAY(fpdate)&gt;=15,MOD(O1091,2)=0),1,0),IF(MOD(O1091,2)=0,IF(DAY(fpdate)&gt;=15,DAY(fpdate)-14,DAY(fpdate)+14),DAY(fpdate))),IF(DAY(DATE(YEAR(fpdate),MONTH(fpdate)+O1091-1,DAY(fpdate)))&lt;&gt;DAY(fpdate),DATE(YEAR(fpdate),MONTH(fpdate)+O1091,0),DATE(YEAR(fpdate),MONTH(fpdate)+O1091-1,DAY(fpdate))))))</f>
        <v>#NAME?</v>
      </c>
      <c r="Q1091" s="80" t="str">
        <f>IF(O1091="","",IF(D1091&lt;&gt;"",D1091,IF(O1091=1,start_rate,IF(variable,IF(OR(O1091=1,O1091&lt;$J$23*periods_per_year),Q1090,MIN($J$24,IF(MOD(O1091-1,$J$26)=0,MAX($J$25,Q1090+$J$27),Q1090))),Q1090))))</f>
        <v>#NAME?</v>
      </c>
      <c r="R1091" s="78" t="str">
        <f t="shared" si="10"/>
        <v>#NAME?</v>
      </c>
      <c r="S1091" s="78" t="str">
        <f t="shared" si="11"/>
        <v>#NAME?</v>
      </c>
      <c r="T1091" s="78" t="str">
        <f t="shared" si="12"/>
        <v>#NAME?</v>
      </c>
      <c r="U1091" s="78" t="str">
        <f t="shared" si="13"/>
        <v>#NAME?</v>
      </c>
    </row>
    <row r="1092" ht="12.75" customHeight="1">
      <c r="A1092" s="74" t="str">
        <f t="shared" si="1"/>
        <v>#NAME?</v>
      </c>
      <c r="B1092" s="75" t="str">
        <f>IF(A1092="","",IF(OR(periods_per_year=26,periods_per_year=52),IF(periods_per_year=26,IF(A1092=1,fpdate,B1091+14),IF(periods_per_year=52,IF(A1092=1,fpdate,B1091+7),"n/a")),IF(periods_per_year=24,DATE(YEAR(fpdate),MONTH(fpdate)+(A1092-1)/2+IF(AND(DAY(fpdate)&gt;=15,MOD(A1092,2)=0),1,0),IF(MOD(A1092,2)=0,IF(DAY(fpdate)&gt;=15,DAY(fpdate)-14,DAY(fpdate)+14),DAY(fpdate))),IF(DAY(DATE(YEAR(fpdate),MONTH(fpdate)+A1092-1,DAY(fpdate)))&lt;&gt;DAY(fpdate),DATE(YEAR(fpdate),MONTH(fpdate)+A1092,0),DATE(YEAR(fpdate),MONTH(fpdate)+A1092-1,DAY(fpdate))))))</f>
        <v>#NAME?</v>
      </c>
      <c r="C1092" s="76" t="str">
        <f t="shared" si="2"/>
        <v>#NAME?</v>
      </c>
      <c r="D1092" s="77" t="str">
        <f>IF(A1092="","",IF(A1092=1,start_rate,IF(variable,IF(OR(A1092=1,A1092&lt;$J$23*periods_per_year),D1091,MIN($J$24,IF(MOD(A1092-1,$J$26)=0,MAX($J$25,D1091+$J$27),D1091))),D1091)))</f>
        <v>#NAME?</v>
      </c>
      <c r="E1092" s="78" t="str">
        <f t="shared" si="3"/>
        <v>#NAME?</v>
      </c>
      <c r="F1092" s="78" t="str">
        <f t="shared" si="4"/>
        <v>#NAME?</v>
      </c>
      <c r="G1092" s="78" t="str">
        <f>IF(OR(A1092="",A1092&lt;$E$23),"",IF(J1091&lt;=F1092,0,IF(IF(AND(A1092&gt;=$E$23,MOD(A1092-$E$23,int)=0),$E$24,0)+F1092&gt;=J1091+E1092,J1091+E1092-F1092,IF(AND(A1092&gt;=$E$23,MOD(A1092-$E$23,int)=0),$E$24,0)+IF(IF(AND(A1092&gt;=$E$23,MOD(A1092-$E$23,int)=0),$E$24,0)+IF(MOD(A1092-$E$27,periods_per_year)=0,$E$26,0)+F1092&lt;J1091+E1092,IF(MOD(A1092-$E$27,periods_per_year)=0,$E$26,0),J1091+E1092-IF(AND(A1092&gt;=$E$23,MOD(A1092-$E$23,int)=0),$E$24,0)-F1092))))</f>
        <v>#NAME?</v>
      </c>
      <c r="H1092" s="79"/>
      <c r="I1092" s="78" t="str">
        <f t="shared" si="5"/>
        <v>#NAME?</v>
      </c>
      <c r="J1092" s="78" t="str">
        <f t="shared" si="6"/>
        <v>#NAME?</v>
      </c>
      <c r="K1092" s="78" t="str">
        <f t="shared" si="7"/>
        <v>#NAME?</v>
      </c>
      <c r="L1092" s="78" t="str">
        <f t="shared" si="8"/>
        <v>#NAME?</v>
      </c>
      <c r="M1092" s="4"/>
      <c r="N1092" s="4"/>
      <c r="O1092" s="74" t="str">
        <f t="shared" si="9"/>
        <v>#NAME?</v>
      </c>
      <c r="P1092" s="75" t="str">
        <f>IF(O1092="","",IF(OR(periods_per_year=26,periods_per_year=52),IF(periods_per_year=26,IF(O1092=1,fpdate,P1091+14),IF(periods_per_year=52,IF(O1092=1,fpdate,P1091+7),"n/a")),IF(periods_per_year=24,DATE(YEAR(fpdate),MONTH(fpdate)+(O1092-1)/2+IF(AND(DAY(fpdate)&gt;=15,MOD(O1092,2)=0),1,0),IF(MOD(O1092,2)=0,IF(DAY(fpdate)&gt;=15,DAY(fpdate)-14,DAY(fpdate)+14),DAY(fpdate))),IF(DAY(DATE(YEAR(fpdate),MONTH(fpdate)+O1092-1,DAY(fpdate)))&lt;&gt;DAY(fpdate),DATE(YEAR(fpdate),MONTH(fpdate)+O1092,0),DATE(YEAR(fpdate),MONTH(fpdate)+O1092-1,DAY(fpdate))))))</f>
        <v>#NAME?</v>
      </c>
      <c r="Q1092" s="80" t="str">
        <f>IF(O1092="","",IF(D1092&lt;&gt;"",D1092,IF(O1092=1,start_rate,IF(variable,IF(OR(O1092=1,O1092&lt;$J$23*periods_per_year),Q1091,MIN($J$24,IF(MOD(O1092-1,$J$26)=0,MAX($J$25,Q1091+$J$27),Q1091))),Q1091))))</f>
        <v>#NAME?</v>
      </c>
      <c r="R1092" s="78" t="str">
        <f t="shared" si="10"/>
        <v>#NAME?</v>
      </c>
      <c r="S1092" s="78" t="str">
        <f t="shared" si="11"/>
        <v>#NAME?</v>
      </c>
      <c r="T1092" s="78" t="str">
        <f t="shared" si="12"/>
        <v>#NAME?</v>
      </c>
      <c r="U1092" s="78" t="str">
        <f t="shared" si="13"/>
        <v>#NAME?</v>
      </c>
    </row>
    <row r="1093" ht="12.75" customHeight="1">
      <c r="A1093" s="74" t="str">
        <f t="shared" si="1"/>
        <v>#NAME?</v>
      </c>
      <c r="B1093" s="75" t="str">
        <f>IF(A1093="","",IF(OR(periods_per_year=26,periods_per_year=52),IF(periods_per_year=26,IF(A1093=1,fpdate,B1092+14),IF(periods_per_year=52,IF(A1093=1,fpdate,B1092+7),"n/a")),IF(periods_per_year=24,DATE(YEAR(fpdate),MONTH(fpdate)+(A1093-1)/2+IF(AND(DAY(fpdate)&gt;=15,MOD(A1093,2)=0),1,0),IF(MOD(A1093,2)=0,IF(DAY(fpdate)&gt;=15,DAY(fpdate)-14,DAY(fpdate)+14),DAY(fpdate))),IF(DAY(DATE(YEAR(fpdate),MONTH(fpdate)+A1093-1,DAY(fpdate)))&lt;&gt;DAY(fpdate),DATE(YEAR(fpdate),MONTH(fpdate)+A1093,0),DATE(YEAR(fpdate),MONTH(fpdate)+A1093-1,DAY(fpdate))))))</f>
        <v>#NAME?</v>
      </c>
      <c r="C1093" s="76" t="str">
        <f t="shared" si="2"/>
        <v>#NAME?</v>
      </c>
      <c r="D1093" s="77" t="str">
        <f>IF(A1093="","",IF(A1093=1,start_rate,IF(variable,IF(OR(A1093=1,A1093&lt;$J$23*periods_per_year),D1092,MIN($J$24,IF(MOD(A1093-1,$J$26)=0,MAX($J$25,D1092+$J$27),D1092))),D1092)))</f>
        <v>#NAME?</v>
      </c>
      <c r="E1093" s="78" t="str">
        <f t="shared" si="3"/>
        <v>#NAME?</v>
      </c>
      <c r="F1093" s="78" t="str">
        <f t="shared" si="4"/>
        <v>#NAME?</v>
      </c>
      <c r="G1093" s="78" t="str">
        <f>IF(OR(A1093="",A1093&lt;$E$23),"",IF(J1092&lt;=F1093,0,IF(IF(AND(A1093&gt;=$E$23,MOD(A1093-$E$23,int)=0),$E$24,0)+F1093&gt;=J1092+E1093,J1092+E1093-F1093,IF(AND(A1093&gt;=$E$23,MOD(A1093-$E$23,int)=0),$E$24,0)+IF(IF(AND(A1093&gt;=$E$23,MOD(A1093-$E$23,int)=0),$E$24,0)+IF(MOD(A1093-$E$27,periods_per_year)=0,$E$26,0)+F1093&lt;J1092+E1093,IF(MOD(A1093-$E$27,periods_per_year)=0,$E$26,0),J1092+E1093-IF(AND(A1093&gt;=$E$23,MOD(A1093-$E$23,int)=0),$E$24,0)-F1093))))</f>
        <v>#NAME?</v>
      </c>
      <c r="H1093" s="79"/>
      <c r="I1093" s="78" t="str">
        <f t="shared" si="5"/>
        <v>#NAME?</v>
      </c>
      <c r="J1093" s="78" t="str">
        <f t="shared" si="6"/>
        <v>#NAME?</v>
      </c>
      <c r="K1093" s="78" t="str">
        <f t="shared" si="7"/>
        <v>#NAME?</v>
      </c>
      <c r="L1093" s="78" t="str">
        <f t="shared" si="8"/>
        <v>#NAME?</v>
      </c>
      <c r="M1093" s="4"/>
      <c r="N1093" s="4"/>
      <c r="O1093" s="74" t="str">
        <f t="shared" si="9"/>
        <v>#NAME?</v>
      </c>
      <c r="P1093" s="75" t="str">
        <f>IF(O1093="","",IF(OR(periods_per_year=26,periods_per_year=52),IF(periods_per_year=26,IF(O1093=1,fpdate,P1092+14),IF(periods_per_year=52,IF(O1093=1,fpdate,P1092+7),"n/a")),IF(periods_per_year=24,DATE(YEAR(fpdate),MONTH(fpdate)+(O1093-1)/2+IF(AND(DAY(fpdate)&gt;=15,MOD(O1093,2)=0),1,0),IF(MOD(O1093,2)=0,IF(DAY(fpdate)&gt;=15,DAY(fpdate)-14,DAY(fpdate)+14),DAY(fpdate))),IF(DAY(DATE(YEAR(fpdate),MONTH(fpdate)+O1093-1,DAY(fpdate)))&lt;&gt;DAY(fpdate),DATE(YEAR(fpdate),MONTH(fpdate)+O1093,0),DATE(YEAR(fpdate),MONTH(fpdate)+O1093-1,DAY(fpdate))))))</f>
        <v>#NAME?</v>
      </c>
      <c r="Q1093" s="80" t="str">
        <f>IF(O1093="","",IF(D1093&lt;&gt;"",D1093,IF(O1093=1,start_rate,IF(variable,IF(OR(O1093=1,O1093&lt;$J$23*periods_per_year),Q1092,MIN($J$24,IF(MOD(O1093-1,$J$26)=0,MAX($J$25,Q1092+$J$27),Q1092))),Q1092))))</f>
        <v>#NAME?</v>
      </c>
      <c r="R1093" s="78" t="str">
        <f t="shared" si="10"/>
        <v>#NAME?</v>
      </c>
      <c r="S1093" s="78" t="str">
        <f t="shared" si="11"/>
        <v>#NAME?</v>
      </c>
      <c r="T1093" s="78" t="str">
        <f t="shared" si="12"/>
        <v>#NAME?</v>
      </c>
      <c r="U1093" s="78" t="str">
        <f t="shared" si="13"/>
        <v>#NAME?</v>
      </c>
    </row>
    <row r="1094" ht="12.75" customHeight="1">
      <c r="A1094" s="74" t="str">
        <f t="shared" si="1"/>
        <v>#NAME?</v>
      </c>
      <c r="B1094" s="75" t="str">
        <f>IF(A1094="","",IF(OR(periods_per_year=26,periods_per_year=52),IF(periods_per_year=26,IF(A1094=1,fpdate,B1093+14),IF(periods_per_year=52,IF(A1094=1,fpdate,B1093+7),"n/a")),IF(periods_per_year=24,DATE(YEAR(fpdate),MONTH(fpdate)+(A1094-1)/2+IF(AND(DAY(fpdate)&gt;=15,MOD(A1094,2)=0),1,0),IF(MOD(A1094,2)=0,IF(DAY(fpdate)&gt;=15,DAY(fpdate)-14,DAY(fpdate)+14),DAY(fpdate))),IF(DAY(DATE(YEAR(fpdate),MONTH(fpdate)+A1094-1,DAY(fpdate)))&lt;&gt;DAY(fpdate),DATE(YEAR(fpdate),MONTH(fpdate)+A1094,0),DATE(YEAR(fpdate),MONTH(fpdate)+A1094-1,DAY(fpdate))))))</f>
        <v>#NAME?</v>
      </c>
      <c r="C1094" s="76" t="str">
        <f t="shared" si="2"/>
        <v>#NAME?</v>
      </c>
      <c r="D1094" s="77" t="str">
        <f>IF(A1094="","",IF(A1094=1,start_rate,IF(variable,IF(OR(A1094=1,A1094&lt;$J$23*periods_per_year),D1093,MIN($J$24,IF(MOD(A1094-1,$J$26)=0,MAX($J$25,D1093+$J$27),D1093))),D1093)))</f>
        <v>#NAME?</v>
      </c>
      <c r="E1094" s="78" t="str">
        <f t="shared" si="3"/>
        <v>#NAME?</v>
      </c>
      <c r="F1094" s="78" t="str">
        <f t="shared" si="4"/>
        <v>#NAME?</v>
      </c>
      <c r="G1094" s="78" t="str">
        <f>IF(OR(A1094="",A1094&lt;$E$23),"",IF(J1093&lt;=F1094,0,IF(IF(AND(A1094&gt;=$E$23,MOD(A1094-$E$23,int)=0),$E$24,0)+F1094&gt;=J1093+E1094,J1093+E1094-F1094,IF(AND(A1094&gt;=$E$23,MOD(A1094-$E$23,int)=0),$E$24,0)+IF(IF(AND(A1094&gt;=$E$23,MOD(A1094-$E$23,int)=0),$E$24,0)+IF(MOD(A1094-$E$27,periods_per_year)=0,$E$26,0)+F1094&lt;J1093+E1094,IF(MOD(A1094-$E$27,periods_per_year)=0,$E$26,0),J1093+E1094-IF(AND(A1094&gt;=$E$23,MOD(A1094-$E$23,int)=0),$E$24,0)-F1094))))</f>
        <v>#NAME?</v>
      </c>
      <c r="H1094" s="79"/>
      <c r="I1094" s="78" t="str">
        <f t="shared" si="5"/>
        <v>#NAME?</v>
      </c>
      <c r="J1094" s="78" t="str">
        <f t="shared" si="6"/>
        <v>#NAME?</v>
      </c>
      <c r="K1094" s="78" t="str">
        <f t="shared" si="7"/>
        <v>#NAME?</v>
      </c>
      <c r="L1094" s="78" t="str">
        <f t="shared" si="8"/>
        <v>#NAME?</v>
      </c>
      <c r="M1094" s="4"/>
      <c r="N1094" s="4"/>
      <c r="O1094" s="74" t="str">
        <f t="shared" si="9"/>
        <v>#NAME?</v>
      </c>
      <c r="P1094" s="75" t="str">
        <f>IF(O1094="","",IF(OR(periods_per_year=26,periods_per_year=52),IF(periods_per_year=26,IF(O1094=1,fpdate,P1093+14),IF(periods_per_year=52,IF(O1094=1,fpdate,P1093+7),"n/a")),IF(periods_per_year=24,DATE(YEAR(fpdate),MONTH(fpdate)+(O1094-1)/2+IF(AND(DAY(fpdate)&gt;=15,MOD(O1094,2)=0),1,0),IF(MOD(O1094,2)=0,IF(DAY(fpdate)&gt;=15,DAY(fpdate)-14,DAY(fpdate)+14),DAY(fpdate))),IF(DAY(DATE(YEAR(fpdate),MONTH(fpdate)+O1094-1,DAY(fpdate)))&lt;&gt;DAY(fpdate),DATE(YEAR(fpdate),MONTH(fpdate)+O1094,0),DATE(YEAR(fpdate),MONTH(fpdate)+O1094-1,DAY(fpdate))))))</f>
        <v>#NAME?</v>
      </c>
      <c r="Q1094" s="80" t="str">
        <f>IF(O1094="","",IF(D1094&lt;&gt;"",D1094,IF(O1094=1,start_rate,IF(variable,IF(OR(O1094=1,O1094&lt;$J$23*periods_per_year),Q1093,MIN($J$24,IF(MOD(O1094-1,$J$26)=0,MAX($J$25,Q1093+$J$27),Q1093))),Q1093))))</f>
        <v>#NAME?</v>
      </c>
      <c r="R1094" s="78" t="str">
        <f t="shared" si="10"/>
        <v>#NAME?</v>
      </c>
      <c r="S1094" s="78" t="str">
        <f t="shared" si="11"/>
        <v>#NAME?</v>
      </c>
      <c r="T1094" s="78" t="str">
        <f t="shared" si="12"/>
        <v>#NAME?</v>
      </c>
      <c r="U1094" s="78" t="str">
        <f t="shared" si="13"/>
        <v>#NAME?</v>
      </c>
    </row>
    <row r="1095" ht="12.75" customHeight="1">
      <c r="A1095" s="74" t="str">
        <f t="shared" si="1"/>
        <v>#NAME?</v>
      </c>
      <c r="B1095" s="75" t="str">
        <f>IF(A1095="","",IF(OR(periods_per_year=26,periods_per_year=52),IF(periods_per_year=26,IF(A1095=1,fpdate,B1094+14),IF(periods_per_year=52,IF(A1095=1,fpdate,B1094+7),"n/a")),IF(periods_per_year=24,DATE(YEAR(fpdate),MONTH(fpdate)+(A1095-1)/2+IF(AND(DAY(fpdate)&gt;=15,MOD(A1095,2)=0),1,0),IF(MOD(A1095,2)=0,IF(DAY(fpdate)&gt;=15,DAY(fpdate)-14,DAY(fpdate)+14),DAY(fpdate))),IF(DAY(DATE(YEAR(fpdate),MONTH(fpdate)+A1095-1,DAY(fpdate)))&lt;&gt;DAY(fpdate),DATE(YEAR(fpdate),MONTH(fpdate)+A1095,0),DATE(YEAR(fpdate),MONTH(fpdate)+A1095-1,DAY(fpdate))))))</f>
        <v>#NAME?</v>
      </c>
      <c r="C1095" s="76" t="str">
        <f t="shared" si="2"/>
        <v>#NAME?</v>
      </c>
      <c r="D1095" s="77" t="str">
        <f>IF(A1095="","",IF(A1095=1,start_rate,IF(variable,IF(OR(A1095=1,A1095&lt;$J$23*periods_per_year),D1094,MIN($J$24,IF(MOD(A1095-1,$J$26)=0,MAX($J$25,D1094+$J$27),D1094))),D1094)))</f>
        <v>#NAME?</v>
      </c>
      <c r="E1095" s="78" t="str">
        <f t="shared" si="3"/>
        <v>#NAME?</v>
      </c>
      <c r="F1095" s="78" t="str">
        <f t="shared" si="4"/>
        <v>#NAME?</v>
      </c>
      <c r="G1095" s="78" t="str">
        <f>IF(OR(A1095="",A1095&lt;$E$23),"",IF(J1094&lt;=F1095,0,IF(IF(AND(A1095&gt;=$E$23,MOD(A1095-$E$23,int)=0),$E$24,0)+F1095&gt;=J1094+E1095,J1094+E1095-F1095,IF(AND(A1095&gt;=$E$23,MOD(A1095-$E$23,int)=0),$E$24,0)+IF(IF(AND(A1095&gt;=$E$23,MOD(A1095-$E$23,int)=0),$E$24,0)+IF(MOD(A1095-$E$27,periods_per_year)=0,$E$26,0)+F1095&lt;J1094+E1095,IF(MOD(A1095-$E$27,periods_per_year)=0,$E$26,0),J1094+E1095-IF(AND(A1095&gt;=$E$23,MOD(A1095-$E$23,int)=0),$E$24,0)-F1095))))</f>
        <v>#NAME?</v>
      </c>
      <c r="H1095" s="79"/>
      <c r="I1095" s="78" t="str">
        <f t="shared" si="5"/>
        <v>#NAME?</v>
      </c>
      <c r="J1095" s="78" t="str">
        <f t="shared" si="6"/>
        <v>#NAME?</v>
      </c>
      <c r="K1095" s="78" t="str">
        <f t="shared" si="7"/>
        <v>#NAME?</v>
      </c>
      <c r="L1095" s="78" t="str">
        <f t="shared" si="8"/>
        <v>#NAME?</v>
      </c>
      <c r="M1095" s="4"/>
      <c r="N1095" s="4"/>
      <c r="O1095" s="74" t="str">
        <f t="shared" si="9"/>
        <v>#NAME?</v>
      </c>
      <c r="P1095" s="75" t="str">
        <f>IF(O1095="","",IF(OR(periods_per_year=26,periods_per_year=52),IF(periods_per_year=26,IF(O1095=1,fpdate,P1094+14),IF(periods_per_year=52,IF(O1095=1,fpdate,P1094+7),"n/a")),IF(periods_per_year=24,DATE(YEAR(fpdate),MONTH(fpdate)+(O1095-1)/2+IF(AND(DAY(fpdate)&gt;=15,MOD(O1095,2)=0),1,0),IF(MOD(O1095,2)=0,IF(DAY(fpdate)&gt;=15,DAY(fpdate)-14,DAY(fpdate)+14),DAY(fpdate))),IF(DAY(DATE(YEAR(fpdate),MONTH(fpdate)+O1095-1,DAY(fpdate)))&lt;&gt;DAY(fpdate),DATE(YEAR(fpdate),MONTH(fpdate)+O1095,0),DATE(YEAR(fpdate),MONTH(fpdate)+O1095-1,DAY(fpdate))))))</f>
        <v>#NAME?</v>
      </c>
      <c r="Q1095" s="80" t="str">
        <f>IF(O1095="","",IF(D1095&lt;&gt;"",D1095,IF(O1095=1,start_rate,IF(variable,IF(OR(O1095=1,O1095&lt;$J$23*periods_per_year),Q1094,MIN($J$24,IF(MOD(O1095-1,$J$26)=0,MAX($J$25,Q1094+$J$27),Q1094))),Q1094))))</f>
        <v>#NAME?</v>
      </c>
      <c r="R1095" s="78" t="str">
        <f t="shared" si="10"/>
        <v>#NAME?</v>
      </c>
      <c r="S1095" s="78" t="str">
        <f t="shared" si="11"/>
        <v>#NAME?</v>
      </c>
      <c r="T1095" s="78" t="str">
        <f t="shared" si="12"/>
        <v>#NAME?</v>
      </c>
      <c r="U1095" s="78" t="str">
        <f t="shared" si="13"/>
        <v>#NAME?</v>
      </c>
    </row>
    <row r="1096" ht="12.75" customHeight="1">
      <c r="A1096" s="74" t="str">
        <f t="shared" si="1"/>
        <v>#NAME?</v>
      </c>
      <c r="B1096" s="75" t="str">
        <f>IF(A1096="","",IF(OR(periods_per_year=26,periods_per_year=52),IF(periods_per_year=26,IF(A1096=1,fpdate,B1095+14),IF(periods_per_year=52,IF(A1096=1,fpdate,B1095+7),"n/a")),IF(periods_per_year=24,DATE(YEAR(fpdate),MONTH(fpdate)+(A1096-1)/2+IF(AND(DAY(fpdate)&gt;=15,MOD(A1096,2)=0),1,0),IF(MOD(A1096,2)=0,IF(DAY(fpdate)&gt;=15,DAY(fpdate)-14,DAY(fpdate)+14),DAY(fpdate))),IF(DAY(DATE(YEAR(fpdate),MONTH(fpdate)+A1096-1,DAY(fpdate)))&lt;&gt;DAY(fpdate),DATE(YEAR(fpdate),MONTH(fpdate)+A1096,0),DATE(YEAR(fpdate),MONTH(fpdate)+A1096-1,DAY(fpdate))))))</f>
        <v>#NAME?</v>
      </c>
      <c r="C1096" s="76" t="str">
        <f t="shared" si="2"/>
        <v>#NAME?</v>
      </c>
      <c r="D1096" s="77" t="str">
        <f>IF(A1096="","",IF(A1096=1,start_rate,IF(variable,IF(OR(A1096=1,A1096&lt;$J$23*periods_per_year),D1095,MIN($J$24,IF(MOD(A1096-1,$J$26)=0,MAX($J$25,D1095+$J$27),D1095))),D1095)))</f>
        <v>#NAME?</v>
      </c>
      <c r="E1096" s="78" t="str">
        <f t="shared" si="3"/>
        <v>#NAME?</v>
      </c>
      <c r="F1096" s="78" t="str">
        <f t="shared" si="4"/>
        <v>#NAME?</v>
      </c>
      <c r="G1096" s="78" t="str">
        <f>IF(OR(A1096="",A1096&lt;$E$23),"",IF(J1095&lt;=F1096,0,IF(IF(AND(A1096&gt;=$E$23,MOD(A1096-$E$23,int)=0),$E$24,0)+F1096&gt;=J1095+E1096,J1095+E1096-F1096,IF(AND(A1096&gt;=$E$23,MOD(A1096-$E$23,int)=0),$E$24,0)+IF(IF(AND(A1096&gt;=$E$23,MOD(A1096-$E$23,int)=0),$E$24,0)+IF(MOD(A1096-$E$27,periods_per_year)=0,$E$26,0)+F1096&lt;J1095+E1096,IF(MOD(A1096-$E$27,periods_per_year)=0,$E$26,0),J1095+E1096-IF(AND(A1096&gt;=$E$23,MOD(A1096-$E$23,int)=0),$E$24,0)-F1096))))</f>
        <v>#NAME?</v>
      </c>
      <c r="H1096" s="79"/>
      <c r="I1096" s="78" t="str">
        <f t="shared" si="5"/>
        <v>#NAME?</v>
      </c>
      <c r="J1096" s="78" t="str">
        <f t="shared" si="6"/>
        <v>#NAME?</v>
      </c>
      <c r="K1096" s="78" t="str">
        <f t="shared" si="7"/>
        <v>#NAME?</v>
      </c>
      <c r="L1096" s="78" t="str">
        <f t="shared" si="8"/>
        <v>#NAME?</v>
      </c>
      <c r="M1096" s="4"/>
      <c r="N1096" s="4"/>
      <c r="O1096" s="74" t="str">
        <f t="shared" si="9"/>
        <v>#NAME?</v>
      </c>
      <c r="P1096" s="75" t="str">
        <f>IF(O1096="","",IF(OR(periods_per_year=26,periods_per_year=52),IF(periods_per_year=26,IF(O1096=1,fpdate,P1095+14),IF(periods_per_year=52,IF(O1096=1,fpdate,P1095+7),"n/a")),IF(periods_per_year=24,DATE(YEAR(fpdate),MONTH(fpdate)+(O1096-1)/2+IF(AND(DAY(fpdate)&gt;=15,MOD(O1096,2)=0),1,0),IF(MOD(O1096,2)=0,IF(DAY(fpdate)&gt;=15,DAY(fpdate)-14,DAY(fpdate)+14),DAY(fpdate))),IF(DAY(DATE(YEAR(fpdate),MONTH(fpdate)+O1096-1,DAY(fpdate)))&lt;&gt;DAY(fpdate),DATE(YEAR(fpdate),MONTH(fpdate)+O1096,0),DATE(YEAR(fpdate),MONTH(fpdate)+O1096-1,DAY(fpdate))))))</f>
        <v>#NAME?</v>
      </c>
      <c r="Q1096" s="80" t="str">
        <f>IF(O1096="","",IF(D1096&lt;&gt;"",D1096,IF(O1096=1,start_rate,IF(variable,IF(OR(O1096=1,O1096&lt;$J$23*periods_per_year),Q1095,MIN($J$24,IF(MOD(O1096-1,$J$26)=0,MAX($J$25,Q1095+$J$27),Q1095))),Q1095))))</f>
        <v>#NAME?</v>
      </c>
      <c r="R1096" s="78" t="str">
        <f t="shared" si="10"/>
        <v>#NAME?</v>
      </c>
      <c r="S1096" s="78" t="str">
        <f t="shared" si="11"/>
        <v>#NAME?</v>
      </c>
      <c r="T1096" s="78" t="str">
        <f t="shared" si="12"/>
        <v>#NAME?</v>
      </c>
      <c r="U1096" s="78" t="str">
        <f t="shared" si="13"/>
        <v>#NAME?</v>
      </c>
    </row>
    <row r="1097" ht="12.75" customHeight="1">
      <c r="A1097" s="74" t="str">
        <f t="shared" si="1"/>
        <v>#NAME?</v>
      </c>
      <c r="B1097" s="75" t="str">
        <f>IF(A1097="","",IF(OR(periods_per_year=26,periods_per_year=52),IF(periods_per_year=26,IF(A1097=1,fpdate,B1096+14),IF(periods_per_year=52,IF(A1097=1,fpdate,B1096+7),"n/a")),IF(periods_per_year=24,DATE(YEAR(fpdate),MONTH(fpdate)+(A1097-1)/2+IF(AND(DAY(fpdate)&gt;=15,MOD(A1097,2)=0),1,0),IF(MOD(A1097,2)=0,IF(DAY(fpdate)&gt;=15,DAY(fpdate)-14,DAY(fpdate)+14),DAY(fpdate))),IF(DAY(DATE(YEAR(fpdate),MONTH(fpdate)+A1097-1,DAY(fpdate)))&lt;&gt;DAY(fpdate),DATE(YEAR(fpdate),MONTH(fpdate)+A1097,0),DATE(YEAR(fpdate),MONTH(fpdate)+A1097-1,DAY(fpdate))))))</f>
        <v>#NAME?</v>
      </c>
      <c r="C1097" s="76" t="str">
        <f t="shared" si="2"/>
        <v>#NAME?</v>
      </c>
      <c r="D1097" s="77" t="str">
        <f>IF(A1097="","",IF(A1097=1,start_rate,IF(variable,IF(OR(A1097=1,A1097&lt;$J$23*periods_per_year),D1096,MIN($J$24,IF(MOD(A1097-1,$J$26)=0,MAX($J$25,D1096+$J$27),D1096))),D1096)))</f>
        <v>#NAME?</v>
      </c>
      <c r="E1097" s="78" t="str">
        <f t="shared" si="3"/>
        <v>#NAME?</v>
      </c>
      <c r="F1097" s="78" t="str">
        <f t="shared" si="4"/>
        <v>#NAME?</v>
      </c>
      <c r="G1097" s="78" t="str">
        <f>IF(OR(A1097="",A1097&lt;$E$23),"",IF(J1096&lt;=F1097,0,IF(IF(AND(A1097&gt;=$E$23,MOD(A1097-$E$23,int)=0),$E$24,0)+F1097&gt;=J1096+E1097,J1096+E1097-F1097,IF(AND(A1097&gt;=$E$23,MOD(A1097-$E$23,int)=0),$E$24,0)+IF(IF(AND(A1097&gt;=$E$23,MOD(A1097-$E$23,int)=0),$E$24,0)+IF(MOD(A1097-$E$27,periods_per_year)=0,$E$26,0)+F1097&lt;J1096+E1097,IF(MOD(A1097-$E$27,periods_per_year)=0,$E$26,0),J1096+E1097-IF(AND(A1097&gt;=$E$23,MOD(A1097-$E$23,int)=0),$E$24,0)-F1097))))</f>
        <v>#NAME?</v>
      </c>
      <c r="H1097" s="79"/>
      <c r="I1097" s="78" t="str">
        <f t="shared" si="5"/>
        <v>#NAME?</v>
      </c>
      <c r="J1097" s="78" t="str">
        <f t="shared" si="6"/>
        <v>#NAME?</v>
      </c>
      <c r="K1097" s="78" t="str">
        <f t="shared" si="7"/>
        <v>#NAME?</v>
      </c>
      <c r="L1097" s="78" t="str">
        <f t="shared" si="8"/>
        <v>#NAME?</v>
      </c>
      <c r="M1097" s="4"/>
      <c r="N1097" s="4"/>
      <c r="O1097" s="74" t="str">
        <f t="shared" si="9"/>
        <v>#NAME?</v>
      </c>
      <c r="P1097" s="75" t="str">
        <f>IF(O1097="","",IF(OR(periods_per_year=26,periods_per_year=52),IF(periods_per_year=26,IF(O1097=1,fpdate,P1096+14),IF(periods_per_year=52,IF(O1097=1,fpdate,P1096+7),"n/a")),IF(periods_per_year=24,DATE(YEAR(fpdate),MONTH(fpdate)+(O1097-1)/2+IF(AND(DAY(fpdate)&gt;=15,MOD(O1097,2)=0),1,0),IF(MOD(O1097,2)=0,IF(DAY(fpdate)&gt;=15,DAY(fpdate)-14,DAY(fpdate)+14),DAY(fpdate))),IF(DAY(DATE(YEAR(fpdate),MONTH(fpdate)+O1097-1,DAY(fpdate)))&lt;&gt;DAY(fpdate),DATE(YEAR(fpdate),MONTH(fpdate)+O1097,0),DATE(YEAR(fpdate),MONTH(fpdate)+O1097-1,DAY(fpdate))))))</f>
        <v>#NAME?</v>
      </c>
      <c r="Q1097" s="80" t="str">
        <f>IF(O1097="","",IF(D1097&lt;&gt;"",D1097,IF(O1097=1,start_rate,IF(variable,IF(OR(O1097=1,O1097&lt;$J$23*periods_per_year),Q1096,MIN($J$24,IF(MOD(O1097-1,$J$26)=0,MAX($J$25,Q1096+$J$27),Q1096))),Q1096))))</f>
        <v>#NAME?</v>
      </c>
      <c r="R1097" s="78" t="str">
        <f t="shared" si="10"/>
        <v>#NAME?</v>
      </c>
      <c r="S1097" s="78" t="str">
        <f t="shared" si="11"/>
        <v>#NAME?</v>
      </c>
      <c r="T1097" s="78" t="str">
        <f t="shared" si="12"/>
        <v>#NAME?</v>
      </c>
      <c r="U1097" s="78" t="str">
        <f t="shared" si="13"/>
        <v>#NAME?</v>
      </c>
    </row>
    <row r="1098" ht="12.75" customHeight="1">
      <c r="A1098" s="74" t="str">
        <f t="shared" si="1"/>
        <v>#NAME?</v>
      </c>
      <c r="B1098" s="75" t="str">
        <f>IF(A1098="","",IF(OR(periods_per_year=26,periods_per_year=52),IF(periods_per_year=26,IF(A1098=1,fpdate,B1097+14),IF(periods_per_year=52,IF(A1098=1,fpdate,B1097+7),"n/a")),IF(periods_per_year=24,DATE(YEAR(fpdate),MONTH(fpdate)+(A1098-1)/2+IF(AND(DAY(fpdate)&gt;=15,MOD(A1098,2)=0),1,0),IF(MOD(A1098,2)=0,IF(DAY(fpdate)&gt;=15,DAY(fpdate)-14,DAY(fpdate)+14),DAY(fpdate))),IF(DAY(DATE(YEAR(fpdate),MONTH(fpdate)+A1098-1,DAY(fpdate)))&lt;&gt;DAY(fpdate),DATE(YEAR(fpdate),MONTH(fpdate)+A1098,0),DATE(YEAR(fpdate),MONTH(fpdate)+A1098-1,DAY(fpdate))))))</f>
        <v>#NAME?</v>
      </c>
      <c r="C1098" s="76" t="str">
        <f t="shared" si="2"/>
        <v>#NAME?</v>
      </c>
      <c r="D1098" s="77" t="str">
        <f>IF(A1098="","",IF(A1098=1,start_rate,IF(variable,IF(OR(A1098=1,A1098&lt;$J$23*periods_per_year),D1097,MIN($J$24,IF(MOD(A1098-1,$J$26)=0,MAX($J$25,D1097+$J$27),D1097))),D1097)))</f>
        <v>#NAME?</v>
      </c>
      <c r="E1098" s="78" t="str">
        <f t="shared" si="3"/>
        <v>#NAME?</v>
      </c>
      <c r="F1098" s="78" t="str">
        <f t="shared" si="4"/>
        <v>#NAME?</v>
      </c>
      <c r="G1098" s="78" t="str">
        <f>IF(OR(A1098="",A1098&lt;$E$23),"",IF(J1097&lt;=F1098,0,IF(IF(AND(A1098&gt;=$E$23,MOD(A1098-$E$23,int)=0),$E$24,0)+F1098&gt;=J1097+E1098,J1097+E1098-F1098,IF(AND(A1098&gt;=$E$23,MOD(A1098-$E$23,int)=0),$E$24,0)+IF(IF(AND(A1098&gt;=$E$23,MOD(A1098-$E$23,int)=0),$E$24,0)+IF(MOD(A1098-$E$27,periods_per_year)=0,$E$26,0)+F1098&lt;J1097+E1098,IF(MOD(A1098-$E$27,periods_per_year)=0,$E$26,0),J1097+E1098-IF(AND(A1098&gt;=$E$23,MOD(A1098-$E$23,int)=0),$E$24,0)-F1098))))</f>
        <v>#NAME?</v>
      </c>
      <c r="H1098" s="79"/>
      <c r="I1098" s="78" t="str">
        <f t="shared" si="5"/>
        <v>#NAME?</v>
      </c>
      <c r="J1098" s="78" t="str">
        <f t="shared" si="6"/>
        <v>#NAME?</v>
      </c>
      <c r="K1098" s="78" t="str">
        <f t="shared" si="7"/>
        <v>#NAME?</v>
      </c>
      <c r="L1098" s="78" t="str">
        <f t="shared" si="8"/>
        <v>#NAME?</v>
      </c>
      <c r="M1098" s="4"/>
      <c r="N1098" s="4"/>
      <c r="O1098" s="74" t="str">
        <f t="shared" si="9"/>
        <v>#NAME?</v>
      </c>
      <c r="P1098" s="75" t="str">
        <f>IF(O1098="","",IF(OR(periods_per_year=26,periods_per_year=52),IF(periods_per_year=26,IF(O1098=1,fpdate,P1097+14),IF(periods_per_year=52,IF(O1098=1,fpdate,P1097+7),"n/a")),IF(periods_per_year=24,DATE(YEAR(fpdate),MONTH(fpdate)+(O1098-1)/2+IF(AND(DAY(fpdate)&gt;=15,MOD(O1098,2)=0),1,0),IF(MOD(O1098,2)=0,IF(DAY(fpdate)&gt;=15,DAY(fpdate)-14,DAY(fpdate)+14),DAY(fpdate))),IF(DAY(DATE(YEAR(fpdate),MONTH(fpdate)+O1098-1,DAY(fpdate)))&lt;&gt;DAY(fpdate),DATE(YEAR(fpdate),MONTH(fpdate)+O1098,0),DATE(YEAR(fpdate),MONTH(fpdate)+O1098-1,DAY(fpdate))))))</f>
        <v>#NAME?</v>
      </c>
      <c r="Q1098" s="80" t="str">
        <f>IF(O1098="","",IF(D1098&lt;&gt;"",D1098,IF(O1098=1,start_rate,IF(variable,IF(OR(O1098=1,O1098&lt;$J$23*periods_per_year),Q1097,MIN($J$24,IF(MOD(O1098-1,$J$26)=0,MAX($J$25,Q1097+$J$27),Q1097))),Q1097))))</f>
        <v>#NAME?</v>
      </c>
      <c r="R1098" s="78" t="str">
        <f t="shared" si="10"/>
        <v>#NAME?</v>
      </c>
      <c r="S1098" s="78" t="str">
        <f t="shared" si="11"/>
        <v>#NAME?</v>
      </c>
      <c r="T1098" s="78" t="str">
        <f t="shared" si="12"/>
        <v>#NAME?</v>
      </c>
      <c r="U1098" s="78" t="str">
        <f t="shared" si="13"/>
        <v>#NAME?</v>
      </c>
    </row>
    <row r="1099" ht="12.75" customHeight="1">
      <c r="A1099" s="74" t="str">
        <f t="shared" si="1"/>
        <v>#NAME?</v>
      </c>
      <c r="B1099" s="75" t="str">
        <f>IF(A1099="","",IF(OR(periods_per_year=26,periods_per_year=52),IF(periods_per_year=26,IF(A1099=1,fpdate,B1098+14),IF(periods_per_year=52,IF(A1099=1,fpdate,B1098+7),"n/a")),IF(periods_per_year=24,DATE(YEAR(fpdate),MONTH(fpdate)+(A1099-1)/2+IF(AND(DAY(fpdate)&gt;=15,MOD(A1099,2)=0),1,0),IF(MOD(A1099,2)=0,IF(DAY(fpdate)&gt;=15,DAY(fpdate)-14,DAY(fpdate)+14),DAY(fpdate))),IF(DAY(DATE(YEAR(fpdate),MONTH(fpdate)+A1099-1,DAY(fpdate)))&lt;&gt;DAY(fpdate),DATE(YEAR(fpdate),MONTH(fpdate)+A1099,0),DATE(YEAR(fpdate),MONTH(fpdate)+A1099-1,DAY(fpdate))))))</f>
        <v>#NAME?</v>
      </c>
      <c r="C1099" s="76" t="str">
        <f t="shared" si="2"/>
        <v>#NAME?</v>
      </c>
      <c r="D1099" s="77" t="str">
        <f>IF(A1099="","",IF(A1099=1,start_rate,IF(variable,IF(OR(A1099=1,A1099&lt;$J$23*periods_per_year),D1098,MIN($J$24,IF(MOD(A1099-1,$J$26)=0,MAX($J$25,D1098+$J$27),D1098))),D1098)))</f>
        <v>#NAME?</v>
      </c>
      <c r="E1099" s="78" t="str">
        <f t="shared" si="3"/>
        <v>#NAME?</v>
      </c>
      <c r="F1099" s="78" t="str">
        <f t="shared" si="4"/>
        <v>#NAME?</v>
      </c>
      <c r="G1099" s="78" t="str">
        <f>IF(OR(A1099="",A1099&lt;$E$23),"",IF(J1098&lt;=F1099,0,IF(IF(AND(A1099&gt;=$E$23,MOD(A1099-$E$23,int)=0),$E$24,0)+F1099&gt;=J1098+E1099,J1098+E1099-F1099,IF(AND(A1099&gt;=$E$23,MOD(A1099-$E$23,int)=0),$E$24,0)+IF(IF(AND(A1099&gt;=$E$23,MOD(A1099-$E$23,int)=0),$E$24,0)+IF(MOD(A1099-$E$27,periods_per_year)=0,$E$26,0)+F1099&lt;J1098+E1099,IF(MOD(A1099-$E$27,periods_per_year)=0,$E$26,0),J1098+E1099-IF(AND(A1099&gt;=$E$23,MOD(A1099-$E$23,int)=0),$E$24,0)-F1099))))</f>
        <v>#NAME?</v>
      </c>
      <c r="H1099" s="79"/>
      <c r="I1099" s="78" t="str">
        <f t="shared" si="5"/>
        <v>#NAME?</v>
      </c>
      <c r="J1099" s="78" t="str">
        <f t="shared" si="6"/>
        <v>#NAME?</v>
      </c>
      <c r="K1099" s="78" t="str">
        <f t="shared" si="7"/>
        <v>#NAME?</v>
      </c>
      <c r="L1099" s="78" t="str">
        <f t="shared" si="8"/>
        <v>#NAME?</v>
      </c>
      <c r="M1099" s="4"/>
      <c r="N1099" s="4"/>
      <c r="O1099" s="74" t="str">
        <f t="shared" si="9"/>
        <v>#NAME?</v>
      </c>
      <c r="P1099" s="75" t="str">
        <f>IF(O1099="","",IF(OR(periods_per_year=26,periods_per_year=52),IF(periods_per_year=26,IF(O1099=1,fpdate,P1098+14),IF(periods_per_year=52,IF(O1099=1,fpdate,P1098+7),"n/a")),IF(periods_per_year=24,DATE(YEAR(fpdate),MONTH(fpdate)+(O1099-1)/2+IF(AND(DAY(fpdate)&gt;=15,MOD(O1099,2)=0),1,0),IF(MOD(O1099,2)=0,IF(DAY(fpdate)&gt;=15,DAY(fpdate)-14,DAY(fpdate)+14),DAY(fpdate))),IF(DAY(DATE(YEAR(fpdate),MONTH(fpdate)+O1099-1,DAY(fpdate)))&lt;&gt;DAY(fpdate),DATE(YEAR(fpdate),MONTH(fpdate)+O1099,0),DATE(YEAR(fpdate),MONTH(fpdate)+O1099-1,DAY(fpdate))))))</f>
        <v>#NAME?</v>
      </c>
      <c r="Q1099" s="80" t="str">
        <f>IF(O1099="","",IF(D1099&lt;&gt;"",D1099,IF(O1099=1,start_rate,IF(variable,IF(OR(O1099=1,O1099&lt;$J$23*periods_per_year),Q1098,MIN($J$24,IF(MOD(O1099-1,$J$26)=0,MAX($J$25,Q1098+$J$27),Q1098))),Q1098))))</f>
        <v>#NAME?</v>
      </c>
      <c r="R1099" s="78" t="str">
        <f t="shared" si="10"/>
        <v>#NAME?</v>
      </c>
      <c r="S1099" s="78" t="str">
        <f t="shared" si="11"/>
        <v>#NAME?</v>
      </c>
      <c r="T1099" s="78" t="str">
        <f t="shared" si="12"/>
        <v>#NAME?</v>
      </c>
      <c r="U1099" s="78" t="str">
        <f t="shared" si="13"/>
        <v>#NAME?</v>
      </c>
    </row>
    <row r="1100" ht="12.75" customHeight="1">
      <c r="A1100" s="74" t="str">
        <f t="shared" si="1"/>
        <v>#NAME?</v>
      </c>
      <c r="B1100" s="75" t="str">
        <f>IF(A1100="","",IF(OR(periods_per_year=26,periods_per_year=52),IF(periods_per_year=26,IF(A1100=1,fpdate,B1099+14),IF(periods_per_year=52,IF(A1100=1,fpdate,B1099+7),"n/a")),IF(periods_per_year=24,DATE(YEAR(fpdate),MONTH(fpdate)+(A1100-1)/2+IF(AND(DAY(fpdate)&gt;=15,MOD(A1100,2)=0),1,0),IF(MOD(A1100,2)=0,IF(DAY(fpdate)&gt;=15,DAY(fpdate)-14,DAY(fpdate)+14),DAY(fpdate))),IF(DAY(DATE(YEAR(fpdate),MONTH(fpdate)+A1100-1,DAY(fpdate)))&lt;&gt;DAY(fpdate),DATE(YEAR(fpdate),MONTH(fpdate)+A1100,0),DATE(YEAR(fpdate),MONTH(fpdate)+A1100-1,DAY(fpdate))))))</f>
        <v>#NAME?</v>
      </c>
      <c r="C1100" s="76" t="str">
        <f t="shared" si="2"/>
        <v>#NAME?</v>
      </c>
      <c r="D1100" s="77" t="str">
        <f>IF(A1100="","",IF(A1100=1,start_rate,IF(variable,IF(OR(A1100=1,A1100&lt;$J$23*periods_per_year),D1099,MIN($J$24,IF(MOD(A1100-1,$J$26)=0,MAX($J$25,D1099+$J$27),D1099))),D1099)))</f>
        <v>#NAME?</v>
      </c>
      <c r="E1100" s="78" t="str">
        <f t="shared" si="3"/>
        <v>#NAME?</v>
      </c>
      <c r="F1100" s="78" t="str">
        <f t="shared" si="4"/>
        <v>#NAME?</v>
      </c>
      <c r="G1100" s="78" t="str">
        <f>IF(OR(A1100="",A1100&lt;$E$23),"",IF(J1099&lt;=F1100,0,IF(IF(AND(A1100&gt;=$E$23,MOD(A1100-$E$23,int)=0),$E$24,0)+F1100&gt;=J1099+E1100,J1099+E1100-F1100,IF(AND(A1100&gt;=$E$23,MOD(A1100-$E$23,int)=0),$E$24,0)+IF(IF(AND(A1100&gt;=$E$23,MOD(A1100-$E$23,int)=0),$E$24,0)+IF(MOD(A1100-$E$27,periods_per_year)=0,$E$26,0)+F1100&lt;J1099+E1100,IF(MOD(A1100-$E$27,periods_per_year)=0,$E$26,0),J1099+E1100-IF(AND(A1100&gt;=$E$23,MOD(A1100-$E$23,int)=0),$E$24,0)-F1100))))</f>
        <v>#NAME?</v>
      </c>
      <c r="H1100" s="79"/>
      <c r="I1100" s="78" t="str">
        <f t="shared" si="5"/>
        <v>#NAME?</v>
      </c>
      <c r="J1100" s="78" t="str">
        <f t="shared" si="6"/>
        <v>#NAME?</v>
      </c>
      <c r="K1100" s="78" t="str">
        <f t="shared" si="7"/>
        <v>#NAME?</v>
      </c>
      <c r="L1100" s="78" t="str">
        <f t="shared" si="8"/>
        <v>#NAME?</v>
      </c>
      <c r="M1100" s="4"/>
      <c r="N1100" s="4"/>
      <c r="O1100" s="74" t="str">
        <f t="shared" si="9"/>
        <v>#NAME?</v>
      </c>
      <c r="P1100" s="75" t="str">
        <f>IF(O1100="","",IF(OR(periods_per_year=26,periods_per_year=52),IF(periods_per_year=26,IF(O1100=1,fpdate,P1099+14),IF(periods_per_year=52,IF(O1100=1,fpdate,P1099+7),"n/a")),IF(periods_per_year=24,DATE(YEAR(fpdate),MONTH(fpdate)+(O1100-1)/2+IF(AND(DAY(fpdate)&gt;=15,MOD(O1100,2)=0),1,0),IF(MOD(O1100,2)=0,IF(DAY(fpdate)&gt;=15,DAY(fpdate)-14,DAY(fpdate)+14),DAY(fpdate))),IF(DAY(DATE(YEAR(fpdate),MONTH(fpdate)+O1100-1,DAY(fpdate)))&lt;&gt;DAY(fpdate),DATE(YEAR(fpdate),MONTH(fpdate)+O1100,0),DATE(YEAR(fpdate),MONTH(fpdate)+O1100-1,DAY(fpdate))))))</f>
        <v>#NAME?</v>
      </c>
      <c r="Q1100" s="80" t="str">
        <f>IF(O1100="","",IF(D1100&lt;&gt;"",D1100,IF(O1100=1,start_rate,IF(variable,IF(OR(O1100=1,O1100&lt;$J$23*periods_per_year),Q1099,MIN($J$24,IF(MOD(O1100-1,$J$26)=0,MAX($J$25,Q1099+$J$27),Q1099))),Q1099))))</f>
        <v>#NAME?</v>
      </c>
      <c r="R1100" s="78" t="str">
        <f t="shared" si="10"/>
        <v>#NAME?</v>
      </c>
      <c r="S1100" s="78" t="str">
        <f t="shared" si="11"/>
        <v>#NAME?</v>
      </c>
      <c r="T1100" s="78" t="str">
        <f t="shared" si="12"/>
        <v>#NAME?</v>
      </c>
      <c r="U1100" s="78" t="str">
        <f t="shared" si="13"/>
        <v>#NAME?</v>
      </c>
    </row>
    <row r="1101" ht="12.75" customHeight="1">
      <c r="A1101" s="74" t="str">
        <f t="shared" si="1"/>
        <v>#NAME?</v>
      </c>
      <c r="B1101" s="75" t="str">
        <f>IF(A1101="","",IF(OR(periods_per_year=26,periods_per_year=52),IF(periods_per_year=26,IF(A1101=1,fpdate,B1100+14),IF(periods_per_year=52,IF(A1101=1,fpdate,B1100+7),"n/a")),IF(periods_per_year=24,DATE(YEAR(fpdate),MONTH(fpdate)+(A1101-1)/2+IF(AND(DAY(fpdate)&gt;=15,MOD(A1101,2)=0),1,0),IF(MOD(A1101,2)=0,IF(DAY(fpdate)&gt;=15,DAY(fpdate)-14,DAY(fpdate)+14),DAY(fpdate))),IF(DAY(DATE(YEAR(fpdate),MONTH(fpdate)+A1101-1,DAY(fpdate)))&lt;&gt;DAY(fpdate),DATE(YEAR(fpdate),MONTH(fpdate)+A1101,0),DATE(YEAR(fpdate),MONTH(fpdate)+A1101-1,DAY(fpdate))))))</f>
        <v>#NAME?</v>
      </c>
      <c r="C1101" s="76" t="str">
        <f t="shared" si="2"/>
        <v>#NAME?</v>
      </c>
      <c r="D1101" s="77" t="str">
        <f>IF(A1101="","",IF(A1101=1,start_rate,IF(variable,IF(OR(A1101=1,A1101&lt;$J$23*periods_per_year),D1100,MIN($J$24,IF(MOD(A1101-1,$J$26)=0,MAX($J$25,D1100+$J$27),D1100))),D1100)))</f>
        <v>#NAME?</v>
      </c>
      <c r="E1101" s="78" t="str">
        <f t="shared" si="3"/>
        <v>#NAME?</v>
      </c>
      <c r="F1101" s="78" t="str">
        <f t="shared" si="4"/>
        <v>#NAME?</v>
      </c>
      <c r="G1101" s="78" t="str">
        <f>IF(OR(A1101="",A1101&lt;$E$23),"",IF(J1100&lt;=F1101,0,IF(IF(AND(A1101&gt;=$E$23,MOD(A1101-$E$23,int)=0),$E$24,0)+F1101&gt;=J1100+E1101,J1100+E1101-F1101,IF(AND(A1101&gt;=$E$23,MOD(A1101-$E$23,int)=0),$E$24,0)+IF(IF(AND(A1101&gt;=$E$23,MOD(A1101-$E$23,int)=0),$E$24,0)+IF(MOD(A1101-$E$27,periods_per_year)=0,$E$26,0)+F1101&lt;J1100+E1101,IF(MOD(A1101-$E$27,periods_per_year)=0,$E$26,0),J1100+E1101-IF(AND(A1101&gt;=$E$23,MOD(A1101-$E$23,int)=0),$E$24,0)-F1101))))</f>
        <v>#NAME?</v>
      </c>
      <c r="H1101" s="79"/>
      <c r="I1101" s="78" t="str">
        <f t="shared" si="5"/>
        <v>#NAME?</v>
      </c>
      <c r="J1101" s="78" t="str">
        <f t="shared" si="6"/>
        <v>#NAME?</v>
      </c>
      <c r="K1101" s="78" t="str">
        <f t="shared" si="7"/>
        <v>#NAME?</v>
      </c>
      <c r="L1101" s="78" t="str">
        <f t="shared" si="8"/>
        <v>#NAME?</v>
      </c>
      <c r="M1101" s="4"/>
      <c r="N1101" s="4"/>
      <c r="O1101" s="74" t="str">
        <f t="shared" si="9"/>
        <v>#NAME?</v>
      </c>
      <c r="P1101" s="75" t="str">
        <f>IF(O1101="","",IF(OR(periods_per_year=26,periods_per_year=52),IF(periods_per_year=26,IF(O1101=1,fpdate,P1100+14),IF(periods_per_year=52,IF(O1101=1,fpdate,P1100+7),"n/a")),IF(periods_per_year=24,DATE(YEAR(fpdate),MONTH(fpdate)+(O1101-1)/2+IF(AND(DAY(fpdate)&gt;=15,MOD(O1101,2)=0),1,0),IF(MOD(O1101,2)=0,IF(DAY(fpdate)&gt;=15,DAY(fpdate)-14,DAY(fpdate)+14),DAY(fpdate))),IF(DAY(DATE(YEAR(fpdate),MONTH(fpdate)+O1101-1,DAY(fpdate)))&lt;&gt;DAY(fpdate),DATE(YEAR(fpdate),MONTH(fpdate)+O1101,0),DATE(YEAR(fpdate),MONTH(fpdate)+O1101-1,DAY(fpdate))))))</f>
        <v>#NAME?</v>
      </c>
      <c r="Q1101" s="80" t="str">
        <f>IF(O1101="","",IF(D1101&lt;&gt;"",D1101,IF(O1101=1,start_rate,IF(variable,IF(OR(O1101=1,O1101&lt;$J$23*periods_per_year),Q1100,MIN($J$24,IF(MOD(O1101-1,$J$26)=0,MAX($J$25,Q1100+$J$27),Q1100))),Q1100))))</f>
        <v>#NAME?</v>
      </c>
      <c r="R1101" s="78" t="str">
        <f t="shared" si="10"/>
        <v>#NAME?</v>
      </c>
      <c r="S1101" s="78" t="str">
        <f t="shared" si="11"/>
        <v>#NAME?</v>
      </c>
      <c r="T1101" s="78" t="str">
        <f t="shared" si="12"/>
        <v>#NAME?</v>
      </c>
      <c r="U1101" s="78" t="str">
        <f t="shared" si="13"/>
        <v>#NAME?</v>
      </c>
    </row>
    <row r="1102" ht="12.75" customHeight="1">
      <c r="A1102" s="74" t="str">
        <f t="shared" si="1"/>
        <v>#NAME?</v>
      </c>
      <c r="B1102" s="75" t="str">
        <f>IF(A1102="","",IF(OR(periods_per_year=26,periods_per_year=52),IF(periods_per_year=26,IF(A1102=1,fpdate,B1101+14),IF(periods_per_year=52,IF(A1102=1,fpdate,B1101+7),"n/a")),IF(periods_per_year=24,DATE(YEAR(fpdate),MONTH(fpdate)+(A1102-1)/2+IF(AND(DAY(fpdate)&gt;=15,MOD(A1102,2)=0),1,0),IF(MOD(A1102,2)=0,IF(DAY(fpdate)&gt;=15,DAY(fpdate)-14,DAY(fpdate)+14),DAY(fpdate))),IF(DAY(DATE(YEAR(fpdate),MONTH(fpdate)+A1102-1,DAY(fpdate)))&lt;&gt;DAY(fpdate),DATE(YEAR(fpdate),MONTH(fpdate)+A1102,0),DATE(YEAR(fpdate),MONTH(fpdate)+A1102-1,DAY(fpdate))))))</f>
        <v>#NAME?</v>
      </c>
      <c r="C1102" s="76" t="str">
        <f t="shared" si="2"/>
        <v>#NAME?</v>
      </c>
      <c r="D1102" s="77" t="str">
        <f>IF(A1102="","",IF(A1102=1,start_rate,IF(variable,IF(OR(A1102=1,A1102&lt;$J$23*periods_per_year),D1101,MIN($J$24,IF(MOD(A1102-1,$J$26)=0,MAX($J$25,D1101+$J$27),D1101))),D1101)))</f>
        <v>#NAME?</v>
      </c>
      <c r="E1102" s="78" t="str">
        <f t="shared" si="3"/>
        <v>#NAME?</v>
      </c>
      <c r="F1102" s="78" t="str">
        <f t="shared" si="4"/>
        <v>#NAME?</v>
      </c>
      <c r="G1102" s="78" t="str">
        <f>IF(OR(A1102="",A1102&lt;$E$23),"",IF(J1101&lt;=F1102,0,IF(IF(AND(A1102&gt;=$E$23,MOD(A1102-$E$23,int)=0),$E$24,0)+F1102&gt;=J1101+E1102,J1101+E1102-F1102,IF(AND(A1102&gt;=$E$23,MOD(A1102-$E$23,int)=0),$E$24,0)+IF(IF(AND(A1102&gt;=$E$23,MOD(A1102-$E$23,int)=0),$E$24,0)+IF(MOD(A1102-$E$27,periods_per_year)=0,$E$26,0)+F1102&lt;J1101+E1102,IF(MOD(A1102-$E$27,periods_per_year)=0,$E$26,0),J1101+E1102-IF(AND(A1102&gt;=$E$23,MOD(A1102-$E$23,int)=0),$E$24,0)-F1102))))</f>
        <v>#NAME?</v>
      </c>
      <c r="H1102" s="79"/>
      <c r="I1102" s="78" t="str">
        <f t="shared" si="5"/>
        <v>#NAME?</v>
      </c>
      <c r="J1102" s="78" t="str">
        <f t="shared" si="6"/>
        <v>#NAME?</v>
      </c>
      <c r="K1102" s="78" t="str">
        <f t="shared" si="7"/>
        <v>#NAME?</v>
      </c>
      <c r="L1102" s="78" t="str">
        <f t="shared" si="8"/>
        <v>#NAME?</v>
      </c>
      <c r="M1102" s="4"/>
      <c r="N1102" s="4"/>
      <c r="O1102" s="74" t="str">
        <f t="shared" si="9"/>
        <v>#NAME?</v>
      </c>
      <c r="P1102" s="75" t="str">
        <f>IF(O1102="","",IF(OR(periods_per_year=26,periods_per_year=52),IF(periods_per_year=26,IF(O1102=1,fpdate,P1101+14),IF(periods_per_year=52,IF(O1102=1,fpdate,P1101+7),"n/a")),IF(periods_per_year=24,DATE(YEAR(fpdate),MONTH(fpdate)+(O1102-1)/2+IF(AND(DAY(fpdate)&gt;=15,MOD(O1102,2)=0),1,0),IF(MOD(O1102,2)=0,IF(DAY(fpdate)&gt;=15,DAY(fpdate)-14,DAY(fpdate)+14),DAY(fpdate))),IF(DAY(DATE(YEAR(fpdate),MONTH(fpdate)+O1102-1,DAY(fpdate)))&lt;&gt;DAY(fpdate),DATE(YEAR(fpdate),MONTH(fpdate)+O1102,0),DATE(YEAR(fpdate),MONTH(fpdate)+O1102-1,DAY(fpdate))))))</f>
        <v>#NAME?</v>
      </c>
      <c r="Q1102" s="80" t="str">
        <f>IF(O1102="","",IF(D1102&lt;&gt;"",D1102,IF(O1102=1,start_rate,IF(variable,IF(OR(O1102=1,O1102&lt;$J$23*periods_per_year),Q1101,MIN($J$24,IF(MOD(O1102-1,$J$26)=0,MAX($J$25,Q1101+$J$27),Q1101))),Q1101))))</f>
        <v>#NAME?</v>
      </c>
      <c r="R1102" s="78" t="str">
        <f t="shared" si="10"/>
        <v>#NAME?</v>
      </c>
      <c r="S1102" s="78" t="str">
        <f t="shared" si="11"/>
        <v>#NAME?</v>
      </c>
      <c r="T1102" s="78" t="str">
        <f t="shared" si="12"/>
        <v>#NAME?</v>
      </c>
      <c r="U1102" s="78" t="str">
        <f t="shared" si="13"/>
        <v>#NAME?</v>
      </c>
    </row>
    <row r="1103" ht="12.75" customHeight="1">
      <c r="A1103" s="74" t="str">
        <f t="shared" si="1"/>
        <v>#NAME?</v>
      </c>
      <c r="B1103" s="75" t="str">
        <f>IF(A1103="","",IF(OR(periods_per_year=26,periods_per_year=52),IF(periods_per_year=26,IF(A1103=1,fpdate,B1102+14),IF(periods_per_year=52,IF(A1103=1,fpdate,B1102+7),"n/a")),IF(periods_per_year=24,DATE(YEAR(fpdate),MONTH(fpdate)+(A1103-1)/2+IF(AND(DAY(fpdate)&gt;=15,MOD(A1103,2)=0),1,0),IF(MOD(A1103,2)=0,IF(DAY(fpdate)&gt;=15,DAY(fpdate)-14,DAY(fpdate)+14),DAY(fpdate))),IF(DAY(DATE(YEAR(fpdate),MONTH(fpdate)+A1103-1,DAY(fpdate)))&lt;&gt;DAY(fpdate),DATE(YEAR(fpdate),MONTH(fpdate)+A1103,0),DATE(YEAR(fpdate),MONTH(fpdate)+A1103-1,DAY(fpdate))))))</f>
        <v>#NAME?</v>
      </c>
      <c r="C1103" s="76" t="str">
        <f t="shared" si="2"/>
        <v>#NAME?</v>
      </c>
      <c r="D1103" s="77" t="str">
        <f>IF(A1103="","",IF(A1103=1,start_rate,IF(variable,IF(OR(A1103=1,A1103&lt;$J$23*periods_per_year),D1102,MIN($J$24,IF(MOD(A1103-1,$J$26)=0,MAX($J$25,D1102+$J$27),D1102))),D1102)))</f>
        <v>#NAME?</v>
      </c>
      <c r="E1103" s="78" t="str">
        <f t="shared" si="3"/>
        <v>#NAME?</v>
      </c>
      <c r="F1103" s="78" t="str">
        <f t="shared" si="4"/>
        <v>#NAME?</v>
      </c>
      <c r="G1103" s="78" t="str">
        <f>IF(OR(A1103="",A1103&lt;$E$23),"",IF(J1102&lt;=F1103,0,IF(IF(AND(A1103&gt;=$E$23,MOD(A1103-$E$23,int)=0),$E$24,0)+F1103&gt;=J1102+E1103,J1102+E1103-F1103,IF(AND(A1103&gt;=$E$23,MOD(A1103-$E$23,int)=0),$E$24,0)+IF(IF(AND(A1103&gt;=$E$23,MOD(A1103-$E$23,int)=0),$E$24,0)+IF(MOD(A1103-$E$27,periods_per_year)=0,$E$26,0)+F1103&lt;J1102+E1103,IF(MOD(A1103-$E$27,periods_per_year)=0,$E$26,0),J1102+E1103-IF(AND(A1103&gt;=$E$23,MOD(A1103-$E$23,int)=0),$E$24,0)-F1103))))</f>
        <v>#NAME?</v>
      </c>
      <c r="H1103" s="79"/>
      <c r="I1103" s="78" t="str">
        <f t="shared" si="5"/>
        <v>#NAME?</v>
      </c>
      <c r="J1103" s="78" t="str">
        <f t="shared" si="6"/>
        <v>#NAME?</v>
      </c>
      <c r="K1103" s="78" t="str">
        <f t="shared" si="7"/>
        <v>#NAME?</v>
      </c>
      <c r="L1103" s="78" t="str">
        <f t="shared" si="8"/>
        <v>#NAME?</v>
      </c>
      <c r="M1103" s="4"/>
      <c r="N1103" s="4"/>
      <c r="O1103" s="74" t="str">
        <f t="shared" si="9"/>
        <v>#NAME?</v>
      </c>
      <c r="P1103" s="75" t="str">
        <f>IF(O1103="","",IF(OR(periods_per_year=26,periods_per_year=52),IF(periods_per_year=26,IF(O1103=1,fpdate,P1102+14),IF(periods_per_year=52,IF(O1103=1,fpdate,P1102+7),"n/a")),IF(periods_per_year=24,DATE(YEAR(fpdate),MONTH(fpdate)+(O1103-1)/2+IF(AND(DAY(fpdate)&gt;=15,MOD(O1103,2)=0),1,0),IF(MOD(O1103,2)=0,IF(DAY(fpdate)&gt;=15,DAY(fpdate)-14,DAY(fpdate)+14),DAY(fpdate))),IF(DAY(DATE(YEAR(fpdate),MONTH(fpdate)+O1103-1,DAY(fpdate)))&lt;&gt;DAY(fpdate),DATE(YEAR(fpdate),MONTH(fpdate)+O1103,0),DATE(YEAR(fpdate),MONTH(fpdate)+O1103-1,DAY(fpdate))))))</f>
        <v>#NAME?</v>
      </c>
      <c r="Q1103" s="80" t="str">
        <f>IF(O1103="","",IF(D1103&lt;&gt;"",D1103,IF(O1103=1,start_rate,IF(variable,IF(OR(O1103=1,O1103&lt;$J$23*periods_per_year),Q1102,MIN($J$24,IF(MOD(O1103-1,$J$26)=0,MAX($J$25,Q1102+$J$27),Q1102))),Q1102))))</f>
        <v>#NAME?</v>
      </c>
      <c r="R1103" s="78" t="str">
        <f t="shared" si="10"/>
        <v>#NAME?</v>
      </c>
      <c r="S1103" s="78" t="str">
        <f t="shared" si="11"/>
        <v>#NAME?</v>
      </c>
      <c r="T1103" s="78" t="str">
        <f t="shared" si="12"/>
        <v>#NAME?</v>
      </c>
      <c r="U1103" s="78" t="str">
        <f t="shared" si="13"/>
        <v>#NAME?</v>
      </c>
    </row>
    <row r="1104" ht="12.75" customHeight="1">
      <c r="A1104" s="74" t="str">
        <f t="shared" si="1"/>
        <v>#NAME?</v>
      </c>
      <c r="B1104" s="75" t="str">
        <f>IF(A1104="","",IF(OR(periods_per_year=26,periods_per_year=52),IF(periods_per_year=26,IF(A1104=1,fpdate,B1103+14),IF(periods_per_year=52,IF(A1104=1,fpdate,B1103+7),"n/a")),IF(periods_per_year=24,DATE(YEAR(fpdate),MONTH(fpdate)+(A1104-1)/2+IF(AND(DAY(fpdate)&gt;=15,MOD(A1104,2)=0),1,0),IF(MOD(A1104,2)=0,IF(DAY(fpdate)&gt;=15,DAY(fpdate)-14,DAY(fpdate)+14),DAY(fpdate))),IF(DAY(DATE(YEAR(fpdate),MONTH(fpdate)+A1104-1,DAY(fpdate)))&lt;&gt;DAY(fpdate),DATE(YEAR(fpdate),MONTH(fpdate)+A1104,0),DATE(YEAR(fpdate),MONTH(fpdate)+A1104-1,DAY(fpdate))))))</f>
        <v>#NAME?</v>
      </c>
      <c r="C1104" s="76" t="str">
        <f t="shared" si="2"/>
        <v>#NAME?</v>
      </c>
      <c r="D1104" s="77" t="str">
        <f>IF(A1104="","",IF(A1104=1,start_rate,IF(variable,IF(OR(A1104=1,A1104&lt;$J$23*periods_per_year),D1103,MIN($J$24,IF(MOD(A1104-1,$J$26)=0,MAX($J$25,D1103+$J$27),D1103))),D1103)))</f>
        <v>#NAME?</v>
      </c>
      <c r="E1104" s="78" t="str">
        <f t="shared" si="3"/>
        <v>#NAME?</v>
      </c>
      <c r="F1104" s="78" t="str">
        <f t="shared" si="4"/>
        <v>#NAME?</v>
      </c>
      <c r="G1104" s="78" t="str">
        <f>IF(OR(A1104="",A1104&lt;$E$23),"",IF(J1103&lt;=F1104,0,IF(IF(AND(A1104&gt;=$E$23,MOD(A1104-$E$23,int)=0),$E$24,0)+F1104&gt;=J1103+E1104,J1103+E1104-F1104,IF(AND(A1104&gt;=$E$23,MOD(A1104-$E$23,int)=0),$E$24,0)+IF(IF(AND(A1104&gt;=$E$23,MOD(A1104-$E$23,int)=0),$E$24,0)+IF(MOD(A1104-$E$27,periods_per_year)=0,$E$26,0)+F1104&lt;J1103+E1104,IF(MOD(A1104-$E$27,periods_per_year)=0,$E$26,0),J1103+E1104-IF(AND(A1104&gt;=$E$23,MOD(A1104-$E$23,int)=0),$E$24,0)-F1104))))</f>
        <v>#NAME?</v>
      </c>
      <c r="H1104" s="79"/>
      <c r="I1104" s="78" t="str">
        <f t="shared" si="5"/>
        <v>#NAME?</v>
      </c>
      <c r="J1104" s="78" t="str">
        <f t="shared" si="6"/>
        <v>#NAME?</v>
      </c>
      <c r="K1104" s="78" t="str">
        <f t="shared" si="7"/>
        <v>#NAME?</v>
      </c>
      <c r="L1104" s="78" t="str">
        <f t="shared" si="8"/>
        <v>#NAME?</v>
      </c>
      <c r="M1104" s="4"/>
      <c r="N1104" s="4"/>
      <c r="O1104" s="74" t="str">
        <f t="shared" si="9"/>
        <v>#NAME?</v>
      </c>
      <c r="P1104" s="75" t="str">
        <f>IF(O1104="","",IF(OR(periods_per_year=26,periods_per_year=52),IF(periods_per_year=26,IF(O1104=1,fpdate,P1103+14),IF(periods_per_year=52,IF(O1104=1,fpdate,P1103+7),"n/a")),IF(periods_per_year=24,DATE(YEAR(fpdate),MONTH(fpdate)+(O1104-1)/2+IF(AND(DAY(fpdate)&gt;=15,MOD(O1104,2)=0),1,0),IF(MOD(O1104,2)=0,IF(DAY(fpdate)&gt;=15,DAY(fpdate)-14,DAY(fpdate)+14),DAY(fpdate))),IF(DAY(DATE(YEAR(fpdate),MONTH(fpdate)+O1104-1,DAY(fpdate)))&lt;&gt;DAY(fpdate),DATE(YEAR(fpdate),MONTH(fpdate)+O1104,0),DATE(YEAR(fpdate),MONTH(fpdate)+O1104-1,DAY(fpdate))))))</f>
        <v>#NAME?</v>
      </c>
      <c r="Q1104" s="80" t="str">
        <f>IF(O1104="","",IF(D1104&lt;&gt;"",D1104,IF(O1104=1,start_rate,IF(variable,IF(OR(O1104=1,O1104&lt;$J$23*periods_per_year),Q1103,MIN($J$24,IF(MOD(O1104-1,$J$26)=0,MAX($J$25,Q1103+$J$27),Q1103))),Q1103))))</f>
        <v>#NAME?</v>
      </c>
      <c r="R1104" s="78" t="str">
        <f t="shared" si="10"/>
        <v>#NAME?</v>
      </c>
      <c r="S1104" s="78" t="str">
        <f t="shared" si="11"/>
        <v>#NAME?</v>
      </c>
      <c r="T1104" s="78" t="str">
        <f t="shared" si="12"/>
        <v>#NAME?</v>
      </c>
      <c r="U1104" s="78" t="str">
        <f t="shared" si="13"/>
        <v>#NAME?</v>
      </c>
    </row>
    <row r="1105" ht="12.75" customHeight="1">
      <c r="A1105" s="74" t="str">
        <f t="shared" si="1"/>
        <v>#NAME?</v>
      </c>
      <c r="B1105" s="75" t="str">
        <f>IF(A1105="","",IF(OR(periods_per_year=26,periods_per_year=52),IF(periods_per_year=26,IF(A1105=1,fpdate,B1104+14),IF(periods_per_year=52,IF(A1105=1,fpdate,B1104+7),"n/a")),IF(periods_per_year=24,DATE(YEAR(fpdate),MONTH(fpdate)+(A1105-1)/2+IF(AND(DAY(fpdate)&gt;=15,MOD(A1105,2)=0),1,0),IF(MOD(A1105,2)=0,IF(DAY(fpdate)&gt;=15,DAY(fpdate)-14,DAY(fpdate)+14),DAY(fpdate))),IF(DAY(DATE(YEAR(fpdate),MONTH(fpdate)+A1105-1,DAY(fpdate)))&lt;&gt;DAY(fpdate),DATE(YEAR(fpdate),MONTH(fpdate)+A1105,0),DATE(YEAR(fpdate),MONTH(fpdate)+A1105-1,DAY(fpdate))))))</f>
        <v>#NAME?</v>
      </c>
      <c r="C1105" s="76" t="str">
        <f t="shared" si="2"/>
        <v>#NAME?</v>
      </c>
      <c r="D1105" s="77" t="str">
        <f>IF(A1105="","",IF(A1105=1,start_rate,IF(variable,IF(OR(A1105=1,A1105&lt;$J$23*periods_per_year),D1104,MIN($J$24,IF(MOD(A1105-1,$J$26)=0,MAX($J$25,D1104+$J$27),D1104))),D1104)))</f>
        <v>#NAME?</v>
      </c>
      <c r="E1105" s="78" t="str">
        <f t="shared" si="3"/>
        <v>#NAME?</v>
      </c>
      <c r="F1105" s="78" t="str">
        <f t="shared" si="4"/>
        <v>#NAME?</v>
      </c>
      <c r="G1105" s="78" t="str">
        <f>IF(OR(A1105="",A1105&lt;$E$23),"",IF(J1104&lt;=F1105,0,IF(IF(AND(A1105&gt;=$E$23,MOD(A1105-$E$23,int)=0),$E$24,0)+F1105&gt;=J1104+E1105,J1104+E1105-F1105,IF(AND(A1105&gt;=$E$23,MOD(A1105-$E$23,int)=0),$E$24,0)+IF(IF(AND(A1105&gt;=$E$23,MOD(A1105-$E$23,int)=0),$E$24,0)+IF(MOD(A1105-$E$27,periods_per_year)=0,$E$26,0)+F1105&lt;J1104+E1105,IF(MOD(A1105-$E$27,periods_per_year)=0,$E$26,0),J1104+E1105-IF(AND(A1105&gt;=$E$23,MOD(A1105-$E$23,int)=0),$E$24,0)-F1105))))</f>
        <v>#NAME?</v>
      </c>
      <c r="H1105" s="79"/>
      <c r="I1105" s="78" t="str">
        <f t="shared" si="5"/>
        <v>#NAME?</v>
      </c>
      <c r="J1105" s="78" t="str">
        <f t="shared" si="6"/>
        <v>#NAME?</v>
      </c>
      <c r="K1105" s="78" t="str">
        <f t="shared" si="7"/>
        <v>#NAME?</v>
      </c>
      <c r="L1105" s="78" t="str">
        <f t="shared" si="8"/>
        <v>#NAME?</v>
      </c>
      <c r="M1105" s="4"/>
      <c r="N1105" s="4"/>
      <c r="O1105" s="74" t="str">
        <f t="shared" si="9"/>
        <v>#NAME?</v>
      </c>
      <c r="P1105" s="75" t="str">
        <f>IF(O1105="","",IF(OR(periods_per_year=26,periods_per_year=52),IF(periods_per_year=26,IF(O1105=1,fpdate,P1104+14),IF(periods_per_year=52,IF(O1105=1,fpdate,P1104+7),"n/a")),IF(periods_per_year=24,DATE(YEAR(fpdate),MONTH(fpdate)+(O1105-1)/2+IF(AND(DAY(fpdate)&gt;=15,MOD(O1105,2)=0),1,0),IF(MOD(O1105,2)=0,IF(DAY(fpdate)&gt;=15,DAY(fpdate)-14,DAY(fpdate)+14),DAY(fpdate))),IF(DAY(DATE(YEAR(fpdate),MONTH(fpdate)+O1105-1,DAY(fpdate)))&lt;&gt;DAY(fpdate),DATE(YEAR(fpdate),MONTH(fpdate)+O1105,0),DATE(YEAR(fpdate),MONTH(fpdate)+O1105-1,DAY(fpdate))))))</f>
        <v>#NAME?</v>
      </c>
      <c r="Q1105" s="80" t="str">
        <f>IF(O1105="","",IF(D1105&lt;&gt;"",D1105,IF(O1105=1,start_rate,IF(variable,IF(OR(O1105=1,O1105&lt;$J$23*periods_per_year),Q1104,MIN($J$24,IF(MOD(O1105-1,$J$26)=0,MAX($J$25,Q1104+$J$27),Q1104))),Q1104))))</f>
        <v>#NAME?</v>
      </c>
      <c r="R1105" s="78" t="str">
        <f t="shared" si="10"/>
        <v>#NAME?</v>
      </c>
      <c r="S1105" s="78" t="str">
        <f t="shared" si="11"/>
        <v>#NAME?</v>
      </c>
      <c r="T1105" s="78" t="str">
        <f t="shared" si="12"/>
        <v>#NAME?</v>
      </c>
      <c r="U1105" s="78" t="str">
        <f t="shared" si="13"/>
        <v>#NAME?</v>
      </c>
    </row>
    <row r="1106" ht="12.75" customHeight="1">
      <c r="A1106" s="74" t="str">
        <f t="shared" si="1"/>
        <v>#NAME?</v>
      </c>
      <c r="B1106" s="75" t="str">
        <f>IF(A1106="","",IF(OR(periods_per_year=26,periods_per_year=52),IF(periods_per_year=26,IF(A1106=1,fpdate,B1105+14),IF(periods_per_year=52,IF(A1106=1,fpdate,B1105+7),"n/a")),IF(periods_per_year=24,DATE(YEAR(fpdate),MONTH(fpdate)+(A1106-1)/2+IF(AND(DAY(fpdate)&gt;=15,MOD(A1106,2)=0),1,0),IF(MOD(A1106,2)=0,IF(DAY(fpdate)&gt;=15,DAY(fpdate)-14,DAY(fpdate)+14),DAY(fpdate))),IF(DAY(DATE(YEAR(fpdate),MONTH(fpdate)+A1106-1,DAY(fpdate)))&lt;&gt;DAY(fpdate),DATE(YEAR(fpdate),MONTH(fpdate)+A1106,0),DATE(YEAR(fpdate),MONTH(fpdate)+A1106-1,DAY(fpdate))))))</f>
        <v>#NAME?</v>
      </c>
      <c r="C1106" s="76" t="str">
        <f t="shared" si="2"/>
        <v>#NAME?</v>
      </c>
      <c r="D1106" s="77" t="str">
        <f>IF(A1106="","",IF(A1106=1,start_rate,IF(variable,IF(OR(A1106=1,A1106&lt;$J$23*periods_per_year),D1105,MIN($J$24,IF(MOD(A1106-1,$J$26)=0,MAX($J$25,D1105+$J$27),D1105))),D1105)))</f>
        <v>#NAME?</v>
      </c>
      <c r="E1106" s="78" t="str">
        <f t="shared" si="3"/>
        <v>#NAME?</v>
      </c>
      <c r="F1106" s="78" t="str">
        <f t="shared" si="4"/>
        <v>#NAME?</v>
      </c>
      <c r="G1106" s="78" t="str">
        <f>IF(OR(A1106="",A1106&lt;$E$23),"",IF(J1105&lt;=F1106,0,IF(IF(AND(A1106&gt;=$E$23,MOD(A1106-$E$23,int)=0),$E$24,0)+F1106&gt;=J1105+E1106,J1105+E1106-F1106,IF(AND(A1106&gt;=$E$23,MOD(A1106-$E$23,int)=0),$E$24,0)+IF(IF(AND(A1106&gt;=$E$23,MOD(A1106-$E$23,int)=0),$E$24,0)+IF(MOD(A1106-$E$27,periods_per_year)=0,$E$26,0)+F1106&lt;J1105+E1106,IF(MOD(A1106-$E$27,periods_per_year)=0,$E$26,0),J1105+E1106-IF(AND(A1106&gt;=$E$23,MOD(A1106-$E$23,int)=0),$E$24,0)-F1106))))</f>
        <v>#NAME?</v>
      </c>
      <c r="H1106" s="79"/>
      <c r="I1106" s="78" t="str">
        <f t="shared" si="5"/>
        <v>#NAME?</v>
      </c>
      <c r="J1106" s="78" t="str">
        <f t="shared" si="6"/>
        <v>#NAME?</v>
      </c>
      <c r="K1106" s="78" t="str">
        <f t="shared" si="7"/>
        <v>#NAME?</v>
      </c>
      <c r="L1106" s="78" t="str">
        <f t="shared" si="8"/>
        <v>#NAME?</v>
      </c>
      <c r="M1106" s="4"/>
      <c r="N1106" s="4"/>
      <c r="O1106" s="74" t="str">
        <f t="shared" si="9"/>
        <v>#NAME?</v>
      </c>
      <c r="P1106" s="75" t="str">
        <f>IF(O1106="","",IF(OR(periods_per_year=26,periods_per_year=52),IF(periods_per_year=26,IF(O1106=1,fpdate,P1105+14),IF(periods_per_year=52,IF(O1106=1,fpdate,P1105+7),"n/a")),IF(periods_per_year=24,DATE(YEAR(fpdate),MONTH(fpdate)+(O1106-1)/2+IF(AND(DAY(fpdate)&gt;=15,MOD(O1106,2)=0),1,0),IF(MOD(O1106,2)=0,IF(DAY(fpdate)&gt;=15,DAY(fpdate)-14,DAY(fpdate)+14),DAY(fpdate))),IF(DAY(DATE(YEAR(fpdate),MONTH(fpdate)+O1106-1,DAY(fpdate)))&lt;&gt;DAY(fpdate),DATE(YEAR(fpdate),MONTH(fpdate)+O1106,0),DATE(YEAR(fpdate),MONTH(fpdate)+O1106-1,DAY(fpdate))))))</f>
        <v>#NAME?</v>
      </c>
      <c r="Q1106" s="80" t="str">
        <f>IF(O1106="","",IF(D1106&lt;&gt;"",D1106,IF(O1106=1,start_rate,IF(variable,IF(OR(O1106=1,O1106&lt;$J$23*periods_per_year),Q1105,MIN($J$24,IF(MOD(O1106-1,$J$26)=0,MAX($J$25,Q1105+$J$27),Q1105))),Q1105))))</f>
        <v>#NAME?</v>
      </c>
      <c r="R1106" s="78" t="str">
        <f t="shared" si="10"/>
        <v>#NAME?</v>
      </c>
      <c r="S1106" s="78" t="str">
        <f t="shared" si="11"/>
        <v>#NAME?</v>
      </c>
      <c r="T1106" s="78" t="str">
        <f t="shared" si="12"/>
        <v>#NAME?</v>
      </c>
      <c r="U1106" s="78" t="str">
        <f t="shared" si="13"/>
        <v>#NAME?</v>
      </c>
    </row>
    <row r="1107" ht="12.75" customHeight="1">
      <c r="A1107" s="74" t="str">
        <f t="shared" si="1"/>
        <v>#NAME?</v>
      </c>
      <c r="B1107" s="75" t="str">
        <f>IF(A1107="","",IF(OR(periods_per_year=26,periods_per_year=52),IF(periods_per_year=26,IF(A1107=1,fpdate,B1106+14),IF(periods_per_year=52,IF(A1107=1,fpdate,B1106+7),"n/a")),IF(periods_per_year=24,DATE(YEAR(fpdate),MONTH(fpdate)+(A1107-1)/2+IF(AND(DAY(fpdate)&gt;=15,MOD(A1107,2)=0),1,0),IF(MOD(A1107,2)=0,IF(DAY(fpdate)&gt;=15,DAY(fpdate)-14,DAY(fpdate)+14),DAY(fpdate))),IF(DAY(DATE(YEAR(fpdate),MONTH(fpdate)+A1107-1,DAY(fpdate)))&lt;&gt;DAY(fpdate),DATE(YEAR(fpdate),MONTH(fpdate)+A1107,0),DATE(YEAR(fpdate),MONTH(fpdate)+A1107-1,DAY(fpdate))))))</f>
        <v>#NAME?</v>
      </c>
      <c r="C1107" s="76" t="str">
        <f t="shared" si="2"/>
        <v>#NAME?</v>
      </c>
      <c r="D1107" s="77" t="str">
        <f>IF(A1107="","",IF(A1107=1,start_rate,IF(variable,IF(OR(A1107=1,A1107&lt;$J$23*periods_per_year),D1106,MIN($J$24,IF(MOD(A1107-1,$J$26)=0,MAX($J$25,D1106+$J$27),D1106))),D1106)))</f>
        <v>#NAME?</v>
      </c>
      <c r="E1107" s="78" t="str">
        <f t="shared" si="3"/>
        <v>#NAME?</v>
      </c>
      <c r="F1107" s="78" t="str">
        <f t="shared" si="4"/>
        <v>#NAME?</v>
      </c>
      <c r="G1107" s="78" t="str">
        <f>IF(OR(A1107="",A1107&lt;$E$23),"",IF(J1106&lt;=F1107,0,IF(IF(AND(A1107&gt;=$E$23,MOD(A1107-$E$23,int)=0),$E$24,0)+F1107&gt;=J1106+E1107,J1106+E1107-F1107,IF(AND(A1107&gt;=$E$23,MOD(A1107-$E$23,int)=0),$E$24,0)+IF(IF(AND(A1107&gt;=$E$23,MOD(A1107-$E$23,int)=0),$E$24,0)+IF(MOD(A1107-$E$27,periods_per_year)=0,$E$26,0)+F1107&lt;J1106+E1107,IF(MOD(A1107-$E$27,periods_per_year)=0,$E$26,0),J1106+E1107-IF(AND(A1107&gt;=$E$23,MOD(A1107-$E$23,int)=0),$E$24,0)-F1107))))</f>
        <v>#NAME?</v>
      </c>
      <c r="H1107" s="79"/>
      <c r="I1107" s="78" t="str">
        <f t="shared" si="5"/>
        <v>#NAME?</v>
      </c>
      <c r="J1107" s="78" t="str">
        <f t="shared" si="6"/>
        <v>#NAME?</v>
      </c>
      <c r="K1107" s="78" t="str">
        <f t="shared" si="7"/>
        <v>#NAME?</v>
      </c>
      <c r="L1107" s="78" t="str">
        <f t="shared" si="8"/>
        <v>#NAME?</v>
      </c>
      <c r="M1107" s="4"/>
      <c r="N1107" s="4"/>
      <c r="O1107" s="74" t="str">
        <f t="shared" si="9"/>
        <v>#NAME?</v>
      </c>
      <c r="P1107" s="75" t="str">
        <f>IF(O1107="","",IF(OR(periods_per_year=26,periods_per_year=52),IF(periods_per_year=26,IF(O1107=1,fpdate,P1106+14),IF(periods_per_year=52,IF(O1107=1,fpdate,P1106+7),"n/a")),IF(periods_per_year=24,DATE(YEAR(fpdate),MONTH(fpdate)+(O1107-1)/2+IF(AND(DAY(fpdate)&gt;=15,MOD(O1107,2)=0),1,0),IF(MOD(O1107,2)=0,IF(DAY(fpdate)&gt;=15,DAY(fpdate)-14,DAY(fpdate)+14),DAY(fpdate))),IF(DAY(DATE(YEAR(fpdate),MONTH(fpdate)+O1107-1,DAY(fpdate)))&lt;&gt;DAY(fpdate),DATE(YEAR(fpdate),MONTH(fpdate)+O1107,0),DATE(YEAR(fpdate),MONTH(fpdate)+O1107-1,DAY(fpdate))))))</f>
        <v>#NAME?</v>
      </c>
      <c r="Q1107" s="80" t="str">
        <f>IF(O1107="","",IF(D1107&lt;&gt;"",D1107,IF(O1107=1,start_rate,IF(variable,IF(OR(O1107=1,O1107&lt;$J$23*periods_per_year),Q1106,MIN($J$24,IF(MOD(O1107-1,$J$26)=0,MAX($J$25,Q1106+$J$27),Q1106))),Q1106))))</f>
        <v>#NAME?</v>
      </c>
      <c r="R1107" s="78" t="str">
        <f t="shared" si="10"/>
        <v>#NAME?</v>
      </c>
      <c r="S1107" s="78" t="str">
        <f t="shared" si="11"/>
        <v>#NAME?</v>
      </c>
      <c r="T1107" s="78" t="str">
        <f t="shared" si="12"/>
        <v>#NAME?</v>
      </c>
      <c r="U1107" s="78" t="str">
        <f t="shared" si="13"/>
        <v>#NAME?</v>
      </c>
    </row>
    <row r="1108" ht="12.75" customHeight="1">
      <c r="A1108" s="74" t="str">
        <f t="shared" si="1"/>
        <v>#NAME?</v>
      </c>
      <c r="B1108" s="75" t="str">
        <f>IF(A1108="","",IF(OR(periods_per_year=26,periods_per_year=52),IF(periods_per_year=26,IF(A1108=1,fpdate,B1107+14),IF(periods_per_year=52,IF(A1108=1,fpdate,B1107+7),"n/a")),IF(periods_per_year=24,DATE(YEAR(fpdate),MONTH(fpdate)+(A1108-1)/2+IF(AND(DAY(fpdate)&gt;=15,MOD(A1108,2)=0),1,0),IF(MOD(A1108,2)=0,IF(DAY(fpdate)&gt;=15,DAY(fpdate)-14,DAY(fpdate)+14),DAY(fpdate))),IF(DAY(DATE(YEAR(fpdate),MONTH(fpdate)+A1108-1,DAY(fpdate)))&lt;&gt;DAY(fpdate),DATE(YEAR(fpdate),MONTH(fpdate)+A1108,0),DATE(YEAR(fpdate),MONTH(fpdate)+A1108-1,DAY(fpdate))))))</f>
        <v>#NAME?</v>
      </c>
      <c r="C1108" s="76" t="str">
        <f t="shared" si="2"/>
        <v>#NAME?</v>
      </c>
      <c r="D1108" s="77" t="str">
        <f>IF(A1108="","",IF(A1108=1,start_rate,IF(variable,IF(OR(A1108=1,A1108&lt;$J$23*periods_per_year),D1107,MIN($J$24,IF(MOD(A1108-1,$J$26)=0,MAX($J$25,D1107+$J$27),D1107))),D1107)))</f>
        <v>#NAME?</v>
      </c>
      <c r="E1108" s="78" t="str">
        <f t="shared" si="3"/>
        <v>#NAME?</v>
      </c>
      <c r="F1108" s="78" t="str">
        <f t="shared" si="4"/>
        <v>#NAME?</v>
      </c>
      <c r="G1108" s="78" t="str">
        <f>IF(OR(A1108="",A1108&lt;$E$23),"",IF(J1107&lt;=F1108,0,IF(IF(AND(A1108&gt;=$E$23,MOD(A1108-$E$23,int)=0),$E$24,0)+F1108&gt;=J1107+E1108,J1107+E1108-F1108,IF(AND(A1108&gt;=$E$23,MOD(A1108-$E$23,int)=0),$E$24,0)+IF(IF(AND(A1108&gt;=$E$23,MOD(A1108-$E$23,int)=0),$E$24,0)+IF(MOD(A1108-$E$27,periods_per_year)=0,$E$26,0)+F1108&lt;J1107+E1108,IF(MOD(A1108-$E$27,periods_per_year)=0,$E$26,0),J1107+E1108-IF(AND(A1108&gt;=$E$23,MOD(A1108-$E$23,int)=0),$E$24,0)-F1108))))</f>
        <v>#NAME?</v>
      </c>
      <c r="H1108" s="79"/>
      <c r="I1108" s="78" t="str">
        <f t="shared" si="5"/>
        <v>#NAME?</v>
      </c>
      <c r="J1108" s="78" t="str">
        <f t="shared" si="6"/>
        <v>#NAME?</v>
      </c>
      <c r="K1108" s="78" t="str">
        <f t="shared" si="7"/>
        <v>#NAME?</v>
      </c>
      <c r="L1108" s="78" t="str">
        <f t="shared" si="8"/>
        <v>#NAME?</v>
      </c>
      <c r="M1108" s="4"/>
      <c r="N1108" s="4"/>
      <c r="O1108" s="74" t="str">
        <f t="shared" si="9"/>
        <v>#NAME?</v>
      </c>
      <c r="P1108" s="75" t="str">
        <f>IF(O1108="","",IF(OR(periods_per_year=26,periods_per_year=52),IF(periods_per_year=26,IF(O1108=1,fpdate,P1107+14),IF(periods_per_year=52,IF(O1108=1,fpdate,P1107+7),"n/a")),IF(periods_per_year=24,DATE(YEAR(fpdate),MONTH(fpdate)+(O1108-1)/2+IF(AND(DAY(fpdate)&gt;=15,MOD(O1108,2)=0),1,0),IF(MOD(O1108,2)=0,IF(DAY(fpdate)&gt;=15,DAY(fpdate)-14,DAY(fpdate)+14),DAY(fpdate))),IF(DAY(DATE(YEAR(fpdate),MONTH(fpdate)+O1108-1,DAY(fpdate)))&lt;&gt;DAY(fpdate),DATE(YEAR(fpdate),MONTH(fpdate)+O1108,0),DATE(YEAR(fpdate),MONTH(fpdate)+O1108-1,DAY(fpdate))))))</f>
        <v>#NAME?</v>
      </c>
      <c r="Q1108" s="80" t="str">
        <f>IF(O1108="","",IF(D1108&lt;&gt;"",D1108,IF(O1108=1,start_rate,IF(variable,IF(OR(O1108=1,O1108&lt;$J$23*periods_per_year),Q1107,MIN($J$24,IF(MOD(O1108-1,$J$26)=0,MAX($J$25,Q1107+$J$27),Q1107))),Q1107))))</f>
        <v>#NAME?</v>
      </c>
      <c r="R1108" s="78" t="str">
        <f t="shared" si="10"/>
        <v>#NAME?</v>
      </c>
      <c r="S1108" s="78" t="str">
        <f t="shared" si="11"/>
        <v>#NAME?</v>
      </c>
      <c r="T1108" s="78" t="str">
        <f t="shared" si="12"/>
        <v>#NAME?</v>
      </c>
      <c r="U1108" s="78" t="str">
        <f t="shared" si="13"/>
        <v>#NAME?</v>
      </c>
    </row>
    <row r="1109" ht="12.75" customHeight="1">
      <c r="A1109" s="74" t="str">
        <f t="shared" si="1"/>
        <v>#NAME?</v>
      </c>
      <c r="B1109" s="75" t="str">
        <f>IF(A1109="","",IF(OR(periods_per_year=26,periods_per_year=52),IF(periods_per_year=26,IF(A1109=1,fpdate,B1108+14),IF(periods_per_year=52,IF(A1109=1,fpdate,B1108+7),"n/a")),IF(periods_per_year=24,DATE(YEAR(fpdate),MONTH(fpdate)+(A1109-1)/2+IF(AND(DAY(fpdate)&gt;=15,MOD(A1109,2)=0),1,0),IF(MOD(A1109,2)=0,IF(DAY(fpdate)&gt;=15,DAY(fpdate)-14,DAY(fpdate)+14),DAY(fpdate))),IF(DAY(DATE(YEAR(fpdate),MONTH(fpdate)+A1109-1,DAY(fpdate)))&lt;&gt;DAY(fpdate),DATE(YEAR(fpdate),MONTH(fpdate)+A1109,0),DATE(YEAR(fpdate),MONTH(fpdate)+A1109-1,DAY(fpdate))))))</f>
        <v>#NAME?</v>
      </c>
      <c r="C1109" s="76" t="str">
        <f t="shared" si="2"/>
        <v>#NAME?</v>
      </c>
      <c r="D1109" s="77" t="str">
        <f>IF(A1109="","",IF(A1109=1,start_rate,IF(variable,IF(OR(A1109=1,A1109&lt;$J$23*periods_per_year),D1108,MIN($J$24,IF(MOD(A1109-1,$J$26)=0,MAX($J$25,D1108+$J$27),D1108))),D1108)))</f>
        <v>#NAME?</v>
      </c>
      <c r="E1109" s="78" t="str">
        <f t="shared" si="3"/>
        <v>#NAME?</v>
      </c>
      <c r="F1109" s="78" t="str">
        <f t="shared" si="4"/>
        <v>#NAME?</v>
      </c>
      <c r="G1109" s="78" t="str">
        <f>IF(OR(A1109="",A1109&lt;$E$23),"",IF(J1108&lt;=F1109,0,IF(IF(AND(A1109&gt;=$E$23,MOD(A1109-$E$23,int)=0),$E$24,0)+F1109&gt;=J1108+E1109,J1108+E1109-F1109,IF(AND(A1109&gt;=$E$23,MOD(A1109-$E$23,int)=0),$E$24,0)+IF(IF(AND(A1109&gt;=$E$23,MOD(A1109-$E$23,int)=0),$E$24,0)+IF(MOD(A1109-$E$27,periods_per_year)=0,$E$26,0)+F1109&lt;J1108+E1109,IF(MOD(A1109-$E$27,periods_per_year)=0,$E$26,0),J1108+E1109-IF(AND(A1109&gt;=$E$23,MOD(A1109-$E$23,int)=0),$E$24,0)-F1109))))</f>
        <v>#NAME?</v>
      </c>
      <c r="H1109" s="79"/>
      <c r="I1109" s="78" t="str">
        <f t="shared" si="5"/>
        <v>#NAME?</v>
      </c>
      <c r="J1109" s="78" t="str">
        <f t="shared" si="6"/>
        <v>#NAME?</v>
      </c>
      <c r="K1109" s="78" t="str">
        <f t="shared" si="7"/>
        <v>#NAME?</v>
      </c>
      <c r="L1109" s="78" t="str">
        <f t="shared" si="8"/>
        <v>#NAME?</v>
      </c>
      <c r="M1109" s="4"/>
      <c r="N1109" s="4"/>
      <c r="O1109" s="74" t="str">
        <f t="shared" si="9"/>
        <v>#NAME?</v>
      </c>
      <c r="P1109" s="75" t="str">
        <f>IF(O1109="","",IF(OR(periods_per_year=26,periods_per_year=52),IF(periods_per_year=26,IF(O1109=1,fpdate,P1108+14),IF(periods_per_year=52,IF(O1109=1,fpdate,P1108+7),"n/a")),IF(periods_per_year=24,DATE(YEAR(fpdate),MONTH(fpdate)+(O1109-1)/2+IF(AND(DAY(fpdate)&gt;=15,MOD(O1109,2)=0),1,0),IF(MOD(O1109,2)=0,IF(DAY(fpdate)&gt;=15,DAY(fpdate)-14,DAY(fpdate)+14),DAY(fpdate))),IF(DAY(DATE(YEAR(fpdate),MONTH(fpdate)+O1109-1,DAY(fpdate)))&lt;&gt;DAY(fpdate),DATE(YEAR(fpdate),MONTH(fpdate)+O1109,0),DATE(YEAR(fpdate),MONTH(fpdate)+O1109-1,DAY(fpdate))))))</f>
        <v>#NAME?</v>
      </c>
      <c r="Q1109" s="80" t="str">
        <f>IF(O1109="","",IF(D1109&lt;&gt;"",D1109,IF(O1109=1,start_rate,IF(variable,IF(OR(O1109=1,O1109&lt;$J$23*periods_per_year),Q1108,MIN($J$24,IF(MOD(O1109-1,$J$26)=0,MAX($J$25,Q1108+$J$27),Q1108))),Q1108))))</f>
        <v>#NAME?</v>
      </c>
      <c r="R1109" s="78" t="str">
        <f t="shared" si="10"/>
        <v>#NAME?</v>
      </c>
      <c r="S1109" s="78" t="str">
        <f t="shared" si="11"/>
        <v>#NAME?</v>
      </c>
      <c r="T1109" s="78" t="str">
        <f t="shared" si="12"/>
        <v>#NAME?</v>
      </c>
      <c r="U1109" s="78" t="str">
        <f t="shared" si="13"/>
        <v>#NAME?</v>
      </c>
    </row>
    <row r="1110" ht="12.75" customHeight="1">
      <c r="A1110" s="74" t="str">
        <f t="shared" si="1"/>
        <v>#NAME?</v>
      </c>
      <c r="B1110" s="75" t="str">
        <f>IF(A1110="","",IF(OR(periods_per_year=26,periods_per_year=52),IF(periods_per_year=26,IF(A1110=1,fpdate,B1109+14),IF(periods_per_year=52,IF(A1110=1,fpdate,B1109+7),"n/a")),IF(periods_per_year=24,DATE(YEAR(fpdate),MONTH(fpdate)+(A1110-1)/2+IF(AND(DAY(fpdate)&gt;=15,MOD(A1110,2)=0),1,0),IF(MOD(A1110,2)=0,IF(DAY(fpdate)&gt;=15,DAY(fpdate)-14,DAY(fpdate)+14),DAY(fpdate))),IF(DAY(DATE(YEAR(fpdate),MONTH(fpdate)+A1110-1,DAY(fpdate)))&lt;&gt;DAY(fpdate),DATE(YEAR(fpdate),MONTH(fpdate)+A1110,0),DATE(YEAR(fpdate),MONTH(fpdate)+A1110-1,DAY(fpdate))))))</f>
        <v>#NAME?</v>
      </c>
      <c r="C1110" s="76" t="str">
        <f t="shared" si="2"/>
        <v>#NAME?</v>
      </c>
      <c r="D1110" s="77" t="str">
        <f>IF(A1110="","",IF(A1110=1,start_rate,IF(variable,IF(OR(A1110=1,A1110&lt;$J$23*periods_per_year),D1109,MIN($J$24,IF(MOD(A1110-1,$J$26)=0,MAX($J$25,D1109+$J$27),D1109))),D1109)))</f>
        <v>#NAME?</v>
      </c>
      <c r="E1110" s="78" t="str">
        <f t="shared" si="3"/>
        <v>#NAME?</v>
      </c>
      <c r="F1110" s="78" t="str">
        <f t="shared" si="4"/>
        <v>#NAME?</v>
      </c>
      <c r="G1110" s="78" t="str">
        <f>IF(OR(A1110="",A1110&lt;$E$23),"",IF(J1109&lt;=F1110,0,IF(IF(AND(A1110&gt;=$E$23,MOD(A1110-$E$23,int)=0),$E$24,0)+F1110&gt;=J1109+E1110,J1109+E1110-F1110,IF(AND(A1110&gt;=$E$23,MOD(A1110-$E$23,int)=0),$E$24,0)+IF(IF(AND(A1110&gt;=$E$23,MOD(A1110-$E$23,int)=0),$E$24,0)+IF(MOD(A1110-$E$27,periods_per_year)=0,$E$26,0)+F1110&lt;J1109+E1110,IF(MOD(A1110-$E$27,periods_per_year)=0,$E$26,0),J1109+E1110-IF(AND(A1110&gt;=$E$23,MOD(A1110-$E$23,int)=0),$E$24,0)-F1110))))</f>
        <v>#NAME?</v>
      </c>
      <c r="H1110" s="79"/>
      <c r="I1110" s="78" t="str">
        <f t="shared" si="5"/>
        <v>#NAME?</v>
      </c>
      <c r="J1110" s="78" t="str">
        <f t="shared" si="6"/>
        <v>#NAME?</v>
      </c>
      <c r="K1110" s="78" t="str">
        <f t="shared" si="7"/>
        <v>#NAME?</v>
      </c>
      <c r="L1110" s="78" t="str">
        <f t="shared" si="8"/>
        <v>#NAME?</v>
      </c>
      <c r="M1110" s="4"/>
      <c r="N1110" s="4"/>
      <c r="O1110" s="74" t="str">
        <f t="shared" si="9"/>
        <v>#NAME?</v>
      </c>
      <c r="P1110" s="75" t="str">
        <f>IF(O1110="","",IF(OR(periods_per_year=26,periods_per_year=52),IF(periods_per_year=26,IF(O1110=1,fpdate,P1109+14),IF(periods_per_year=52,IF(O1110=1,fpdate,P1109+7),"n/a")),IF(periods_per_year=24,DATE(YEAR(fpdate),MONTH(fpdate)+(O1110-1)/2+IF(AND(DAY(fpdate)&gt;=15,MOD(O1110,2)=0),1,0),IF(MOD(O1110,2)=0,IF(DAY(fpdate)&gt;=15,DAY(fpdate)-14,DAY(fpdate)+14),DAY(fpdate))),IF(DAY(DATE(YEAR(fpdate),MONTH(fpdate)+O1110-1,DAY(fpdate)))&lt;&gt;DAY(fpdate),DATE(YEAR(fpdate),MONTH(fpdate)+O1110,0),DATE(YEAR(fpdate),MONTH(fpdate)+O1110-1,DAY(fpdate))))))</f>
        <v>#NAME?</v>
      </c>
      <c r="Q1110" s="80" t="str">
        <f>IF(O1110="","",IF(D1110&lt;&gt;"",D1110,IF(O1110=1,start_rate,IF(variable,IF(OR(O1110=1,O1110&lt;$J$23*periods_per_year),Q1109,MIN($J$24,IF(MOD(O1110-1,$J$26)=0,MAX($J$25,Q1109+$J$27),Q1109))),Q1109))))</f>
        <v>#NAME?</v>
      </c>
      <c r="R1110" s="78" t="str">
        <f t="shared" si="10"/>
        <v>#NAME?</v>
      </c>
      <c r="S1110" s="78" t="str">
        <f t="shared" si="11"/>
        <v>#NAME?</v>
      </c>
      <c r="T1110" s="78" t="str">
        <f t="shared" si="12"/>
        <v>#NAME?</v>
      </c>
      <c r="U1110" s="78" t="str">
        <f t="shared" si="13"/>
        <v>#NAME?</v>
      </c>
    </row>
    <row r="1111" ht="12.75" customHeight="1">
      <c r="A1111" s="74" t="str">
        <f t="shared" si="1"/>
        <v>#NAME?</v>
      </c>
      <c r="B1111" s="75" t="str">
        <f>IF(A1111="","",IF(OR(periods_per_year=26,periods_per_year=52),IF(periods_per_year=26,IF(A1111=1,fpdate,B1110+14),IF(periods_per_year=52,IF(A1111=1,fpdate,B1110+7),"n/a")),IF(periods_per_year=24,DATE(YEAR(fpdate),MONTH(fpdate)+(A1111-1)/2+IF(AND(DAY(fpdate)&gt;=15,MOD(A1111,2)=0),1,0),IF(MOD(A1111,2)=0,IF(DAY(fpdate)&gt;=15,DAY(fpdate)-14,DAY(fpdate)+14),DAY(fpdate))),IF(DAY(DATE(YEAR(fpdate),MONTH(fpdate)+A1111-1,DAY(fpdate)))&lt;&gt;DAY(fpdate),DATE(YEAR(fpdate),MONTH(fpdate)+A1111,0),DATE(YEAR(fpdate),MONTH(fpdate)+A1111-1,DAY(fpdate))))))</f>
        <v>#NAME?</v>
      </c>
      <c r="C1111" s="76" t="str">
        <f t="shared" si="2"/>
        <v>#NAME?</v>
      </c>
      <c r="D1111" s="77" t="str">
        <f>IF(A1111="","",IF(A1111=1,start_rate,IF(variable,IF(OR(A1111=1,A1111&lt;$J$23*periods_per_year),D1110,MIN($J$24,IF(MOD(A1111-1,$J$26)=0,MAX($J$25,D1110+$J$27),D1110))),D1110)))</f>
        <v>#NAME?</v>
      </c>
      <c r="E1111" s="78" t="str">
        <f t="shared" si="3"/>
        <v>#NAME?</v>
      </c>
      <c r="F1111" s="78" t="str">
        <f t="shared" si="4"/>
        <v>#NAME?</v>
      </c>
      <c r="G1111" s="78" t="str">
        <f>IF(OR(A1111="",A1111&lt;$E$23),"",IF(J1110&lt;=F1111,0,IF(IF(AND(A1111&gt;=$E$23,MOD(A1111-$E$23,int)=0),$E$24,0)+F1111&gt;=J1110+E1111,J1110+E1111-F1111,IF(AND(A1111&gt;=$E$23,MOD(A1111-$E$23,int)=0),$E$24,0)+IF(IF(AND(A1111&gt;=$E$23,MOD(A1111-$E$23,int)=0),$E$24,0)+IF(MOD(A1111-$E$27,periods_per_year)=0,$E$26,0)+F1111&lt;J1110+E1111,IF(MOD(A1111-$E$27,periods_per_year)=0,$E$26,0),J1110+E1111-IF(AND(A1111&gt;=$E$23,MOD(A1111-$E$23,int)=0),$E$24,0)-F1111))))</f>
        <v>#NAME?</v>
      </c>
      <c r="H1111" s="79"/>
      <c r="I1111" s="78" t="str">
        <f t="shared" si="5"/>
        <v>#NAME?</v>
      </c>
      <c r="J1111" s="78" t="str">
        <f t="shared" si="6"/>
        <v>#NAME?</v>
      </c>
      <c r="K1111" s="78" t="str">
        <f t="shared" si="7"/>
        <v>#NAME?</v>
      </c>
      <c r="L1111" s="78" t="str">
        <f t="shared" si="8"/>
        <v>#NAME?</v>
      </c>
      <c r="M1111" s="4"/>
      <c r="N1111" s="4"/>
      <c r="O1111" s="74" t="str">
        <f t="shared" si="9"/>
        <v>#NAME?</v>
      </c>
      <c r="P1111" s="75" t="str">
        <f>IF(O1111="","",IF(OR(periods_per_year=26,periods_per_year=52),IF(periods_per_year=26,IF(O1111=1,fpdate,P1110+14),IF(periods_per_year=52,IF(O1111=1,fpdate,P1110+7),"n/a")),IF(periods_per_year=24,DATE(YEAR(fpdate),MONTH(fpdate)+(O1111-1)/2+IF(AND(DAY(fpdate)&gt;=15,MOD(O1111,2)=0),1,0),IF(MOD(O1111,2)=0,IF(DAY(fpdate)&gt;=15,DAY(fpdate)-14,DAY(fpdate)+14),DAY(fpdate))),IF(DAY(DATE(YEAR(fpdate),MONTH(fpdate)+O1111-1,DAY(fpdate)))&lt;&gt;DAY(fpdate),DATE(YEAR(fpdate),MONTH(fpdate)+O1111,0),DATE(YEAR(fpdate),MONTH(fpdate)+O1111-1,DAY(fpdate))))))</f>
        <v>#NAME?</v>
      </c>
      <c r="Q1111" s="80" t="str">
        <f>IF(O1111="","",IF(D1111&lt;&gt;"",D1111,IF(O1111=1,start_rate,IF(variable,IF(OR(O1111=1,O1111&lt;$J$23*periods_per_year),Q1110,MIN($J$24,IF(MOD(O1111-1,$J$26)=0,MAX($J$25,Q1110+$J$27),Q1110))),Q1110))))</f>
        <v>#NAME?</v>
      </c>
      <c r="R1111" s="78" t="str">
        <f t="shared" si="10"/>
        <v>#NAME?</v>
      </c>
      <c r="S1111" s="78" t="str">
        <f t="shared" si="11"/>
        <v>#NAME?</v>
      </c>
      <c r="T1111" s="78" t="str">
        <f t="shared" si="12"/>
        <v>#NAME?</v>
      </c>
      <c r="U1111" s="78" t="str">
        <f t="shared" si="13"/>
        <v>#NAME?</v>
      </c>
    </row>
    <row r="1112" ht="12.75" customHeight="1">
      <c r="A1112" s="74" t="str">
        <f t="shared" si="1"/>
        <v>#NAME?</v>
      </c>
      <c r="B1112" s="75" t="str">
        <f>IF(A1112="","",IF(OR(periods_per_year=26,periods_per_year=52),IF(periods_per_year=26,IF(A1112=1,fpdate,B1111+14),IF(periods_per_year=52,IF(A1112=1,fpdate,B1111+7),"n/a")),IF(periods_per_year=24,DATE(YEAR(fpdate),MONTH(fpdate)+(A1112-1)/2+IF(AND(DAY(fpdate)&gt;=15,MOD(A1112,2)=0),1,0),IF(MOD(A1112,2)=0,IF(DAY(fpdate)&gt;=15,DAY(fpdate)-14,DAY(fpdate)+14),DAY(fpdate))),IF(DAY(DATE(YEAR(fpdate),MONTH(fpdate)+A1112-1,DAY(fpdate)))&lt;&gt;DAY(fpdate),DATE(YEAR(fpdate),MONTH(fpdate)+A1112,0),DATE(YEAR(fpdate),MONTH(fpdate)+A1112-1,DAY(fpdate))))))</f>
        <v>#NAME?</v>
      </c>
      <c r="C1112" s="76" t="str">
        <f t="shared" si="2"/>
        <v>#NAME?</v>
      </c>
      <c r="D1112" s="77" t="str">
        <f>IF(A1112="","",IF(A1112=1,start_rate,IF(variable,IF(OR(A1112=1,A1112&lt;$J$23*periods_per_year),D1111,MIN($J$24,IF(MOD(A1112-1,$J$26)=0,MAX($J$25,D1111+$J$27),D1111))),D1111)))</f>
        <v>#NAME?</v>
      </c>
      <c r="E1112" s="78" t="str">
        <f t="shared" si="3"/>
        <v>#NAME?</v>
      </c>
      <c r="F1112" s="78" t="str">
        <f t="shared" si="4"/>
        <v>#NAME?</v>
      </c>
      <c r="G1112" s="78" t="str">
        <f>IF(OR(A1112="",A1112&lt;$E$23),"",IF(J1111&lt;=F1112,0,IF(IF(AND(A1112&gt;=$E$23,MOD(A1112-$E$23,int)=0),$E$24,0)+F1112&gt;=J1111+E1112,J1111+E1112-F1112,IF(AND(A1112&gt;=$E$23,MOD(A1112-$E$23,int)=0),$E$24,0)+IF(IF(AND(A1112&gt;=$E$23,MOD(A1112-$E$23,int)=0),$E$24,0)+IF(MOD(A1112-$E$27,periods_per_year)=0,$E$26,0)+F1112&lt;J1111+E1112,IF(MOD(A1112-$E$27,periods_per_year)=0,$E$26,0),J1111+E1112-IF(AND(A1112&gt;=$E$23,MOD(A1112-$E$23,int)=0),$E$24,0)-F1112))))</f>
        <v>#NAME?</v>
      </c>
      <c r="H1112" s="79"/>
      <c r="I1112" s="78" t="str">
        <f t="shared" si="5"/>
        <v>#NAME?</v>
      </c>
      <c r="J1112" s="78" t="str">
        <f t="shared" si="6"/>
        <v>#NAME?</v>
      </c>
      <c r="K1112" s="78" t="str">
        <f t="shared" si="7"/>
        <v>#NAME?</v>
      </c>
      <c r="L1112" s="78" t="str">
        <f t="shared" si="8"/>
        <v>#NAME?</v>
      </c>
      <c r="M1112" s="4"/>
      <c r="N1112" s="4"/>
      <c r="O1112" s="74" t="str">
        <f t="shared" si="9"/>
        <v>#NAME?</v>
      </c>
      <c r="P1112" s="75" t="str">
        <f>IF(O1112="","",IF(OR(periods_per_year=26,periods_per_year=52),IF(periods_per_year=26,IF(O1112=1,fpdate,P1111+14),IF(periods_per_year=52,IF(O1112=1,fpdate,P1111+7),"n/a")),IF(periods_per_year=24,DATE(YEAR(fpdate),MONTH(fpdate)+(O1112-1)/2+IF(AND(DAY(fpdate)&gt;=15,MOD(O1112,2)=0),1,0),IF(MOD(O1112,2)=0,IF(DAY(fpdate)&gt;=15,DAY(fpdate)-14,DAY(fpdate)+14),DAY(fpdate))),IF(DAY(DATE(YEAR(fpdate),MONTH(fpdate)+O1112-1,DAY(fpdate)))&lt;&gt;DAY(fpdate),DATE(YEAR(fpdate),MONTH(fpdate)+O1112,0),DATE(YEAR(fpdate),MONTH(fpdate)+O1112-1,DAY(fpdate))))))</f>
        <v>#NAME?</v>
      </c>
      <c r="Q1112" s="80" t="str">
        <f>IF(O1112="","",IF(D1112&lt;&gt;"",D1112,IF(O1112=1,start_rate,IF(variable,IF(OR(O1112=1,O1112&lt;$J$23*periods_per_year),Q1111,MIN($J$24,IF(MOD(O1112-1,$J$26)=0,MAX($J$25,Q1111+$J$27),Q1111))),Q1111))))</f>
        <v>#NAME?</v>
      </c>
      <c r="R1112" s="78" t="str">
        <f t="shared" si="10"/>
        <v>#NAME?</v>
      </c>
      <c r="S1112" s="78" t="str">
        <f t="shared" si="11"/>
        <v>#NAME?</v>
      </c>
      <c r="T1112" s="78" t="str">
        <f t="shared" si="12"/>
        <v>#NAME?</v>
      </c>
      <c r="U1112" s="78" t="str">
        <f t="shared" si="13"/>
        <v>#NAME?</v>
      </c>
    </row>
    <row r="1113" ht="12.75" customHeight="1">
      <c r="A1113" s="74" t="str">
        <f t="shared" si="1"/>
        <v>#NAME?</v>
      </c>
      <c r="B1113" s="75" t="str">
        <f>IF(A1113="","",IF(OR(periods_per_year=26,periods_per_year=52),IF(periods_per_year=26,IF(A1113=1,fpdate,B1112+14),IF(periods_per_year=52,IF(A1113=1,fpdate,B1112+7),"n/a")),IF(periods_per_year=24,DATE(YEAR(fpdate),MONTH(fpdate)+(A1113-1)/2+IF(AND(DAY(fpdate)&gt;=15,MOD(A1113,2)=0),1,0),IF(MOD(A1113,2)=0,IF(DAY(fpdate)&gt;=15,DAY(fpdate)-14,DAY(fpdate)+14),DAY(fpdate))),IF(DAY(DATE(YEAR(fpdate),MONTH(fpdate)+A1113-1,DAY(fpdate)))&lt;&gt;DAY(fpdate),DATE(YEAR(fpdate),MONTH(fpdate)+A1113,0),DATE(YEAR(fpdate),MONTH(fpdate)+A1113-1,DAY(fpdate))))))</f>
        <v>#NAME?</v>
      </c>
      <c r="C1113" s="76" t="str">
        <f t="shared" si="2"/>
        <v>#NAME?</v>
      </c>
      <c r="D1113" s="77" t="str">
        <f>IF(A1113="","",IF(A1113=1,start_rate,IF(variable,IF(OR(A1113=1,A1113&lt;$J$23*periods_per_year),D1112,MIN($J$24,IF(MOD(A1113-1,$J$26)=0,MAX($J$25,D1112+$J$27),D1112))),D1112)))</f>
        <v>#NAME?</v>
      </c>
      <c r="E1113" s="78" t="str">
        <f t="shared" si="3"/>
        <v>#NAME?</v>
      </c>
      <c r="F1113" s="78" t="str">
        <f t="shared" si="4"/>
        <v>#NAME?</v>
      </c>
      <c r="G1113" s="78" t="str">
        <f>IF(OR(A1113="",A1113&lt;$E$23),"",IF(J1112&lt;=F1113,0,IF(IF(AND(A1113&gt;=$E$23,MOD(A1113-$E$23,int)=0),$E$24,0)+F1113&gt;=J1112+E1113,J1112+E1113-F1113,IF(AND(A1113&gt;=$E$23,MOD(A1113-$E$23,int)=0),$E$24,0)+IF(IF(AND(A1113&gt;=$E$23,MOD(A1113-$E$23,int)=0),$E$24,0)+IF(MOD(A1113-$E$27,periods_per_year)=0,$E$26,0)+F1113&lt;J1112+E1113,IF(MOD(A1113-$E$27,periods_per_year)=0,$E$26,0),J1112+E1113-IF(AND(A1113&gt;=$E$23,MOD(A1113-$E$23,int)=0),$E$24,0)-F1113))))</f>
        <v>#NAME?</v>
      </c>
      <c r="H1113" s="79"/>
      <c r="I1113" s="78" t="str">
        <f t="shared" si="5"/>
        <v>#NAME?</v>
      </c>
      <c r="J1113" s="78" t="str">
        <f t="shared" si="6"/>
        <v>#NAME?</v>
      </c>
      <c r="K1113" s="78" t="str">
        <f t="shared" si="7"/>
        <v>#NAME?</v>
      </c>
      <c r="L1113" s="78" t="str">
        <f t="shared" si="8"/>
        <v>#NAME?</v>
      </c>
      <c r="M1113" s="4"/>
      <c r="N1113" s="4"/>
      <c r="O1113" s="74" t="str">
        <f t="shared" si="9"/>
        <v>#NAME?</v>
      </c>
      <c r="P1113" s="75" t="str">
        <f>IF(O1113="","",IF(OR(periods_per_year=26,periods_per_year=52),IF(periods_per_year=26,IF(O1113=1,fpdate,P1112+14),IF(periods_per_year=52,IF(O1113=1,fpdate,P1112+7),"n/a")),IF(periods_per_year=24,DATE(YEAR(fpdate),MONTH(fpdate)+(O1113-1)/2+IF(AND(DAY(fpdate)&gt;=15,MOD(O1113,2)=0),1,0),IF(MOD(O1113,2)=0,IF(DAY(fpdate)&gt;=15,DAY(fpdate)-14,DAY(fpdate)+14),DAY(fpdate))),IF(DAY(DATE(YEAR(fpdate),MONTH(fpdate)+O1113-1,DAY(fpdate)))&lt;&gt;DAY(fpdate),DATE(YEAR(fpdate),MONTH(fpdate)+O1113,0),DATE(YEAR(fpdate),MONTH(fpdate)+O1113-1,DAY(fpdate))))))</f>
        <v>#NAME?</v>
      </c>
      <c r="Q1113" s="80" t="str">
        <f>IF(O1113="","",IF(D1113&lt;&gt;"",D1113,IF(O1113=1,start_rate,IF(variable,IF(OR(O1113=1,O1113&lt;$J$23*periods_per_year),Q1112,MIN($J$24,IF(MOD(O1113-1,$J$26)=0,MAX($J$25,Q1112+$J$27),Q1112))),Q1112))))</f>
        <v>#NAME?</v>
      </c>
      <c r="R1113" s="78" t="str">
        <f t="shared" si="10"/>
        <v>#NAME?</v>
      </c>
      <c r="S1113" s="78" t="str">
        <f t="shared" si="11"/>
        <v>#NAME?</v>
      </c>
      <c r="T1113" s="78" t="str">
        <f t="shared" si="12"/>
        <v>#NAME?</v>
      </c>
      <c r="U1113" s="78" t="str">
        <f t="shared" si="13"/>
        <v>#NAME?</v>
      </c>
    </row>
    <row r="1114" ht="12.75" customHeight="1">
      <c r="A1114" s="74" t="str">
        <f t="shared" si="1"/>
        <v>#NAME?</v>
      </c>
      <c r="B1114" s="75" t="str">
        <f>IF(A1114="","",IF(OR(periods_per_year=26,periods_per_year=52),IF(periods_per_year=26,IF(A1114=1,fpdate,B1113+14),IF(periods_per_year=52,IF(A1114=1,fpdate,B1113+7),"n/a")),IF(periods_per_year=24,DATE(YEAR(fpdate),MONTH(fpdate)+(A1114-1)/2+IF(AND(DAY(fpdate)&gt;=15,MOD(A1114,2)=0),1,0),IF(MOD(A1114,2)=0,IF(DAY(fpdate)&gt;=15,DAY(fpdate)-14,DAY(fpdate)+14),DAY(fpdate))),IF(DAY(DATE(YEAR(fpdate),MONTH(fpdate)+A1114-1,DAY(fpdate)))&lt;&gt;DAY(fpdate),DATE(YEAR(fpdate),MONTH(fpdate)+A1114,0),DATE(YEAR(fpdate),MONTH(fpdate)+A1114-1,DAY(fpdate))))))</f>
        <v>#NAME?</v>
      </c>
      <c r="C1114" s="76" t="str">
        <f t="shared" si="2"/>
        <v>#NAME?</v>
      </c>
      <c r="D1114" s="77" t="str">
        <f>IF(A1114="","",IF(A1114=1,start_rate,IF(variable,IF(OR(A1114=1,A1114&lt;$J$23*periods_per_year),D1113,MIN($J$24,IF(MOD(A1114-1,$J$26)=0,MAX($J$25,D1113+$J$27),D1113))),D1113)))</f>
        <v>#NAME?</v>
      </c>
      <c r="E1114" s="78" t="str">
        <f t="shared" si="3"/>
        <v>#NAME?</v>
      </c>
      <c r="F1114" s="78" t="str">
        <f t="shared" si="4"/>
        <v>#NAME?</v>
      </c>
      <c r="G1114" s="78" t="str">
        <f>IF(OR(A1114="",A1114&lt;$E$23),"",IF(J1113&lt;=F1114,0,IF(IF(AND(A1114&gt;=$E$23,MOD(A1114-$E$23,int)=0),$E$24,0)+F1114&gt;=J1113+E1114,J1113+E1114-F1114,IF(AND(A1114&gt;=$E$23,MOD(A1114-$E$23,int)=0),$E$24,0)+IF(IF(AND(A1114&gt;=$E$23,MOD(A1114-$E$23,int)=0),$E$24,0)+IF(MOD(A1114-$E$27,periods_per_year)=0,$E$26,0)+F1114&lt;J1113+E1114,IF(MOD(A1114-$E$27,periods_per_year)=0,$E$26,0),J1113+E1114-IF(AND(A1114&gt;=$E$23,MOD(A1114-$E$23,int)=0),$E$24,0)-F1114))))</f>
        <v>#NAME?</v>
      </c>
      <c r="H1114" s="79"/>
      <c r="I1114" s="78" t="str">
        <f t="shared" si="5"/>
        <v>#NAME?</v>
      </c>
      <c r="J1114" s="78" t="str">
        <f t="shared" si="6"/>
        <v>#NAME?</v>
      </c>
      <c r="K1114" s="78" t="str">
        <f t="shared" si="7"/>
        <v>#NAME?</v>
      </c>
      <c r="L1114" s="78" t="str">
        <f t="shared" si="8"/>
        <v>#NAME?</v>
      </c>
      <c r="M1114" s="4"/>
      <c r="N1114" s="4"/>
      <c r="O1114" s="74" t="str">
        <f t="shared" si="9"/>
        <v>#NAME?</v>
      </c>
      <c r="P1114" s="75" t="str">
        <f>IF(O1114="","",IF(OR(periods_per_year=26,periods_per_year=52),IF(periods_per_year=26,IF(O1114=1,fpdate,P1113+14),IF(periods_per_year=52,IF(O1114=1,fpdate,P1113+7),"n/a")),IF(periods_per_year=24,DATE(YEAR(fpdate),MONTH(fpdate)+(O1114-1)/2+IF(AND(DAY(fpdate)&gt;=15,MOD(O1114,2)=0),1,0),IF(MOD(O1114,2)=0,IF(DAY(fpdate)&gt;=15,DAY(fpdate)-14,DAY(fpdate)+14),DAY(fpdate))),IF(DAY(DATE(YEAR(fpdate),MONTH(fpdate)+O1114-1,DAY(fpdate)))&lt;&gt;DAY(fpdate),DATE(YEAR(fpdate),MONTH(fpdate)+O1114,0),DATE(YEAR(fpdate),MONTH(fpdate)+O1114-1,DAY(fpdate))))))</f>
        <v>#NAME?</v>
      </c>
      <c r="Q1114" s="80" t="str">
        <f>IF(O1114="","",IF(D1114&lt;&gt;"",D1114,IF(O1114=1,start_rate,IF(variable,IF(OR(O1114=1,O1114&lt;$J$23*periods_per_year),Q1113,MIN($J$24,IF(MOD(O1114-1,$J$26)=0,MAX($J$25,Q1113+$J$27),Q1113))),Q1113))))</f>
        <v>#NAME?</v>
      </c>
      <c r="R1114" s="78" t="str">
        <f t="shared" si="10"/>
        <v>#NAME?</v>
      </c>
      <c r="S1114" s="78" t="str">
        <f t="shared" si="11"/>
        <v>#NAME?</v>
      </c>
      <c r="T1114" s="78" t="str">
        <f t="shared" si="12"/>
        <v>#NAME?</v>
      </c>
      <c r="U1114" s="78" t="str">
        <f t="shared" si="13"/>
        <v>#NAME?</v>
      </c>
    </row>
    <row r="1115" ht="12.75" customHeight="1">
      <c r="A1115" s="74" t="str">
        <f t="shared" si="1"/>
        <v>#NAME?</v>
      </c>
      <c r="B1115" s="75" t="str">
        <f>IF(A1115="","",IF(OR(periods_per_year=26,periods_per_year=52),IF(periods_per_year=26,IF(A1115=1,fpdate,B1114+14),IF(periods_per_year=52,IF(A1115=1,fpdate,B1114+7),"n/a")),IF(periods_per_year=24,DATE(YEAR(fpdate),MONTH(fpdate)+(A1115-1)/2+IF(AND(DAY(fpdate)&gt;=15,MOD(A1115,2)=0),1,0),IF(MOD(A1115,2)=0,IF(DAY(fpdate)&gt;=15,DAY(fpdate)-14,DAY(fpdate)+14),DAY(fpdate))),IF(DAY(DATE(YEAR(fpdate),MONTH(fpdate)+A1115-1,DAY(fpdate)))&lt;&gt;DAY(fpdate),DATE(YEAR(fpdate),MONTH(fpdate)+A1115,0),DATE(YEAR(fpdate),MONTH(fpdate)+A1115-1,DAY(fpdate))))))</f>
        <v>#NAME?</v>
      </c>
      <c r="C1115" s="76" t="str">
        <f t="shared" si="2"/>
        <v>#NAME?</v>
      </c>
      <c r="D1115" s="77" t="str">
        <f>IF(A1115="","",IF(A1115=1,start_rate,IF(variable,IF(OR(A1115=1,A1115&lt;$J$23*periods_per_year),D1114,MIN($J$24,IF(MOD(A1115-1,$J$26)=0,MAX($J$25,D1114+$J$27),D1114))),D1114)))</f>
        <v>#NAME?</v>
      </c>
      <c r="E1115" s="78" t="str">
        <f t="shared" si="3"/>
        <v>#NAME?</v>
      </c>
      <c r="F1115" s="78" t="str">
        <f t="shared" si="4"/>
        <v>#NAME?</v>
      </c>
      <c r="G1115" s="78" t="str">
        <f>IF(OR(A1115="",A1115&lt;$E$23),"",IF(J1114&lt;=F1115,0,IF(IF(AND(A1115&gt;=$E$23,MOD(A1115-$E$23,int)=0),$E$24,0)+F1115&gt;=J1114+E1115,J1114+E1115-F1115,IF(AND(A1115&gt;=$E$23,MOD(A1115-$E$23,int)=0),$E$24,0)+IF(IF(AND(A1115&gt;=$E$23,MOD(A1115-$E$23,int)=0),$E$24,0)+IF(MOD(A1115-$E$27,periods_per_year)=0,$E$26,0)+F1115&lt;J1114+E1115,IF(MOD(A1115-$E$27,periods_per_year)=0,$E$26,0),J1114+E1115-IF(AND(A1115&gt;=$E$23,MOD(A1115-$E$23,int)=0),$E$24,0)-F1115))))</f>
        <v>#NAME?</v>
      </c>
      <c r="H1115" s="79"/>
      <c r="I1115" s="78" t="str">
        <f t="shared" si="5"/>
        <v>#NAME?</v>
      </c>
      <c r="J1115" s="78" t="str">
        <f t="shared" si="6"/>
        <v>#NAME?</v>
      </c>
      <c r="K1115" s="78" t="str">
        <f t="shared" si="7"/>
        <v>#NAME?</v>
      </c>
      <c r="L1115" s="78" t="str">
        <f t="shared" si="8"/>
        <v>#NAME?</v>
      </c>
      <c r="M1115" s="4"/>
      <c r="N1115" s="4"/>
      <c r="O1115" s="74" t="str">
        <f t="shared" si="9"/>
        <v>#NAME?</v>
      </c>
      <c r="P1115" s="75" t="str">
        <f>IF(O1115="","",IF(OR(periods_per_year=26,periods_per_year=52),IF(periods_per_year=26,IF(O1115=1,fpdate,P1114+14),IF(periods_per_year=52,IF(O1115=1,fpdate,P1114+7),"n/a")),IF(periods_per_year=24,DATE(YEAR(fpdate),MONTH(fpdate)+(O1115-1)/2+IF(AND(DAY(fpdate)&gt;=15,MOD(O1115,2)=0),1,0),IF(MOD(O1115,2)=0,IF(DAY(fpdate)&gt;=15,DAY(fpdate)-14,DAY(fpdate)+14),DAY(fpdate))),IF(DAY(DATE(YEAR(fpdate),MONTH(fpdate)+O1115-1,DAY(fpdate)))&lt;&gt;DAY(fpdate),DATE(YEAR(fpdate),MONTH(fpdate)+O1115,0),DATE(YEAR(fpdate),MONTH(fpdate)+O1115-1,DAY(fpdate))))))</f>
        <v>#NAME?</v>
      </c>
      <c r="Q1115" s="80" t="str">
        <f>IF(O1115="","",IF(D1115&lt;&gt;"",D1115,IF(O1115=1,start_rate,IF(variable,IF(OR(O1115=1,O1115&lt;$J$23*periods_per_year),Q1114,MIN($J$24,IF(MOD(O1115-1,$J$26)=0,MAX($J$25,Q1114+$J$27),Q1114))),Q1114))))</f>
        <v>#NAME?</v>
      </c>
      <c r="R1115" s="78" t="str">
        <f t="shared" si="10"/>
        <v>#NAME?</v>
      </c>
      <c r="S1115" s="78" t="str">
        <f t="shared" si="11"/>
        <v>#NAME?</v>
      </c>
      <c r="T1115" s="78" t="str">
        <f t="shared" si="12"/>
        <v>#NAME?</v>
      </c>
      <c r="U1115" s="78" t="str">
        <f t="shared" si="13"/>
        <v>#NAME?</v>
      </c>
    </row>
    <row r="1116" ht="12.75" customHeight="1">
      <c r="A1116" s="74" t="str">
        <f t="shared" si="1"/>
        <v>#NAME?</v>
      </c>
      <c r="B1116" s="75" t="str">
        <f>IF(A1116="","",IF(OR(periods_per_year=26,periods_per_year=52),IF(periods_per_year=26,IF(A1116=1,fpdate,B1115+14),IF(periods_per_year=52,IF(A1116=1,fpdate,B1115+7),"n/a")),IF(periods_per_year=24,DATE(YEAR(fpdate),MONTH(fpdate)+(A1116-1)/2+IF(AND(DAY(fpdate)&gt;=15,MOD(A1116,2)=0),1,0),IF(MOD(A1116,2)=0,IF(DAY(fpdate)&gt;=15,DAY(fpdate)-14,DAY(fpdate)+14),DAY(fpdate))),IF(DAY(DATE(YEAR(fpdate),MONTH(fpdate)+A1116-1,DAY(fpdate)))&lt;&gt;DAY(fpdate),DATE(YEAR(fpdate),MONTH(fpdate)+A1116,0),DATE(YEAR(fpdate),MONTH(fpdate)+A1116-1,DAY(fpdate))))))</f>
        <v>#NAME?</v>
      </c>
      <c r="C1116" s="76" t="str">
        <f t="shared" si="2"/>
        <v>#NAME?</v>
      </c>
      <c r="D1116" s="77" t="str">
        <f>IF(A1116="","",IF(A1116=1,start_rate,IF(variable,IF(OR(A1116=1,A1116&lt;$J$23*periods_per_year),D1115,MIN($J$24,IF(MOD(A1116-1,$J$26)=0,MAX($J$25,D1115+$J$27),D1115))),D1115)))</f>
        <v>#NAME?</v>
      </c>
      <c r="E1116" s="78" t="str">
        <f t="shared" si="3"/>
        <v>#NAME?</v>
      </c>
      <c r="F1116" s="78" t="str">
        <f t="shared" si="4"/>
        <v>#NAME?</v>
      </c>
      <c r="G1116" s="78" t="str">
        <f>IF(OR(A1116="",A1116&lt;$E$23),"",IF(J1115&lt;=F1116,0,IF(IF(AND(A1116&gt;=$E$23,MOD(A1116-$E$23,int)=0),$E$24,0)+F1116&gt;=J1115+E1116,J1115+E1116-F1116,IF(AND(A1116&gt;=$E$23,MOD(A1116-$E$23,int)=0),$E$24,0)+IF(IF(AND(A1116&gt;=$E$23,MOD(A1116-$E$23,int)=0),$E$24,0)+IF(MOD(A1116-$E$27,periods_per_year)=0,$E$26,0)+F1116&lt;J1115+E1116,IF(MOD(A1116-$E$27,periods_per_year)=0,$E$26,0),J1115+E1116-IF(AND(A1116&gt;=$E$23,MOD(A1116-$E$23,int)=0),$E$24,0)-F1116))))</f>
        <v>#NAME?</v>
      </c>
      <c r="H1116" s="79"/>
      <c r="I1116" s="78" t="str">
        <f t="shared" si="5"/>
        <v>#NAME?</v>
      </c>
      <c r="J1116" s="78" t="str">
        <f t="shared" si="6"/>
        <v>#NAME?</v>
      </c>
      <c r="K1116" s="78" t="str">
        <f t="shared" si="7"/>
        <v>#NAME?</v>
      </c>
      <c r="L1116" s="78" t="str">
        <f t="shared" si="8"/>
        <v>#NAME?</v>
      </c>
      <c r="M1116" s="4"/>
      <c r="N1116" s="4"/>
      <c r="O1116" s="74" t="str">
        <f t="shared" si="9"/>
        <v>#NAME?</v>
      </c>
      <c r="P1116" s="75" t="str">
        <f>IF(O1116="","",IF(OR(periods_per_year=26,periods_per_year=52),IF(periods_per_year=26,IF(O1116=1,fpdate,P1115+14),IF(periods_per_year=52,IF(O1116=1,fpdate,P1115+7),"n/a")),IF(periods_per_year=24,DATE(YEAR(fpdate),MONTH(fpdate)+(O1116-1)/2+IF(AND(DAY(fpdate)&gt;=15,MOD(O1116,2)=0),1,0),IF(MOD(O1116,2)=0,IF(DAY(fpdate)&gt;=15,DAY(fpdate)-14,DAY(fpdate)+14),DAY(fpdate))),IF(DAY(DATE(YEAR(fpdate),MONTH(fpdate)+O1116-1,DAY(fpdate)))&lt;&gt;DAY(fpdate),DATE(YEAR(fpdate),MONTH(fpdate)+O1116,0),DATE(YEAR(fpdate),MONTH(fpdate)+O1116-1,DAY(fpdate))))))</f>
        <v>#NAME?</v>
      </c>
      <c r="Q1116" s="80" t="str">
        <f>IF(O1116="","",IF(D1116&lt;&gt;"",D1116,IF(O1116=1,start_rate,IF(variable,IF(OR(O1116=1,O1116&lt;$J$23*periods_per_year),Q1115,MIN($J$24,IF(MOD(O1116-1,$J$26)=0,MAX($J$25,Q1115+$J$27),Q1115))),Q1115))))</f>
        <v>#NAME?</v>
      </c>
      <c r="R1116" s="78" t="str">
        <f t="shared" si="10"/>
        <v>#NAME?</v>
      </c>
      <c r="S1116" s="78" t="str">
        <f t="shared" si="11"/>
        <v>#NAME?</v>
      </c>
      <c r="T1116" s="78" t="str">
        <f t="shared" si="12"/>
        <v>#NAME?</v>
      </c>
      <c r="U1116" s="78" t="str">
        <f t="shared" si="13"/>
        <v>#NAME?</v>
      </c>
    </row>
    <row r="1117" ht="12.75" customHeight="1">
      <c r="A1117" s="74" t="str">
        <f t="shared" si="1"/>
        <v>#NAME?</v>
      </c>
      <c r="B1117" s="75" t="str">
        <f>IF(A1117="","",IF(OR(periods_per_year=26,periods_per_year=52),IF(periods_per_year=26,IF(A1117=1,fpdate,B1116+14),IF(periods_per_year=52,IF(A1117=1,fpdate,B1116+7),"n/a")),IF(periods_per_year=24,DATE(YEAR(fpdate),MONTH(fpdate)+(A1117-1)/2+IF(AND(DAY(fpdate)&gt;=15,MOD(A1117,2)=0),1,0),IF(MOD(A1117,2)=0,IF(DAY(fpdate)&gt;=15,DAY(fpdate)-14,DAY(fpdate)+14),DAY(fpdate))),IF(DAY(DATE(YEAR(fpdate),MONTH(fpdate)+A1117-1,DAY(fpdate)))&lt;&gt;DAY(fpdate),DATE(YEAR(fpdate),MONTH(fpdate)+A1117,0),DATE(YEAR(fpdate),MONTH(fpdate)+A1117-1,DAY(fpdate))))))</f>
        <v>#NAME?</v>
      </c>
      <c r="C1117" s="76" t="str">
        <f t="shared" si="2"/>
        <v>#NAME?</v>
      </c>
      <c r="D1117" s="77" t="str">
        <f>IF(A1117="","",IF(A1117=1,start_rate,IF(variable,IF(OR(A1117=1,A1117&lt;$J$23*periods_per_year),D1116,MIN($J$24,IF(MOD(A1117-1,$J$26)=0,MAX($J$25,D1116+$J$27),D1116))),D1116)))</f>
        <v>#NAME?</v>
      </c>
      <c r="E1117" s="78" t="str">
        <f t="shared" si="3"/>
        <v>#NAME?</v>
      </c>
      <c r="F1117" s="78" t="str">
        <f t="shared" si="4"/>
        <v>#NAME?</v>
      </c>
      <c r="G1117" s="78" t="str">
        <f>IF(OR(A1117="",A1117&lt;$E$23),"",IF(J1116&lt;=F1117,0,IF(IF(AND(A1117&gt;=$E$23,MOD(A1117-$E$23,int)=0),$E$24,0)+F1117&gt;=J1116+E1117,J1116+E1117-F1117,IF(AND(A1117&gt;=$E$23,MOD(A1117-$E$23,int)=0),$E$24,0)+IF(IF(AND(A1117&gt;=$E$23,MOD(A1117-$E$23,int)=0),$E$24,0)+IF(MOD(A1117-$E$27,periods_per_year)=0,$E$26,0)+F1117&lt;J1116+E1117,IF(MOD(A1117-$E$27,periods_per_year)=0,$E$26,0),J1116+E1117-IF(AND(A1117&gt;=$E$23,MOD(A1117-$E$23,int)=0),$E$24,0)-F1117))))</f>
        <v>#NAME?</v>
      </c>
      <c r="H1117" s="79"/>
      <c r="I1117" s="78" t="str">
        <f t="shared" si="5"/>
        <v>#NAME?</v>
      </c>
      <c r="J1117" s="78" t="str">
        <f t="shared" si="6"/>
        <v>#NAME?</v>
      </c>
      <c r="K1117" s="78" t="str">
        <f t="shared" si="7"/>
        <v>#NAME?</v>
      </c>
      <c r="L1117" s="78" t="str">
        <f t="shared" si="8"/>
        <v>#NAME?</v>
      </c>
      <c r="M1117" s="4"/>
      <c r="N1117" s="4"/>
      <c r="O1117" s="74" t="str">
        <f t="shared" si="9"/>
        <v>#NAME?</v>
      </c>
      <c r="P1117" s="75" t="str">
        <f>IF(O1117="","",IF(OR(periods_per_year=26,periods_per_year=52),IF(periods_per_year=26,IF(O1117=1,fpdate,P1116+14),IF(periods_per_year=52,IF(O1117=1,fpdate,P1116+7),"n/a")),IF(periods_per_year=24,DATE(YEAR(fpdate),MONTH(fpdate)+(O1117-1)/2+IF(AND(DAY(fpdate)&gt;=15,MOD(O1117,2)=0),1,0),IF(MOD(O1117,2)=0,IF(DAY(fpdate)&gt;=15,DAY(fpdate)-14,DAY(fpdate)+14),DAY(fpdate))),IF(DAY(DATE(YEAR(fpdate),MONTH(fpdate)+O1117-1,DAY(fpdate)))&lt;&gt;DAY(fpdate),DATE(YEAR(fpdate),MONTH(fpdate)+O1117,0),DATE(YEAR(fpdate),MONTH(fpdate)+O1117-1,DAY(fpdate))))))</f>
        <v>#NAME?</v>
      </c>
      <c r="Q1117" s="80" t="str">
        <f>IF(O1117="","",IF(D1117&lt;&gt;"",D1117,IF(O1117=1,start_rate,IF(variable,IF(OR(O1117=1,O1117&lt;$J$23*periods_per_year),Q1116,MIN($J$24,IF(MOD(O1117-1,$J$26)=0,MAX($J$25,Q1116+$J$27),Q1116))),Q1116))))</f>
        <v>#NAME?</v>
      </c>
      <c r="R1117" s="78" t="str">
        <f t="shared" si="10"/>
        <v>#NAME?</v>
      </c>
      <c r="S1117" s="78" t="str">
        <f t="shared" si="11"/>
        <v>#NAME?</v>
      </c>
      <c r="T1117" s="78" t="str">
        <f t="shared" si="12"/>
        <v>#NAME?</v>
      </c>
      <c r="U1117" s="78" t="str">
        <f t="shared" si="13"/>
        <v>#NAME?</v>
      </c>
    </row>
    <row r="1118" ht="12.75" customHeight="1">
      <c r="A1118" s="74" t="str">
        <f t="shared" si="1"/>
        <v>#NAME?</v>
      </c>
      <c r="B1118" s="75" t="str">
        <f>IF(A1118="","",IF(OR(periods_per_year=26,periods_per_year=52),IF(periods_per_year=26,IF(A1118=1,fpdate,B1117+14),IF(periods_per_year=52,IF(A1118=1,fpdate,B1117+7),"n/a")),IF(periods_per_year=24,DATE(YEAR(fpdate),MONTH(fpdate)+(A1118-1)/2+IF(AND(DAY(fpdate)&gt;=15,MOD(A1118,2)=0),1,0),IF(MOD(A1118,2)=0,IF(DAY(fpdate)&gt;=15,DAY(fpdate)-14,DAY(fpdate)+14),DAY(fpdate))),IF(DAY(DATE(YEAR(fpdate),MONTH(fpdate)+A1118-1,DAY(fpdate)))&lt;&gt;DAY(fpdate),DATE(YEAR(fpdate),MONTH(fpdate)+A1118,0),DATE(YEAR(fpdate),MONTH(fpdate)+A1118-1,DAY(fpdate))))))</f>
        <v>#NAME?</v>
      </c>
      <c r="C1118" s="76" t="str">
        <f t="shared" si="2"/>
        <v>#NAME?</v>
      </c>
      <c r="D1118" s="77" t="str">
        <f>IF(A1118="","",IF(A1118=1,start_rate,IF(variable,IF(OR(A1118=1,A1118&lt;$J$23*periods_per_year),D1117,MIN($J$24,IF(MOD(A1118-1,$J$26)=0,MAX($J$25,D1117+$J$27),D1117))),D1117)))</f>
        <v>#NAME?</v>
      </c>
      <c r="E1118" s="78" t="str">
        <f t="shared" si="3"/>
        <v>#NAME?</v>
      </c>
      <c r="F1118" s="78" t="str">
        <f t="shared" si="4"/>
        <v>#NAME?</v>
      </c>
      <c r="G1118" s="78" t="str">
        <f>IF(OR(A1118="",A1118&lt;$E$23),"",IF(J1117&lt;=F1118,0,IF(IF(AND(A1118&gt;=$E$23,MOD(A1118-$E$23,int)=0),$E$24,0)+F1118&gt;=J1117+E1118,J1117+E1118-F1118,IF(AND(A1118&gt;=$E$23,MOD(A1118-$E$23,int)=0),$E$24,0)+IF(IF(AND(A1118&gt;=$E$23,MOD(A1118-$E$23,int)=0),$E$24,0)+IF(MOD(A1118-$E$27,periods_per_year)=0,$E$26,0)+F1118&lt;J1117+E1118,IF(MOD(A1118-$E$27,periods_per_year)=0,$E$26,0),J1117+E1118-IF(AND(A1118&gt;=$E$23,MOD(A1118-$E$23,int)=0),$E$24,0)-F1118))))</f>
        <v>#NAME?</v>
      </c>
      <c r="H1118" s="79"/>
      <c r="I1118" s="78" t="str">
        <f t="shared" si="5"/>
        <v>#NAME?</v>
      </c>
      <c r="J1118" s="78" t="str">
        <f t="shared" si="6"/>
        <v>#NAME?</v>
      </c>
      <c r="K1118" s="78" t="str">
        <f t="shared" si="7"/>
        <v>#NAME?</v>
      </c>
      <c r="L1118" s="78" t="str">
        <f t="shared" si="8"/>
        <v>#NAME?</v>
      </c>
      <c r="M1118" s="4"/>
      <c r="N1118" s="4"/>
      <c r="O1118" s="74" t="str">
        <f t="shared" si="9"/>
        <v>#NAME?</v>
      </c>
      <c r="P1118" s="75" t="str">
        <f>IF(O1118="","",IF(OR(periods_per_year=26,periods_per_year=52),IF(periods_per_year=26,IF(O1118=1,fpdate,P1117+14),IF(periods_per_year=52,IF(O1118=1,fpdate,P1117+7),"n/a")),IF(periods_per_year=24,DATE(YEAR(fpdate),MONTH(fpdate)+(O1118-1)/2+IF(AND(DAY(fpdate)&gt;=15,MOD(O1118,2)=0),1,0),IF(MOD(O1118,2)=0,IF(DAY(fpdate)&gt;=15,DAY(fpdate)-14,DAY(fpdate)+14),DAY(fpdate))),IF(DAY(DATE(YEAR(fpdate),MONTH(fpdate)+O1118-1,DAY(fpdate)))&lt;&gt;DAY(fpdate),DATE(YEAR(fpdate),MONTH(fpdate)+O1118,0),DATE(YEAR(fpdate),MONTH(fpdate)+O1118-1,DAY(fpdate))))))</f>
        <v>#NAME?</v>
      </c>
      <c r="Q1118" s="80" t="str">
        <f>IF(O1118="","",IF(D1118&lt;&gt;"",D1118,IF(O1118=1,start_rate,IF(variable,IF(OR(O1118=1,O1118&lt;$J$23*periods_per_year),Q1117,MIN($J$24,IF(MOD(O1118-1,$J$26)=0,MAX($J$25,Q1117+$J$27),Q1117))),Q1117))))</f>
        <v>#NAME?</v>
      </c>
      <c r="R1118" s="78" t="str">
        <f t="shared" si="10"/>
        <v>#NAME?</v>
      </c>
      <c r="S1118" s="78" t="str">
        <f t="shared" si="11"/>
        <v>#NAME?</v>
      </c>
      <c r="T1118" s="78" t="str">
        <f t="shared" si="12"/>
        <v>#NAME?</v>
      </c>
      <c r="U1118" s="78" t="str">
        <f t="shared" si="13"/>
        <v>#NAME?</v>
      </c>
    </row>
    <row r="1119" ht="12.75" customHeight="1">
      <c r="A1119" s="74" t="str">
        <f t="shared" si="1"/>
        <v>#NAME?</v>
      </c>
      <c r="B1119" s="75" t="str">
        <f>IF(A1119="","",IF(OR(periods_per_year=26,periods_per_year=52),IF(periods_per_year=26,IF(A1119=1,fpdate,B1118+14),IF(periods_per_year=52,IF(A1119=1,fpdate,B1118+7),"n/a")),IF(periods_per_year=24,DATE(YEAR(fpdate),MONTH(fpdate)+(A1119-1)/2+IF(AND(DAY(fpdate)&gt;=15,MOD(A1119,2)=0),1,0),IF(MOD(A1119,2)=0,IF(DAY(fpdate)&gt;=15,DAY(fpdate)-14,DAY(fpdate)+14),DAY(fpdate))),IF(DAY(DATE(YEAR(fpdate),MONTH(fpdate)+A1119-1,DAY(fpdate)))&lt;&gt;DAY(fpdate),DATE(YEAR(fpdate),MONTH(fpdate)+A1119,0),DATE(YEAR(fpdate),MONTH(fpdate)+A1119-1,DAY(fpdate))))))</f>
        <v>#NAME?</v>
      </c>
      <c r="C1119" s="76" t="str">
        <f t="shared" si="2"/>
        <v>#NAME?</v>
      </c>
      <c r="D1119" s="77" t="str">
        <f>IF(A1119="","",IF(A1119=1,start_rate,IF(variable,IF(OR(A1119=1,A1119&lt;$J$23*periods_per_year),D1118,MIN($J$24,IF(MOD(A1119-1,$J$26)=0,MAX($J$25,D1118+$J$27),D1118))),D1118)))</f>
        <v>#NAME?</v>
      </c>
      <c r="E1119" s="78" t="str">
        <f t="shared" si="3"/>
        <v>#NAME?</v>
      </c>
      <c r="F1119" s="78" t="str">
        <f t="shared" si="4"/>
        <v>#NAME?</v>
      </c>
      <c r="G1119" s="78" t="str">
        <f>IF(OR(A1119="",A1119&lt;$E$23),"",IF(J1118&lt;=F1119,0,IF(IF(AND(A1119&gt;=$E$23,MOD(A1119-$E$23,int)=0),$E$24,0)+F1119&gt;=J1118+E1119,J1118+E1119-F1119,IF(AND(A1119&gt;=$E$23,MOD(A1119-$E$23,int)=0),$E$24,0)+IF(IF(AND(A1119&gt;=$E$23,MOD(A1119-$E$23,int)=0),$E$24,0)+IF(MOD(A1119-$E$27,periods_per_year)=0,$E$26,0)+F1119&lt;J1118+E1119,IF(MOD(A1119-$E$27,periods_per_year)=0,$E$26,0),J1118+E1119-IF(AND(A1119&gt;=$E$23,MOD(A1119-$E$23,int)=0),$E$24,0)-F1119))))</f>
        <v>#NAME?</v>
      </c>
      <c r="H1119" s="79"/>
      <c r="I1119" s="78" t="str">
        <f t="shared" si="5"/>
        <v>#NAME?</v>
      </c>
      <c r="J1119" s="78" t="str">
        <f t="shared" si="6"/>
        <v>#NAME?</v>
      </c>
      <c r="K1119" s="78" t="str">
        <f t="shared" si="7"/>
        <v>#NAME?</v>
      </c>
      <c r="L1119" s="78" t="str">
        <f t="shared" si="8"/>
        <v>#NAME?</v>
      </c>
      <c r="M1119" s="4"/>
      <c r="N1119" s="4"/>
      <c r="O1119" s="74" t="str">
        <f t="shared" si="9"/>
        <v>#NAME?</v>
      </c>
      <c r="P1119" s="75" t="str">
        <f>IF(O1119="","",IF(OR(periods_per_year=26,periods_per_year=52),IF(periods_per_year=26,IF(O1119=1,fpdate,P1118+14),IF(periods_per_year=52,IF(O1119=1,fpdate,P1118+7),"n/a")),IF(periods_per_year=24,DATE(YEAR(fpdate),MONTH(fpdate)+(O1119-1)/2+IF(AND(DAY(fpdate)&gt;=15,MOD(O1119,2)=0),1,0),IF(MOD(O1119,2)=0,IF(DAY(fpdate)&gt;=15,DAY(fpdate)-14,DAY(fpdate)+14),DAY(fpdate))),IF(DAY(DATE(YEAR(fpdate),MONTH(fpdate)+O1119-1,DAY(fpdate)))&lt;&gt;DAY(fpdate),DATE(YEAR(fpdate),MONTH(fpdate)+O1119,0),DATE(YEAR(fpdate),MONTH(fpdate)+O1119-1,DAY(fpdate))))))</f>
        <v>#NAME?</v>
      </c>
      <c r="Q1119" s="80" t="str">
        <f>IF(O1119="","",IF(D1119&lt;&gt;"",D1119,IF(O1119=1,start_rate,IF(variable,IF(OR(O1119=1,O1119&lt;$J$23*periods_per_year),Q1118,MIN($J$24,IF(MOD(O1119-1,$J$26)=0,MAX($J$25,Q1118+$J$27),Q1118))),Q1118))))</f>
        <v>#NAME?</v>
      </c>
      <c r="R1119" s="78" t="str">
        <f t="shared" si="10"/>
        <v>#NAME?</v>
      </c>
      <c r="S1119" s="78" t="str">
        <f t="shared" si="11"/>
        <v>#NAME?</v>
      </c>
      <c r="T1119" s="78" t="str">
        <f t="shared" si="12"/>
        <v>#NAME?</v>
      </c>
      <c r="U1119" s="78" t="str">
        <f t="shared" si="13"/>
        <v>#NAME?</v>
      </c>
    </row>
    <row r="1120" ht="12.75" customHeight="1">
      <c r="A1120" s="74" t="str">
        <f t="shared" si="1"/>
        <v>#NAME?</v>
      </c>
      <c r="B1120" s="75" t="str">
        <f>IF(A1120="","",IF(OR(periods_per_year=26,periods_per_year=52),IF(periods_per_year=26,IF(A1120=1,fpdate,B1119+14),IF(periods_per_year=52,IF(A1120=1,fpdate,B1119+7),"n/a")),IF(periods_per_year=24,DATE(YEAR(fpdate),MONTH(fpdate)+(A1120-1)/2+IF(AND(DAY(fpdate)&gt;=15,MOD(A1120,2)=0),1,0),IF(MOD(A1120,2)=0,IF(DAY(fpdate)&gt;=15,DAY(fpdate)-14,DAY(fpdate)+14),DAY(fpdate))),IF(DAY(DATE(YEAR(fpdate),MONTH(fpdate)+A1120-1,DAY(fpdate)))&lt;&gt;DAY(fpdate),DATE(YEAR(fpdate),MONTH(fpdate)+A1120,0),DATE(YEAR(fpdate),MONTH(fpdate)+A1120-1,DAY(fpdate))))))</f>
        <v>#NAME?</v>
      </c>
      <c r="C1120" s="76" t="str">
        <f t="shared" si="2"/>
        <v>#NAME?</v>
      </c>
      <c r="D1120" s="77" t="str">
        <f>IF(A1120="","",IF(A1120=1,start_rate,IF(variable,IF(OR(A1120=1,A1120&lt;$J$23*periods_per_year),D1119,MIN($J$24,IF(MOD(A1120-1,$J$26)=0,MAX($J$25,D1119+$J$27),D1119))),D1119)))</f>
        <v>#NAME?</v>
      </c>
      <c r="E1120" s="78" t="str">
        <f t="shared" si="3"/>
        <v>#NAME?</v>
      </c>
      <c r="F1120" s="78" t="str">
        <f t="shared" si="4"/>
        <v>#NAME?</v>
      </c>
      <c r="G1120" s="78" t="str">
        <f>IF(OR(A1120="",A1120&lt;$E$23),"",IF(J1119&lt;=F1120,0,IF(IF(AND(A1120&gt;=$E$23,MOD(A1120-$E$23,int)=0),$E$24,0)+F1120&gt;=J1119+E1120,J1119+E1120-F1120,IF(AND(A1120&gt;=$E$23,MOD(A1120-$E$23,int)=0),$E$24,0)+IF(IF(AND(A1120&gt;=$E$23,MOD(A1120-$E$23,int)=0),$E$24,0)+IF(MOD(A1120-$E$27,periods_per_year)=0,$E$26,0)+F1120&lt;J1119+E1120,IF(MOD(A1120-$E$27,periods_per_year)=0,$E$26,0),J1119+E1120-IF(AND(A1120&gt;=$E$23,MOD(A1120-$E$23,int)=0),$E$24,0)-F1120))))</f>
        <v>#NAME?</v>
      </c>
      <c r="H1120" s="79"/>
      <c r="I1120" s="78" t="str">
        <f t="shared" si="5"/>
        <v>#NAME?</v>
      </c>
      <c r="J1120" s="78" t="str">
        <f t="shared" si="6"/>
        <v>#NAME?</v>
      </c>
      <c r="K1120" s="78" t="str">
        <f t="shared" si="7"/>
        <v>#NAME?</v>
      </c>
      <c r="L1120" s="78" t="str">
        <f t="shared" si="8"/>
        <v>#NAME?</v>
      </c>
      <c r="M1120" s="4"/>
      <c r="N1120" s="4"/>
      <c r="O1120" s="74" t="str">
        <f t="shared" si="9"/>
        <v>#NAME?</v>
      </c>
      <c r="P1120" s="75" t="str">
        <f>IF(O1120="","",IF(OR(periods_per_year=26,periods_per_year=52),IF(periods_per_year=26,IF(O1120=1,fpdate,P1119+14),IF(periods_per_year=52,IF(O1120=1,fpdate,P1119+7),"n/a")),IF(periods_per_year=24,DATE(YEAR(fpdate),MONTH(fpdate)+(O1120-1)/2+IF(AND(DAY(fpdate)&gt;=15,MOD(O1120,2)=0),1,0),IF(MOD(O1120,2)=0,IF(DAY(fpdate)&gt;=15,DAY(fpdate)-14,DAY(fpdate)+14),DAY(fpdate))),IF(DAY(DATE(YEAR(fpdate),MONTH(fpdate)+O1120-1,DAY(fpdate)))&lt;&gt;DAY(fpdate),DATE(YEAR(fpdate),MONTH(fpdate)+O1120,0),DATE(YEAR(fpdate),MONTH(fpdate)+O1120-1,DAY(fpdate))))))</f>
        <v>#NAME?</v>
      </c>
      <c r="Q1120" s="80" t="str">
        <f>IF(O1120="","",IF(D1120&lt;&gt;"",D1120,IF(O1120=1,start_rate,IF(variable,IF(OR(O1120=1,O1120&lt;$J$23*periods_per_year),Q1119,MIN($J$24,IF(MOD(O1120-1,$J$26)=0,MAX($J$25,Q1119+$J$27),Q1119))),Q1119))))</f>
        <v>#NAME?</v>
      </c>
      <c r="R1120" s="78" t="str">
        <f t="shared" si="10"/>
        <v>#NAME?</v>
      </c>
      <c r="S1120" s="78" t="str">
        <f t="shared" si="11"/>
        <v>#NAME?</v>
      </c>
      <c r="T1120" s="78" t="str">
        <f t="shared" si="12"/>
        <v>#NAME?</v>
      </c>
      <c r="U1120" s="78" t="str">
        <f t="shared" si="13"/>
        <v>#NAME?</v>
      </c>
    </row>
    <row r="1121" ht="12.75" customHeight="1">
      <c r="A1121" s="74" t="str">
        <f t="shared" si="1"/>
        <v>#NAME?</v>
      </c>
      <c r="B1121" s="75" t="str">
        <f>IF(A1121="","",IF(OR(periods_per_year=26,periods_per_year=52),IF(periods_per_year=26,IF(A1121=1,fpdate,B1120+14),IF(periods_per_year=52,IF(A1121=1,fpdate,B1120+7),"n/a")),IF(periods_per_year=24,DATE(YEAR(fpdate),MONTH(fpdate)+(A1121-1)/2+IF(AND(DAY(fpdate)&gt;=15,MOD(A1121,2)=0),1,0),IF(MOD(A1121,2)=0,IF(DAY(fpdate)&gt;=15,DAY(fpdate)-14,DAY(fpdate)+14),DAY(fpdate))),IF(DAY(DATE(YEAR(fpdate),MONTH(fpdate)+A1121-1,DAY(fpdate)))&lt;&gt;DAY(fpdate),DATE(YEAR(fpdate),MONTH(fpdate)+A1121,0),DATE(YEAR(fpdate),MONTH(fpdate)+A1121-1,DAY(fpdate))))))</f>
        <v>#NAME?</v>
      </c>
      <c r="C1121" s="76" t="str">
        <f t="shared" si="2"/>
        <v>#NAME?</v>
      </c>
      <c r="D1121" s="77" t="str">
        <f>IF(A1121="","",IF(A1121=1,start_rate,IF(variable,IF(OR(A1121=1,A1121&lt;$J$23*periods_per_year),D1120,MIN($J$24,IF(MOD(A1121-1,$J$26)=0,MAX($J$25,D1120+$J$27),D1120))),D1120)))</f>
        <v>#NAME?</v>
      </c>
      <c r="E1121" s="78" t="str">
        <f t="shared" si="3"/>
        <v>#NAME?</v>
      </c>
      <c r="F1121" s="78" t="str">
        <f t="shared" si="4"/>
        <v>#NAME?</v>
      </c>
      <c r="G1121" s="78" t="str">
        <f>IF(OR(A1121="",A1121&lt;$E$23),"",IF(J1120&lt;=F1121,0,IF(IF(AND(A1121&gt;=$E$23,MOD(A1121-$E$23,int)=0),$E$24,0)+F1121&gt;=J1120+E1121,J1120+E1121-F1121,IF(AND(A1121&gt;=$E$23,MOD(A1121-$E$23,int)=0),$E$24,0)+IF(IF(AND(A1121&gt;=$E$23,MOD(A1121-$E$23,int)=0),$E$24,0)+IF(MOD(A1121-$E$27,periods_per_year)=0,$E$26,0)+F1121&lt;J1120+E1121,IF(MOD(A1121-$E$27,periods_per_year)=0,$E$26,0),J1120+E1121-IF(AND(A1121&gt;=$E$23,MOD(A1121-$E$23,int)=0),$E$24,0)-F1121))))</f>
        <v>#NAME?</v>
      </c>
      <c r="H1121" s="79"/>
      <c r="I1121" s="78" t="str">
        <f t="shared" si="5"/>
        <v>#NAME?</v>
      </c>
      <c r="J1121" s="78" t="str">
        <f t="shared" si="6"/>
        <v>#NAME?</v>
      </c>
      <c r="K1121" s="78" t="str">
        <f t="shared" si="7"/>
        <v>#NAME?</v>
      </c>
      <c r="L1121" s="78" t="str">
        <f t="shared" si="8"/>
        <v>#NAME?</v>
      </c>
      <c r="M1121" s="4"/>
      <c r="N1121" s="4"/>
      <c r="O1121" s="74" t="str">
        <f t="shared" si="9"/>
        <v>#NAME?</v>
      </c>
      <c r="P1121" s="75" t="str">
        <f>IF(O1121="","",IF(OR(periods_per_year=26,periods_per_year=52),IF(periods_per_year=26,IF(O1121=1,fpdate,P1120+14),IF(periods_per_year=52,IF(O1121=1,fpdate,P1120+7),"n/a")),IF(periods_per_year=24,DATE(YEAR(fpdate),MONTH(fpdate)+(O1121-1)/2+IF(AND(DAY(fpdate)&gt;=15,MOD(O1121,2)=0),1,0),IF(MOD(O1121,2)=0,IF(DAY(fpdate)&gt;=15,DAY(fpdate)-14,DAY(fpdate)+14),DAY(fpdate))),IF(DAY(DATE(YEAR(fpdate),MONTH(fpdate)+O1121-1,DAY(fpdate)))&lt;&gt;DAY(fpdate),DATE(YEAR(fpdate),MONTH(fpdate)+O1121,0),DATE(YEAR(fpdate),MONTH(fpdate)+O1121-1,DAY(fpdate))))))</f>
        <v>#NAME?</v>
      </c>
      <c r="Q1121" s="80" t="str">
        <f>IF(O1121="","",IF(D1121&lt;&gt;"",D1121,IF(O1121=1,start_rate,IF(variable,IF(OR(O1121=1,O1121&lt;$J$23*periods_per_year),Q1120,MIN($J$24,IF(MOD(O1121-1,$J$26)=0,MAX($J$25,Q1120+$J$27),Q1120))),Q1120))))</f>
        <v>#NAME?</v>
      </c>
      <c r="R1121" s="78" t="str">
        <f t="shared" si="10"/>
        <v>#NAME?</v>
      </c>
      <c r="S1121" s="78" t="str">
        <f t="shared" si="11"/>
        <v>#NAME?</v>
      </c>
      <c r="T1121" s="78" t="str">
        <f t="shared" si="12"/>
        <v>#NAME?</v>
      </c>
      <c r="U1121" s="78" t="str">
        <f t="shared" si="13"/>
        <v>#NAME?</v>
      </c>
    </row>
    <row r="1122" ht="12.75" customHeight="1">
      <c r="A1122" s="74" t="str">
        <f t="shared" si="1"/>
        <v>#NAME?</v>
      </c>
      <c r="B1122" s="75" t="str">
        <f>IF(A1122="","",IF(OR(periods_per_year=26,periods_per_year=52),IF(periods_per_year=26,IF(A1122=1,fpdate,B1121+14),IF(periods_per_year=52,IF(A1122=1,fpdate,B1121+7),"n/a")),IF(periods_per_year=24,DATE(YEAR(fpdate),MONTH(fpdate)+(A1122-1)/2+IF(AND(DAY(fpdate)&gt;=15,MOD(A1122,2)=0),1,0),IF(MOD(A1122,2)=0,IF(DAY(fpdate)&gt;=15,DAY(fpdate)-14,DAY(fpdate)+14),DAY(fpdate))),IF(DAY(DATE(YEAR(fpdate),MONTH(fpdate)+A1122-1,DAY(fpdate)))&lt;&gt;DAY(fpdate),DATE(YEAR(fpdate),MONTH(fpdate)+A1122,0),DATE(YEAR(fpdate),MONTH(fpdate)+A1122-1,DAY(fpdate))))))</f>
        <v>#NAME?</v>
      </c>
      <c r="C1122" s="76" t="str">
        <f t="shared" si="2"/>
        <v>#NAME?</v>
      </c>
      <c r="D1122" s="77" t="str">
        <f>IF(A1122="","",IF(A1122=1,start_rate,IF(variable,IF(OR(A1122=1,A1122&lt;$J$23*periods_per_year),D1121,MIN($J$24,IF(MOD(A1122-1,$J$26)=0,MAX($J$25,D1121+$J$27),D1121))),D1121)))</f>
        <v>#NAME?</v>
      </c>
      <c r="E1122" s="78" t="str">
        <f t="shared" si="3"/>
        <v>#NAME?</v>
      </c>
      <c r="F1122" s="78" t="str">
        <f t="shared" si="4"/>
        <v>#NAME?</v>
      </c>
      <c r="G1122" s="78" t="str">
        <f>IF(OR(A1122="",A1122&lt;$E$23),"",IF(J1121&lt;=F1122,0,IF(IF(AND(A1122&gt;=$E$23,MOD(A1122-$E$23,int)=0),$E$24,0)+F1122&gt;=J1121+E1122,J1121+E1122-F1122,IF(AND(A1122&gt;=$E$23,MOD(A1122-$E$23,int)=0),$E$24,0)+IF(IF(AND(A1122&gt;=$E$23,MOD(A1122-$E$23,int)=0),$E$24,0)+IF(MOD(A1122-$E$27,periods_per_year)=0,$E$26,0)+F1122&lt;J1121+E1122,IF(MOD(A1122-$E$27,periods_per_year)=0,$E$26,0),J1121+E1122-IF(AND(A1122&gt;=$E$23,MOD(A1122-$E$23,int)=0),$E$24,0)-F1122))))</f>
        <v>#NAME?</v>
      </c>
      <c r="H1122" s="79"/>
      <c r="I1122" s="78" t="str">
        <f t="shared" si="5"/>
        <v>#NAME?</v>
      </c>
      <c r="J1122" s="78" t="str">
        <f t="shared" si="6"/>
        <v>#NAME?</v>
      </c>
      <c r="K1122" s="78" t="str">
        <f t="shared" si="7"/>
        <v>#NAME?</v>
      </c>
      <c r="L1122" s="78" t="str">
        <f t="shared" si="8"/>
        <v>#NAME?</v>
      </c>
      <c r="M1122" s="4"/>
      <c r="N1122" s="4"/>
      <c r="O1122" s="74" t="str">
        <f t="shared" si="9"/>
        <v>#NAME?</v>
      </c>
      <c r="P1122" s="75" t="str">
        <f>IF(O1122="","",IF(OR(periods_per_year=26,periods_per_year=52),IF(periods_per_year=26,IF(O1122=1,fpdate,P1121+14),IF(periods_per_year=52,IF(O1122=1,fpdate,P1121+7),"n/a")),IF(periods_per_year=24,DATE(YEAR(fpdate),MONTH(fpdate)+(O1122-1)/2+IF(AND(DAY(fpdate)&gt;=15,MOD(O1122,2)=0),1,0),IF(MOD(O1122,2)=0,IF(DAY(fpdate)&gt;=15,DAY(fpdate)-14,DAY(fpdate)+14),DAY(fpdate))),IF(DAY(DATE(YEAR(fpdate),MONTH(fpdate)+O1122-1,DAY(fpdate)))&lt;&gt;DAY(fpdate),DATE(YEAR(fpdate),MONTH(fpdate)+O1122,0),DATE(YEAR(fpdate),MONTH(fpdate)+O1122-1,DAY(fpdate))))))</f>
        <v>#NAME?</v>
      </c>
      <c r="Q1122" s="80" t="str">
        <f>IF(O1122="","",IF(D1122&lt;&gt;"",D1122,IF(O1122=1,start_rate,IF(variable,IF(OR(O1122=1,O1122&lt;$J$23*periods_per_year),Q1121,MIN($J$24,IF(MOD(O1122-1,$J$26)=0,MAX($J$25,Q1121+$J$27),Q1121))),Q1121))))</f>
        <v>#NAME?</v>
      </c>
      <c r="R1122" s="78" t="str">
        <f t="shared" si="10"/>
        <v>#NAME?</v>
      </c>
      <c r="S1122" s="78" t="str">
        <f t="shared" si="11"/>
        <v>#NAME?</v>
      </c>
      <c r="T1122" s="78" t="str">
        <f t="shared" si="12"/>
        <v>#NAME?</v>
      </c>
      <c r="U1122" s="78" t="str">
        <f t="shared" si="13"/>
        <v>#NAME?</v>
      </c>
    </row>
    <row r="1123" ht="12.75" customHeight="1">
      <c r="A1123" s="74" t="str">
        <f t="shared" si="1"/>
        <v>#NAME?</v>
      </c>
      <c r="B1123" s="75" t="str">
        <f>IF(A1123="","",IF(OR(periods_per_year=26,periods_per_year=52),IF(periods_per_year=26,IF(A1123=1,fpdate,B1122+14),IF(periods_per_year=52,IF(A1123=1,fpdate,B1122+7),"n/a")),IF(periods_per_year=24,DATE(YEAR(fpdate),MONTH(fpdate)+(A1123-1)/2+IF(AND(DAY(fpdate)&gt;=15,MOD(A1123,2)=0),1,0),IF(MOD(A1123,2)=0,IF(DAY(fpdate)&gt;=15,DAY(fpdate)-14,DAY(fpdate)+14),DAY(fpdate))),IF(DAY(DATE(YEAR(fpdate),MONTH(fpdate)+A1123-1,DAY(fpdate)))&lt;&gt;DAY(fpdate),DATE(YEAR(fpdate),MONTH(fpdate)+A1123,0),DATE(YEAR(fpdate),MONTH(fpdate)+A1123-1,DAY(fpdate))))))</f>
        <v>#NAME?</v>
      </c>
      <c r="C1123" s="76" t="str">
        <f t="shared" si="2"/>
        <v>#NAME?</v>
      </c>
      <c r="D1123" s="77" t="str">
        <f>IF(A1123="","",IF(A1123=1,start_rate,IF(variable,IF(OR(A1123=1,A1123&lt;$J$23*periods_per_year),D1122,MIN($J$24,IF(MOD(A1123-1,$J$26)=0,MAX($J$25,D1122+$J$27),D1122))),D1122)))</f>
        <v>#NAME?</v>
      </c>
      <c r="E1123" s="78" t="str">
        <f t="shared" si="3"/>
        <v>#NAME?</v>
      </c>
      <c r="F1123" s="78" t="str">
        <f t="shared" si="4"/>
        <v>#NAME?</v>
      </c>
      <c r="G1123" s="78" t="str">
        <f>IF(OR(A1123="",A1123&lt;$E$23),"",IF(J1122&lt;=F1123,0,IF(IF(AND(A1123&gt;=$E$23,MOD(A1123-$E$23,int)=0),$E$24,0)+F1123&gt;=J1122+E1123,J1122+E1123-F1123,IF(AND(A1123&gt;=$E$23,MOD(A1123-$E$23,int)=0),$E$24,0)+IF(IF(AND(A1123&gt;=$E$23,MOD(A1123-$E$23,int)=0),$E$24,0)+IF(MOD(A1123-$E$27,periods_per_year)=0,$E$26,0)+F1123&lt;J1122+E1123,IF(MOD(A1123-$E$27,periods_per_year)=0,$E$26,0),J1122+E1123-IF(AND(A1123&gt;=$E$23,MOD(A1123-$E$23,int)=0),$E$24,0)-F1123))))</f>
        <v>#NAME?</v>
      </c>
      <c r="H1123" s="79"/>
      <c r="I1123" s="78" t="str">
        <f t="shared" si="5"/>
        <v>#NAME?</v>
      </c>
      <c r="J1123" s="78" t="str">
        <f t="shared" si="6"/>
        <v>#NAME?</v>
      </c>
      <c r="K1123" s="78" t="str">
        <f t="shared" si="7"/>
        <v>#NAME?</v>
      </c>
      <c r="L1123" s="78" t="str">
        <f t="shared" si="8"/>
        <v>#NAME?</v>
      </c>
      <c r="M1123" s="4"/>
      <c r="N1123" s="4"/>
      <c r="O1123" s="74" t="str">
        <f t="shared" si="9"/>
        <v>#NAME?</v>
      </c>
      <c r="P1123" s="75" t="str">
        <f>IF(O1123="","",IF(OR(periods_per_year=26,periods_per_year=52),IF(periods_per_year=26,IF(O1123=1,fpdate,P1122+14),IF(periods_per_year=52,IF(O1123=1,fpdate,P1122+7),"n/a")),IF(periods_per_year=24,DATE(YEAR(fpdate),MONTH(fpdate)+(O1123-1)/2+IF(AND(DAY(fpdate)&gt;=15,MOD(O1123,2)=0),1,0),IF(MOD(O1123,2)=0,IF(DAY(fpdate)&gt;=15,DAY(fpdate)-14,DAY(fpdate)+14),DAY(fpdate))),IF(DAY(DATE(YEAR(fpdate),MONTH(fpdate)+O1123-1,DAY(fpdate)))&lt;&gt;DAY(fpdate),DATE(YEAR(fpdate),MONTH(fpdate)+O1123,0),DATE(YEAR(fpdate),MONTH(fpdate)+O1123-1,DAY(fpdate))))))</f>
        <v>#NAME?</v>
      </c>
      <c r="Q1123" s="80" t="str">
        <f>IF(O1123="","",IF(D1123&lt;&gt;"",D1123,IF(O1123=1,start_rate,IF(variable,IF(OR(O1123=1,O1123&lt;$J$23*periods_per_year),Q1122,MIN($J$24,IF(MOD(O1123-1,$J$26)=0,MAX($J$25,Q1122+$J$27),Q1122))),Q1122))))</f>
        <v>#NAME?</v>
      </c>
      <c r="R1123" s="78" t="str">
        <f t="shared" si="10"/>
        <v>#NAME?</v>
      </c>
      <c r="S1123" s="78" t="str">
        <f t="shared" si="11"/>
        <v>#NAME?</v>
      </c>
      <c r="T1123" s="78" t="str">
        <f t="shared" si="12"/>
        <v>#NAME?</v>
      </c>
      <c r="U1123" s="78" t="str">
        <f t="shared" si="13"/>
        <v>#NAME?</v>
      </c>
    </row>
    <row r="1124" ht="12.75" customHeight="1">
      <c r="A1124" s="74" t="str">
        <f t="shared" si="1"/>
        <v>#NAME?</v>
      </c>
      <c r="B1124" s="75" t="str">
        <f>IF(A1124="","",IF(OR(periods_per_year=26,periods_per_year=52),IF(periods_per_year=26,IF(A1124=1,fpdate,B1123+14),IF(periods_per_year=52,IF(A1124=1,fpdate,B1123+7),"n/a")),IF(periods_per_year=24,DATE(YEAR(fpdate),MONTH(fpdate)+(A1124-1)/2+IF(AND(DAY(fpdate)&gt;=15,MOD(A1124,2)=0),1,0),IF(MOD(A1124,2)=0,IF(DAY(fpdate)&gt;=15,DAY(fpdate)-14,DAY(fpdate)+14),DAY(fpdate))),IF(DAY(DATE(YEAR(fpdate),MONTH(fpdate)+A1124-1,DAY(fpdate)))&lt;&gt;DAY(fpdate),DATE(YEAR(fpdate),MONTH(fpdate)+A1124,0),DATE(YEAR(fpdate),MONTH(fpdate)+A1124-1,DAY(fpdate))))))</f>
        <v>#NAME?</v>
      </c>
      <c r="C1124" s="76" t="str">
        <f t="shared" si="2"/>
        <v>#NAME?</v>
      </c>
      <c r="D1124" s="77" t="str">
        <f>IF(A1124="","",IF(A1124=1,start_rate,IF(variable,IF(OR(A1124=1,A1124&lt;$J$23*periods_per_year),D1123,MIN($J$24,IF(MOD(A1124-1,$J$26)=0,MAX($J$25,D1123+$J$27),D1123))),D1123)))</f>
        <v>#NAME?</v>
      </c>
      <c r="E1124" s="78" t="str">
        <f t="shared" si="3"/>
        <v>#NAME?</v>
      </c>
      <c r="F1124" s="78" t="str">
        <f t="shared" si="4"/>
        <v>#NAME?</v>
      </c>
      <c r="G1124" s="78" t="str">
        <f>IF(OR(A1124="",A1124&lt;$E$23),"",IF(J1123&lt;=F1124,0,IF(IF(AND(A1124&gt;=$E$23,MOD(A1124-$E$23,int)=0),$E$24,0)+F1124&gt;=J1123+E1124,J1123+E1124-F1124,IF(AND(A1124&gt;=$E$23,MOD(A1124-$E$23,int)=0),$E$24,0)+IF(IF(AND(A1124&gt;=$E$23,MOD(A1124-$E$23,int)=0),$E$24,0)+IF(MOD(A1124-$E$27,periods_per_year)=0,$E$26,0)+F1124&lt;J1123+E1124,IF(MOD(A1124-$E$27,periods_per_year)=0,$E$26,0),J1123+E1124-IF(AND(A1124&gt;=$E$23,MOD(A1124-$E$23,int)=0),$E$24,0)-F1124))))</f>
        <v>#NAME?</v>
      </c>
      <c r="H1124" s="79"/>
      <c r="I1124" s="78" t="str">
        <f t="shared" si="5"/>
        <v>#NAME?</v>
      </c>
      <c r="J1124" s="78" t="str">
        <f t="shared" si="6"/>
        <v>#NAME?</v>
      </c>
      <c r="K1124" s="78" t="str">
        <f t="shared" si="7"/>
        <v>#NAME?</v>
      </c>
      <c r="L1124" s="78" t="str">
        <f t="shared" si="8"/>
        <v>#NAME?</v>
      </c>
      <c r="M1124" s="4"/>
      <c r="N1124" s="4"/>
      <c r="O1124" s="74" t="str">
        <f t="shared" si="9"/>
        <v>#NAME?</v>
      </c>
      <c r="P1124" s="75" t="str">
        <f>IF(O1124="","",IF(OR(periods_per_year=26,periods_per_year=52),IF(periods_per_year=26,IF(O1124=1,fpdate,P1123+14),IF(periods_per_year=52,IF(O1124=1,fpdate,P1123+7),"n/a")),IF(periods_per_year=24,DATE(YEAR(fpdate),MONTH(fpdate)+(O1124-1)/2+IF(AND(DAY(fpdate)&gt;=15,MOD(O1124,2)=0),1,0),IF(MOD(O1124,2)=0,IF(DAY(fpdate)&gt;=15,DAY(fpdate)-14,DAY(fpdate)+14),DAY(fpdate))),IF(DAY(DATE(YEAR(fpdate),MONTH(fpdate)+O1124-1,DAY(fpdate)))&lt;&gt;DAY(fpdate),DATE(YEAR(fpdate),MONTH(fpdate)+O1124,0),DATE(YEAR(fpdate),MONTH(fpdate)+O1124-1,DAY(fpdate))))))</f>
        <v>#NAME?</v>
      </c>
      <c r="Q1124" s="80" t="str">
        <f>IF(O1124="","",IF(D1124&lt;&gt;"",D1124,IF(O1124=1,start_rate,IF(variable,IF(OR(O1124=1,O1124&lt;$J$23*periods_per_year),Q1123,MIN($J$24,IF(MOD(O1124-1,$J$26)=0,MAX($J$25,Q1123+$J$27),Q1123))),Q1123))))</f>
        <v>#NAME?</v>
      </c>
      <c r="R1124" s="78" t="str">
        <f t="shared" si="10"/>
        <v>#NAME?</v>
      </c>
      <c r="S1124" s="78" t="str">
        <f t="shared" si="11"/>
        <v>#NAME?</v>
      </c>
      <c r="T1124" s="78" t="str">
        <f t="shared" si="12"/>
        <v>#NAME?</v>
      </c>
      <c r="U1124" s="78" t="str">
        <f t="shared" si="13"/>
        <v>#NAME?</v>
      </c>
    </row>
    <row r="1125" ht="12.75" customHeight="1">
      <c r="A1125" s="74" t="str">
        <f t="shared" si="1"/>
        <v>#NAME?</v>
      </c>
      <c r="B1125" s="75" t="str">
        <f>IF(A1125="","",IF(OR(periods_per_year=26,periods_per_year=52),IF(periods_per_year=26,IF(A1125=1,fpdate,B1124+14),IF(periods_per_year=52,IF(A1125=1,fpdate,B1124+7),"n/a")),IF(periods_per_year=24,DATE(YEAR(fpdate),MONTH(fpdate)+(A1125-1)/2+IF(AND(DAY(fpdate)&gt;=15,MOD(A1125,2)=0),1,0),IF(MOD(A1125,2)=0,IF(DAY(fpdate)&gt;=15,DAY(fpdate)-14,DAY(fpdate)+14),DAY(fpdate))),IF(DAY(DATE(YEAR(fpdate),MONTH(fpdate)+A1125-1,DAY(fpdate)))&lt;&gt;DAY(fpdate),DATE(YEAR(fpdate),MONTH(fpdate)+A1125,0),DATE(YEAR(fpdate),MONTH(fpdate)+A1125-1,DAY(fpdate))))))</f>
        <v>#NAME?</v>
      </c>
      <c r="C1125" s="76" t="str">
        <f t="shared" si="2"/>
        <v>#NAME?</v>
      </c>
      <c r="D1125" s="77" t="str">
        <f>IF(A1125="","",IF(A1125=1,start_rate,IF(variable,IF(OR(A1125=1,A1125&lt;$J$23*periods_per_year),D1124,MIN($J$24,IF(MOD(A1125-1,$J$26)=0,MAX($J$25,D1124+$J$27),D1124))),D1124)))</f>
        <v>#NAME?</v>
      </c>
      <c r="E1125" s="78" t="str">
        <f t="shared" si="3"/>
        <v>#NAME?</v>
      </c>
      <c r="F1125" s="78" t="str">
        <f t="shared" si="4"/>
        <v>#NAME?</v>
      </c>
      <c r="G1125" s="78" t="str">
        <f>IF(OR(A1125="",A1125&lt;$E$23),"",IF(J1124&lt;=F1125,0,IF(IF(AND(A1125&gt;=$E$23,MOD(A1125-$E$23,int)=0),$E$24,0)+F1125&gt;=J1124+E1125,J1124+E1125-F1125,IF(AND(A1125&gt;=$E$23,MOD(A1125-$E$23,int)=0),$E$24,0)+IF(IF(AND(A1125&gt;=$E$23,MOD(A1125-$E$23,int)=0),$E$24,0)+IF(MOD(A1125-$E$27,periods_per_year)=0,$E$26,0)+F1125&lt;J1124+E1125,IF(MOD(A1125-$E$27,periods_per_year)=0,$E$26,0),J1124+E1125-IF(AND(A1125&gt;=$E$23,MOD(A1125-$E$23,int)=0),$E$24,0)-F1125))))</f>
        <v>#NAME?</v>
      </c>
      <c r="H1125" s="79"/>
      <c r="I1125" s="78" t="str">
        <f t="shared" si="5"/>
        <v>#NAME?</v>
      </c>
      <c r="J1125" s="78" t="str">
        <f t="shared" si="6"/>
        <v>#NAME?</v>
      </c>
      <c r="K1125" s="78" t="str">
        <f t="shared" si="7"/>
        <v>#NAME?</v>
      </c>
      <c r="L1125" s="78" t="str">
        <f t="shared" si="8"/>
        <v>#NAME?</v>
      </c>
      <c r="M1125" s="4"/>
      <c r="N1125" s="4"/>
      <c r="O1125" s="74" t="str">
        <f t="shared" si="9"/>
        <v>#NAME?</v>
      </c>
      <c r="P1125" s="75" t="str">
        <f>IF(O1125="","",IF(OR(periods_per_year=26,periods_per_year=52),IF(periods_per_year=26,IF(O1125=1,fpdate,P1124+14),IF(periods_per_year=52,IF(O1125=1,fpdate,P1124+7),"n/a")),IF(periods_per_year=24,DATE(YEAR(fpdate),MONTH(fpdate)+(O1125-1)/2+IF(AND(DAY(fpdate)&gt;=15,MOD(O1125,2)=0),1,0),IF(MOD(O1125,2)=0,IF(DAY(fpdate)&gt;=15,DAY(fpdate)-14,DAY(fpdate)+14),DAY(fpdate))),IF(DAY(DATE(YEAR(fpdate),MONTH(fpdate)+O1125-1,DAY(fpdate)))&lt;&gt;DAY(fpdate),DATE(YEAR(fpdate),MONTH(fpdate)+O1125,0),DATE(YEAR(fpdate),MONTH(fpdate)+O1125-1,DAY(fpdate))))))</f>
        <v>#NAME?</v>
      </c>
      <c r="Q1125" s="80" t="str">
        <f>IF(O1125="","",IF(D1125&lt;&gt;"",D1125,IF(O1125=1,start_rate,IF(variable,IF(OR(O1125=1,O1125&lt;$J$23*periods_per_year),Q1124,MIN($J$24,IF(MOD(O1125-1,$J$26)=0,MAX($J$25,Q1124+$J$27),Q1124))),Q1124))))</f>
        <v>#NAME?</v>
      </c>
      <c r="R1125" s="78" t="str">
        <f t="shared" si="10"/>
        <v>#NAME?</v>
      </c>
      <c r="S1125" s="78" t="str">
        <f t="shared" si="11"/>
        <v>#NAME?</v>
      </c>
      <c r="T1125" s="78" t="str">
        <f t="shared" si="12"/>
        <v>#NAME?</v>
      </c>
      <c r="U1125" s="78" t="str">
        <f t="shared" si="13"/>
        <v>#NAME?</v>
      </c>
    </row>
    <row r="1126" ht="12.75" customHeight="1">
      <c r="A1126" s="74" t="str">
        <f t="shared" si="1"/>
        <v>#NAME?</v>
      </c>
      <c r="B1126" s="75" t="str">
        <f>IF(A1126="","",IF(OR(periods_per_year=26,periods_per_year=52),IF(periods_per_year=26,IF(A1126=1,fpdate,B1125+14),IF(periods_per_year=52,IF(A1126=1,fpdate,B1125+7),"n/a")),IF(periods_per_year=24,DATE(YEAR(fpdate),MONTH(fpdate)+(A1126-1)/2+IF(AND(DAY(fpdate)&gt;=15,MOD(A1126,2)=0),1,0),IF(MOD(A1126,2)=0,IF(DAY(fpdate)&gt;=15,DAY(fpdate)-14,DAY(fpdate)+14),DAY(fpdate))),IF(DAY(DATE(YEAR(fpdate),MONTH(fpdate)+A1126-1,DAY(fpdate)))&lt;&gt;DAY(fpdate),DATE(YEAR(fpdate),MONTH(fpdate)+A1126,0),DATE(YEAR(fpdate),MONTH(fpdate)+A1126-1,DAY(fpdate))))))</f>
        <v>#NAME?</v>
      </c>
      <c r="C1126" s="76" t="str">
        <f t="shared" si="2"/>
        <v>#NAME?</v>
      </c>
      <c r="D1126" s="77" t="str">
        <f>IF(A1126="","",IF(A1126=1,start_rate,IF(variable,IF(OR(A1126=1,A1126&lt;$J$23*periods_per_year),D1125,MIN($J$24,IF(MOD(A1126-1,$J$26)=0,MAX($J$25,D1125+$J$27),D1125))),D1125)))</f>
        <v>#NAME?</v>
      </c>
      <c r="E1126" s="78" t="str">
        <f t="shared" si="3"/>
        <v>#NAME?</v>
      </c>
      <c r="F1126" s="78" t="str">
        <f t="shared" si="4"/>
        <v>#NAME?</v>
      </c>
      <c r="G1126" s="78" t="str">
        <f>IF(OR(A1126="",A1126&lt;$E$23),"",IF(J1125&lt;=F1126,0,IF(IF(AND(A1126&gt;=$E$23,MOD(A1126-$E$23,int)=0),$E$24,0)+F1126&gt;=J1125+E1126,J1125+E1126-F1126,IF(AND(A1126&gt;=$E$23,MOD(A1126-$E$23,int)=0),$E$24,0)+IF(IF(AND(A1126&gt;=$E$23,MOD(A1126-$E$23,int)=0),$E$24,0)+IF(MOD(A1126-$E$27,periods_per_year)=0,$E$26,0)+F1126&lt;J1125+E1126,IF(MOD(A1126-$E$27,periods_per_year)=0,$E$26,0),J1125+E1126-IF(AND(A1126&gt;=$E$23,MOD(A1126-$E$23,int)=0),$E$24,0)-F1126))))</f>
        <v>#NAME?</v>
      </c>
      <c r="H1126" s="79"/>
      <c r="I1126" s="78" t="str">
        <f t="shared" si="5"/>
        <v>#NAME?</v>
      </c>
      <c r="J1126" s="78" t="str">
        <f t="shared" si="6"/>
        <v>#NAME?</v>
      </c>
      <c r="K1126" s="78" t="str">
        <f t="shared" si="7"/>
        <v>#NAME?</v>
      </c>
      <c r="L1126" s="78" t="str">
        <f t="shared" si="8"/>
        <v>#NAME?</v>
      </c>
      <c r="M1126" s="4"/>
      <c r="N1126" s="4"/>
      <c r="O1126" s="74" t="str">
        <f t="shared" si="9"/>
        <v>#NAME?</v>
      </c>
      <c r="P1126" s="75" t="str">
        <f>IF(O1126="","",IF(OR(periods_per_year=26,periods_per_year=52),IF(periods_per_year=26,IF(O1126=1,fpdate,P1125+14),IF(periods_per_year=52,IF(O1126=1,fpdate,P1125+7),"n/a")),IF(periods_per_year=24,DATE(YEAR(fpdate),MONTH(fpdate)+(O1126-1)/2+IF(AND(DAY(fpdate)&gt;=15,MOD(O1126,2)=0),1,0),IF(MOD(O1126,2)=0,IF(DAY(fpdate)&gt;=15,DAY(fpdate)-14,DAY(fpdate)+14),DAY(fpdate))),IF(DAY(DATE(YEAR(fpdate),MONTH(fpdate)+O1126-1,DAY(fpdate)))&lt;&gt;DAY(fpdate),DATE(YEAR(fpdate),MONTH(fpdate)+O1126,0),DATE(YEAR(fpdate),MONTH(fpdate)+O1126-1,DAY(fpdate))))))</f>
        <v>#NAME?</v>
      </c>
      <c r="Q1126" s="80" t="str">
        <f>IF(O1126="","",IF(D1126&lt;&gt;"",D1126,IF(O1126=1,start_rate,IF(variable,IF(OR(O1126=1,O1126&lt;$J$23*periods_per_year),Q1125,MIN($J$24,IF(MOD(O1126-1,$J$26)=0,MAX($J$25,Q1125+$J$27),Q1125))),Q1125))))</f>
        <v>#NAME?</v>
      </c>
      <c r="R1126" s="78" t="str">
        <f t="shared" si="10"/>
        <v>#NAME?</v>
      </c>
      <c r="S1126" s="78" t="str">
        <f t="shared" si="11"/>
        <v>#NAME?</v>
      </c>
      <c r="T1126" s="78" t="str">
        <f t="shared" si="12"/>
        <v>#NAME?</v>
      </c>
      <c r="U1126" s="78" t="str">
        <f t="shared" si="13"/>
        <v>#NAME?</v>
      </c>
    </row>
    <row r="1127" ht="12.75" customHeight="1">
      <c r="A1127" s="74" t="str">
        <f t="shared" si="1"/>
        <v>#NAME?</v>
      </c>
      <c r="B1127" s="75" t="str">
        <f>IF(A1127="","",IF(OR(periods_per_year=26,periods_per_year=52),IF(periods_per_year=26,IF(A1127=1,fpdate,B1126+14),IF(periods_per_year=52,IF(A1127=1,fpdate,B1126+7),"n/a")),IF(periods_per_year=24,DATE(YEAR(fpdate),MONTH(fpdate)+(A1127-1)/2+IF(AND(DAY(fpdate)&gt;=15,MOD(A1127,2)=0),1,0),IF(MOD(A1127,2)=0,IF(DAY(fpdate)&gt;=15,DAY(fpdate)-14,DAY(fpdate)+14),DAY(fpdate))),IF(DAY(DATE(YEAR(fpdate),MONTH(fpdate)+A1127-1,DAY(fpdate)))&lt;&gt;DAY(fpdate),DATE(YEAR(fpdate),MONTH(fpdate)+A1127,0),DATE(YEAR(fpdate),MONTH(fpdate)+A1127-1,DAY(fpdate))))))</f>
        <v>#NAME?</v>
      </c>
      <c r="C1127" s="76" t="str">
        <f t="shared" si="2"/>
        <v>#NAME?</v>
      </c>
      <c r="D1127" s="77" t="str">
        <f>IF(A1127="","",IF(A1127=1,start_rate,IF(variable,IF(OR(A1127=1,A1127&lt;$J$23*periods_per_year),D1126,MIN($J$24,IF(MOD(A1127-1,$J$26)=0,MAX($J$25,D1126+$J$27),D1126))),D1126)))</f>
        <v>#NAME?</v>
      </c>
      <c r="E1127" s="78" t="str">
        <f t="shared" si="3"/>
        <v>#NAME?</v>
      </c>
      <c r="F1127" s="78" t="str">
        <f t="shared" si="4"/>
        <v>#NAME?</v>
      </c>
      <c r="G1127" s="78" t="str">
        <f>IF(OR(A1127="",A1127&lt;$E$23),"",IF(J1126&lt;=F1127,0,IF(IF(AND(A1127&gt;=$E$23,MOD(A1127-$E$23,int)=0),$E$24,0)+F1127&gt;=J1126+E1127,J1126+E1127-F1127,IF(AND(A1127&gt;=$E$23,MOD(A1127-$E$23,int)=0),$E$24,0)+IF(IF(AND(A1127&gt;=$E$23,MOD(A1127-$E$23,int)=0),$E$24,0)+IF(MOD(A1127-$E$27,periods_per_year)=0,$E$26,0)+F1127&lt;J1126+E1127,IF(MOD(A1127-$E$27,periods_per_year)=0,$E$26,0),J1126+E1127-IF(AND(A1127&gt;=$E$23,MOD(A1127-$E$23,int)=0),$E$24,0)-F1127))))</f>
        <v>#NAME?</v>
      </c>
      <c r="H1127" s="79"/>
      <c r="I1127" s="78" t="str">
        <f t="shared" si="5"/>
        <v>#NAME?</v>
      </c>
      <c r="J1127" s="78" t="str">
        <f t="shared" si="6"/>
        <v>#NAME?</v>
      </c>
      <c r="K1127" s="78" t="str">
        <f t="shared" si="7"/>
        <v>#NAME?</v>
      </c>
      <c r="L1127" s="78" t="str">
        <f t="shared" si="8"/>
        <v>#NAME?</v>
      </c>
      <c r="M1127" s="4"/>
      <c r="N1127" s="4"/>
      <c r="O1127" s="74" t="str">
        <f t="shared" si="9"/>
        <v>#NAME?</v>
      </c>
      <c r="P1127" s="75" t="str">
        <f>IF(O1127="","",IF(OR(periods_per_year=26,periods_per_year=52),IF(periods_per_year=26,IF(O1127=1,fpdate,P1126+14),IF(periods_per_year=52,IF(O1127=1,fpdate,P1126+7),"n/a")),IF(periods_per_year=24,DATE(YEAR(fpdate),MONTH(fpdate)+(O1127-1)/2+IF(AND(DAY(fpdate)&gt;=15,MOD(O1127,2)=0),1,0),IF(MOD(O1127,2)=0,IF(DAY(fpdate)&gt;=15,DAY(fpdate)-14,DAY(fpdate)+14),DAY(fpdate))),IF(DAY(DATE(YEAR(fpdate),MONTH(fpdate)+O1127-1,DAY(fpdate)))&lt;&gt;DAY(fpdate),DATE(YEAR(fpdate),MONTH(fpdate)+O1127,0),DATE(YEAR(fpdate),MONTH(fpdate)+O1127-1,DAY(fpdate))))))</f>
        <v>#NAME?</v>
      </c>
      <c r="Q1127" s="80" t="str">
        <f>IF(O1127="","",IF(D1127&lt;&gt;"",D1127,IF(O1127=1,start_rate,IF(variable,IF(OR(O1127=1,O1127&lt;$J$23*periods_per_year),Q1126,MIN($J$24,IF(MOD(O1127-1,$J$26)=0,MAX($J$25,Q1126+$J$27),Q1126))),Q1126))))</f>
        <v>#NAME?</v>
      </c>
      <c r="R1127" s="78" t="str">
        <f t="shared" si="10"/>
        <v>#NAME?</v>
      </c>
      <c r="S1127" s="78" t="str">
        <f t="shared" si="11"/>
        <v>#NAME?</v>
      </c>
      <c r="T1127" s="78" t="str">
        <f t="shared" si="12"/>
        <v>#NAME?</v>
      </c>
      <c r="U1127" s="78" t="str">
        <f t="shared" si="13"/>
        <v>#NAME?</v>
      </c>
    </row>
    <row r="1128" ht="12.75" customHeight="1">
      <c r="A1128" s="74" t="str">
        <f t="shared" si="1"/>
        <v>#NAME?</v>
      </c>
      <c r="B1128" s="75" t="str">
        <f>IF(A1128="","",IF(OR(periods_per_year=26,periods_per_year=52),IF(periods_per_year=26,IF(A1128=1,fpdate,B1127+14),IF(periods_per_year=52,IF(A1128=1,fpdate,B1127+7),"n/a")),IF(periods_per_year=24,DATE(YEAR(fpdate),MONTH(fpdate)+(A1128-1)/2+IF(AND(DAY(fpdate)&gt;=15,MOD(A1128,2)=0),1,0),IF(MOD(A1128,2)=0,IF(DAY(fpdate)&gt;=15,DAY(fpdate)-14,DAY(fpdate)+14),DAY(fpdate))),IF(DAY(DATE(YEAR(fpdate),MONTH(fpdate)+A1128-1,DAY(fpdate)))&lt;&gt;DAY(fpdate),DATE(YEAR(fpdate),MONTH(fpdate)+A1128,0),DATE(YEAR(fpdate),MONTH(fpdate)+A1128-1,DAY(fpdate))))))</f>
        <v>#NAME?</v>
      </c>
      <c r="C1128" s="76" t="str">
        <f t="shared" si="2"/>
        <v>#NAME?</v>
      </c>
      <c r="D1128" s="77" t="str">
        <f>IF(A1128="","",IF(A1128=1,start_rate,IF(variable,IF(OR(A1128=1,A1128&lt;$J$23*periods_per_year),D1127,MIN($J$24,IF(MOD(A1128-1,$J$26)=0,MAX($J$25,D1127+$J$27),D1127))),D1127)))</f>
        <v>#NAME?</v>
      </c>
      <c r="E1128" s="78" t="str">
        <f t="shared" si="3"/>
        <v>#NAME?</v>
      </c>
      <c r="F1128" s="78" t="str">
        <f t="shared" si="4"/>
        <v>#NAME?</v>
      </c>
      <c r="G1128" s="78" t="str">
        <f>IF(OR(A1128="",A1128&lt;$E$23),"",IF(J1127&lt;=F1128,0,IF(IF(AND(A1128&gt;=$E$23,MOD(A1128-$E$23,int)=0),$E$24,0)+F1128&gt;=J1127+E1128,J1127+E1128-F1128,IF(AND(A1128&gt;=$E$23,MOD(A1128-$E$23,int)=0),$E$24,0)+IF(IF(AND(A1128&gt;=$E$23,MOD(A1128-$E$23,int)=0),$E$24,0)+IF(MOD(A1128-$E$27,periods_per_year)=0,$E$26,0)+F1128&lt;J1127+E1128,IF(MOD(A1128-$E$27,periods_per_year)=0,$E$26,0),J1127+E1128-IF(AND(A1128&gt;=$E$23,MOD(A1128-$E$23,int)=0),$E$24,0)-F1128))))</f>
        <v>#NAME?</v>
      </c>
      <c r="H1128" s="79"/>
      <c r="I1128" s="78" t="str">
        <f t="shared" si="5"/>
        <v>#NAME?</v>
      </c>
      <c r="J1128" s="78" t="str">
        <f t="shared" si="6"/>
        <v>#NAME?</v>
      </c>
      <c r="K1128" s="78" t="str">
        <f t="shared" si="7"/>
        <v>#NAME?</v>
      </c>
      <c r="L1128" s="78" t="str">
        <f t="shared" si="8"/>
        <v>#NAME?</v>
      </c>
      <c r="M1128" s="4"/>
      <c r="N1128" s="4"/>
      <c r="O1128" s="74" t="str">
        <f t="shared" si="9"/>
        <v>#NAME?</v>
      </c>
      <c r="P1128" s="75" t="str">
        <f>IF(O1128="","",IF(OR(periods_per_year=26,periods_per_year=52),IF(periods_per_year=26,IF(O1128=1,fpdate,P1127+14),IF(periods_per_year=52,IF(O1128=1,fpdate,P1127+7),"n/a")),IF(periods_per_year=24,DATE(YEAR(fpdate),MONTH(fpdate)+(O1128-1)/2+IF(AND(DAY(fpdate)&gt;=15,MOD(O1128,2)=0),1,0),IF(MOD(O1128,2)=0,IF(DAY(fpdate)&gt;=15,DAY(fpdate)-14,DAY(fpdate)+14),DAY(fpdate))),IF(DAY(DATE(YEAR(fpdate),MONTH(fpdate)+O1128-1,DAY(fpdate)))&lt;&gt;DAY(fpdate),DATE(YEAR(fpdate),MONTH(fpdate)+O1128,0),DATE(YEAR(fpdate),MONTH(fpdate)+O1128-1,DAY(fpdate))))))</f>
        <v>#NAME?</v>
      </c>
      <c r="Q1128" s="80" t="str">
        <f>IF(O1128="","",IF(D1128&lt;&gt;"",D1128,IF(O1128=1,start_rate,IF(variable,IF(OR(O1128=1,O1128&lt;$J$23*periods_per_year),Q1127,MIN($J$24,IF(MOD(O1128-1,$J$26)=0,MAX($J$25,Q1127+$J$27),Q1127))),Q1127))))</f>
        <v>#NAME?</v>
      </c>
      <c r="R1128" s="78" t="str">
        <f t="shared" si="10"/>
        <v>#NAME?</v>
      </c>
      <c r="S1128" s="78" t="str">
        <f t="shared" si="11"/>
        <v>#NAME?</v>
      </c>
      <c r="T1128" s="78" t="str">
        <f t="shared" si="12"/>
        <v>#NAME?</v>
      </c>
      <c r="U1128" s="78" t="str">
        <f t="shared" si="13"/>
        <v>#NAME?</v>
      </c>
    </row>
    <row r="1129" ht="12.75" customHeight="1">
      <c r="A1129" s="74" t="str">
        <f t="shared" si="1"/>
        <v>#NAME?</v>
      </c>
      <c r="B1129" s="75" t="str">
        <f>IF(A1129="","",IF(OR(periods_per_year=26,periods_per_year=52),IF(periods_per_year=26,IF(A1129=1,fpdate,B1128+14),IF(periods_per_year=52,IF(A1129=1,fpdate,B1128+7),"n/a")),IF(periods_per_year=24,DATE(YEAR(fpdate),MONTH(fpdate)+(A1129-1)/2+IF(AND(DAY(fpdate)&gt;=15,MOD(A1129,2)=0),1,0),IF(MOD(A1129,2)=0,IF(DAY(fpdate)&gt;=15,DAY(fpdate)-14,DAY(fpdate)+14),DAY(fpdate))),IF(DAY(DATE(YEAR(fpdate),MONTH(fpdate)+A1129-1,DAY(fpdate)))&lt;&gt;DAY(fpdate),DATE(YEAR(fpdate),MONTH(fpdate)+A1129,0),DATE(YEAR(fpdate),MONTH(fpdate)+A1129-1,DAY(fpdate))))))</f>
        <v>#NAME?</v>
      </c>
      <c r="C1129" s="76" t="str">
        <f t="shared" si="2"/>
        <v>#NAME?</v>
      </c>
      <c r="D1129" s="77" t="str">
        <f>IF(A1129="","",IF(A1129=1,start_rate,IF(variable,IF(OR(A1129=1,A1129&lt;$J$23*periods_per_year),D1128,MIN($J$24,IF(MOD(A1129-1,$J$26)=0,MAX($J$25,D1128+$J$27),D1128))),D1128)))</f>
        <v>#NAME?</v>
      </c>
      <c r="E1129" s="78" t="str">
        <f t="shared" si="3"/>
        <v>#NAME?</v>
      </c>
      <c r="F1129" s="78" t="str">
        <f t="shared" si="4"/>
        <v>#NAME?</v>
      </c>
      <c r="G1129" s="78" t="str">
        <f>IF(OR(A1129="",A1129&lt;$E$23),"",IF(J1128&lt;=F1129,0,IF(IF(AND(A1129&gt;=$E$23,MOD(A1129-$E$23,int)=0),$E$24,0)+F1129&gt;=J1128+E1129,J1128+E1129-F1129,IF(AND(A1129&gt;=$E$23,MOD(A1129-$E$23,int)=0),$E$24,0)+IF(IF(AND(A1129&gt;=$E$23,MOD(A1129-$E$23,int)=0),$E$24,0)+IF(MOD(A1129-$E$27,periods_per_year)=0,$E$26,0)+F1129&lt;J1128+E1129,IF(MOD(A1129-$E$27,periods_per_year)=0,$E$26,0),J1128+E1129-IF(AND(A1129&gt;=$E$23,MOD(A1129-$E$23,int)=0),$E$24,0)-F1129))))</f>
        <v>#NAME?</v>
      </c>
      <c r="H1129" s="79"/>
      <c r="I1129" s="78" t="str">
        <f t="shared" si="5"/>
        <v>#NAME?</v>
      </c>
      <c r="J1129" s="78" t="str">
        <f t="shared" si="6"/>
        <v>#NAME?</v>
      </c>
      <c r="K1129" s="78" t="str">
        <f t="shared" si="7"/>
        <v>#NAME?</v>
      </c>
      <c r="L1129" s="78" t="str">
        <f t="shared" si="8"/>
        <v>#NAME?</v>
      </c>
      <c r="M1129" s="4"/>
      <c r="N1129" s="4"/>
      <c r="O1129" s="74" t="str">
        <f t="shared" si="9"/>
        <v>#NAME?</v>
      </c>
      <c r="P1129" s="75" t="str">
        <f>IF(O1129="","",IF(OR(periods_per_year=26,periods_per_year=52),IF(periods_per_year=26,IF(O1129=1,fpdate,P1128+14),IF(periods_per_year=52,IF(O1129=1,fpdate,P1128+7),"n/a")),IF(periods_per_year=24,DATE(YEAR(fpdate),MONTH(fpdate)+(O1129-1)/2+IF(AND(DAY(fpdate)&gt;=15,MOD(O1129,2)=0),1,0),IF(MOD(O1129,2)=0,IF(DAY(fpdate)&gt;=15,DAY(fpdate)-14,DAY(fpdate)+14),DAY(fpdate))),IF(DAY(DATE(YEAR(fpdate),MONTH(fpdate)+O1129-1,DAY(fpdate)))&lt;&gt;DAY(fpdate),DATE(YEAR(fpdate),MONTH(fpdate)+O1129,0),DATE(YEAR(fpdate),MONTH(fpdate)+O1129-1,DAY(fpdate))))))</f>
        <v>#NAME?</v>
      </c>
      <c r="Q1129" s="80" t="str">
        <f>IF(O1129="","",IF(D1129&lt;&gt;"",D1129,IF(O1129=1,start_rate,IF(variable,IF(OR(O1129=1,O1129&lt;$J$23*periods_per_year),Q1128,MIN($J$24,IF(MOD(O1129-1,$J$26)=0,MAX($J$25,Q1128+$J$27),Q1128))),Q1128))))</f>
        <v>#NAME?</v>
      </c>
      <c r="R1129" s="78" t="str">
        <f t="shared" si="10"/>
        <v>#NAME?</v>
      </c>
      <c r="S1129" s="78" t="str">
        <f t="shared" si="11"/>
        <v>#NAME?</v>
      </c>
      <c r="T1129" s="78" t="str">
        <f t="shared" si="12"/>
        <v>#NAME?</v>
      </c>
      <c r="U1129" s="78" t="str">
        <f t="shared" si="13"/>
        <v>#NAME?</v>
      </c>
    </row>
    <row r="1130" ht="12.75" customHeight="1">
      <c r="A1130" s="74" t="str">
        <f t="shared" si="1"/>
        <v>#NAME?</v>
      </c>
      <c r="B1130" s="75" t="str">
        <f>IF(A1130="","",IF(OR(periods_per_year=26,periods_per_year=52),IF(periods_per_year=26,IF(A1130=1,fpdate,B1129+14),IF(periods_per_year=52,IF(A1130=1,fpdate,B1129+7),"n/a")),IF(periods_per_year=24,DATE(YEAR(fpdate),MONTH(fpdate)+(A1130-1)/2+IF(AND(DAY(fpdate)&gt;=15,MOD(A1130,2)=0),1,0),IF(MOD(A1130,2)=0,IF(DAY(fpdate)&gt;=15,DAY(fpdate)-14,DAY(fpdate)+14),DAY(fpdate))),IF(DAY(DATE(YEAR(fpdate),MONTH(fpdate)+A1130-1,DAY(fpdate)))&lt;&gt;DAY(fpdate),DATE(YEAR(fpdate),MONTH(fpdate)+A1130,0),DATE(YEAR(fpdate),MONTH(fpdate)+A1130-1,DAY(fpdate))))))</f>
        <v>#NAME?</v>
      </c>
      <c r="C1130" s="76" t="str">
        <f t="shared" si="2"/>
        <v>#NAME?</v>
      </c>
      <c r="D1130" s="77" t="str">
        <f>IF(A1130="","",IF(A1130=1,start_rate,IF(variable,IF(OR(A1130=1,A1130&lt;$J$23*periods_per_year),D1129,MIN($J$24,IF(MOD(A1130-1,$J$26)=0,MAX($J$25,D1129+$J$27),D1129))),D1129)))</f>
        <v>#NAME?</v>
      </c>
      <c r="E1130" s="78" t="str">
        <f t="shared" si="3"/>
        <v>#NAME?</v>
      </c>
      <c r="F1130" s="78" t="str">
        <f t="shared" si="4"/>
        <v>#NAME?</v>
      </c>
      <c r="G1130" s="78" t="str">
        <f>IF(OR(A1130="",A1130&lt;$E$23),"",IF(J1129&lt;=F1130,0,IF(IF(AND(A1130&gt;=$E$23,MOD(A1130-$E$23,int)=0),$E$24,0)+F1130&gt;=J1129+E1130,J1129+E1130-F1130,IF(AND(A1130&gt;=$E$23,MOD(A1130-$E$23,int)=0),$E$24,0)+IF(IF(AND(A1130&gt;=$E$23,MOD(A1130-$E$23,int)=0),$E$24,0)+IF(MOD(A1130-$E$27,periods_per_year)=0,$E$26,0)+F1130&lt;J1129+E1130,IF(MOD(A1130-$E$27,periods_per_year)=0,$E$26,0),J1129+E1130-IF(AND(A1130&gt;=$E$23,MOD(A1130-$E$23,int)=0),$E$24,0)-F1130))))</f>
        <v>#NAME?</v>
      </c>
      <c r="H1130" s="79"/>
      <c r="I1130" s="78" t="str">
        <f t="shared" si="5"/>
        <v>#NAME?</v>
      </c>
      <c r="J1130" s="78" t="str">
        <f t="shared" si="6"/>
        <v>#NAME?</v>
      </c>
      <c r="K1130" s="78" t="str">
        <f t="shared" si="7"/>
        <v>#NAME?</v>
      </c>
      <c r="L1130" s="78" t="str">
        <f t="shared" si="8"/>
        <v>#NAME?</v>
      </c>
      <c r="M1130" s="4"/>
      <c r="N1130" s="4"/>
      <c r="O1130" s="74" t="str">
        <f t="shared" si="9"/>
        <v>#NAME?</v>
      </c>
      <c r="P1130" s="75" t="str">
        <f>IF(O1130="","",IF(OR(periods_per_year=26,periods_per_year=52),IF(periods_per_year=26,IF(O1130=1,fpdate,P1129+14),IF(periods_per_year=52,IF(O1130=1,fpdate,P1129+7),"n/a")),IF(periods_per_year=24,DATE(YEAR(fpdate),MONTH(fpdate)+(O1130-1)/2+IF(AND(DAY(fpdate)&gt;=15,MOD(O1130,2)=0),1,0),IF(MOD(O1130,2)=0,IF(DAY(fpdate)&gt;=15,DAY(fpdate)-14,DAY(fpdate)+14),DAY(fpdate))),IF(DAY(DATE(YEAR(fpdate),MONTH(fpdate)+O1130-1,DAY(fpdate)))&lt;&gt;DAY(fpdate),DATE(YEAR(fpdate),MONTH(fpdate)+O1130,0),DATE(YEAR(fpdate),MONTH(fpdate)+O1130-1,DAY(fpdate))))))</f>
        <v>#NAME?</v>
      </c>
      <c r="Q1130" s="80" t="str">
        <f>IF(O1130="","",IF(D1130&lt;&gt;"",D1130,IF(O1130=1,start_rate,IF(variable,IF(OR(O1130=1,O1130&lt;$J$23*periods_per_year),Q1129,MIN($J$24,IF(MOD(O1130-1,$J$26)=0,MAX($J$25,Q1129+$J$27),Q1129))),Q1129))))</f>
        <v>#NAME?</v>
      </c>
      <c r="R1130" s="78" t="str">
        <f t="shared" si="10"/>
        <v>#NAME?</v>
      </c>
      <c r="S1130" s="78" t="str">
        <f t="shared" si="11"/>
        <v>#NAME?</v>
      </c>
      <c r="T1130" s="78" t="str">
        <f t="shared" si="12"/>
        <v>#NAME?</v>
      </c>
      <c r="U1130" s="78" t="str">
        <f t="shared" si="13"/>
        <v>#NAME?</v>
      </c>
    </row>
    <row r="1131" ht="12.75" customHeight="1">
      <c r="A1131" s="74" t="str">
        <f t="shared" si="1"/>
        <v>#NAME?</v>
      </c>
      <c r="B1131" s="75" t="str">
        <f>IF(A1131="","",IF(OR(periods_per_year=26,periods_per_year=52),IF(periods_per_year=26,IF(A1131=1,fpdate,B1130+14),IF(periods_per_year=52,IF(A1131=1,fpdate,B1130+7),"n/a")),IF(periods_per_year=24,DATE(YEAR(fpdate),MONTH(fpdate)+(A1131-1)/2+IF(AND(DAY(fpdate)&gt;=15,MOD(A1131,2)=0),1,0),IF(MOD(A1131,2)=0,IF(DAY(fpdate)&gt;=15,DAY(fpdate)-14,DAY(fpdate)+14),DAY(fpdate))),IF(DAY(DATE(YEAR(fpdate),MONTH(fpdate)+A1131-1,DAY(fpdate)))&lt;&gt;DAY(fpdate),DATE(YEAR(fpdate),MONTH(fpdate)+A1131,0),DATE(YEAR(fpdate),MONTH(fpdate)+A1131-1,DAY(fpdate))))))</f>
        <v>#NAME?</v>
      </c>
      <c r="C1131" s="76" t="str">
        <f t="shared" si="2"/>
        <v>#NAME?</v>
      </c>
      <c r="D1131" s="77" t="str">
        <f>IF(A1131="","",IF(A1131=1,start_rate,IF(variable,IF(OR(A1131=1,A1131&lt;$J$23*periods_per_year),D1130,MIN($J$24,IF(MOD(A1131-1,$J$26)=0,MAX($J$25,D1130+$J$27),D1130))),D1130)))</f>
        <v>#NAME?</v>
      </c>
      <c r="E1131" s="78" t="str">
        <f t="shared" si="3"/>
        <v>#NAME?</v>
      </c>
      <c r="F1131" s="78" t="str">
        <f t="shared" si="4"/>
        <v>#NAME?</v>
      </c>
      <c r="G1131" s="78" t="str">
        <f>IF(OR(A1131="",A1131&lt;$E$23),"",IF(J1130&lt;=F1131,0,IF(IF(AND(A1131&gt;=$E$23,MOD(A1131-$E$23,int)=0),$E$24,0)+F1131&gt;=J1130+E1131,J1130+E1131-F1131,IF(AND(A1131&gt;=$E$23,MOD(A1131-$E$23,int)=0),$E$24,0)+IF(IF(AND(A1131&gt;=$E$23,MOD(A1131-$E$23,int)=0),$E$24,0)+IF(MOD(A1131-$E$27,periods_per_year)=0,$E$26,0)+F1131&lt;J1130+E1131,IF(MOD(A1131-$E$27,periods_per_year)=0,$E$26,0),J1130+E1131-IF(AND(A1131&gt;=$E$23,MOD(A1131-$E$23,int)=0),$E$24,0)-F1131))))</f>
        <v>#NAME?</v>
      </c>
      <c r="H1131" s="79"/>
      <c r="I1131" s="78" t="str">
        <f t="shared" si="5"/>
        <v>#NAME?</v>
      </c>
      <c r="J1131" s="78" t="str">
        <f t="shared" si="6"/>
        <v>#NAME?</v>
      </c>
      <c r="K1131" s="78" t="str">
        <f t="shared" si="7"/>
        <v>#NAME?</v>
      </c>
      <c r="L1131" s="78" t="str">
        <f t="shared" si="8"/>
        <v>#NAME?</v>
      </c>
      <c r="M1131" s="4"/>
      <c r="N1131" s="4"/>
      <c r="O1131" s="74" t="str">
        <f t="shared" si="9"/>
        <v>#NAME?</v>
      </c>
      <c r="P1131" s="75" t="str">
        <f>IF(O1131="","",IF(OR(periods_per_year=26,periods_per_year=52),IF(periods_per_year=26,IF(O1131=1,fpdate,P1130+14),IF(periods_per_year=52,IF(O1131=1,fpdate,P1130+7),"n/a")),IF(periods_per_year=24,DATE(YEAR(fpdate),MONTH(fpdate)+(O1131-1)/2+IF(AND(DAY(fpdate)&gt;=15,MOD(O1131,2)=0),1,0),IF(MOD(O1131,2)=0,IF(DAY(fpdate)&gt;=15,DAY(fpdate)-14,DAY(fpdate)+14),DAY(fpdate))),IF(DAY(DATE(YEAR(fpdate),MONTH(fpdate)+O1131-1,DAY(fpdate)))&lt;&gt;DAY(fpdate),DATE(YEAR(fpdate),MONTH(fpdate)+O1131,0),DATE(YEAR(fpdate),MONTH(fpdate)+O1131-1,DAY(fpdate))))))</f>
        <v>#NAME?</v>
      </c>
      <c r="Q1131" s="80" t="str">
        <f>IF(O1131="","",IF(D1131&lt;&gt;"",D1131,IF(O1131=1,start_rate,IF(variable,IF(OR(O1131=1,O1131&lt;$J$23*periods_per_year),Q1130,MIN($J$24,IF(MOD(O1131-1,$J$26)=0,MAX($J$25,Q1130+$J$27),Q1130))),Q1130))))</f>
        <v>#NAME?</v>
      </c>
      <c r="R1131" s="78" t="str">
        <f t="shared" si="10"/>
        <v>#NAME?</v>
      </c>
      <c r="S1131" s="78" t="str">
        <f t="shared" si="11"/>
        <v>#NAME?</v>
      </c>
      <c r="T1131" s="78" t="str">
        <f t="shared" si="12"/>
        <v>#NAME?</v>
      </c>
      <c r="U1131" s="78" t="str">
        <f t="shared" si="13"/>
        <v>#NAME?</v>
      </c>
    </row>
    <row r="1132" ht="12.75" customHeight="1">
      <c r="A1132" s="74" t="str">
        <f t="shared" si="1"/>
        <v>#NAME?</v>
      </c>
      <c r="B1132" s="75" t="str">
        <f>IF(A1132="","",IF(OR(periods_per_year=26,periods_per_year=52),IF(periods_per_year=26,IF(A1132=1,fpdate,B1131+14),IF(periods_per_year=52,IF(A1132=1,fpdate,B1131+7),"n/a")),IF(periods_per_year=24,DATE(YEAR(fpdate),MONTH(fpdate)+(A1132-1)/2+IF(AND(DAY(fpdate)&gt;=15,MOD(A1132,2)=0),1,0),IF(MOD(A1132,2)=0,IF(DAY(fpdate)&gt;=15,DAY(fpdate)-14,DAY(fpdate)+14),DAY(fpdate))),IF(DAY(DATE(YEAR(fpdate),MONTH(fpdate)+A1132-1,DAY(fpdate)))&lt;&gt;DAY(fpdate),DATE(YEAR(fpdate),MONTH(fpdate)+A1132,0),DATE(YEAR(fpdate),MONTH(fpdate)+A1132-1,DAY(fpdate))))))</f>
        <v>#NAME?</v>
      </c>
      <c r="C1132" s="76" t="str">
        <f t="shared" si="2"/>
        <v>#NAME?</v>
      </c>
      <c r="D1132" s="77" t="str">
        <f>IF(A1132="","",IF(A1132=1,start_rate,IF(variable,IF(OR(A1132=1,A1132&lt;$J$23*periods_per_year),D1131,MIN($J$24,IF(MOD(A1132-1,$J$26)=0,MAX($J$25,D1131+$J$27),D1131))),D1131)))</f>
        <v>#NAME?</v>
      </c>
      <c r="E1132" s="78" t="str">
        <f t="shared" si="3"/>
        <v>#NAME?</v>
      </c>
      <c r="F1132" s="78" t="str">
        <f t="shared" si="4"/>
        <v>#NAME?</v>
      </c>
      <c r="G1132" s="78" t="str">
        <f>IF(OR(A1132="",A1132&lt;$E$23),"",IF(J1131&lt;=F1132,0,IF(IF(AND(A1132&gt;=$E$23,MOD(A1132-$E$23,int)=0),$E$24,0)+F1132&gt;=J1131+E1132,J1131+E1132-F1132,IF(AND(A1132&gt;=$E$23,MOD(A1132-$E$23,int)=0),$E$24,0)+IF(IF(AND(A1132&gt;=$E$23,MOD(A1132-$E$23,int)=0),$E$24,0)+IF(MOD(A1132-$E$27,periods_per_year)=0,$E$26,0)+F1132&lt;J1131+E1132,IF(MOD(A1132-$E$27,periods_per_year)=0,$E$26,0),J1131+E1132-IF(AND(A1132&gt;=$E$23,MOD(A1132-$E$23,int)=0),$E$24,0)-F1132))))</f>
        <v>#NAME?</v>
      </c>
      <c r="H1132" s="79"/>
      <c r="I1132" s="78" t="str">
        <f t="shared" si="5"/>
        <v>#NAME?</v>
      </c>
      <c r="J1132" s="78" t="str">
        <f t="shared" si="6"/>
        <v>#NAME?</v>
      </c>
      <c r="K1132" s="78" t="str">
        <f t="shared" si="7"/>
        <v>#NAME?</v>
      </c>
      <c r="L1132" s="78" t="str">
        <f t="shared" si="8"/>
        <v>#NAME?</v>
      </c>
      <c r="M1132" s="4"/>
      <c r="N1132" s="4"/>
      <c r="O1132" s="74" t="str">
        <f t="shared" si="9"/>
        <v>#NAME?</v>
      </c>
      <c r="P1132" s="75" t="str">
        <f>IF(O1132="","",IF(OR(periods_per_year=26,periods_per_year=52),IF(periods_per_year=26,IF(O1132=1,fpdate,P1131+14),IF(periods_per_year=52,IF(O1132=1,fpdate,P1131+7),"n/a")),IF(periods_per_year=24,DATE(YEAR(fpdate),MONTH(fpdate)+(O1132-1)/2+IF(AND(DAY(fpdate)&gt;=15,MOD(O1132,2)=0),1,0),IF(MOD(O1132,2)=0,IF(DAY(fpdate)&gt;=15,DAY(fpdate)-14,DAY(fpdate)+14),DAY(fpdate))),IF(DAY(DATE(YEAR(fpdate),MONTH(fpdate)+O1132-1,DAY(fpdate)))&lt;&gt;DAY(fpdate),DATE(YEAR(fpdate),MONTH(fpdate)+O1132,0),DATE(YEAR(fpdate),MONTH(fpdate)+O1132-1,DAY(fpdate))))))</f>
        <v>#NAME?</v>
      </c>
      <c r="Q1132" s="80" t="str">
        <f>IF(O1132="","",IF(D1132&lt;&gt;"",D1132,IF(O1132=1,start_rate,IF(variable,IF(OR(O1132=1,O1132&lt;$J$23*periods_per_year),Q1131,MIN($J$24,IF(MOD(O1132-1,$J$26)=0,MAX($J$25,Q1131+$J$27),Q1131))),Q1131))))</f>
        <v>#NAME?</v>
      </c>
      <c r="R1132" s="78" t="str">
        <f t="shared" si="10"/>
        <v>#NAME?</v>
      </c>
      <c r="S1132" s="78" t="str">
        <f t="shared" si="11"/>
        <v>#NAME?</v>
      </c>
      <c r="T1132" s="78" t="str">
        <f t="shared" si="12"/>
        <v>#NAME?</v>
      </c>
      <c r="U1132" s="78" t="str">
        <f t="shared" si="13"/>
        <v>#NAME?</v>
      </c>
    </row>
    <row r="1133" ht="12.75" customHeight="1">
      <c r="A1133" s="74" t="str">
        <f t="shared" si="1"/>
        <v>#NAME?</v>
      </c>
      <c r="B1133" s="75" t="str">
        <f>IF(A1133="","",IF(OR(periods_per_year=26,periods_per_year=52),IF(periods_per_year=26,IF(A1133=1,fpdate,B1132+14),IF(periods_per_year=52,IF(A1133=1,fpdate,B1132+7),"n/a")),IF(periods_per_year=24,DATE(YEAR(fpdate),MONTH(fpdate)+(A1133-1)/2+IF(AND(DAY(fpdate)&gt;=15,MOD(A1133,2)=0),1,0),IF(MOD(A1133,2)=0,IF(DAY(fpdate)&gt;=15,DAY(fpdate)-14,DAY(fpdate)+14),DAY(fpdate))),IF(DAY(DATE(YEAR(fpdate),MONTH(fpdate)+A1133-1,DAY(fpdate)))&lt;&gt;DAY(fpdate),DATE(YEAR(fpdate),MONTH(fpdate)+A1133,0),DATE(YEAR(fpdate),MONTH(fpdate)+A1133-1,DAY(fpdate))))))</f>
        <v>#NAME?</v>
      </c>
      <c r="C1133" s="76" t="str">
        <f t="shared" si="2"/>
        <v>#NAME?</v>
      </c>
      <c r="D1133" s="77" t="str">
        <f>IF(A1133="","",IF(A1133=1,start_rate,IF(variable,IF(OR(A1133=1,A1133&lt;$J$23*periods_per_year),D1132,MIN($J$24,IF(MOD(A1133-1,$J$26)=0,MAX($J$25,D1132+$J$27),D1132))),D1132)))</f>
        <v>#NAME?</v>
      </c>
      <c r="E1133" s="78" t="str">
        <f t="shared" si="3"/>
        <v>#NAME?</v>
      </c>
      <c r="F1133" s="78" t="str">
        <f t="shared" si="4"/>
        <v>#NAME?</v>
      </c>
      <c r="G1133" s="78" t="str">
        <f>IF(OR(A1133="",A1133&lt;$E$23),"",IF(J1132&lt;=F1133,0,IF(IF(AND(A1133&gt;=$E$23,MOD(A1133-$E$23,int)=0),$E$24,0)+F1133&gt;=J1132+E1133,J1132+E1133-F1133,IF(AND(A1133&gt;=$E$23,MOD(A1133-$E$23,int)=0),$E$24,0)+IF(IF(AND(A1133&gt;=$E$23,MOD(A1133-$E$23,int)=0),$E$24,0)+IF(MOD(A1133-$E$27,periods_per_year)=0,$E$26,0)+F1133&lt;J1132+E1133,IF(MOD(A1133-$E$27,periods_per_year)=0,$E$26,0),J1132+E1133-IF(AND(A1133&gt;=$E$23,MOD(A1133-$E$23,int)=0),$E$24,0)-F1133))))</f>
        <v>#NAME?</v>
      </c>
      <c r="H1133" s="79"/>
      <c r="I1133" s="78" t="str">
        <f t="shared" si="5"/>
        <v>#NAME?</v>
      </c>
      <c r="J1133" s="78" t="str">
        <f t="shared" si="6"/>
        <v>#NAME?</v>
      </c>
      <c r="K1133" s="78" t="str">
        <f t="shared" si="7"/>
        <v>#NAME?</v>
      </c>
      <c r="L1133" s="78" t="str">
        <f t="shared" si="8"/>
        <v>#NAME?</v>
      </c>
      <c r="M1133" s="4"/>
      <c r="N1133" s="4"/>
      <c r="O1133" s="74" t="str">
        <f t="shared" si="9"/>
        <v>#NAME?</v>
      </c>
      <c r="P1133" s="75" t="str">
        <f>IF(O1133="","",IF(OR(periods_per_year=26,periods_per_year=52),IF(periods_per_year=26,IF(O1133=1,fpdate,P1132+14),IF(periods_per_year=52,IF(O1133=1,fpdate,P1132+7),"n/a")),IF(periods_per_year=24,DATE(YEAR(fpdate),MONTH(fpdate)+(O1133-1)/2+IF(AND(DAY(fpdate)&gt;=15,MOD(O1133,2)=0),1,0),IF(MOD(O1133,2)=0,IF(DAY(fpdate)&gt;=15,DAY(fpdate)-14,DAY(fpdate)+14),DAY(fpdate))),IF(DAY(DATE(YEAR(fpdate),MONTH(fpdate)+O1133-1,DAY(fpdate)))&lt;&gt;DAY(fpdate),DATE(YEAR(fpdate),MONTH(fpdate)+O1133,0),DATE(YEAR(fpdate),MONTH(fpdate)+O1133-1,DAY(fpdate))))))</f>
        <v>#NAME?</v>
      </c>
      <c r="Q1133" s="80" t="str">
        <f>IF(O1133="","",IF(D1133&lt;&gt;"",D1133,IF(O1133=1,start_rate,IF(variable,IF(OR(O1133=1,O1133&lt;$J$23*periods_per_year),Q1132,MIN($J$24,IF(MOD(O1133-1,$J$26)=0,MAX($J$25,Q1132+$J$27),Q1132))),Q1132))))</f>
        <v>#NAME?</v>
      </c>
      <c r="R1133" s="78" t="str">
        <f t="shared" si="10"/>
        <v>#NAME?</v>
      </c>
      <c r="S1133" s="78" t="str">
        <f t="shared" si="11"/>
        <v>#NAME?</v>
      </c>
      <c r="T1133" s="78" t="str">
        <f t="shared" si="12"/>
        <v>#NAME?</v>
      </c>
      <c r="U1133" s="78" t="str">
        <f t="shared" si="13"/>
        <v>#NAME?</v>
      </c>
    </row>
    <row r="1134" ht="12.75" customHeight="1">
      <c r="A1134" s="74" t="str">
        <f t="shared" si="1"/>
        <v>#NAME?</v>
      </c>
      <c r="B1134" s="75" t="str">
        <f>IF(A1134="","",IF(OR(periods_per_year=26,periods_per_year=52),IF(periods_per_year=26,IF(A1134=1,fpdate,B1133+14),IF(periods_per_year=52,IF(A1134=1,fpdate,B1133+7),"n/a")),IF(periods_per_year=24,DATE(YEAR(fpdate),MONTH(fpdate)+(A1134-1)/2+IF(AND(DAY(fpdate)&gt;=15,MOD(A1134,2)=0),1,0),IF(MOD(A1134,2)=0,IF(DAY(fpdate)&gt;=15,DAY(fpdate)-14,DAY(fpdate)+14),DAY(fpdate))),IF(DAY(DATE(YEAR(fpdate),MONTH(fpdate)+A1134-1,DAY(fpdate)))&lt;&gt;DAY(fpdate),DATE(YEAR(fpdate),MONTH(fpdate)+A1134,0),DATE(YEAR(fpdate),MONTH(fpdate)+A1134-1,DAY(fpdate))))))</f>
        <v>#NAME?</v>
      </c>
      <c r="C1134" s="76" t="str">
        <f t="shared" si="2"/>
        <v>#NAME?</v>
      </c>
      <c r="D1134" s="77" t="str">
        <f>IF(A1134="","",IF(A1134=1,start_rate,IF(variable,IF(OR(A1134=1,A1134&lt;$J$23*periods_per_year),D1133,MIN($J$24,IF(MOD(A1134-1,$J$26)=0,MAX($J$25,D1133+$J$27),D1133))),D1133)))</f>
        <v>#NAME?</v>
      </c>
      <c r="E1134" s="78" t="str">
        <f t="shared" si="3"/>
        <v>#NAME?</v>
      </c>
      <c r="F1134" s="78" t="str">
        <f t="shared" si="4"/>
        <v>#NAME?</v>
      </c>
      <c r="G1134" s="78" t="str">
        <f>IF(OR(A1134="",A1134&lt;$E$23),"",IF(J1133&lt;=F1134,0,IF(IF(AND(A1134&gt;=$E$23,MOD(A1134-$E$23,int)=0),$E$24,0)+F1134&gt;=J1133+E1134,J1133+E1134-F1134,IF(AND(A1134&gt;=$E$23,MOD(A1134-$E$23,int)=0),$E$24,0)+IF(IF(AND(A1134&gt;=$E$23,MOD(A1134-$E$23,int)=0),$E$24,0)+IF(MOD(A1134-$E$27,periods_per_year)=0,$E$26,0)+F1134&lt;J1133+E1134,IF(MOD(A1134-$E$27,periods_per_year)=0,$E$26,0),J1133+E1134-IF(AND(A1134&gt;=$E$23,MOD(A1134-$E$23,int)=0),$E$24,0)-F1134))))</f>
        <v>#NAME?</v>
      </c>
      <c r="H1134" s="79"/>
      <c r="I1134" s="78" t="str">
        <f t="shared" si="5"/>
        <v>#NAME?</v>
      </c>
      <c r="J1134" s="78" t="str">
        <f t="shared" si="6"/>
        <v>#NAME?</v>
      </c>
      <c r="K1134" s="78" t="str">
        <f t="shared" si="7"/>
        <v>#NAME?</v>
      </c>
      <c r="L1134" s="78" t="str">
        <f t="shared" si="8"/>
        <v>#NAME?</v>
      </c>
      <c r="M1134" s="4"/>
      <c r="N1134" s="4"/>
      <c r="O1134" s="74" t="str">
        <f t="shared" si="9"/>
        <v>#NAME?</v>
      </c>
      <c r="P1134" s="75" t="str">
        <f>IF(O1134="","",IF(OR(periods_per_year=26,periods_per_year=52),IF(periods_per_year=26,IF(O1134=1,fpdate,P1133+14),IF(periods_per_year=52,IF(O1134=1,fpdate,P1133+7),"n/a")),IF(periods_per_year=24,DATE(YEAR(fpdate),MONTH(fpdate)+(O1134-1)/2+IF(AND(DAY(fpdate)&gt;=15,MOD(O1134,2)=0),1,0),IF(MOD(O1134,2)=0,IF(DAY(fpdate)&gt;=15,DAY(fpdate)-14,DAY(fpdate)+14),DAY(fpdate))),IF(DAY(DATE(YEAR(fpdate),MONTH(fpdate)+O1134-1,DAY(fpdate)))&lt;&gt;DAY(fpdate),DATE(YEAR(fpdate),MONTH(fpdate)+O1134,0),DATE(YEAR(fpdate),MONTH(fpdate)+O1134-1,DAY(fpdate))))))</f>
        <v>#NAME?</v>
      </c>
      <c r="Q1134" s="80" t="str">
        <f>IF(O1134="","",IF(D1134&lt;&gt;"",D1134,IF(O1134=1,start_rate,IF(variable,IF(OR(O1134=1,O1134&lt;$J$23*periods_per_year),Q1133,MIN($J$24,IF(MOD(O1134-1,$J$26)=0,MAX($J$25,Q1133+$J$27),Q1133))),Q1133))))</f>
        <v>#NAME?</v>
      </c>
      <c r="R1134" s="78" t="str">
        <f t="shared" si="10"/>
        <v>#NAME?</v>
      </c>
      <c r="S1134" s="78" t="str">
        <f t="shared" si="11"/>
        <v>#NAME?</v>
      </c>
      <c r="T1134" s="78" t="str">
        <f t="shared" si="12"/>
        <v>#NAME?</v>
      </c>
      <c r="U1134" s="78" t="str">
        <f t="shared" si="13"/>
        <v>#NAME?</v>
      </c>
    </row>
    <row r="1135" ht="12.75" customHeight="1">
      <c r="A1135" s="74" t="str">
        <f t="shared" si="1"/>
        <v>#NAME?</v>
      </c>
      <c r="B1135" s="75" t="str">
        <f>IF(A1135="","",IF(OR(periods_per_year=26,periods_per_year=52),IF(periods_per_year=26,IF(A1135=1,fpdate,B1134+14),IF(periods_per_year=52,IF(A1135=1,fpdate,B1134+7),"n/a")),IF(periods_per_year=24,DATE(YEAR(fpdate),MONTH(fpdate)+(A1135-1)/2+IF(AND(DAY(fpdate)&gt;=15,MOD(A1135,2)=0),1,0),IF(MOD(A1135,2)=0,IF(DAY(fpdate)&gt;=15,DAY(fpdate)-14,DAY(fpdate)+14),DAY(fpdate))),IF(DAY(DATE(YEAR(fpdate),MONTH(fpdate)+A1135-1,DAY(fpdate)))&lt;&gt;DAY(fpdate),DATE(YEAR(fpdate),MONTH(fpdate)+A1135,0),DATE(YEAR(fpdate),MONTH(fpdate)+A1135-1,DAY(fpdate))))))</f>
        <v>#NAME?</v>
      </c>
      <c r="C1135" s="76" t="str">
        <f t="shared" si="2"/>
        <v>#NAME?</v>
      </c>
      <c r="D1135" s="77" t="str">
        <f>IF(A1135="","",IF(A1135=1,start_rate,IF(variable,IF(OR(A1135=1,A1135&lt;$J$23*periods_per_year),D1134,MIN($J$24,IF(MOD(A1135-1,$J$26)=0,MAX($J$25,D1134+$J$27),D1134))),D1134)))</f>
        <v>#NAME?</v>
      </c>
      <c r="E1135" s="78" t="str">
        <f t="shared" si="3"/>
        <v>#NAME?</v>
      </c>
      <c r="F1135" s="78" t="str">
        <f t="shared" si="4"/>
        <v>#NAME?</v>
      </c>
      <c r="G1135" s="78" t="str">
        <f>IF(OR(A1135="",A1135&lt;$E$23),"",IF(J1134&lt;=F1135,0,IF(IF(AND(A1135&gt;=$E$23,MOD(A1135-$E$23,int)=0),$E$24,0)+F1135&gt;=J1134+E1135,J1134+E1135-F1135,IF(AND(A1135&gt;=$E$23,MOD(A1135-$E$23,int)=0),$E$24,0)+IF(IF(AND(A1135&gt;=$E$23,MOD(A1135-$E$23,int)=0),$E$24,0)+IF(MOD(A1135-$E$27,periods_per_year)=0,$E$26,0)+F1135&lt;J1134+E1135,IF(MOD(A1135-$E$27,periods_per_year)=0,$E$26,0),J1134+E1135-IF(AND(A1135&gt;=$E$23,MOD(A1135-$E$23,int)=0),$E$24,0)-F1135))))</f>
        <v>#NAME?</v>
      </c>
      <c r="H1135" s="79"/>
      <c r="I1135" s="78" t="str">
        <f t="shared" si="5"/>
        <v>#NAME?</v>
      </c>
      <c r="J1135" s="78" t="str">
        <f t="shared" si="6"/>
        <v>#NAME?</v>
      </c>
      <c r="K1135" s="78" t="str">
        <f t="shared" si="7"/>
        <v>#NAME?</v>
      </c>
      <c r="L1135" s="78" t="str">
        <f t="shared" si="8"/>
        <v>#NAME?</v>
      </c>
      <c r="M1135" s="4"/>
      <c r="N1135" s="4"/>
      <c r="O1135" s="74" t="str">
        <f t="shared" si="9"/>
        <v>#NAME?</v>
      </c>
      <c r="P1135" s="75" t="str">
        <f>IF(O1135="","",IF(OR(periods_per_year=26,periods_per_year=52),IF(periods_per_year=26,IF(O1135=1,fpdate,P1134+14),IF(periods_per_year=52,IF(O1135=1,fpdate,P1134+7),"n/a")),IF(periods_per_year=24,DATE(YEAR(fpdate),MONTH(fpdate)+(O1135-1)/2+IF(AND(DAY(fpdate)&gt;=15,MOD(O1135,2)=0),1,0),IF(MOD(O1135,2)=0,IF(DAY(fpdate)&gt;=15,DAY(fpdate)-14,DAY(fpdate)+14),DAY(fpdate))),IF(DAY(DATE(YEAR(fpdate),MONTH(fpdate)+O1135-1,DAY(fpdate)))&lt;&gt;DAY(fpdate),DATE(YEAR(fpdate),MONTH(fpdate)+O1135,0),DATE(YEAR(fpdate),MONTH(fpdate)+O1135-1,DAY(fpdate))))))</f>
        <v>#NAME?</v>
      </c>
      <c r="Q1135" s="80" t="str">
        <f>IF(O1135="","",IF(D1135&lt;&gt;"",D1135,IF(O1135=1,start_rate,IF(variable,IF(OR(O1135=1,O1135&lt;$J$23*periods_per_year),Q1134,MIN($J$24,IF(MOD(O1135-1,$J$26)=0,MAX($J$25,Q1134+$J$27),Q1134))),Q1134))))</f>
        <v>#NAME?</v>
      </c>
      <c r="R1135" s="78" t="str">
        <f t="shared" si="10"/>
        <v>#NAME?</v>
      </c>
      <c r="S1135" s="78" t="str">
        <f t="shared" si="11"/>
        <v>#NAME?</v>
      </c>
      <c r="T1135" s="78" t="str">
        <f t="shared" si="12"/>
        <v>#NAME?</v>
      </c>
      <c r="U1135" s="78" t="str">
        <f t="shared" si="13"/>
        <v>#NAME?</v>
      </c>
    </row>
    <row r="1136" ht="12.75" customHeight="1">
      <c r="A1136" s="74" t="str">
        <f t="shared" si="1"/>
        <v>#NAME?</v>
      </c>
      <c r="B1136" s="75" t="str">
        <f>IF(A1136="","",IF(OR(periods_per_year=26,periods_per_year=52),IF(periods_per_year=26,IF(A1136=1,fpdate,B1135+14),IF(periods_per_year=52,IF(A1136=1,fpdate,B1135+7),"n/a")),IF(periods_per_year=24,DATE(YEAR(fpdate),MONTH(fpdate)+(A1136-1)/2+IF(AND(DAY(fpdate)&gt;=15,MOD(A1136,2)=0),1,0),IF(MOD(A1136,2)=0,IF(DAY(fpdate)&gt;=15,DAY(fpdate)-14,DAY(fpdate)+14),DAY(fpdate))),IF(DAY(DATE(YEAR(fpdate),MONTH(fpdate)+A1136-1,DAY(fpdate)))&lt;&gt;DAY(fpdate),DATE(YEAR(fpdate),MONTH(fpdate)+A1136,0),DATE(YEAR(fpdate),MONTH(fpdate)+A1136-1,DAY(fpdate))))))</f>
        <v>#NAME?</v>
      </c>
      <c r="C1136" s="76" t="str">
        <f t="shared" si="2"/>
        <v>#NAME?</v>
      </c>
      <c r="D1136" s="77" t="str">
        <f>IF(A1136="","",IF(A1136=1,start_rate,IF(variable,IF(OR(A1136=1,A1136&lt;$J$23*periods_per_year),D1135,MIN($J$24,IF(MOD(A1136-1,$J$26)=0,MAX($J$25,D1135+$J$27),D1135))),D1135)))</f>
        <v>#NAME?</v>
      </c>
      <c r="E1136" s="78" t="str">
        <f t="shared" si="3"/>
        <v>#NAME?</v>
      </c>
      <c r="F1136" s="78" t="str">
        <f t="shared" si="4"/>
        <v>#NAME?</v>
      </c>
      <c r="G1136" s="78" t="str">
        <f>IF(OR(A1136="",A1136&lt;$E$23),"",IF(J1135&lt;=F1136,0,IF(IF(AND(A1136&gt;=$E$23,MOD(A1136-$E$23,int)=0),$E$24,0)+F1136&gt;=J1135+E1136,J1135+E1136-F1136,IF(AND(A1136&gt;=$E$23,MOD(A1136-$E$23,int)=0),$E$24,0)+IF(IF(AND(A1136&gt;=$E$23,MOD(A1136-$E$23,int)=0),$E$24,0)+IF(MOD(A1136-$E$27,periods_per_year)=0,$E$26,0)+F1136&lt;J1135+E1136,IF(MOD(A1136-$E$27,periods_per_year)=0,$E$26,0),J1135+E1136-IF(AND(A1136&gt;=$E$23,MOD(A1136-$E$23,int)=0),$E$24,0)-F1136))))</f>
        <v>#NAME?</v>
      </c>
      <c r="H1136" s="79"/>
      <c r="I1136" s="78" t="str">
        <f t="shared" si="5"/>
        <v>#NAME?</v>
      </c>
      <c r="J1136" s="78" t="str">
        <f t="shared" si="6"/>
        <v>#NAME?</v>
      </c>
      <c r="K1136" s="78" t="str">
        <f t="shared" si="7"/>
        <v>#NAME?</v>
      </c>
      <c r="L1136" s="78" t="str">
        <f t="shared" si="8"/>
        <v>#NAME?</v>
      </c>
      <c r="M1136" s="4"/>
      <c r="N1136" s="4"/>
      <c r="O1136" s="74" t="str">
        <f t="shared" si="9"/>
        <v>#NAME?</v>
      </c>
      <c r="P1136" s="75" t="str">
        <f>IF(O1136="","",IF(OR(periods_per_year=26,periods_per_year=52),IF(periods_per_year=26,IF(O1136=1,fpdate,P1135+14),IF(periods_per_year=52,IF(O1136=1,fpdate,P1135+7),"n/a")),IF(periods_per_year=24,DATE(YEAR(fpdate),MONTH(fpdate)+(O1136-1)/2+IF(AND(DAY(fpdate)&gt;=15,MOD(O1136,2)=0),1,0),IF(MOD(O1136,2)=0,IF(DAY(fpdate)&gt;=15,DAY(fpdate)-14,DAY(fpdate)+14),DAY(fpdate))),IF(DAY(DATE(YEAR(fpdate),MONTH(fpdate)+O1136-1,DAY(fpdate)))&lt;&gt;DAY(fpdate),DATE(YEAR(fpdate),MONTH(fpdate)+O1136,0),DATE(YEAR(fpdate),MONTH(fpdate)+O1136-1,DAY(fpdate))))))</f>
        <v>#NAME?</v>
      </c>
      <c r="Q1136" s="80" t="str">
        <f>IF(O1136="","",IF(D1136&lt;&gt;"",D1136,IF(O1136=1,start_rate,IF(variable,IF(OR(O1136=1,O1136&lt;$J$23*periods_per_year),Q1135,MIN($J$24,IF(MOD(O1136-1,$J$26)=0,MAX($J$25,Q1135+$J$27),Q1135))),Q1135))))</f>
        <v>#NAME?</v>
      </c>
      <c r="R1136" s="78" t="str">
        <f t="shared" si="10"/>
        <v>#NAME?</v>
      </c>
      <c r="S1136" s="78" t="str">
        <f t="shared" si="11"/>
        <v>#NAME?</v>
      </c>
      <c r="T1136" s="78" t="str">
        <f t="shared" si="12"/>
        <v>#NAME?</v>
      </c>
      <c r="U1136" s="78" t="str">
        <f t="shared" si="13"/>
        <v>#NAME?</v>
      </c>
    </row>
    <row r="1137" ht="12.75" customHeight="1">
      <c r="A1137" s="74" t="str">
        <f t="shared" si="1"/>
        <v>#NAME?</v>
      </c>
      <c r="B1137" s="75" t="str">
        <f>IF(A1137="","",IF(OR(periods_per_year=26,periods_per_year=52),IF(periods_per_year=26,IF(A1137=1,fpdate,B1136+14),IF(periods_per_year=52,IF(A1137=1,fpdate,B1136+7),"n/a")),IF(periods_per_year=24,DATE(YEAR(fpdate),MONTH(fpdate)+(A1137-1)/2+IF(AND(DAY(fpdate)&gt;=15,MOD(A1137,2)=0),1,0),IF(MOD(A1137,2)=0,IF(DAY(fpdate)&gt;=15,DAY(fpdate)-14,DAY(fpdate)+14),DAY(fpdate))),IF(DAY(DATE(YEAR(fpdate),MONTH(fpdate)+A1137-1,DAY(fpdate)))&lt;&gt;DAY(fpdate),DATE(YEAR(fpdate),MONTH(fpdate)+A1137,0),DATE(YEAR(fpdate),MONTH(fpdate)+A1137-1,DAY(fpdate))))))</f>
        <v>#NAME?</v>
      </c>
      <c r="C1137" s="76" t="str">
        <f t="shared" si="2"/>
        <v>#NAME?</v>
      </c>
      <c r="D1137" s="77" t="str">
        <f>IF(A1137="","",IF(A1137=1,start_rate,IF(variable,IF(OR(A1137=1,A1137&lt;$J$23*periods_per_year),D1136,MIN($J$24,IF(MOD(A1137-1,$J$26)=0,MAX($J$25,D1136+$J$27),D1136))),D1136)))</f>
        <v>#NAME?</v>
      </c>
      <c r="E1137" s="78" t="str">
        <f t="shared" si="3"/>
        <v>#NAME?</v>
      </c>
      <c r="F1137" s="78" t="str">
        <f t="shared" si="4"/>
        <v>#NAME?</v>
      </c>
      <c r="G1137" s="78" t="str">
        <f>IF(OR(A1137="",A1137&lt;$E$23),"",IF(J1136&lt;=F1137,0,IF(IF(AND(A1137&gt;=$E$23,MOD(A1137-$E$23,int)=0),$E$24,0)+F1137&gt;=J1136+E1137,J1136+E1137-F1137,IF(AND(A1137&gt;=$E$23,MOD(A1137-$E$23,int)=0),$E$24,0)+IF(IF(AND(A1137&gt;=$E$23,MOD(A1137-$E$23,int)=0),$E$24,0)+IF(MOD(A1137-$E$27,periods_per_year)=0,$E$26,0)+F1137&lt;J1136+E1137,IF(MOD(A1137-$E$27,periods_per_year)=0,$E$26,0),J1136+E1137-IF(AND(A1137&gt;=$E$23,MOD(A1137-$E$23,int)=0),$E$24,0)-F1137))))</f>
        <v>#NAME?</v>
      </c>
      <c r="H1137" s="79"/>
      <c r="I1137" s="78" t="str">
        <f t="shared" si="5"/>
        <v>#NAME?</v>
      </c>
      <c r="J1137" s="78" t="str">
        <f t="shared" si="6"/>
        <v>#NAME?</v>
      </c>
      <c r="K1137" s="78" t="str">
        <f t="shared" si="7"/>
        <v>#NAME?</v>
      </c>
      <c r="L1137" s="78" t="str">
        <f t="shared" si="8"/>
        <v>#NAME?</v>
      </c>
      <c r="M1137" s="4"/>
      <c r="N1137" s="4"/>
      <c r="O1137" s="74" t="str">
        <f t="shared" si="9"/>
        <v>#NAME?</v>
      </c>
      <c r="P1137" s="75" t="str">
        <f>IF(O1137="","",IF(OR(periods_per_year=26,periods_per_year=52),IF(periods_per_year=26,IF(O1137=1,fpdate,P1136+14),IF(periods_per_year=52,IF(O1137=1,fpdate,P1136+7),"n/a")),IF(periods_per_year=24,DATE(YEAR(fpdate),MONTH(fpdate)+(O1137-1)/2+IF(AND(DAY(fpdate)&gt;=15,MOD(O1137,2)=0),1,0),IF(MOD(O1137,2)=0,IF(DAY(fpdate)&gt;=15,DAY(fpdate)-14,DAY(fpdate)+14),DAY(fpdate))),IF(DAY(DATE(YEAR(fpdate),MONTH(fpdate)+O1137-1,DAY(fpdate)))&lt;&gt;DAY(fpdate),DATE(YEAR(fpdate),MONTH(fpdate)+O1137,0),DATE(YEAR(fpdate),MONTH(fpdate)+O1137-1,DAY(fpdate))))))</f>
        <v>#NAME?</v>
      </c>
      <c r="Q1137" s="80" t="str">
        <f>IF(O1137="","",IF(D1137&lt;&gt;"",D1137,IF(O1137=1,start_rate,IF(variable,IF(OR(O1137=1,O1137&lt;$J$23*periods_per_year),Q1136,MIN($J$24,IF(MOD(O1137-1,$J$26)=0,MAX($J$25,Q1136+$J$27),Q1136))),Q1136))))</f>
        <v>#NAME?</v>
      </c>
      <c r="R1137" s="78" t="str">
        <f t="shared" si="10"/>
        <v>#NAME?</v>
      </c>
      <c r="S1137" s="78" t="str">
        <f t="shared" si="11"/>
        <v>#NAME?</v>
      </c>
      <c r="T1137" s="78" t="str">
        <f t="shared" si="12"/>
        <v>#NAME?</v>
      </c>
      <c r="U1137" s="78" t="str">
        <f t="shared" si="13"/>
        <v>#NAME?</v>
      </c>
    </row>
    <row r="1138" ht="12.75" customHeight="1">
      <c r="A1138" s="74" t="str">
        <f t="shared" si="1"/>
        <v>#NAME?</v>
      </c>
      <c r="B1138" s="75" t="str">
        <f>IF(A1138="","",IF(OR(periods_per_year=26,periods_per_year=52),IF(periods_per_year=26,IF(A1138=1,fpdate,B1137+14),IF(periods_per_year=52,IF(A1138=1,fpdate,B1137+7),"n/a")),IF(periods_per_year=24,DATE(YEAR(fpdate),MONTH(fpdate)+(A1138-1)/2+IF(AND(DAY(fpdate)&gt;=15,MOD(A1138,2)=0),1,0),IF(MOD(A1138,2)=0,IF(DAY(fpdate)&gt;=15,DAY(fpdate)-14,DAY(fpdate)+14),DAY(fpdate))),IF(DAY(DATE(YEAR(fpdate),MONTH(fpdate)+A1138-1,DAY(fpdate)))&lt;&gt;DAY(fpdate),DATE(YEAR(fpdate),MONTH(fpdate)+A1138,0),DATE(YEAR(fpdate),MONTH(fpdate)+A1138-1,DAY(fpdate))))))</f>
        <v>#NAME?</v>
      </c>
      <c r="C1138" s="76" t="str">
        <f t="shared" si="2"/>
        <v>#NAME?</v>
      </c>
      <c r="D1138" s="77" t="str">
        <f>IF(A1138="","",IF(A1138=1,start_rate,IF(variable,IF(OR(A1138=1,A1138&lt;$J$23*periods_per_year),D1137,MIN($J$24,IF(MOD(A1138-1,$J$26)=0,MAX($J$25,D1137+$J$27),D1137))),D1137)))</f>
        <v>#NAME?</v>
      </c>
      <c r="E1138" s="78" t="str">
        <f t="shared" si="3"/>
        <v>#NAME?</v>
      </c>
      <c r="F1138" s="78" t="str">
        <f t="shared" si="4"/>
        <v>#NAME?</v>
      </c>
      <c r="G1138" s="78" t="str">
        <f>IF(OR(A1138="",A1138&lt;$E$23),"",IF(J1137&lt;=F1138,0,IF(IF(AND(A1138&gt;=$E$23,MOD(A1138-$E$23,int)=0),$E$24,0)+F1138&gt;=J1137+E1138,J1137+E1138-F1138,IF(AND(A1138&gt;=$E$23,MOD(A1138-$E$23,int)=0),$E$24,0)+IF(IF(AND(A1138&gt;=$E$23,MOD(A1138-$E$23,int)=0),$E$24,0)+IF(MOD(A1138-$E$27,periods_per_year)=0,$E$26,0)+F1138&lt;J1137+E1138,IF(MOD(A1138-$E$27,periods_per_year)=0,$E$26,0),J1137+E1138-IF(AND(A1138&gt;=$E$23,MOD(A1138-$E$23,int)=0),$E$24,0)-F1138))))</f>
        <v>#NAME?</v>
      </c>
      <c r="H1138" s="79"/>
      <c r="I1138" s="78" t="str">
        <f t="shared" si="5"/>
        <v>#NAME?</v>
      </c>
      <c r="J1138" s="78" t="str">
        <f t="shared" si="6"/>
        <v>#NAME?</v>
      </c>
      <c r="K1138" s="78" t="str">
        <f t="shared" si="7"/>
        <v>#NAME?</v>
      </c>
      <c r="L1138" s="78" t="str">
        <f t="shared" si="8"/>
        <v>#NAME?</v>
      </c>
      <c r="M1138" s="4"/>
      <c r="N1138" s="4"/>
      <c r="O1138" s="74" t="str">
        <f t="shared" si="9"/>
        <v>#NAME?</v>
      </c>
      <c r="P1138" s="75" t="str">
        <f>IF(O1138="","",IF(OR(periods_per_year=26,periods_per_year=52),IF(periods_per_year=26,IF(O1138=1,fpdate,P1137+14),IF(periods_per_year=52,IF(O1138=1,fpdate,P1137+7),"n/a")),IF(periods_per_year=24,DATE(YEAR(fpdate),MONTH(fpdate)+(O1138-1)/2+IF(AND(DAY(fpdate)&gt;=15,MOD(O1138,2)=0),1,0),IF(MOD(O1138,2)=0,IF(DAY(fpdate)&gt;=15,DAY(fpdate)-14,DAY(fpdate)+14),DAY(fpdate))),IF(DAY(DATE(YEAR(fpdate),MONTH(fpdate)+O1138-1,DAY(fpdate)))&lt;&gt;DAY(fpdate),DATE(YEAR(fpdate),MONTH(fpdate)+O1138,0),DATE(YEAR(fpdate),MONTH(fpdate)+O1138-1,DAY(fpdate))))))</f>
        <v>#NAME?</v>
      </c>
      <c r="Q1138" s="80" t="str">
        <f>IF(O1138="","",IF(D1138&lt;&gt;"",D1138,IF(O1138=1,start_rate,IF(variable,IF(OR(O1138=1,O1138&lt;$J$23*periods_per_year),Q1137,MIN($J$24,IF(MOD(O1138-1,$J$26)=0,MAX($J$25,Q1137+$J$27),Q1137))),Q1137))))</f>
        <v>#NAME?</v>
      </c>
      <c r="R1138" s="78" t="str">
        <f t="shared" si="10"/>
        <v>#NAME?</v>
      </c>
      <c r="S1138" s="78" t="str">
        <f t="shared" si="11"/>
        <v>#NAME?</v>
      </c>
      <c r="T1138" s="78" t="str">
        <f t="shared" si="12"/>
        <v>#NAME?</v>
      </c>
      <c r="U1138" s="78" t="str">
        <f t="shared" si="13"/>
        <v>#NAME?</v>
      </c>
    </row>
    <row r="1139" ht="12.75" customHeight="1">
      <c r="A1139" s="74" t="str">
        <f t="shared" si="1"/>
        <v>#NAME?</v>
      </c>
      <c r="B1139" s="75" t="str">
        <f>IF(A1139="","",IF(OR(periods_per_year=26,periods_per_year=52),IF(periods_per_year=26,IF(A1139=1,fpdate,B1138+14),IF(periods_per_year=52,IF(A1139=1,fpdate,B1138+7),"n/a")),IF(periods_per_year=24,DATE(YEAR(fpdate),MONTH(fpdate)+(A1139-1)/2+IF(AND(DAY(fpdate)&gt;=15,MOD(A1139,2)=0),1,0),IF(MOD(A1139,2)=0,IF(DAY(fpdate)&gt;=15,DAY(fpdate)-14,DAY(fpdate)+14),DAY(fpdate))),IF(DAY(DATE(YEAR(fpdate),MONTH(fpdate)+A1139-1,DAY(fpdate)))&lt;&gt;DAY(fpdate),DATE(YEAR(fpdate),MONTH(fpdate)+A1139,0),DATE(YEAR(fpdate),MONTH(fpdate)+A1139-1,DAY(fpdate))))))</f>
        <v>#NAME?</v>
      </c>
      <c r="C1139" s="76" t="str">
        <f t="shared" si="2"/>
        <v>#NAME?</v>
      </c>
      <c r="D1139" s="77" t="str">
        <f>IF(A1139="","",IF(A1139=1,start_rate,IF(variable,IF(OR(A1139=1,A1139&lt;$J$23*periods_per_year),D1138,MIN($J$24,IF(MOD(A1139-1,$J$26)=0,MAX($J$25,D1138+$J$27),D1138))),D1138)))</f>
        <v>#NAME?</v>
      </c>
      <c r="E1139" s="78" t="str">
        <f t="shared" si="3"/>
        <v>#NAME?</v>
      </c>
      <c r="F1139" s="78" t="str">
        <f t="shared" si="4"/>
        <v>#NAME?</v>
      </c>
      <c r="G1139" s="78" t="str">
        <f>IF(OR(A1139="",A1139&lt;$E$23),"",IF(J1138&lt;=F1139,0,IF(IF(AND(A1139&gt;=$E$23,MOD(A1139-$E$23,int)=0),$E$24,0)+F1139&gt;=J1138+E1139,J1138+E1139-F1139,IF(AND(A1139&gt;=$E$23,MOD(A1139-$E$23,int)=0),$E$24,0)+IF(IF(AND(A1139&gt;=$E$23,MOD(A1139-$E$23,int)=0),$E$24,0)+IF(MOD(A1139-$E$27,periods_per_year)=0,$E$26,0)+F1139&lt;J1138+E1139,IF(MOD(A1139-$E$27,periods_per_year)=0,$E$26,0),J1138+E1139-IF(AND(A1139&gt;=$E$23,MOD(A1139-$E$23,int)=0),$E$24,0)-F1139))))</f>
        <v>#NAME?</v>
      </c>
      <c r="H1139" s="79"/>
      <c r="I1139" s="78" t="str">
        <f t="shared" si="5"/>
        <v>#NAME?</v>
      </c>
      <c r="J1139" s="78" t="str">
        <f t="shared" si="6"/>
        <v>#NAME?</v>
      </c>
      <c r="K1139" s="78" t="str">
        <f t="shared" si="7"/>
        <v>#NAME?</v>
      </c>
      <c r="L1139" s="78" t="str">
        <f t="shared" si="8"/>
        <v>#NAME?</v>
      </c>
      <c r="M1139" s="4"/>
      <c r="N1139" s="4"/>
      <c r="O1139" s="74" t="str">
        <f t="shared" si="9"/>
        <v>#NAME?</v>
      </c>
      <c r="P1139" s="75" t="str">
        <f>IF(O1139="","",IF(OR(periods_per_year=26,periods_per_year=52),IF(periods_per_year=26,IF(O1139=1,fpdate,P1138+14),IF(periods_per_year=52,IF(O1139=1,fpdate,P1138+7),"n/a")),IF(periods_per_year=24,DATE(YEAR(fpdate),MONTH(fpdate)+(O1139-1)/2+IF(AND(DAY(fpdate)&gt;=15,MOD(O1139,2)=0),1,0),IF(MOD(O1139,2)=0,IF(DAY(fpdate)&gt;=15,DAY(fpdate)-14,DAY(fpdate)+14),DAY(fpdate))),IF(DAY(DATE(YEAR(fpdate),MONTH(fpdate)+O1139-1,DAY(fpdate)))&lt;&gt;DAY(fpdate),DATE(YEAR(fpdate),MONTH(fpdate)+O1139,0),DATE(YEAR(fpdate),MONTH(fpdate)+O1139-1,DAY(fpdate))))))</f>
        <v>#NAME?</v>
      </c>
      <c r="Q1139" s="80" t="str">
        <f>IF(O1139="","",IF(D1139&lt;&gt;"",D1139,IF(O1139=1,start_rate,IF(variable,IF(OR(O1139=1,O1139&lt;$J$23*periods_per_year),Q1138,MIN($J$24,IF(MOD(O1139-1,$J$26)=0,MAX($J$25,Q1138+$J$27),Q1138))),Q1138))))</f>
        <v>#NAME?</v>
      </c>
      <c r="R1139" s="78" t="str">
        <f t="shared" si="10"/>
        <v>#NAME?</v>
      </c>
      <c r="S1139" s="78" t="str">
        <f t="shared" si="11"/>
        <v>#NAME?</v>
      </c>
      <c r="T1139" s="78" t="str">
        <f t="shared" si="12"/>
        <v>#NAME?</v>
      </c>
      <c r="U1139" s="78" t="str">
        <f t="shared" si="13"/>
        <v>#NAME?</v>
      </c>
    </row>
    <row r="1140" ht="12.75" customHeight="1">
      <c r="A1140" s="74" t="str">
        <f t="shared" si="1"/>
        <v>#NAME?</v>
      </c>
      <c r="B1140" s="75" t="str">
        <f>IF(A1140="","",IF(OR(periods_per_year=26,periods_per_year=52),IF(periods_per_year=26,IF(A1140=1,fpdate,B1139+14),IF(periods_per_year=52,IF(A1140=1,fpdate,B1139+7),"n/a")),IF(periods_per_year=24,DATE(YEAR(fpdate),MONTH(fpdate)+(A1140-1)/2+IF(AND(DAY(fpdate)&gt;=15,MOD(A1140,2)=0),1,0),IF(MOD(A1140,2)=0,IF(DAY(fpdate)&gt;=15,DAY(fpdate)-14,DAY(fpdate)+14),DAY(fpdate))),IF(DAY(DATE(YEAR(fpdate),MONTH(fpdate)+A1140-1,DAY(fpdate)))&lt;&gt;DAY(fpdate),DATE(YEAR(fpdate),MONTH(fpdate)+A1140,0),DATE(YEAR(fpdate),MONTH(fpdate)+A1140-1,DAY(fpdate))))))</f>
        <v>#NAME?</v>
      </c>
      <c r="C1140" s="76" t="str">
        <f t="shared" si="2"/>
        <v>#NAME?</v>
      </c>
      <c r="D1140" s="77" t="str">
        <f>IF(A1140="","",IF(A1140=1,start_rate,IF(variable,IF(OR(A1140=1,A1140&lt;$J$23*periods_per_year),D1139,MIN($J$24,IF(MOD(A1140-1,$J$26)=0,MAX($J$25,D1139+$J$27),D1139))),D1139)))</f>
        <v>#NAME?</v>
      </c>
      <c r="E1140" s="78" t="str">
        <f t="shared" si="3"/>
        <v>#NAME?</v>
      </c>
      <c r="F1140" s="78" t="str">
        <f t="shared" si="4"/>
        <v>#NAME?</v>
      </c>
      <c r="G1140" s="78" t="str">
        <f>IF(OR(A1140="",A1140&lt;$E$23),"",IF(J1139&lt;=F1140,0,IF(IF(AND(A1140&gt;=$E$23,MOD(A1140-$E$23,int)=0),$E$24,0)+F1140&gt;=J1139+E1140,J1139+E1140-F1140,IF(AND(A1140&gt;=$E$23,MOD(A1140-$E$23,int)=0),$E$24,0)+IF(IF(AND(A1140&gt;=$E$23,MOD(A1140-$E$23,int)=0),$E$24,0)+IF(MOD(A1140-$E$27,periods_per_year)=0,$E$26,0)+F1140&lt;J1139+E1140,IF(MOD(A1140-$E$27,periods_per_year)=0,$E$26,0),J1139+E1140-IF(AND(A1140&gt;=$E$23,MOD(A1140-$E$23,int)=0),$E$24,0)-F1140))))</f>
        <v>#NAME?</v>
      </c>
      <c r="H1140" s="79"/>
      <c r="I1140" s="78" t="str">
        <f t="shared" si="5"/>
        <v>#NAME?</v>
      </c>
      <c r="J1140" s="78" t="str">
        <f t="shared" si="6"/>
        <v>#NAME?</v>
      </c>
      <c r="K1140" s="78" t="str">
        <f t="shared" si="7"/>
        <v>#NAME?</v>
      </c>
      <c r="L1140" s="78" t="str">
        <f t="shared" si="8"/>
        <v>#NAME?</v>
      </c>
      <c r="M1140" s="4"/>
      <c r="N1140" s="4"/>
      <c r="O1140" s="74" t="str">
        <f t="shared" si="9"/>
        <v>#NAME?</v>
      </c>
      <c r="P1140" s="75" t="str">
        <f>IF(O1140="","",IF(OR(periods_per_year=26,periods_per_year=52),IF(periods_per_year=26,IF(O1140=1,fpdate,P1139+14),IF(periods_per_year=52,IF(O1140=1,fpdate,P1139+7),"n/a")),IF(periods_per_year=24,DATE(YEAR(fpdate),MONTH(fpdate)+(O1140-1)/2+IF(AND(DAY(fpdate)&gt;=15,MOD(O1140,2)=0),1,0),IF(MOD(O1140,2)=0,IF(DAY(fpdate)&gt;=15,DAY(fpdate)-14,DAY(fpdate)+14),DAY(fpdate))),IF(DAY(DATE(YEAR(fpdate),MONTH(fpdate)+O1140-1,DAY(fpdate)))&lt;&gt;DAY(fpdate),DATE(YEAR(fpdate),MONTH(fpdate)+O1140,0),DATE(YEAR(fpdate),MONTH(fpdate)+O1140-1,DAY(fpdate))))))</f>
        <v>#NAME?</v>
      </c>
      <c r="Q1140" s="80" t="str">
        <f>IF(O1140="","",IF(D1140&lt;&gt;"",D1140,IF(O1140=1,start_rate,IF(variable,IF(OR(O1140=1,O1140&lt;$J$23*periods_per_year),Q1139,MIN($J$24,IF(MOD(O1140-1,$J$26)=0,MAX($J$25,Q1139+$J$27),Q1139))),Q1139))))</f>
        <v>#NAME?</v>
      </c>
      <c r="R1140" s="78" t="str">
        <f t="shared" si="10"/>
        <v>#NAME?</v>
      </c>
      <c r="S1140" s="78" t="str">
        <f t="shared" si="11"/>
        <v>#NAME?</v>
      </c>
      <c r="T1140" s="78" t="str">
        <f t="shared" si="12"/>
        <v>#NAME?</v>
      </c>
      <c r="U1140" s="78" t="str">
        <f t="shared" si="13"/>
        <v>#NAME?</v>
      </c>
    </row>
    <row r="1141" ht="12.75" customHeight="1">
      <c r="A1141" s="74" t="str">
        <f t="shared" si="1"/>
        <v>#NAME?</v>
      </c>
      <c r="B1141" s="75" t="str">
        <f>IF(A1141="","",IF(OR(periods_per_year=26,periods_per_year=52),IF(periods_per_year=26,IF(A1141=1,fpdate,B1140+14),IF(periods_per_year=52,IF(A1141=1,fpdate,B1140+7),"n/a")),IF(periods_per_year=24,DATE(YEAR(fpdate),MONTH(fpdate)+(A1141-1)/2+IF(AND(DAY(fpdate)&gt;=15,MOD(A1141,2)=0),1,0),IF(MOD(A1141,2)=0,IF(DAY(fpdate)&gt;=15,DAY(fpdate)-14,DAY(fpdate)+14),DAY(fpdate))),IF(DAY(DATE(YEAR(fpdate),MONTH(fpdate)+A1141-1,DAY(fpdate)))&lt;&gt;DAY(fpdate),DATE(YEAR(fpdate),MONTH(fpdate)+A1141,0),DATE(YEAR(fpdate),MONTH(fpdate)+A1141-1,DAY(fpdate))))))</f>
        <v>#NAME?</v>
      </c>
      <c r="C1141" s="76" t="str">
        <f t="shared" si="2"/>
        <v>#NAME?</v>
      </c>
      <c r="D1141" s="77" t="str">
        <f>IF(A1141="","",IF(A1141=1,start_rate,IF(variable,IF(OR(A1141=1,A1141&lt;$J$23*periods_per_year),D1140,MIN($J$24,IF(MOD(A1141-1,$J$26)=0,MAX($J$25,D1140+$J$27),D1140))),D1140)))</f>
        <v>#NAME?</v>
      </c>
      <c r="E1141" s="78" t="str">
        <f t="shared" si="3"/>
        <v>#NAME?</v>
      </c>
      <c r="F1141" s="78" t="str">
        <f t="shared" si="4"/>
        <v>#NAME?</v>
      </c>
      <c r="G1141" s="78" t="str">
        <f>IF(OR(A1141="",A1141&lt;$E$23),"",IF(J1140&lt;=F1141,0,IF(IF(AND(A1141&gt;=$E$23,MOD(A1141-$E$23,int)=0),$E$24,0)+F1141&gt;=J1140+E1141,J1140+E1141-F1141,IF(AND(A1141&gt;=$E$23,MOD(A1141-$E$23,int)=0),$E$24,0)+IF(IF(AND(A1141&gt;=$E$23,MOD(A1141-$E$23,int)=0),$E$24,0)+IF(MOD(A1141-$E$27,periods_per_year)=0,$E$26,0)+F1141&lt;J1140+E1141,IF(MOD(A1141-$E$27,periods_per_year)=0,$E$26,0),J1140+E1141-IF(AND(A1141&gt;=$E$23,MOD(A1141-$E$23,int)=0),$E$24,0)-F1141))))</f>
        <v>#NAME?</v>
      </c>
      <c r="H1141" s="79"/>
      <c r="I1141" s="78" t="str">
        <f t="shared" si="5"/>
        <v>#NAME?</v>
      </c>
      <c r="J1141" s="78" t="str">
        <f t="shared" si="6"/>
        <v>#NAME?</v>
      </c>
      <c r="K1141" s="78" t="str">
        <f t="shared" si="7"/>
        <v>#NAME?</v>
      </c>
      <c r="L1141" s="78" t="str">
        <f t="shared" si="8"/>
        <v>#NAME?</v>
      </c>
      <c r="M1141" s="4"/>
      <c r="N1141" s="4"/>
      <c r="O1141" s="74" t="str">
        <f t="shared" si="9"/>
        <v>#NAME?</v>
      </c>
      <c r="P1141" s="75" t="str">
        <f>IF(O1141="","",IF(OR(periods_per_year=26,periods_per_year=52),IF(periods_per_year=26,IF(O1141=1,fpdate,P1140+14),IF(periods_per_year=52,IF(O1141=1,fpdate,P1140+7),"n/a")),IF(periods_per_year=24,DATE(YEAR(fpdate),MONTH(fpdate)+(O1141-1)/2+IF(AND(DAY(fpdate)&gt;=15,MOD(O1141,2)=0),1,0),IF(MOD(O1141,2)=0,IF(DAY(fpdate)&gt;=15,DAY(fpdate)-14,DAY(fpdate)+14),DAY(fpdate))),IF(DAY(DATE(YEAR(fpdate),MONTH(fpdate)+O1141-1,DAY(fpdate)))&lt;&gt;DAY(fpdate),DATE(YEAR(fpdate),MONTH(fpdate)+O1141,0),DATE(YEAR(fpdate),MONTH(fpdate)+O1141-1,DAY(fpdate))))))</f>
        <v>#NAME?</v>
      </c>
      <c r="Q1141" s="80" t="str">
        <f>IF(O1141="","",IF(D1141&lt;&gt;"",D1141,IF(O1141=1,start_rate,IF(variable,IF(OR(O1141=1,O1141&lt;$J$23*periods_per_year),Q1140,MIN($J$24,IF(MOD(O1141-1,$J$26)=0,MAX($J$25,Q1140+$J$27),Q1140))),Q1140))))</f>
        <v>#NAME?</v>
      </c>
      <c r="R1141" s="78" t="str">
        <f t="shared" si="10"/>
        <v>#NAME?</v>
      </c>
      <c r="S1141" s="78" t="str">
        <f t="shared" si="11"/>
        <v>#NAME?</v>
      </c>
      <c r="T1141" s="78" t="str">
        <f t="shared" si="12"/>
        <v>#NAME?</v>
      </c>
      <c r="U1141" s="78" t="str">
        <f t="shared" si="13"/>
        <v>#NAME?</v>
      </c>
    </row>
    <row r="1142" ht="12.75" customHeight="1">
      <c r="A1142" s="74" t="str">
        <f t="shared" si="1"/>
        <v>#NAME?</v>
      </c>
      <c r="B1142" s="75" t="str">
        <f>IF(A1142="","",IF(OR(periods_per_year=26,periods_per_year=52),IF(periods_per_year=26,IF(A1142=1,fpdate,B1141+14),IF(periods_per_year=52,IF(A1142=1,fpdate,B1141+7),"n/a")),IF(periods_per_year=24,DATE(YEAR(fpdate),MONTH(fpdate)+(A1142-1)/2+IF(AND(DAY(fpdate)&gt;=15,MOD(A1142,2)=0),1,0),IF(MOD(A1142,2)=0,IF(DAY(fpdate)&gt;=15,DAY(fpdate)-14,DAY(fpdate)+14),DAY(fpdate))),IF(DAY(DATE(YEAR(fpdate),MONTH(fpdate)+A1142-1,DAY(fpdate)))&lt;&gt;DAY(fpdate),DATE(YEAR(fpdate),MONTH(fpdate)+A1142,0),DATE(YEAR(fpdate),MONTH(fpdate)+A1142-1,DAY(fpdate))))))</f>
        <v>#NAME?</v>
      </c>
      <c r="C1142" s="76" t="str">
        <f t="shared" si="2"/>
        <v>#NAME?</v>
      </c>
      <c r="D1142" s="77" t="str">
        <f>IF(A1142="","",IF(A1142=1,start_rate,IF(variable,IF(OR(A1142=1,A1142&lt;$J$23*periods_per_year),D1141,MIN($J$24,IF(MOD(A1142-1,$J$26)=0,MAX($J$25,D1141+$J$27),D1141))),D1141)))</f>
        <v>#NAME?</v>
      </c>
      <c r="E1142" s="78" t="str">
        <f t="shared" si="3"/>
        <v>#NAME?</v>
      </c>
      <c r="F1142" s="78" t="str">
        <f t="shared" si="4"/>
        <v>#NAME?</v>
      </c>
      <c r="G1142" s="78" t="str">
        <f>IF(OR(A1142="",A1142&lt;$E$23),"",IF(J1141&lt;=F1142,0,IF(IF(AND(A1142&gt;=$E$23,MOD(A1142-$E$23,int)=0),$E$24,0)+F1142&gt;=J1141+E1142,J1141+E1142-F1142,IF(AND(A1142&gt;=$E$23,MOD(A1142-$E$23,int)=0),$E$24,0)+IF(IF(AND(A1142&gt;=$E$23,MOD(A1142-$E$23,int)=0),$E$24,0)+IF(MOD(A1142-$E$27,periods_per_year)=0,$E$26,0)+F1142&lt;J1141+E1142,IF(MOD(A1142-$E$27,periods_per_year)=0,$E$26,0),J1141+E1142-IF(AND(A1142&gt;=$E$23,MOD(A1142-$E$23,int)=0),$E$24,0)-F1142))))</f>
        <v>#NAME?</v>
      </c>
      <c r="H1142" s="79"/>
      <c r="I1142" s="78" t="str">
        <f t="shared" si="5"/>
        <v>#NAME?</v>
      </c>
      <c r="J1142" s="78" t="str">
        <f t="shared" si="6"/>
        <v>#NAME?</v>
      </c>
      <c r="K1142" s="78" t="str">
        <f t="shared" si="7"/>
        <v>#NAME?</v>
      </c>
      <c r="L1142" s="78" t="str">
        <f t="shared" si="8"/>
        <v>#NAME?</v>
      </c>
      <c r="M1142" s="4"/>
      <c r="N1142" s="4"/>
      <c r="O1142" s="74" t="str">
        <f t="shared" si="9"/>
        <v>#NAME?</v>
      </c>
      <c r="P1142" s="75" t="str">
        <f>IF(O1142="","",IF(OR(periods_per_year=26,periods_per_year=52),IF(periods_per_year=26,IF(O1142=1,fpdate,P1141+14),IF(periods_per_year=52,IF(O1142=1,fpdate,P1141+7),"n/a")),IF(periods_per_year=24,DATE(YEAR(fpdate),MONTH(fpdate)+(O1142-1)/2+IF(AND(DAY(fpdate)&gt;=15,MOD(O1142,2)=0),1,0),IF(MOD(O1142,2)=0,IF(DAY(fpdate)&gt;=15,DAY(fpdate)-14,DAY(fpdate)+14),DAY(fpdate))),IF(DAY(DATE(YEAR(fpdate),MONTH(fpdate)+O1142-1,DAY(fpdate)))&lt;&gt;DAY(fpdate),DATE(YEAR(fpdate),MONTH(fpdate)+O1142,0),DATE(YEAR(fpdate),MONTH(fpdate)+O1142-1,DAY(fpdate))))))</f>
        <v>#NAME?</v>
      </c>
      <c r="Q1142" s="80" t="str">
        <f>IF(O1142="","",IF(D1142&lt;&gt;"",D1142,IF(O1142=1,start_rate,IF(variable,IF(OR(O1142=1,O1142&lt;$J$23*periods_per_year),Q1141,MIN($J$24,IF(MOD(O1142-1,$J$26)=0,MAX($J$25,Q1141+$J$27),Q1141))),Q1141))))</f>
        <v>#NAME?</v>
      </c>
      <c r="R1142" s="78" t="str">
        <f t="shared" si="10"/>
        <v>#NAME?</v>
      </c>
      <c r="S1142" s="78" t="str">
        <f t="shared" si="11"/>
        <v>#NAME?</v>
      </c>
      <c r="T1142" s="78" t="str">
        <f t="shared" si="12"/>
        <v>#NAME?</v>
      </c>
      <c r="U1142" s="78" t="str">
        <f t="shared" si="13"/>
        <v>#NAME?</v>
      </c>
    </row>
    <row r="1143" ht="12.75" customHeight="1">
      <c r="A1143" s="74" t="str">
        <f t="shared" si="1"/>
        <v>#NAME?</v>
      </c>
      <c r="B1143" s="75" t="str">
        <f>IF(A1143="","",IF(OR(periods_per_year=26,periods_per_year=52),IF(periods_per_year=26,IF(A1143=1,fpdate,B1142+14),IF(periods_per_year=52,IF(A1143=1,fpdate,B1142+7),"n/a")),IF(periods_per_year=24,DATE(YEAR(fpdate),MONTH(fpdate)+(A1143-1)/2+IF(AND(DAY(fpdate)&gt;=15,MOD(A1143,2)=0),1,0),IF(MOD(A1143,2)=0,IF(DAY(fpdate)&gt;=15,DAY(fpdate)-14,DAY(fpdate)+14),DAY(fpdate))),IF(DAY(DATE(YEAR(fpdate),MONTH(fpdate)+A1143-1,DAY(fpdate)))&lt;&gt;DAY(fpdate),DATE(YEAR(fpdate),MONTH(fpdate)+A1143,0),DATE(YEAR(fpdate),MONTH(fpdate)+A1143-1,DAY(fpdate))))))</f>
        <v>#NAME?</v>
      </c>
      <c r="C1143" s="76" t="str">
        <f t="shared" si="2"/>
        <v>#NAME?</v>
      </c>
      <c r="D1143" s="77" t="str">
        <f>IF(A1143="","",IF(A1143=1,start_rate,IF(variable,IF(OR(A1143=1,A1143&lt;$J$23*periods_per_year),D1142,MIN($J$24,IF(MOD(A1143-1,$J$26)=0,MAX($J$25,D1142+$J$27),D1142))),D1142)))</f>
        <v>#NAME?</v>
      </c>
      <c r="E1143" s="78" t="str">
        <f t="shared" si="3"/>
        <v>#NAME?</v>
      </c>
      <c r="F1143" s="78" t="str">
        <f t="shared" si="4"/>
        <v>#NAME?</v>
      </c>
      <c r="G1143" s="78" t="str">
        <f>IF(OR(A1143="",A1143&lt;$E$23),"",IF(J1142&lt;=F1143,0,IF(IF(AND(A1143&gt;=$E$23,MOD(A1143-$E$23,int)=0),$E$24,0)+F1143&gt;=J1142+E1143,J1142+E1143-F1143,IF(AND(A1143&gt;=$E$23,MOD(A1143-$E$23,int)=0),$E$24,0)+IF(IF(AND(A1143&gt;=$E$23,MOD(A1143-$E$23,int)=0),$E$24,0)+IF(MOD(A1143-$E$27,periods_per_year)=0,$E$26,0)+F1143&lt;J1142+E1143,IF(MOD(A1143-$E$27,periods_per_year)=0,$E$26,0),J1142+E1143-IF(AND(A1143&gt;=$E$23,MOD(A1143-$E$23,int)=0),$E$24,0)-F1143))))</f>
        <v>#NAME?</v>
      </c>
      <c r="H1143" s="79"/>
      <c r="I1143" s="78" t="str">
        <f t="shared" si="5"/>
        <v>#NAME?</v>
      </c>
      <c r="J1143" s="78" t="str">
        <f t="shared" si="6"/>
        <v>#NAME?</v>
      </c>
      <c r="K1143" s="78" t="str">
        <f t="shared" si="7"/>
        <v>#NAME?</v>
      </c>
      <c r="L1143" s="78" t="str">
        <f t="shared" si="8"/>
        <v>#NAME?</v>
      </c>
      <c r="M1143" s="4"/>
      <c r="N1143" s="4"/>
      <c r="O1143" s="74" t="str">
        <f t="shared" si="9"/>
        <v>#NAME?</v>
      </c>
      <c r="P1143" s="75" t="str">
        <f>IF(O1143="","",IF(OR(periods_per_year=26,periods_per_year=52),IF(periods_per_year=26,IF(O1143=1,fpdate,P1142+14),IF(periods_per_year=52,IF(O1143=1,fpdate,P1142+7),"n/a")),IF(periods_per_year=24,DATE(YEAR(fpdate),MONTH(fpdate)+(O1143-1)/2+IF(AND(DAY(fpdate)&gt;=15,MOD(O1143,2)=0),1,0),IF(MOD(O1143,2)=0,IF(DAY(fpdate)&gt;=15,DAY(fpdate)-14,DAY(fpdate)+14),DAY(fpdate))),IF(DAY(DATE(YEAR(fpdate),MONTH(fpdate)+O1143-1,DAY(fpdate)))&lt;&gt;DAY(fpdate),DATE(YEAR(fpdate),MONTH(fpdate)+O1143,0),DATE(YEAR(fpdate),MONTH(fpdate)+O1143-1,DAY(fpdate))))))</f>
        <v>#NAME?</v>
      </c>
      <c r="Q1143" s="80" t="str">
        <f>IF(O1143="","",IF(D1143&lt;&gt;"",D1143,IF(O1143=1,start_rate,IF(variable,IF(OR(O1143=1,O1143&lt;$J$23*periods_per_year),Q1142,MIN($J$24,IF(MOD(O1143-1,$J$26)=0,MAX($J$25,Q1142+$J$27),Q1142))),Q1142))))</f>
        <v>#NAME?</v>
      </c>
      <c r="R1143" s="78" t="str">
        <f t="shared" si="10"/>
        <v>#NAME?</v>
      </c>
      <c r="S1143" s="78" t="str">
        <f t="shared" si="11"/>
        <v>#NAME?</v>
      </c>
      <c r="T1143" s="78" t="str">
        <f t="shared" si="12"/>
        <v>#NAME?</v>
      </c>
      <c r="U1143" s="78" t="str">
        <f t="shared" si="13"/>
        <v>#NAME?</v>
      </c>
    </row>
    <row r="1144" ht="12.75" customHeight="1">
      <c r="A1144" s="74" t="str">
        <f t="shared" si="1"/>
        <v>#NAME?</v>
      </c>
      <c r="B1144" s="75" t="str">
        <f>IF(A1144="","",IF(OR(periods_per_year=26,periods_per_year=52),IF(periods_per_year=26,IF(A1144=1,fpdate,B1143+14),IF(periods_per_year=52,IF(A1144=1,fpdate,B1143+7),"n/a")),IF(periods_per_year=24,DATE(YEAR(fpdate),MONTH(fpdate)+(A1144-1)/2+IF(AND(DAY(fpdate)&gt;=15,MOD(A1144,2)=0),1,0),IF(MOD(A1144,2)=0,IF(DAY(fpdate)&gt;=15,DAY(fpdate)-14,DAY(fpdate)+14),DAY(fpdate))),IF(DAY(DATE(YEAR(fpdate),MONTH(fpdate)+A1144-1,DAY(fpdate)))&lt;&gt;DAY(fpdate),DATE(YEAR(fpdate),MONTH(fpdate)+A1144,0),DATE(YEAR(fpdate),MONTH(fpdate)+A1144-1,DAY(fpdate))))))</f>
        <v>#NAME?</v>
      </c>
      <c r="C1144" s="76" t="str">
        <f t="shared" si="2"/>
        <v>#NAME?</v>
      </c>
      <c r="D1144" s="77" t="str">
        <f>IF(A1144="","",IF(A1144=1,start_rate,IF(variable,IF(OR(A1144=1,A1144&lt;$J$23*periods_per_year),D1143,MIN($J$24,IF(MOD(A1144-1,$J$26)=0,MAX($J$25,D1143+$J$27),D1143))),D1143)))</f>
        <v>#NAME?</v>
      </c>
      <c r="E1144" s="78" t="str">
        <f t="shared" si="3"/>
        <v>#NAME?</v>
      </c>
      <c r="F1144" s="78" t="str">
        <f t="shared" si="4"/>
        <v>#NAME?</v>
      </c>
      <c r="G1144" s="78" t="str">
        <f>IF(OR(A1144="",A1144&lt;$E$23),"",IF(J1143&lt;=F1144,0,IF(IF(AND(A1144&gt;=$E$23,MOD(A1144-$E$23,int)=0),$E$24,0)+F1144&gt;=J1143+E1144,J1143+E1144-F1144,IF(AND(A1144&gt;=$E$23,MOD(A1144-$E$23,int)=0),$E$24,0)+IF(IF(AND(A1144&gt;=$E$23,MOD(A1144-$E$23,int)=0),$E$24,0)+IF(MOD(A1144-$E$27,periods_per_year)=0,$E$26,0)+F1144&lt;J1143+E1144,IF(MOD(A1144-$E$27,periods_per_year)=0,$E$26,0),J1143+E1144-IF(AND(A1144&gt;=$E$23,MOD(A1144-$E$23,int)=0),$E$24,0)-F1144))))</f>
        <v>#NAME?</v>
      </c>
      <c r="H1144" s="79"/>
      <c r="I1144" s="78" t="str">
        <f t="shared" si="5"/>
        <v>#NAME?</v>
      </c>
      <c r="J1144" s="78" t="str">
        <f t="shared" si="6"/>
        <v>#NAME?</v>
      </c>
      <c r="K1144" s="78" t="str">
        <f t="shared" si="7"/>
        <v>#NAME?</v>
      </c>
      <c r="L1144" s="78" t="str">
        <f t="shared" si="8"/>
        <v>#NAME?</v>
      </c>
      <c r="M1144" s="4"/>
      <c r="N1144" s="4"/>
      <c r="O1144" s="74" t="str">
        <f t="shared" si="9"/>
        <v>#NAME?</v>
      </c>
      <c r="P1144" s="75" t="str">
        <f>IF(O1144="","",IF(OR(periods_per_year=26,periods_per_year=52),IF(periods_per_year=26,IF(O1144=1,fpdate,P1143+14),IF(periods_per_year=52,IF(O1144=1,fpdate,P1143+7),"n/a")),IF(periods_per_year=24,DATE(YEAR(fpdate),MONTH(fpdate)+(O1144-1)/2+IF(AND(DAY(fpdate)&gt;=15,MOD(O1144,2)=0),1,0),IF(MOD(O1144,2)=0,IF(DAY(fpdate)&gt;=15,DAY(fpdate)-14,DAY(fpdate)+14),DAY(fpdate))),IF(DAY(DATE(YEAR(fpdate),MONTH(fpdate)+O1144-1,DAY(fpdate)))&lt;&gt;DAY(fpdate),DATE(YEAR(fpdate),MONTH(fpdate)+O1144,0),DATE(YEAR(fpdate),MONTH(fpdate)+O1144-1,DAY(fpdate))))))</f>
        <v>#NAME?</v>
      </c>
      <c r="Q1144" s="80" t="str">
        <f>IF(O1144="","",IF(D1144&lt;&gt;"",D1144,IF(O1144=1,start_rate,IF(variable,IF(OR(O1144=1,O1144&lt;$J$23*periods_per_year),Q1143,MIN($J$24,IF(MOD(O1144-1,$J$26)=0,MAX($J$25,Q1143+$J$27),Q1143))),Q1143))))</f>
        <v>#NAME?</v>
      </c>
      <c r="R1144" s="78" t="str">
        <f t="shared" si="10"/>
        <v>#NAME?</v>
      </c>
      <c r="S1144" s="78" t="str">
        <f t="shared" si="11"/>
        <v>#NAME?</v>
      </c>
      <c r="T1144" s="78" t="str">
        <f t="shared" si="12"/>
        <v>#NAME?</v>
      </c>
      <c r="U1144" s="78" t="str">
        <f t="shared" si="13"/>
        <v>#NAME?</v>
      </c>
    </row>
    <row r="1145" ht="12.75" customHeight="1">
      <c r="A1145" s="74" t="str">
        <f t="shared" si="1"/>
        <v>#NAME?</v>
      </c>
      <c r="B1145" s="75" t="str">
        <f>IF(A1145="","",IF(OR(periods_per_year=26,periods_per_year=52),IF(periods_per_year=26,IF(A1145=1,fpdate,B1144+14),IF(periods_per_year=52,IF(A1145=1,fpdate,B1144+7),"n/a")),IF(periods_per_year=24,DATE(YEAR(fpdate),MONTH(fpdate)+(A1145-1)/2+IF(AND(DAY(fpdate)&gt;=15,MOD(A1145,2)=0),1,0),IF(MOD(A1145,2)=0,IF(DAY(fpdate)&gt;=15,DAY(fpdate)-14,DAY(fpdate)+14),DAY(fpdate))),IF(DAY(DATE(YEAR(fpdate),MONTH(fpdate)+A1145-1,DAY(fpdate)))&lt;&gt;DAY(fpdate),DATE(YEAR(fpdate),MONTH(fpdate)+A1145,0),DATE(YEAR(fpdate),MONTH(fpdate)+A1145-1,DAY(fpdate))))))</f>
        <v>#NAME?</v>
      </c>
      <c r="C1145" s="76" t="str">
        <f t="shared" si="2"/>
        <v>#NAME?</v>
      </c>
      <c r="D1145" s="77" t="str">
        <f>IF(A1145="","",IF(A1145=1,start_rate,IF(variable,IF(OR(A1145=1,A1145&lt;$J$23*periods_per_year),D1144,MIN($J$24,IF(MOD(A1145-1,$J$26)=0,MAX($J$25,D1144+$J$27),D1144))),D1144)))</f>
        <v>#NAME?</v>
      </c>
      <c r="E1145" s="78" t="str">
        <f t="shared" si="3"/>
        <v>#NAME?</v>
      </c>
      <c r="F1145" s="78" t="str">
        <f t="shared" si="4"/>
        <v>#NAME?</v>
      </c>
      <c r="G1145" s="78" t="str">
        <f>IF(OR(A1145="",A1145&lt;$E$23),"",IF(J1144&lt;=F1145,0,IF(IF(AND(A1145&gt;=$E$23,MOD(A1145-$E$23,int)=0),$E$24,0)+F1145&gt;=J1144+E1145,J1144+E1145-F1145,IF(AND(A1145&gt;=$E$23,MOD(A1145-$E$23,int)=0),$E$24,0)+IF(IF(AND(A1145&gt;=$E$23,MOD(A1145-$E$23,int)=0),$E$24,0)+IF(MOD(A1145-$E$27,periods_per_year)=0,$E$26,0)+F1145&lt;J1144+E1145,IF(MOD(A1145-$E$27,periods_per_year)=0,$E$26,0),J1144+E1145-IF(AND(A1145&gt;=$E$23,MOD(A1145-$E$23,int)=0),$E$24,0)-F1145))))</f>
        <v>#NAME?</v>
      </c>
      <c r="H1145" s="79"/>
      <c r="I1145" s="78" t="str">
        <f t="shared" si="5"/>
        <v>#NAME?</v>
      </c>
      <c r="J1145" s="78" t="str">
        <f t="shared" si="6"/>
        <v>#NAME?</v>
      </c>
      <c r="K1145" s="78" t="str">
        <f t="shared" si="7"/>
        <v>#NAME?</v>
      </c>
      <c r="L1145" s="78" t="str">
        <f t="shared" si="8"/>
        <v>#NAME?</v>
      </c>
      <c r="M1145" s="4"/>
      <c r="N1145" s="4"/>
      <c r="O1145" s="74" t="str">
        <f t="shared" si="9"/>
        <v>#NAME?</v>
      </c>
      <c r="P1145" s="75" t="str">
        <f>IF(O1145="","",IF(OR(periods_per_year=26,periods_per_year=52),IF(periods_per_year=26,IF(O1145=1,fpdate,P1144+14),IF(periods_per_year=52,IF(O1145=1,fpdate,P1144+7),"n/a")),IF(periods_per_year=24,DATE(YEAR(fpdate),MONTH(fpdate)+(O1145-1)/2+IF(AND(DAY(fpdate)&gt;=15,MOD(O1145,2)=0),1,0),IF(MOD(O1145,2)=0,IF(DAY(fpdate)&gt;=15,DAY(fpdate)-14,DAY(fpdate)+14),DAY(fpdate))),IF(DAY(DATE(YEAR(fpdate),MONTH(fpdate)+O1145-1,DAY(fpdate)))&lt;&gt;DAY(fpdate),DATE(YEAR(fpdate),MONTH(fpdate)+O1145,0),DATE(YEAR(fpdate),MONTH(fpdate)+O1145-1,DAY(fpdate))))))</f>
        <v>#NAME?</v>
      </c>
      <c r="Q1145" s="80" t="str">
        <f>IF(O1145="","",IF(D1145&lt;&gt;"",D1145,IF(O1145=1,start_rate,IF(variable,IF(OR(O1145=1,O1145&lt;$J$23*periods_per_year),Q1144,MIN($J$24,IF(MOD(O1145-1,$J$26)=0,MAX($J$25,Q1144+$J$27),Q1144))),Q1144))))</f>
        <v>#NAME?</v>
      </c>
      <c r="R1145" s="78" t="str">
        <f t="shared" si="10"/>
        <v>#NAME?</v>
      </c>
      <c r="S1145" s="78" t="str">
        <f t="shared" si="11"/>
        <v>#NAME?</v>
      </c>
      <c r="T1145" s="78" t="str">
        <f t="shared" si="12"/>
        <v>#NAME?</v>
      </c>
      <c r="U1145" s="78" t="str">
        <f t="shared" si="13"/>
        <v>#NAME?</v>
      </c>
    </row>
    <row r="1146" ht="12.75" customHeight="1">
      <c r="A1146" s="74" t="str">
        <f t="shared" si="1"/>
        <v>#NAME?</v>
      </c>
      <c r="B1146" s="75" t="str">
        <f>IF(A1146="","",IF(OR(periods_per_year=26,periods_per_year=52),IF(periods_per_year=26,IF(A1146=1,fpdate,B1145+14),IF(periods_per_year=52,IF(A1146=1,fpdate,B1145+7),"n/a")),IF(periods_per_year=24,DATE(YEAR(fpdate),MONTH(fpdate)+(A1146-1)/2+IF(AND(DAY(fpdate)&gt;=15,MOD(A1146,2)=0),1,0),IF(MOD(A1146,2)=0,IF(DAY(fpdate)&gt;=15,DAY(fpdate)-14,DAY(fpdate)+14),DAY(fpdate))),IF(DAY(DATE(YEAR(fpdate),MONTH(fpdate)+A1146-1,DAY(fpdate)))&lt;&gt;DAY(fpdate),DATE(YEAR(fpdate),MONTH(fpdate)+A1146,0),DATE(YEAR(fpdate),MONTH(fpdate)+A1146-1,DAY(fpdate))))))</f>
        <v>#NAME?</v>
      </c>
      <c r="C1146" s="76" t="str">
        <f t="shared" si="2"/>
        <v>#NAME?</v>
      </c>
      <c r="D1146" s="77" t="str">
        <f>IF(A1146="","",IF(A1146=1,start_rate,IF(variable,IF(OR(A1146=1,A1146&lt;$J$23*periods_per_year),D1145,MIN($J$24,IF(MOD(A1146-1,$J$26)=0,MAX($J$25,D1145+$J$27),D1145))),D1145)))</f>
        <v>#NAME?</v>
      </c>
      <c r="E1146" s="78" t="str">
        <f t="shared" si="3"/>
        <v>#NAME?</v>
      </c>
      <c r="F1146" s="78" t="str">
        <f t="shared" si="4"/>
        <v>#NAME?</v>
      </c>
      <c r="G1146" s="78" t="str">
        <f>IF(OR(A1146="",A1146&lt;$E$23),"",IF(J1145&lt;=F1146,0,IF(IF(AND(A1146&gt;=$E$23,MOD(A1146-$E$23,int)=0),$E$24,0)+F1146&gt;=J1145+E1146,J1145+E1146-F1146,IF(AND(A1146&gt;=$E$23,MOD(A1146-$E$23,int)=0),$E$24,0)+IF(IF(AND(A1146&gt;=$E$23,MOD(A1146-$E$23,int)=0),$E$24,0)+IF(MOD(A1146-$E$27,periods_per_year)=0,$E$26,0)+F1146&lt;J1145+E1146,IF(MOD(A1146-$E$27,periods_per_year)=0,$E$26,0),J1145+E1146-IF(AND(A1146&gt;=$E$23,MOD(A1146-$E$23,int)=0),$E$24,0)-F1146))))</f>
        <v>#NAME?</v>
      </c>
      <c r="H1146" s="79"/>
      <c r="I1146" s="78" t="str">
        <f t="shared" si="5"/>
        <v>#NAME?</v>
      </c>
      <c r="J1146" s="78" t="str">
        <f t="shared" si="6"/>
        <v>#NAME?</v>
      </c>
      <c r="K1146" s="78" t="str">
        <f t="shared" si="7"/>
        <v>#NAME?</v>
      </c>
      <c r="L1146" s="78" t="str">
        <f t="shared" si="8"/>
        <v>#NAME?</v>
      </c>
      <c r="M1146" s="4"/>
      <c r="N1146" s="4"/>
      <c r="O1146" s="74" t="str">
        <f t="shared" si="9"/>
        <v>#NAME?</v>
      </c>
      <c r="P1146" s="75" t="str">
        <f>IF(O1146="","",IF(OR(periods_per_year=26,periods_per_year=52),IF(periods_per_year=26,IF(O1146=1,fpdate,P1145+14),IF(periods_per_year=52,IF(O1146=1,fpdate,P1145+7),"n/a")),IF(periods_per_year=24,DATE(YEAR(fpdate),MONTH(fpdate)+(O1146-1)/2+IF(AND(DAY(fpdate)&gt;=15,MOD(O1146,2)=0),1,0),IF(MOD(O1146,2)=0,IF(DAY(fpdate)&gt;=15,DAY(fpdate)-14,DAY(fpdate)+14),DAY(fpdate))),IF(DAY(DATE(YEAR(fpdate),MONTH(fpdate)+O1146-1,DAY(fpdate)))&lt;&gt;DAY(fpdate),DATE(YEAR(fpdate),MONTH(fpdate)+O1146,0),DATE(YEAR(fpdate),MONTH(fpdate)+O1146-1,DAY(fpdate))))))</f>
        <v>#NAME?</v>
      </c>
      <c r="Q1146" s="80" t="str">
        <f>IF(O1146="","",IF(D1146&lt;&gt;"",D1146,IF(O1146=1,start_rate,IF(variable,IF(OR(O1146=1,O1146&lt;$J$23*periods_per_year),Q1145,MIN($J$24,IF(MOD(O1146-1,$J$26)=0,MAX($J$25,Q1145+$J$27),Q1145))),Q1145))))</f>
        <v>#NAME?</v>
      </c>
      <c r="R1146" s="78" t="str">
        <f t="shared" si="10"/>
        <v>#NAME?</v>
      </c>
      <c r="S1146" s="78" t="str">
        <f t="shared" si="11"/>
        <v>#NAME?</v>
      </c>
      <c r="T1146" s="78" t="str">
        <f t="shared" si="12"/>
        <v>#NAME?</v>
      </c>
      <c r="U1146" s="78" t="str">
        <f t="shared" si="13"/>
        <v>#NAME?</v>
      </c>
    </row>
    <row r="1147" ht="12.75" customHeight="1">
      <c r="A1147" s="74" t="str">
        <f t="shared" si="1"/>
        <v>#NAME?</v>
      </c>
      <c r="B1147" s="75" t="str">
        <f>IF(A1147="","",IF(OR(periods_per_year=26,periods_per_year=52),IF(periods_per_year=26,IF(A1147=1,fpdate,B1146+14),IF(periods_per_year=52,IF(A1147=1,fpdate,B1146+7),"n/a")),IF(periods_per_year=24,DATE(YEAR(fpdate),MONTH(fpdate)+(A1147-1)/2+IF(AND(DAY(fpdate)&gt;=15,MOD(A1147,2)=0),1,0),IF(MOD(A1147,2)=0,IF(DAY(fpdate)&gt;=15,DAY(fpdate)-14,DAY(fpdate)+14),DAY(fpdate))),IF(DAY(DATE(YEAR(fpdate),MONTH(fpdate)+A1147-1,DAY(fpdate)))&lt;&gt;DAY(fpdate),DATE(YEAR(fpdate),MONTH(fpdate)+A1147,0),DATE(YEAR(fpdate),MONTH(fpdate)+A1147-1,DAY(fpdate))))))</f>
        <v>#NAME?</v>
      </c>
      <c r="C1147" s="76" t="str">
        <f t="shared" si="2"/>
        <v>#NAME?</v>
      </c>
      <c r="D1147" s="77" t="str">
        <f>IF(A1147="","",IF(A1147=1,start_rate,IF(variable,IF(OR(A1147=1,A1147&lt;$J$23*periods_per_year),D1146,MIN($J$24,IF(MOD(A1147-1,$J$26)=0,MAX($J$25,D1146+$J$27),D1146))),D1146)))</f>
        <v>#NAME?</v>
      </c>
      <c r="E1147" s="78" t="str">
        <f t="shared" si="3"/>
        <v>#NAME?</v>
      </c>
      <c r="F1147" s="78" t="str">
        <f t="shared" si="4"/>
        <v>#NAME?</v>
      </c>
      <c r="G1147" s="78" t="str">
        <f>IF(OR(A1147="",A1147&lt;$E$23),"",IF(J1146&lt;=F1147,0,IF(IF(AND(A1147&gt;=$E$23,MOD(A1147-$E$23,int)=0),$E$24,0)+F1147&gt;=J1146+E1147,J1146+E1147-F1147,IF(AND(A1147&gt;=$E$23,MOD(A1147-$E$23,int)=0),$E$24,0)+IF(IF(AND(A1147&gt;=$E$23,MOD(A1147-$E$23,int)=0),$E$24,0)+IF(MOD(A1147-$E$27,periods_per_year)=0,$E$26,0)+F1147&lt;J1146+E1147,IF(MOD(A1147-$E$27,periods_per_year)=0,$E$26,0),J1146+E1147-IF(AND(A1147&gt;=$E$23,MOD(A1147-$E$23,int)=0),$E$24,0)-F1147))))</f>
        <v>#NAME?</v>
      </c>
      <c r="H1147" s="79"/>
      <c r="I1147" s="78" t="str">
        <f t="shared" si="5"/>
        <v>#NAME?</v>
      </c>
      <c r="J1147" s="78" t="str">
        <f t="shared" si="6"/>
        <v>#NAME?</v>
      </c>
      <c r="K1147" s="78" t="str">
        <f t="shared" si="7"/>
        <v>#NAME?</v>
      </c>
      <c r="L1147" s="78" t="str">
        <f t="shared" si="8"/>
        <v>#NAME?</v>
      </c>
      <c r="M1147" s="4"/>
      <c r="N1147" s="4"/>
      <c r="O1147" s="74" t="str">
        <f t="shared" si="9"/>
        <v>#NAME?</v>
      </c>
      <c r="P1147" s="75" t="str">
        <f>IF(O1147="","",IF(OR(periods_per_year=26,periods_per_year=52),IF(periods_per_year=26,IF(O1147=1,fpdate,P1146+14),IF(periods_per_year=52,IF(O1147=1,fpdate,P1146+7),"n/a")),IF(periods_per_year=24,DATE(YEAR(fpdate),MONTH(fpdate)+(O1147-1)/2+IF(AND(DAY(fpdate)&gt;=15,MOD(O1147,2)=0),1,0),IF(MOD(O1147,2)=0,IF(DAY(fpdate)&gt;=15,DAY(fpdate)-14,DAY(fpdate)+14),DAY(fpdate))),IF(DAY(DATE(YEAR(fpdate),MONTH(fpdate)+O1147-1,DAY(fpdate)))&lt;&gt;DAY(fpdate),DATE(YEAR(fpdate),MONTH(fpdate)+O1147,0),DATE(YEAR(fpdate),MONTH(fpdate)+O1147-1,DAY(fpdate))))))</f>
        <v>#NAME?</v>
      </c>
      <c r="Q1147" s="80" t="str">
        <f>IF(O1147="","",IF(D1147&lt;&gt;"",D1147,IF(O1147=1,start_rate,IF(variable,IF(OR(O1147=1,O1147&lt;$J$23*periods_per_year),Q1146,MIN($J$24,IF(MOD(O1147-1,$J$26)=0,MAX($J$25,Q1146+$J$27),Q1146))),Q1146))))</f>
        <v>#NAME?</v>
      </c>
      <c r="R1147" s="78" t="str">
        <f t="shared" si="10"/>
        <v>#NAME?</v>
      </c>
      <c r="S1147" s="78" t="str">
        <f t="shared" si="11"/>
        <v>#NAME?</v>
      </c>
      <c r="T1147" s="78" t="str">
        <f t="shared" si="12"/>
        <v>#NAME?</v>
      </c>
      <c r="U1147" s="78" t="str">
        <f t="shared" si="13"/>
        <v>#NAME?</v>
      </c>
    </row>
    <row r="1148" ht="12.75" customHeight="1">
      <c r="A1148" s="74" t="str">
        <f t="shared" si="1"/>
        <v>#NAME?</v>
      </c>
      <c r="B1148" s="75" t="str">
        <f>IF(A1148="","",IF(OR(periods_per_year=26,periods_per_year=52),IF(periods_per_year=26,IF(A1148=1,fpdate,B1147+14),IF(periods_per_year=52,IF(A1148=1,fpdate,B1147+7),"n/a")),IF(periods_per_year=24,DATE(YEAR(fpdate),MONTH(fpdate)+(A1148-1)/2+IF(AND(DAY(fpdate)&gt;=15,MOD(A1148,2)=0),1,0),IF(MOD(A1148,2)=0,IF(DAY(fpdate)&gt;=15,DAY(fpdate)-14,DAY(fpdate)+14),DAY(fpdate))),IF(DAY(DATE(YEAR(fpdate),MONTH(fpdate)+A1148-1,DAY(fpdate)))&lt;&gt;DAY(fpdate),DATE(YEAR(fpdate),MONTH(fpdate)+A1148,0),DATE(YEAR(fpdate),MONTH(fpdate)+A1148-1,DAY(fpdate))))))</f>
        <v>#NAME?</v>
      </c>
      <c r="C1148" s="76" t="str">
        <f t="shared" si="2"/>
        <v>#NAME?</v>
      </c>
      <c r="D1148" s="77" t="str">
        <f>IF(A1148="","",IF(A1148=1,start_rate,IF(variable,IF(OR(A1148=1,A1148&lt;$J$23*periods_per_year),D1147,MIN($J$24,IF(MOD(A1148-1,$J$26)=0,MAX($J$25,D1147+$J$27),D1147))),D1147)))</f>
        <v>#NAME?</v>
      </c>
      <c r="E1148" s="78" t="str">
        <f t="shared" si="3"/>
        <v>#NAME?</v>
      </c>
      <c r="F1148" s="78" t="str">
        <f t="shared" si="4"/>
        <v>#NAME?</v>
      </c>
      <c r="G1148" s="78" t="str">
        <f>IF(OR(A1148="",A1148&lt;$E$23),"",IF(J1147&lt;=F1148,0,IF(IF(AND(A1148&gt;=$E$23,MOD(A1148-$E$23,int)=0),$E$24,0)+F1148&gt;=J1147+E1148,J1147+E1148-F1148,IF(AND(A1148&gt;=$E$23,MOD(A1148-$E$23,int)=0),$E$24,0)+IF(IF(AND(A1148&gt;=$E$23,MOD(A1148-$E$23,int)=0),$E$24,0)+IF(MOD(A1148-$E$27,periods_per_year)=0,$E$26,0)+F1148&lt;J1147+E1148,IF(MOD(A1148-$E$27,periods_per_year)=0,$E$26,0),J1147+E1148-IF(AND(A1148&gt;=$E$23,MOD(A1148-$E$23,int)=0),$E$24,0)-F1148))))</f>
        <v>#NAME?</v>
      </c>
      <c r="H1148" s="79"/>
      <c r="I1148" s="78" t="str">
        <f t="shared" si="5"/>
        <v>#NAME?</v>
      </c>
      <c r="J1148" s="78" t="str">
        <f t="shared" si="6"/>
        <v>#NAME?</v>
      </c>
      <c r="K1148" s="78" t="str">
        <f t="shared" si="7"/>
        <v>#NAME?</v>
      </c>
      <c r="L1148" s="78" t="str">
        <f t="shared" si="8"/>
        <v>#NAME?</v>
      </c>
      <c r="M1148" s="4"/>
      <c r="N1148" s="4"/>
      <c r="O1148" s="74" t="str">
        <f t="shared" si="9"/>
        <v>#NAME?</v>
      </c>
      <c r="P1148" s="75" t="str">
        <f>IF(O1148="","",IF(OR(periods_per_year=26,periods_per_year=52),IF(periods_per_year=26,IF(O1148=1,fpdate,P1147+14),IF(periods_per_year=52,IF(O1148=1,fpdate,P1147+7),"n/a")),IF(periods_per_year=24,DATE(YEAR(fpdate),MONTH(fpdate)+(O1148-1)/2+IF(AND(DAY(fpdate)&gt;=15,MOD(O1148,2)=0),1,0),IF(MOD(O1148,2)=0,IF(DAY(fpdate)&gt;=15,DAY(fpdate)-14,DAY(fpdate)+14),DAY(fpdate))),IF(DAY(DATE(YEAR(fpdate),MONTH(fpdate)+O1148-1,DAY(fpdate)))&lt;&gt;DAY(fpdate),DATE(YEAR(fpdate),MONTH(fpdate)+O1148,0),DATE(YEAR(fpdate),MONTH(fpdate)+O1148-1,DAY(fpdate))))))</f>
        <v>#NAME?</v>
      </c>
      <c r="Q1148" s="80" t="str">
        <f>IF(O1148="","",IF(D1148&lt;&gt;"",D1148,IF(O1148=1,start_rate,IF(variable,IF(OR(O1148=1,O1148&lt;$J$23*periods_per_year),Q1147,MIN($J$24,IF(MOD(O1148-1,$J$26)=0,MAX($J$25,Q1147+$J$27),Q1147))),Q1147))))</f>
        <v>#NAME?</v>
      </c>
      <c r="R1148" s="78" t="str">
        <f t="shared" si="10"/>
        <v>#NAME?</v>
      </c>
      <c r="S1148" s="78" t="str">
        <f t="shared" si="11"/>
        <v>#NAME?</v>
      </c>
      <c r="T1148" s="78" t="str">
        <f t="shared" si="12"/>
        <v>#NAME?</v>
      </c>
      <c r="U1148" s="78" t="str">
        <f t="shared" si="13"/>
        <v>#NAME?</v>
      </c>
    </row>
    <row r="1149" ht="12.75" customHeight="1">
      <c r="A1149" s="74" t="str">
        <f t="shared" si="1"/>
        <v>#NAME?</v>
      </c>
      <c r="B1149" s="75" t="str">
        <f>IF(A1149="","",IF(OR(periods_per_year=26,periods_per_year=52),IF(periods_per_year=26,IF(A1149=1,fpdate,B1148+14),IF(periods_per_year=52,IF(A1149=1,fpdate,B1148+7),"n/a")),IF(periods_per_year=24,DATE(YEAR(fpdate),MONTH(fpdate)+(A1149-1)/2+IF(AND(DAY(fpdate)&gt;=15,MOD(A1149,2)=0),1,0),IF(MOD(A1149,2)=0,IF(DAY(fpdate)&gt;=15,DAY(fpdate)-14,DAY(fpdate)+14),DAY(fpdate))),IF(DAY(DATE(YEAR(fpdate),MONTH(fpdate)+A1149-1,DAY(fpdate)))&lt;&gt;DAY(fpdate),DATE(YEAR(fpdate),MONTH(fpdate)+A1149,0),DATE(YEAR(fpdate),MONTH(fpdate)+A1149-1,DAY(fpdate))))))</f>
        <v>#NAME?</v>
      </c>
      <c r="C1149" s="76" t="str">
        <f t="shared" si="2"/>
        <v>#NAME?</v>
      </c>
      <c r="D1149" s="77" t="str">
        <f>IF(A1149="","",IF(A1149=1,start_rate,IF(variable,IF(OR(A1149=1,A1149&lt;$J$23*periods_per_year),D1148,MIN($J$24,IF(MOD(A1149-1,$J$26)=0,MAX($J$25,D1148+$J$27),D1148))),D1148)))</f>
        <v>#NAME?</v>
      </c>
      <c r="E1149" s="78" t="str">
        <f t="shared" si="3"/>
        <v>#NAME?</v>
      </c>
      <c r="F1149" s="78" t="str">
        <f t="shared" si="4"/>
        <v>#NAME?</v>
      </c>
      <c r="G1149" s="78" t="str">
        <f>IF(OR(A1149="",A1149&lt;$E$23),"",IF(J1148&lt;=F1149,0,IF(IF(AND(A1149&gt;=$E$23,MOD(A1149-$E$23,int)=0),$E$24,0)+F1149&gt;=J1148+E1149,J1148+E1149-F1149,IF(AND(A1149&gt;=$E$23,MOD(A1149-$E$23,int)=0),$E$24,0)+IF(IF(AND(A1149&gt;=$E$23,MOD(A1149-$E$23,int)=0),$E$24,0)+IF(MOD(A1149-$E$27,periods_per_year)=0,$E$26,0)+F1149&lt;J1148+E1149,IF(MOD(A1149-$E$27,periods_per_year)=0,$E$26,0),J1148+E1149-IF(AND(A1149&gt;=$E$23,MOD(A1149-$E$23,int)=0),$E$24,0)-F1149))))</f>
        <v>#NAME?</v>
      </c>
      <c r="H1149" s="79"/>
      <c r="I1149" s="78" t="str">
        <f t="shared" si="5"/>
        <v>#NAME?</v>
      </c>
      <c r="J1149" s="78" t="str">
        <f t="shared" si="6"/>
        <v>#NAME?</v>
      </c>
      <c r="K1149" s="78" t="str">
        <f t="shared" si="7"/>
        <v>#NAME?</v>
      </c>
      <c r="L1149" s="78" t="str">
        <f t="shared" si="8"/>
        <v>#NAME?</v>
      </c>
      <c r="M1149" s="4"/>
      <c r="N1149" s="4"/>
      <c r="O1149" s="74" t="str">
        <f t="shared" si="9"/>
        <v>#NAME?</v>
      </c>
      <c r="P1149" s="75" t="str">
        <f>IF(O1149="","",IF(OR(periods_per_year=26,periods_per_year=52),IF(periods_per_year=26,IF(O1149=1,fpdate,P1148+14),IF(periods_per_year=52,IF(O1149=1,fpdate,P1148+7),"n/a")),IF(periods_per_year=24,DATE(YEAR(fpdate),MONTH(fpdate)+(O1149-1)/2+IF(AND(DAY(fpdate)&gt;=15,MOD(O1149,2)=0),1,0),IF(MOD(O1149,2)=0,IF(DAY(fpdate)&gt;=15,DAY(fpdate)-14,DAY(fpdate)+14),DAY(fpdate))),IF(DAY(DATE(YEAR(fpdate),MONTH(fpdate)+O1149-1,DAY(fpdate)))&lt;&gt;DAY(fpdate),DATE(YEAR(fpdate),MONTH(fpdate)+O1149,0),DATE(YEAR(fpdate),MONTH(fpdate)+O1149-1,DAY(fpdate))))))</f>
        <v>#NAME?</v>
      </c>
      <c r="Q1149" s="80" t="str">
        <f>IF(O1149="","",IF(D1149&lt;&gt;"",D1149,IF(O1149=1,start_rate,IF(variable,IF(OR(O1149=1,O1149&lt;$J$23*periods_per_year),Q1148,MIN($J$24,IF(MOD(O1149-1,$J$26)=0,MAX($J$25,Q1148+$J$27),Q1148))),Q1148))))</f>
        <v>#NAME?</v>
      </c>
      <c r="R1149" s="78" t="str">
        <f t="shared" si="10"/>
        <v>#NAME?</v>
      </c>
      <c r="S1149" s="78" t="str">
        <f t="shared" si="11"/>
        <v>#NAME?</v>
      </c>
      <c r="T1149" s="78" t="str">
        <f t="shared" si="12"/>
        <v>#NAME?</v>
      </c>
      <c r="U1149" s="78" t="str">
        <f t="shared" si="13"/>
        <v>#NAME?</v>
      </c>
    </row>
    <row r="1150" ht="12.75" customHeight="1">
      <c r="A1150" s="74" t="str">
        <f t="shared" si="1"/>
        <v>#NAME?</v>
      </c>
      <c r="B1150" s="75" t="str">
        <f>IF(A1150="","",IF(OR(periods_per_year=26,periods_per_year=52),IF(periods_per_year=26,IF(A1150=1,fpdate,B1149+14),IF(periods_per_year=52,IF(A1150=1,fpdate,B1149+7),"n/a")),IF(periods_per_year=24,DATE(YEAR(fpdate),MONTH(fpdate)+(A1150-1)/2+IF(AND(DAY(fpdate)&gt;=15,MOD(A1150,2)=0),1,0),IF(MOD(A1150,2)=0,IF(DAY(fpdate)&gt;=15,DAY(fpdate)-14,DAY(fpdate)+14),DAY(fpdate))),IF(DAY(DATE(YEAR(fpdate),MONTH(fpdate)+A1150-1,DAY(fpdate)))&lt;&gt;DAY(fpdate),DATE(YEAR(fpdate),MONTH(fpdate)+A1150,0),DATE(YEAR(fpdate),MONTH(fpdate)+A1150-1,DAY(fpdate))))))</f>
        <v>#NAME?</v>
      </c>
      <c r="C1150" s="76" t="str">
        <f t="shared" si="2"/>
        <v>#NAME?</v>
      </c>
      <c r="D1150" s="77" t="str">
        <f>IF(A1150="","",IF(A1150=1,start_rate,IF(variable,IF(OR(A1150=1,A1150&lt;$J$23*periods_per_year),D1149,MIN($J$24,IF(MOD(A1150-1,$J$26)=0,MAX($J$25,D1149+$J$27),D1149))),D1149)))</f>
        <v>#NAME?</v>
      </c>
      <c r="E1150" s="78" t="str">
        <f t="shared" si="3"/>
        <v>#NAME?</v>
      </c>
      <c r="F1150" s="78" t="str">
        <f t="shared" si="4"/>
        <v>#NAME?</v>
      </c>
      <c r="G1150" s="78" t="str">
        <f>IF(OR(A1150="",A1150&lt;$E$23),"",IF(J1149&lt;=F1150,0,IF(IF(AND(A1150&gt;=$E$23,MOD(A1150-$E$23,int)=0),$E$24,0)+F1150&gt;=J1149+E1150,J1149+E1150-F1150,IF(AND(A1150&gt;=$E$23,MOD(A1150-$E$23,int)=0),$E$24,0)+IF(IF(AND(A1150&gt;=$E$23,MOD(A1150-$E$23,int)=0),$E$24,0)+IF(MOD(A1150-$E$27,periods_per_year)=0,$E$26,0)+F1150&lt;J1149+E1150,IF(MOD(A1150-$E$27,periods_per_year)=0,$E$26,0),J1149+E1150-IF(AND(A1150&gt;=$E$23,MOD(A1150-$E$23,int)=0),$E$24,0)-F1150))))</f>
        <v>#NAME?</v>
      </c>
      <c r="H1150" s="79"/>
      <c r="I1150" s="78" t="str">
        <f t="shared" si="5"/>
        <v>#NAME?</v>
      </c>
      <c r="J1150" s="78" t="str">
        <f t="shared" si="6"/>
        <v>#NAME?</v>
      </c>
      <c r="K1150" s="78" t="str">
        <f t="shared" si="7"/>
        <v>#NAME?</v>
      </c>
      <c r="L1150" s="78" t="str">
        <f t="shared" si="8"/>
        <v>#NAME?</v>
      </c>
      <c r="M1150" s="4"/>
      <c r="N1150" s="4"/>
      <c r="O1150" s="74" t="str">
        <f t="shared" si="9"/>
        <v>#NAME?</v>
      </c>
      <c r="P1150" s="75" t="str">
        <f>IF(O1150="","",IF(OR(periods_per_year=26,periods_per_year=52),IF(periods_per_year=26,IF(O1150=1,fpdate,P1149+14),IF(periods_per_year=52,IF(O1150=1,fpdate,P1149+7),"n/a")),IF(periods_per_year=24,DATE(YEAR(fpdate),MONTH(fpdate)+(O1150-1)/2+IF(AND(DAY(fpdate)&gt;=15,MOD(O1150,2)=0),1,0),IF(MOD(O1150,2)=0,IF(DAY(fpdate)&gt;=15,DAY(fpdate)-14,DAY(fpdate)+14),DAY(fpdate))),IF(DAY(DATE(YEAR(fpdate),MONTH(fpdate)+O1150-1,DAY(fpdate)))&lt;&gt;DAY(fpdate),DATE(YEAR(fpdate),MONTH(fpdate)+O1150,0),DATE(YEAR(fpdate),MONTH(fpdate)+O1150-1,DAY(fpdate))))))</f>
        <v>#NAME?</v>
      </c>
      <c r="Q1150" s="80" t="str">
        <f>IF(O1150="","",IF(D1150&lt;&gt;"",D1150,IF(O1150=1,start_rate,IF(variable,IF(OR(O1150=1,O1150&lt;$J$23*periods_per_year),Q1149,MIN($J$24,IF(MOD(O1150-1,$J$26)=0,MAX($J$25,Q1149+$J$27),Q1149))),Q1149))))</f>
        <v>#NAME?</v>
      </c>
      <c r="R1150" s="78" t="str">
        <f t="shared" si="10"/>
        <v>#NAME?</v>
      </c>
      <c r="S1150" s="78" t="str">
        <f t="shared" si="11"/>
        <v>#NAME?</v>
      </c>
      <c r="T1150" s="78" t="str">
        <f t="shared" si="12"/>
        <v>#NAME?</v>
      </c>
      <c r="U1150" s="78" t="str">
        <f t="shared" si="13"/>
        <v>#NAME?</v>
      </c>
    </row>
    <row r="1151" ht="12.75" customHeight="1">
      <c r="A1151" s="74" t="str">
        <f t="shared" si="1"/>
        <v>#NAME?</v>
      </c>
      <c r="B1151" s="75" t="str">
        <f>IF(A1151="","",IF(OR(periods_per_year=26,periods_per_year=52),IF(periods_per_year=26,IF(A1151=1,fpdate,B1150+14),IF(periods_per_year=52,IF(A1151=1,fpdate,B1150+7),"n/a")),IF(periods_per_year=24,DATE(YEAR(fpdate),MONTH(fpdate)+(A1151-1)/2+IF(AND(DAY(fpdate)&gt;=15,MOD(A1151,2)=0),1,0),IF(MOD(A1151,2)=0,IF(DAY(fpdate)&gt;=15,DAY(fpdate)-14,DAY(fpdate)+14),DAY(fpdate))),IF(DAY(DATE(YEAR(fpdate),MONTH(fpdate)+A1151-1,DAY(fpdate)))&lt;&gt;DAY(fpdate),DATE(YEAR(fpdate),MONTH(fpdate)+A1151,0),DATE(YEAR(fpdate),MONTH(fpdate)+A1151-1,DAY(fpdate))))))</f>
        <v>#NAME?</v>
      </c>
      <c r="C1151" s="76" t="str">
        <f t="shared" si="2"/>
        <v>#NAME?</v>
      </c>
      <c r="D1151" s="77" t="str">
        <f>IF(A1151="","",IF(A1151=1,start_rate,IF(variable,IF(OR(A1151=1,A1151&lt;$J$23*periods_per_year),D1150,MIN($J$24,IF(MOD(A1151-1,$J$26)=0,MAX($J$25,D1150+$J$27),D1150))),D1150)))</f>
        <v>#NAME?</v>
      </c>
      <c r="E1151" s="78" t="str">
        <f t="shared" si="3"/>
        <v>#NAME?</v>
      </c>
      <c r="F1151" s="78" t="str">
        <f t="shared" si="4"/>
        <v>#NAME?</v>
      </c>
      <c r="G1151" s="78" t="str">
        <f>IF(OR(A1151="",A1151&lt;$E$23),"",IF(J1150&lt;=F1151,0,IF(IF(AND(A1151&gt;=$E$23,MOD(A1151-$E$23,int)=0),$E$24,0)+F1151&gt;=J1150+E1151,J1150+E1151-F1151,IF(AND(A1151&gt;=$E$23,MOD(A1151-$E$23,int)=0),$E$24,0)+IF(IF(AND(A1151&gt;=$E$23,MOD(A1151-$E$23,int)=0),$E$24,0)+IF(MOD(A1151-$E$27,periods_per_year)=0,$E$26,0)+F1151&lt;J1150+E1151,IF(MOD(A1151-$E$27,periods_per_year)=0,$E$26,0),J1150+E1151-IF(AND(A1151&gt;=$E$23,MOD(A1151-$E$23,int)=0),$E$24,0)-F1151))))</f>
        <v>#NAME?</v>
      </c>
      <c r="H1151" s="79"/>
      <c r="I1151" s="78" t="str">
        <f t="shared" si="5"/>
        <v>#NAME?</v>
      </c>
      <c r="J1151" s="78" t="str">
        <f t="shared" si="6"/>
        <v>#NAME?</v>
      </c>
      <c r="K1151" s="78" t="str">
        <f t="shared" si="7"/>
        <v>#NAME?</v>
      </c>
      <c r="L1151" s="78" t="str">
        <f t="shared" si="8"/>
        <v>#NAME?</v>
      </c>
      <c r="M1151" s="4"/>
      <c r="N1151" s="4"/>
      <c r="O1151" s="74" t="str">
        <f t="shared" si="9"/>
        <v>#NAME?</v>
      </c>
      <c r="P1151" s="75" t="str">
        <f>IF(O1151="","",IF(OR(periods_per_year=26,periods_per_year=52),IF(periods_per_year=26,IF(O1151=1,fpdate,P1150+14),IF(periods_per_year=52,IF(O1151=1,fpdate,P1150+7),"n/a")),IF(periods_per_year=24,DATE(YEAR(fpdate),MONTH(fpdate)+(O1151-1)/2+IF(AND(DAY(fpdate)&gt;=15,MOD(O1151,2)=0),1,0),IF(MOD(O1151,2)=0,IF(DAY(fpdate)&gt;=15,DAY(fpdate)-14,DAY(fpdate)+14),DAY(fpdate))),IF(DAY(DATE(YEAR(fpdate),MONTH(fpdate)+O1151-1,DAY(fpdate)))&lt;&gt;DAY(fpdate),DATE(YEAR(fpdate),MONTH(fpdate)+O1151,0),DATE(YEAR(fpdate),MONTH(fpdate)+O1151-1,DAY(fpdate))))))</f>
        <v>#NAME?</v>
      </c>
      <c r="Q1151" s="80" t="str">
        <f>IF(O1151="","",IF(D1151&lt;&gt;"",D1151,IF(O1151=1,start_rate,IF(variable,IF(OR(O1151=1,O1151&lt;$J$23*periods_per_year),Q1150,MIN($J$24,IF(MOD(O1151-1,$J$26)=0,MAX($J$25,Q1150+$J$27),Q1150))),Q1150))))</f>
        <v>#NAME?</v>
      </c>
      <c r="R1151" s="78" t="str">
        <f t="shared" si="10"/>
        <v>#NAME?</v>
      </c>
      <c r="S1151" s="78" t="str">
        <f t="shared" si="11"/>
        <v>#NAME?</v>
      </c>
      <c r="T1151" s="78" t="str">
        <f t="shared" si="12"/>
        <v>#NAME?</v>
      </c>
      <c r="U1151" s="78" t="str">
        <f t="shared" si="13"/>
        <v>#NAME?</v>
      </c>
    </row>
    <row r="1152" ht="12.75" customHeight="1">
      <c r="A1152" s="74" t="str">
        <f t="shared" si="1"/>
        <v>#NAME?</v>
      </c>
      <c r="B1152" s="75" t="str">
        <f>IF(A1152="","",IF(OR(periods_per_year=26,periods_per_year=52),IF(periods_per_year=26,IF(A1152=1,fpdate,B1151+14),IF(periods_per_year=52,IF(A1152=1,fpdate,B1151+7),"n/a")),IF(periods_per_year=24,DATE(YEAR(fpdate),MONTH(fpdate)+(A1152-1)/2+IF(AND(DAY(fpdate)&gt;=15,MOD(A1152,2)=0),1,0),IF(MOD(A1152,2)=0,IF(DAY(fpdate)&gt;=15,DAY(fpdate)-14,DAY(fpdate)+14),DAY(fpdate))),IF(DAY(DATE(YEAR(fpdate),MONTH(fpdate)+A1152-1,DAY(fpdate)))&lt;&gt;DAY(fpdate),DATE(YEAR(fpdate),MONTH(fpdate)+A1152,0),DATE(YEAR(fpdate),MONTH(fpdate)+A1152-1,DAY(fpdate))))))</f>
        <v>#NAME?</v>
      </c>
      <c r="C1152" s="76" t="str">
        <f t="shared" si="2"/>
        <v>#NAME?</v>
      </c>
      <c r="D1152" s="77" t="str">
        <f>IF(A1152="","",IF(A1152=1,start_rate,IF(variable,IF(OR(A1152=1,A1152&lt;$J$23*periods_per_year),D1151,MIN($J$24,IF(MOD(A1152-1,$J$26)=0,MAX($J$25,D1151+$J$27),D1151))),D1151)))</f>
        <v>#NAME?</v>
      </c>
      <c r="E1152" s="78" t="str">
        <f t="shared" si="3"/>
        <v>#NAME?</v>
      </c>
      <c r="F1152" s="78" t="str">
        <f t="shared" si="4"/>
        <v>#NAME?</v>
      </c>
      <c r="G1152" s="78" t="str">
        <f>IF(OR(A1152="",A1152&lt;$E$23),"",IF(J1151&lt;=F1152,0,IF(IF(AND(A1152&gt;=$E$23,MOD(A1152-$E$23,int)=0),$E$24,0)+F1152&gt;=J1151+E1152,J1151+E1152-F1152,IF(AND(A1152&gt;=$E$23,MOD(A1152-$E$23,int)=0),$E$24,0)+IF(IF(AND(A1152&gt;=$E$23,MOD(A1152-$E$23,int)=0),$E$24,0)+IF(MOD(A1152-$E$27,periods_per_year)=0,$E$26,0)+F1152&lt;J1151+E1152,IF(MOD(A1152-$E$27,periods_per_year)=0,$E$26,0),J1151+E1152-IF(AND(A1152&gt;=$E$23,MOD(A1152-$E$23,int)=0),$E$24,0)-F1152))))</f>
        <v>#NAME?</v>
      </c>
      <c r="H1152" s="79"/>
      <c r="I1152" s="78" t="str">
        <f t="shared" si="5"/>
        <v>#NAME?</v>
      </c>
      <c r="J1152" s="78" t="str">
        <f t="shared" si="6"/>
        <v>#NAME?</v>
      </c>
      <c r="K1152" s="78" t="str">
        <f t="shared" si="7"/>
        <v>#NAME?</v>
      </c>
      <c r="L1152" s="78" t="str">
        <f t="shared" si="8"/>
        <v>#NAME?</v>
      </c>
      <c r="M1152" s="4"/>
      <c r="N1152" s="4"/>
      <c r="O1152" s="74" t="str">
        <f t="shared" si="9"/>
        <v>#NAME?</v>
      </c>
      <c r="P1152" s="75" t="str">
        <f>IF(O1152="","",IF(OR(periods_per_year=26,periods_per_year=52),IF(periods_per_year=26,IF(O1152=1,fpdate,P1151+14),IF(periods_per_year=52,IF(O1152=1,fpdate,P1151+7),"n/a")),IF(periods_per_year=24,DATE(YEAR(fpdate),MONTH(fpdate)+(O1152-1)/2+IF(AND(DAY(fpdate)&gt;=15,MOD(O1152,2)=0),1,0),IF(MOD(O1152,2)=0,IF(DAY(fpdate)&gt;=15,DAY(fpdate)-14,DAY(fpdate)+14),DAY(fpdate))),IF(DAY(DATE(YEAR(fpdate),MONTH(fpdate)+O1152-1,DAY(fpdate)))&lt;&gt;DAY(fpdate),DATE(YEAR(fpdate),MONTH(fpdate)+O1152,0),DATE(YEAR(fpdate),MONTH(fpdate)+O1152-1,DAY(fpdate))))))</f>
        <v>#NAME?</v>
      </c>
      <c r="Q1152" s="80" t="str">
        <f>IF(O1152="","",IF(D1152&lt;&gt;"",D1152,IF(O1152=1,start_rate,IF(variable,IF(OR(O1152=1,O1152&lt;$J$23*periods_per_year),Q1151,MIN($J$24,IF(MOD(O1152-1,$J$26)=0,MAX($J$25,Q1151+$J$27),Q1151))),Q1151))))</f>
        <v>#NAME?</v>
      </c>
      <c r="R1152" s="78" t="str">
        <f t="shared" si="10"/>
        <v>#NAME?</v>
      </c>
      <c r="S1152" s="78" t="str">
        <f t="shared" si="11"/>
        <v>#NAME?</v>
      </c>
      <c r="T1152" s="78" t="str">
        <f t="shared" si="12"/>
        <v>#NAME?</v>
      </c>
      <c r="U1152" s="78" t="str">
        <f t="shared" si="13"/>
        <v>#NAME?</v>
      </c>
    </row>
    <row r="1153" ht="12.75" customHeight="1">
      <c r="A1153" s="74" t="str">
        <f t="shared" si="1"/>
        <v>#NAME?</v>
      </c>
      <c r="B1153" s="75" t="str">
        <f>IF(A1153="","",IF(OR(periods_per_year=26,periods_per_year=52),IF(periods_per_year=26,IF(A1153=1,fpdate,B1152+14),IF(periods_per_year=52,IF(A1153=1,fpdate,B1152+7),"n/a")),IF(periods_per_year=24,DATE(YEAR(fpdate),MONTH(fpdate)+(A1153-1)/2+IF(AND(DAY(fpdate)&gt;=15,MOD(A1153,2)=0),1,0),IF(MOD(A1153,2)=0,IF(DAY(fpdate)&gt;=15,DAY(fpdate)-14,DAY(fpdate)+14),DAY(fpdate))),IF(DAY(DATE(YEAR(fpdate),MONTH(fpdate)+A1153-1,DAY(fpdate)))&lt;&gt;DAY(fpdate),DATE(YEAR(fpdate),MONTH(fpdate)+A1153,0),DATE(YEAR(fpdate),MONTH(fpdate)+A1153-1,DAY(fpdate))))))</f>
        <v>#NAME?</v>
      </c>
      <c r="C1153" s="76" t="str">
        <f t="shared" si="2"/>
        <v>#NAME?</v>
      </c>
      <c r="D1153" s="77" t="str">
        <f>IF(A1153="","",IF(A1153=1,start_rate,IF(variable,IF(OR(A1153=1,A1153&lt;$J$23*periods_per_year),D1152,MIN($J$24,IF(MOD(A1153-1,$J$26)=0,MAX($J$25,D1152+$J$27),D1152))),D1152)))</f>
        <v>#NAME?</v>
      </c>
      <c r="E1153" s="78" t="str">
        <f t="shared" si="3"/>
        <v>#NAME?</v>
      </c>
      <c r="F1153" s="78" t="str">
        <f t="shared" si="4"/>
        <v>#NAME?</v>
      </c>
      <c r="G1153" s="78" t="str">
        <f>IF(OR(A1153="",A1153&lt;$E$23),"",IF(J1152&lt;=F1153,0,IF(IF(AND(A1153&gt;=$E$23,MOD(A1153-$E$23,int)=0),$E$24,0)+F1153&gt;=J1152+E1153,J1152+E1153-F1153,IF(AND(A1153&gt;=$E$23,MOD(A1153-$E$23,int)=0),$E$24,0)+IF(IF(AND(A1153&gt;=$E$23,MOD(A1153-$E$23,int)=0),$E$24,0)+IF(MOD(A1153-$E$27,periods_per_year)=0,$E$26,0)+F1153&lt;J1152+E1153,IF(MOD(A1153-$E$27,periods_per_year)=0,$E$26,0),J1152+E1153-IF(AND(A1153&gt;=$E$23,MOD(A1153-$E$23,int)=0),$E$24,0)-F1153))))</f>
        <v>#NAME?</v>
      </c>
      <c r="H1153" s="79"/>
      <c r="I1153" s="78" t="str">
        <f t="shared" si="5"/>
        <v>#NAME?</v>
      </c>
      <c r="J1153" s="78" t="str">
        <f t="shared" si="6"/>
        <v>#NAME?</v>
      </c>
      <c r="K1153" s="78" t="str">
        <f t="shared" si="7"/>
        <v>#NAME?</v>
      </c>
      <c r="L1153" s="78" t="str">
        <f t="shared" si="8"/>
        <v>#NAME?</v>
      </c>
      <c r="M1153" s="4"/>
      <c r="N1153" s="4"/>
      <c r="O1153" s="74" t="str">
        <f t="shared" si="9"/>
        <v>#NAME?</v>
      </c>
      <c r="P1153" s="75" t="str">
        <f>IF(O1153="","",IF(OR(periods_per_year=26,periods_per_year=52),IF(periods_per_year=26,IF(O1153=1,fpdate,P1152+14),IF(periods_per_year=52,IF(O1153=1,fpdate,P1152+7),"n/a")),IF(periods_per_year=24,DATE(YEAR(fpdate),MONTH(fpdate)+(O1153-1)/2+IF(AND(DAY(fpdate)&gt;=15,MOD(O1153,2)=0),1,0),IF(MOD(O1153,2)=0,IF(DAY(fpdate)&gt;=15,DAY(fpdate)-14,DAY(fpdate)+14),DAY(fpdate))),IF(DAY(DATE(YEAR(fpdate),MONTH(fpdate)+O1153-1,DAY(fpdate)))&lt;&gt;DAY(fpdate),DATE(YEAR(fpdate),MONTH(fpdate)+O1153,0),DATE(YEAR(fpdate),MONTH(fpdate)+O1153-1,DAY(fpdate))))))</f>
        <v>#NAME?</v>
      </c>
      <c r="Q1153" s="80" t="str">
        <f>IF(O1153="","",IF(D1153&lt;&gt;"",D1153,IF(O1153=1,start_rate,IF(variable,IF(OR(O1153=1,O1153&lt;$J$23*periods_per_year),Q1152,MIN($J$24,IF(MOD(O1153-1,$J$26)=0,MAX($J$25,Q1152+$J$27),Q1152))),Q1152))))</f>
        <v>#NAME?</v>
      </c>
      <c r="R1153" s="78" t="str">
        <f t="shared" si="10"/>
        <v>#NAME?</v>
      </c>
      <c r="S1153" s="78" t="str">
        <f t="shared" si="11"/>
        <v>#NAME?</v>
      </c>
      <c r="T1153" s="78" t="str">
        <f t="shared" si="12"/>
        <v>#NAME?</v>
      </c>
      <c r="U1153" s="78" t="str">
        <f t="shared" si="13"/>
        <v>#NAME?</v>
      </c>
    </row>
    <row r="1154" ht="12.75" customHeight="1">
      <c r="A1154" s="74" t="str">
        <f t="shared" si="1"/>
        <v>#NAME?</v>
      </c>
      <c r="B1154" s="75" t="str">
        <f>IF(A1154="","",IF(OR(periods_per_year=26,periods_per_year=52),IF(periods_per_year=26,IF(A1154=1,fpdate,B1153+14),IF(periods_per_year=52,IF(A1154=1,fpdate,B1153+7),"n/a")),IF(periods_per_year=24,DATE(YEAR(fpdate),MONTH(fpdate)+(A1154-1)/2+IF(AND(DAY(fpdate)&gt;=15,MOD(A1154,2)=0),1,0),IF(MOD(A1154,2)=0,IF(DAY(fpdate)&gt;=15,DAY(fpdate)-14,DAY(fpdate)+14),DAY(fpdate))),IF(DAY(DATE(YEAR(fpdate),MONTH(fpdate)+A1154-1,DAY(fpdate)))&lt;&gt;DAY(fpdate),DATE(YEAR(fpdate),MONTH(fpdate)+A1154,0),DATE(YEAR(fpdate),MONTH(fpdate)+A1154-1,DAY(fpdate))))))</f>
        <v>#NAME?</v>
      </c>
      <c r="C1154" s="76" t="str">
        <f t="shared" si="2"/>
        <v>#NAME?</v>
      </c>
      <c r="D1154" s="77" t="str">
        <f>IF(A1154="","",IF(A1154=1,start_rate,IF(variable,IF(OR(A1154=1,A1154&lt;$J$23*periods_per_year),D1153,MIN($J$24,IF(MOD(A1154-1,$J$26)=0,MAX($J$25,D1153+$J$27),D1153))),D1153)))</f>
        <v>#NAME?</v>
      </c>
      <c r="E1154" s="78" t="str">
        <f t="shared" si="3"/>
        <v>#NAME?</v>
      </c>
      <c r="F1154" s="78" t="str">
        <f t="shared" si="4"/>
        <v>#NAME?</v>
      </c>
      <c r="G1154" s="78" t="str">
        <f>IF(OR(A1154="",A1154&lt;$E$23),"",IF(J1153&lt;=F1154,0,IF(IF(AND(A1154&gt;=$E$23,MOD(A1154-$E$23,int)=0),$E$24,0)+F1154&gt;=J1153+E1154,J1153+E1154-F1154,IF(AND(A1154&gt;=$E$23,MOD(A1154-$E$23,int)=0),$E$24,0)+IF(IF(AND(A1154&gt;=$E$23,MOD(A1154-$E$23,int)=0),$E$24,0)+IF(MOD(A1154-$E$27,periods_per_year)=0,$E$26,0)+F1154&lt;J1153+E1154,IF(MOD(A1154-$E$27,periods_per_year)=0,$E$26,0),J1153+E1154-IF(AND(A1154&gt;=$E$23,MOD(A1154-$E$23,int)=0),$E$24,0)-F1154))))</f>
        <v>#NAME?</v>
      </c>
      <c r="H1154" s="79"/>
      <c r="I1154" s="78" t="str">
        <f t="shared" si="5"/>
        <v>#NAME?</v>
      </c>
      <c r="J1154" s="78" t="str">
        <f t="shared" si="6"/>
        <v>#NAME?</v>
      </c>
      <c r="K1154" s="78" t="str">
        <f t="shared" si="7"/>
        <v>#NAME?</v>
      </c>
      <c r="L1154" s="78" t="str">
        <f t="shared" si="8"/>
        <v>#NAME?</v>
      </c>
      <c r="M1154" s="4"/>
      <c r="N1154" s="4"/>
      <c r="O1154" s="74" t="str">
        <f t="shared" si="9"/>
        <v>#NAME?</v>
      </c>
      <c r="P1154" s="75" t="str">
        <f>IF(O1154="","",IF(OR(periods_per_year=26,periods_per_year=52),IF(periods_per_year=26,IF(O1154=1,fpdate,P1153+14),IF(periods_per_year=52,IF(O1154=1,fpdate,P1153+7),"n/a")),IF(periods_per_year=24,DATE(YEAR(fpdate),MONTH(fpdate)+(O1154-1)/2+IF(AND(DAY(fpdate)&gt;=15,MOD(O1154,2)=0),1,0),IF(MOD(O1154,2)=0,IF(DAY(fpdate)&gt;=15,DAY(fpdate)-14,DAY(fpdate)+14),DAY(fpdate))),IF(DAY(DATE(YEAR(fpdate),MONTH(fpdate)+O1154-1,DAY(fpdate)))&lt;&gt;DAY(fpdate),DATE(YEAR(fpdate),MONTH(fpdate)+O1154,0),DATE(YEAR(fpdate),MONTH(fpdate)+O1154-1,DAY(fpdate))))))</f>
        <v>#NAME?</v>
      </c>
      <c r="Q1154" s="80" t="str">
        <f>IF(O1154="","",IF(D1154&lt;&gt;"",D1154,IF(O1154=1,start_rate,IF(variable,IF(OR(O1154=1,O1154&lt;$J$23*periods_per_year),Q1153,MIN($J$24,IF(MOD(O1154-1,$J$26)=0,MAX($J$25,Q1153+$J$27),Q1153))),Q1153))))</f>
        <v>#NAME?</v>
      </c>
      <c r="R1154" s="78" t="str">
        <f t="shared" si="10"/>
        <v>#NAME?</v>
      </c>
      <c r="S1154" s="78" t="str">
        <f t="shared" si="11"/>
        <v>#NAME?</v>
      </c>
      <c r="T1154" s="78" t="str">
        <f t="shared" si="12"/>
        <v>#NAME?</v>
      </c>
      <c r="U1154" s="78" t="str">
        <f t="shared" si="13"/>
        <v>#NAME?</v>
      </c>
    </row>
    <row r="1155" ht="12.75" customHeight="1">
      <c r="A1155" s="74" t="str">
        <f t="shared" si="1"/>
        <v>#NAME?</v>
      </c>
      <c r="B1155" s="75" t="str">
        <f>IF(A1155="","",IF(OR(periods_per_year=26,periods_per_year=52),IF(periods_per_year=26,IF(A1155=1,fpdate,B1154+14),IF(periods_per_year=52,IF(A1155=1,fpdate,B1154+7),"n/a")),IF(periods_per_year=24,DATE(YEAR(fpdate),MONTH(fpdate)+(A1155-1)/2+IF(AND(DAY(fpdate)&gt;=15,MOD(A1155,2)=0),1,0),IF(MOD(A1155,2)=0,IF(DAY(fpdate)&gt;=15,DAY(fpdate)-14,DAY(fpdate)+14),DAY(fpdate))),IF(DAY(DATE(YEAR(fpdate),MONTH(fpdate)+A1155-1,DAY(fpdate)))&lt;&gt;DAY(fpdate),DATE(YEAR(fpdate),MONTH(fpdate)+A1155,0),DATE(YEAR(fpdate),MONTH(fpdate)+A1155-1,DAY(fpdate))))))</f>
        <v>#NAME?</v>
      </c>
      <c r="C1155" s="76" t="str">
        <f t="shared" si="2"/>
        <v>#NAME?</v>
      </c>
      <c r="D1155" s="77" t="str">
        <f>IF(A1155="","",IF(A1155=1,start_rate,IF(variable,IF(OR(A1155=1,A1155&lt;$J$23*periods_per_year),D1154,MIN($J$24,IF(MOD(A1155-1,$J$26)=0,MAX($J$25,D1154+$J$27),D1154))),D1154)))</f>
        <v>#NAME?</v>
      </c>
      <c r="E1155" s="78" t="str">
        <f t="shared" si="3"/>
        <v>#NAME?</v>
      </c>
      <c r="F1155" s="78" t="str">
        <f t="shared" si="4"/>
        <v>#NAME?</v>
      </c>
      <c r="G1155" s="78" t="str">
        <f>IF(OR(A1155="",A1155&lt;$E$23),"",IF(J1154&lt;=F1155,0,IF(IF(AND(A1155&gt;=$E$23,MOD(A1155-$E$23,int)=0),$E$24,0)+F1155&gt;=J1154+E1155,J1154+E1155-F1155,IF(AND(A1155&gt;=$E$23,MOD(A1155-$E$23,int)=0),$E$24,0)+IF(IF(AND(A1155&gt;=$E$23,MOD(A1155-$E$23,int)=0),$E$24,0)+IF(MOD(A1155-$E$27,periods_per_year)=0,$E$26,0)+F1155&lt;J1154+E1155,IF(MOD(A1155-$E$27,periods_per_year)=0,$E$26,0),J1154+E1155-IF(AND(A1155&gt;=$E$23,MOD(A1155-$E$23,int)=0),$E$24,0)-F1155))))</f>
        <v>#NAME?</v>
      </c>
      <c r="H1155" s="79"/>
      <c r="I1155" s="78" t="str">
        <f t="shared" si="5"/>
        <v>#NAME?</v>
      </c>
      <c r="J1155" s="78" t="str">
        <f t="shared" si="6"/>
        <v>#NAME?</v>
      </c>
      <c r="K1155" s="78" t="str">
        <f t="shared" si="7"/>
        <v>#NAME?</v>
      </c>
      <c r="L1155" s="78" t="str">
        <f t="shared" si="8"/>
        <v>#NAME?</v>
      </c>
      <c r="M1155" s="4"/>
      <c r="N1155" s="4"/>
      <c r="O1155" s="74" t="str">
        <f t="shared" si="9"/>
        <v>#NAME?</v>
      </c>
      <c r="P1155" s="75" t="str">
        <f>IF(O1155="","",IF(OR(periods_per_year=26,periods_per_year=52),IF(periods_per_year=26,IF(O1155=1,fpdate,P1154+14),IF(periods_per_year=52,IF(O1155=1,fpdate,P1154+7),"n/a")),IF(periods_per_year=24,DATE(YEAR(fpdate),MONTH(fpdate)+(O1155-1)/2+IF(AND(DAY(fpdate)&gt;=15,MOD(O1155,2)=0),1,0),IF(MOD(O1155,2)=0,IF(DAY(fpdate)&gt;=15,DAY(fpdate)-14,DAY(fpdate)+14),DAY(fpdate))),IF(DAY(DATE(YEAR(fpdate),MONTH(fpdate)+O1155-1,DAY(fpdate)))&lt;&gt;DAY(fpdate),DATE(YEAR(fpdate),MONTH(fpdate)+O1155,0),DATE(YEAR(fpdate),MONTH(fpdate)+O1155-1,DAY(fpdate))))))</f>
        <v>#NAME?</v>
      </c>
      <c r="Q1155" s="80" t="str">
        <f>IF(O1155="","",IF(D1155&lt;&gt;"",D1155,IF(O1155=1,start_rate,IF(variable,IF(OR(O1155=1,O1155&lt;$J$23*periods_per_year),Q1154,MIN($J$24,IF(MOD(O1155-1,$J$26)=0,MAX($J$25,Q1154+$J$27),Q1154))),Q1154))))</f>
        <v>#NAME?</v>
      </c>
      <c r="R1155" s="78" t="str">
        <f t="shared" si="10"/>
        <v>#NAME?</v>
      </c>
      <c r="S1155" s="78" t="str">
        <f t="shared" si="11"/>
        <v>#NAME?</v>
      </c>
      <c r="T1155" s="78" t="str">
        <f t="shared" si="12"/>
        <v>#NAME?</v>
      </c>
      <c r="U1155" s="78" t="str">
        <f t="shared" si="13"/>
        <v>#NAME?</v>
      </c>
    </row>
    <row r="1156" ht="12.75" customHeight="1">
      <c r="A1156" s="74" t="str">
        <f t="shared" si="1"/>
        <v>#NAME?</v>
      </c>
      <c r="B1156" s="75" t="str">
        <f>IF(A1156="","",IF(OR(periods_per_year=26,periods_per_year=52),IF(periods_per_year=26,IF(A1156=1,fpdate,B1155+14),IF(periods_per_year=52,IF(A1156=1,fpdate,B1155+7),"n/a")),IF(periods_per_year=24,DATE(YEAR(fpdate),MONTH(fpdate)+(A1156-1)/2+IF(AND(DAY(fpdate)&gt;=15,MOD(A1156,2)=0),1,0),IF(MOD(A1156,2)=0,IF(DAY(fpdate)&gt;=15,DAY(fpdate)-14,DAY(fpdate)+14),DAY(fpdate))),IF(DAY(DATE(YEAR(fpdate),MONTH(fpdate)+A1156-1,DAY(fpdate)))&lt;&gt;DAY(fpdate),DATE(YEAR(fpdate),MONTH(fpdate)+A1156,0),DATE(YEAR(fpdate),MONTH(fpdate)+A1156-1,DAY(fpdate))))))</f>
        <v>#NAME?</v>
      </c>
      <c r="C1156" s="76" t="str">
        <f t="shared" si="2"/>
        <v>#NAME?</v>
      </c>
      <c r="D1156" s="77" t="str">
        <f>IF(A1156="","",IF(A1156=1,start_rate,IF(variable,IF(OR(A1156=1,A1156&lt;$J$23*periods_per_year),D1155,MIN($J$24,IF(MOD(A1156-1,$J$26)=0,MAX($J$25,D1155+$J$27),D1155))),D1155)))</f>
        <v>#NAME?</v>
      </c>
      <c r="E1156" s="78" t="str">
        <f t="shared" si="3"/>
        <v>#NAME?</v>
      </c>
      <c r="F1156" s="78" t="str">
        <f t="shared" si="4"/>
        <v>#NAME?</v>
      </c>
      <c r="G1156" s="78" t="str">
        <f>IF(OR(A1156="",A1156&lt;$E$23),"",IF(J1155&lt;=F1156,0,IF(IF(AND(A1156&gt;=$E$23,MOD(A1156-$E$23,int)=0),$E$24,0)+F1156&gt;=J1155+E1156,J1155+E1156-F1156,IF(AND(A1156&gt;=$E$23,MOD(A1156-$E$23,int)=0),$E$24,0)+IF(IF(AND(A1156&gt;=$E$23,MOD(A1156-$E$23,int)=0),$E$24,0)+IF(MOD(A1156-$E$27,periods_per_year)=0,$E$26,0)+F1156&lt;J1155+E1156,IF(MOD(A1156-$E$27,periods_per_year)=0,$E$26,0),J1155+E1156-IF(AND(A1156&gt;=$E$23,MOD(A1156-$E$23,int)=0),$E$24,0)-F1156))))</f>
        <v>#NAME?</v>
      </c>
      <c r="H1156" s="79"/>
      <c r="I1156" s="78" t="str">
        <f t="shared" si="5"/>
        <v>#NAME?</v>
      </c>
      <c r="J1156" s="78" t="str">
        <f t="shared" si="6"/>
        <v>#NAME?</v>
      </c>
      <c r="K1156" s="78" t="str">
        <f t="shared" si="7"/>
        <v>#NAME?</v>
      </c>
      <c r="L1156" s="78" t="str">
        <f t="shared" si="8"/>
        <v>#NAME?</v>
      </c>
      <c r="M1156" s="4"/>
      <c r="N1156" s="4"/>
      <c r="O1156" s="74" t="str">
        <f t="shared" si="9"/>
        <v>#NAME?</v>
      </c>
      <c r="P1156" s="75" t="str">
        <f>IF(O1156="","",IF(OR(periods_per_year=26,periods_per_year=52),IF(periods_per_year=26,IF(O1156=1,fpdate,P1155+14),IF(periods_per_year=52,IF(O1156=1,fpdate,P1155+7),"n/a")),IF(periods_per_year=24,DATE(YEAR(fpdate),MONTH(fpdate)+(O1156-1)/2+IF(AND(DAY(fpdate)&gt;=15,MOD(O1156,2)=0),1,0),IF(MOD(O1156,2)=0,IF(DAY(fpdate)&gt;=15,DAY(fpdate)-14,DAY(fpdate)+14),DAY(fpdate))),IF(DAY(DATE(YEAR(fpdate),MONTH(fpdate)+O1156-1,DAY(fpdate)))&lt;&gt;DAY(fpdate),DATE(YEAR(fpdate),MONTH(fpdate)+O1156,0),DATE(YEAR(fpdate),MONTH(fpdate)+O1156-1,DAY(fpdate))))))</f>
        <v>#NAME?</v>
      </c>
      <c r="Q1156" s="80" t="str">
        <f>IF(O1156="","",IF(D1156&lt;&gt;"",D1156,IF(O1156=1,start_rate,IF(variable,IF(OR(O1156=1,O1156&lt;$J$23*periods_per_year),Q1155,MIN($J$24,IF(MOD(O1156-1,$J$26)=0,MAX($J$25,Q1155+$J$27),Q1155))),Q1155))))</f>
        <v>#NAME?</v>
      </c>
      <c r="R1156" s="78" t="str">
        <f t="shared" si="10"/>
        <v>#NAME?</v>
      </c>
      <c r="S1156" s="78" t="str">
        <f t="shared" si="11"/>
        <v>#NAME?</v>
      </c>
      <c r="T1156" s="78" t="str">
        <f t="shared" si="12"/>
        <v>#NAME?</v>
      </c>
      <c r="U1156" s="78" t="str">
        <f t="shared" si="13"/>
        <v>#NAME?</v>
      </c>
    </row>
    <row r="1157" ht="12.75" customHeight="1">
      <c r="A1157" s="74" t="str">
        <f t="shared" si="1"/>
        <v>#NAME?</v>
      </c>
      <c r="B1157" s="75" t="str">
        <f>IF(A1157="","",IF(OR(periods_per_year=26,periods_per_year=52),IF(periods_per_year=26,IF(A1157=1,fpdate,B1156+14),IF(periods_per_year=52,IF(A1157=1,fpdate,B1156+7),"n/a")),IF(periods_per_year=24,DATE(YEAR(fpdate),MONTH(fpdate)+(A1157-1)/2+IF(AND(DAY(fpdate)&gt;=15,MOD(A1157,2)=0),1,0),IF(MOD(A1157,2)=0,IF(DAY(fpdate)&gt;=15,DAY(fpdate)-14,DAY(fpdate)+14),DAY(fpdate))),IF(DAY(DATE(YEAR(fpdate),MONTH(fpdate)+A1157-1,DAY(fpdate)))&lt;&gt;DAY(fpdate),DATE(YEAR(fpdate),MONTH(fpdate)+A1157,0),DATE(YEAR(fpdate),MONTH(fpdate)+A1157-1,DAY(fpdate))))))</f>
        <v>#NAME?</v>
      </c>
      <c r="C1157" s="76" t="str">
        <f t="shared" si="2"/>
        <v>#NAME?</v>
      </c>
      <c r="D1157" s="77" t="str">
        <f>IF(A1157="","",IF(A1157=1,start_rate,IF(variable,IF(OR(A1157=1,A1157&lt;$J$23*periods_per_year),D1156,MIN($J$24,IF(MOD(A1157-1,$J$26)=0,MAX($J$25,D1156+$J$27),D1156))),D1156)))</f>
        <v>#NAME?</v>
      </c>
      <c r="E1157" s="78" t="str">
        <f t="shared" si="3"/>
        <v>#NAME?</v>
      </c>
      <c r="F1157" s="78" t="str">
        <f t="shared" si="4"/>
        <v>#NAME?</v>
      </c>
      <c r="G1157" s="78" t="str">
        <f>IF(OR(A1157="",A1157&lt;$E$23),"",IF(J1156&lt;=F1157,0,IF(IF(AND(A1157&gt;=$E$23,MOD(A1157-$E$23,int)=0),$E$24,0)+F1157&gt;=J1156+E1157,J1156+E1157-F1157,IF(AND(A1157&gt;=$E$23,MOD(A1157-$E$23,int)=0),$E$24,0)+IF(IF(AND(A1157&gt;=$E$23,MOD(A1157-$E$23,int)=0),$E$24,0)+IF(MOD(A1157-$E$27,periods_per_year)=0,$E$26,0)+F1157&lt;J1156+E1157,IF(MOD(A1157-$E$27,periods_per_year)=0,$E$26,0),J1156+E1157-IF(AND(A1157&gt;=$E$23,MOD(A1157-$E$23,int)=0),$E$24,0)-F1157))))</f>
        <v>#NAME?</v>
      </c>
      <c r="H1157" s="79"/>
      <c r="I1157" s="78" t="str">
        <f t="shared" si="5"/>
        <v>#NAME?</v>
      </c>
      <c r="J1157" s="78" t="str">
        <f t="shared" si="6"/>
        <v>#NAME?</v>
      </c>
      <c r="K1157" s="78" t="str">
        <f t="shared" si="7"/>
        <v>#NAME?</v>
      </c>
      <c r="L1157" s="78" t="str">
        <f t="shared" si="8"/>
        <v>#NAME?</v>
      </c>
      <c r="M1157" s="4"/>
      <c r="N1157" s="4"/>
      <c r="O1157" s="74" t="str">
        <f t="shared" si="9"/>
        <v>#NAME?</v>
      </c>
      <c r="P1157" s="75" t="str">
        <f>IF(O1157="","",IF(OR(periods_per_year=26,periods_per_year=52),IF(periods_per_year=26,IF(O1157=1,fpdate,P1156+14),IF(periods_per_year=52,IF(O1157=1,fpdate,P1156+7),"n/a")),IF(periods_per_year=24,DATE(YEAR(fpdate),MONTH(fpdate)+(O1157-1)/2+IF(AND(DAY(fpdate)&gt;=15,MOD(O1157,2)=0),1,0),IF(MOD(O1157,2)=0,IF(DAY(fpdate)&gt;=15,DAY(fpdate)-14,DAY(fpdate)+14),DAY(fpdate))),IF(DAY(DATE(YEAR(fpdate),MONTH(fpdate)+O1157-1,DAY(fpdate)))&lt;&gt;DAY(fpdate),DATE(YEAR(fpdate),MONTH(fpdate)+O1157,0),DATE(YEAR(fpdate),MONTH(fpdate)+O1157-1,DAY(fpdate))))))</f>
        <v>#NAME?</v>
      </c>
      <c r="Q1157" s="80" t="str">
        <f>IF(O1157="","",IF(D1157&lt;&gt;"",D1157,IF(O1157=1,start_rate,IF(variable,IF(OR(O1157=1,O1157&lt;$J$23*periods_per_year),Q1156,MIN($J$24,IF(MOD(O1157-1,$J$26)=0,MAX($J$25,Q1156+$J$27),Q1156))),Q1156))))</f>
        <v>#NAME?</v>
      </c>
      <c r="R1157" s="78" t="str">
        <f t="shared" si="10"/>
        <v>#NAME?</v>
      </c>
      <c r="S1157" s="78" t="str">
        <f t="shared" si="11"/>
        <v>#NAME?</v>
      </c>
      <c r="T1157" s="78" t="str">
        <f t="shared" si="12"/>
        <v>#NAME?</v>
      </c>
      <c r="U1157" s="78" t="str">
        <f t="shared" si="13"/>
        <v>#NAME?</v>
      </c>
    </row>
    <row r="1158" ht="12.75" customHeight="1">
      <c r="A1158" s="74" t="str">
        <f t="shared" si="1"/>
        <v>#NAME?</v>
      </c>
      <c r="B1158" s="75" t="str">
        <f>IF(A1158="","",IF(OR(periods_per_year=26,periods_per_year=52),IF(periods_per_year=26,IF(A1158=1,fpdate,B1157+14),IF(periods_per_year=52,IF(A1158=1,fpdate,B1157+7),"n/a")),IF(periods_per_year=24,DATE(YEAR(fpdate),MONTH(fpdate)+(A1158-1)/2+IF(AND(DAY(fpdate)&gt;=15,MOD(A1158,2)=0),1,0),IF(MOD(A1158,2)=0,IF(DAY(fpdate)&gt;=15,DAY(fpdate)-14,DAY(fpdate)+14),DAY(fpdate))),IF(DAY(DATE(YEAR(fpdate),MONTH(fpdate)+A1158-1,DAY(fpdate)))&lt;&gt;DAY(fpdate),DATE(YEAR(fpdate),MONTH(fpdate)+A1158,0),DATE(YEAR(fpdate),MONTH(fpdate)+A1158-1,DAY(fpdate))))))</f>
        <v>#NAME?</v>
      </c>
      <c r="C1158" s="76" t="str">
        <f t="shared" si="2"/>
        <v>#NAME?</v>
      </c>
      <c r="D1158" s="77" t="str">
        <f>IF(A1158="","",IF(A1158=1,start_rate,IF(variable,IF(OR(A1158=1,A1158&lt;$J$23*periods_per_year),D1157,MIN($J$24,IF(MOD(A1158-1,$J$26)=0,MAX($J$25,D1157+$J$27),D1157))),D1157)))</f>
        <v>#NAME?</v>
      </c>
      <c r="E1158" s="78" t="str">
        <f t="shared" si="3"/>
        <v>#NAME?</v>
      </c>
      <c r="F1158" s="78" t="str">
        <f t="shared" si="4"/>
        <v>#NAME?</v>
      </c>
      <c r="G1158" s="78" t="str">
        <f>IF(OR(A1158="",A1158&lt;$E$23),"",IF(J1157&lt;=F1158,0,IF(IF(AND(A1158&gt;=$E$23,MOD(A1158-$E$23,int)=0),$E$24,0)+F1158&gt;=J1157+E1158,J1157+E1158-F1158,IF(AND(A1158&gt;=$E$23,MOD(A1158-$E$23,int)=0),$E$24,0)+IF(IF(AND(A1158&gt;=$E$23,MOD(A1158-$E$23,int)=0),$E$24,0)+IF(MOD(A1158-$E$27,periods_per_year)=0,$E$26,0)+F1158&lt;J1157+E1158,IF(MOD(A1158-$E$27,periods_per_year)=0,$E$26,0),J1157+E1158-IF(AND(A1158&gt;=$E$23,MOD(A1158-$E$23,int)=0),$E$24,0)-F1158))))</f>
        <v>#NAME?</v>
      </c>
      <c r="H1158" s="79"/>
      <c r="I1158" s="78" t="str">
        <f t="shared" si="5"/>
        <v>#NAME?</v>
      </c>
      <c r="J1158" s="78" t="str">
        <f t="shared" si="6"/>
        <v>#NAME?</v>
      </c>
      <c r="K1158" s="78" t="str">
        <f t="shared" si="7"/>
        <v>#NAME?</v>
      </c>
      <c r="L1158" s="78" t="str">
        <f t="shared" si="8"/>
        <v>#NAME?</v>
      </c>
      <c r="M1158" s="4"/>
      <c r="N1158" s="4"/>
      <c r="O1158" s="74" t="str">
        <f t="shared" si="9"/>
        <v>#NAME?</v>
      </c>
      <c r="P1158" s="75" t="str">
        <f>IF(O1158="","",IF(OR(periods_per_year=26,periods_per_year=52),IF(periods_per_year=26,IF(O1158=1,fpdate,P1157+14),IF(periods_per_year=52,IF(O1158=1,fpdate,P1157+7),"n/a")),IF(periods_per_year=24,DATE(YEAR(fpdate),MONTH(fpdate)+(O1158-1)/2+IF(AND(DAY(fpdate)&gt;=15,MOD(O1158,2)=0),1,0),IF(MOD(O1158,2)=0,IF(DAY(fpdate)&gt;=15,DAY(fpdate)-14,DAY(fpdate)+14),DAY(fpdate))),IF(DAY(DATE(YEAR(fpdate),MONTH(fpdate)+O1158-1,DAY(fpdate)))&lt;&gt;DAY(fpdate),DATE(YEAR(fpdate),MONTH(fpdate)+O1158,0),DATE(YEAR(fpdate),MONTH(fpdate)+O1158-1,DAY(fpdate))))))</f>
        <v>#NAME?</v>
      </c>
      <c r="Q1158" s="80" t="str">
        <f>IF(O1158="","",IF(D1158&lt;&gt;"",D1158,IF(O1158=1,start_rate,IF(variable,IF(OR(O1158=1,O1158&lt;$J$23*periods_per_year),Q1157,MIN($J$24,IF(MOD(O1158-1,$J$26)=0,MAX($J$25,Q1157+$J$27),Q1157))),Q1157))))</f>
        <v>#NAME?</v>
      </c>
      <c r="R1158" s="78" t="str">
        <f t="shared" si="10"/>
        <v>#NAME?</v>
      </c>
      <c r="S1158" s="78" t="str">
        <f t="shared" si="11"/>
        <v>#NAME?</v>
      </c>
      <c r="T1158" s="78" t="str">
        <f t="shared" si="12"/>
        <v>#NAME?</v>
      </c>
      <c r="U1158" s="78" t="str">
        <f t="shared" si="13"/>
        <v>#NAME?</v>
      </c>
    </row>
    <row r="1159" ht="12.75" customHeight="1">
      <c r="A1159" s="74" t="str">
        <f t="shared" si="1"/>
        <v>#NAME?</v>
      </c>
      <c r="B1159" s="75" t="str">
        <f>IF(A1159="","",IF(OR(periods_per_year=26,periods_per_year=52),IF(periods_per_year=26,IF(A1159=1,fpdate,B1158+14),IF(periods_per_year=52,IF(A1159=1,fpdate,B1158+7),"n/a")),IF(periods_per_year=24,DATE(YEAR(fpdate),MONTH(fpdate)+(A1159-1)/2+IF(AND(DAY(fpdate)&gt;=15,MOD(A1159,2)=0),1,0),IF(MOD(A1159,2)=0,IF(DAY(fpdate)&gt;=15,DAY(fpdate)-14,DAY(fpdate)+14),DAY(fpdate))),IF(DAY(DATE(YEAR(fpdate),MONTH(fpdate)+A1159-1,DAY(fpdate)))&lt;&gt;DAY(fpdate),DATE(YEAR(fpdate),MONTH(fpdate)+A1159,0),DATE(YEAR(fpdate),MONTH(fpdate)+A1159-1,DAY(fpdate))))))</f>
        <v>#NAME?</v>
      </c>
      <c r="C1159" s="76" t="str">
        <f t="shared" si="2"/>
        <v>#NAME?</v>
      </c>
      <c r="D1159" s="77" t="str">
        <f>IF(A1159="","",IF(A1159=1,start_rate,IF(variable,IF(OR(A1159=1,A1159&lt;$J$23*periods_per_year),D1158,MIN($J$24,IF(MOD(A1159-1,$J$26)=0,MAX($J$25,D1158+$J$27),D1158))),D1158)))</f>
        <v>#NAME?</v>
      </c>
      <c r="E1159" s="78" t="str">
        <f t="shared" si="3"/>
        <v>#NAME?</v>
      </c>
      <c r="F1159" s="78" t="str">
        <f t="shared" si="4"/>
        <v>#NAME?</v>
      </c>
      <c r="G1159" s="78" t="str">
        <f>IF(OR(A1159="",A1159&lt;$E$23),"",IF(J1158&lt;=F1159,0,IF(IF(AND(A1159&gt;=$E$23,MOD(A1159-$E$23,int)=0),$E$24,0)+F1159&gt;=J1158+E1159,J1158+E1159-F1159,IF(AND(A1159&gt;=$E$23,MOD(A1159-$E$23,int)=0),$E$24,0)+IF(IF(AND(A1159&gt;=$E$23,MOD(A1159-$E$23,int)=0),$E$24,0)+IF(MOD(A1159-$E$27,periods_per_year)=0,$E$26,0)+F1159&lt;J1158+E1159,IF(MOD(A1159-$E$27,periods_per_year)=0,$E$26,0),J1158+E1159-IF(AND(A1159&gt;=$E$23,MOD(A1159-$E$23,int)=0),$E$24,0)-F1159))))</f>
        <v>#NAME?</v>
      </c>
      <c r="H1159" s="79"/>
      <c r="I1159" s="78" t="str">
        <f t="shared" si="5"/>
        <v>#NAME?</v>
      </c>
      <c r="J1159" s="78" t="str">
        <f t="shared" si="6"/>
        <v>#NAME?</v>
      </c>
      <c r="K1159" s="78" t="str">
        <f t="shared" si="7"/>
        <v>#NAME?</v>
      </c>
      <c r="L1159" s="78" t="str">
        <f t="shared" si="8"/>
        <v>#NAME?</v>
      </c>
      <c r="M1159" s="4"/>
      <c r="N1159" s="4"/>
      <c r="O1159" s="74" t="str">
        <f t="shared" si="9"/>
        <v>#NAME?</v>
      </c>
      <c r="P1159" s="75" t="str">
        <f>IF(O1159="","",IF(OR(periods_per_year=26,periods_per_year=52),IF(periods_per_year=26,IF(O1159=1,fpdate,P1158+14),IF(periods_per_year=52,IF(O1159=1,fpdate,P1158+7),"n/a")),IF(periods_per_year=24,DATE(YEAR(fpdate),MONTH(fpdate)+(O1159-1)/2+IF(AND(DAY(fpdate)&gt;=15,MOD(O1159,2)=0),1,0),IF(MOD(O1159,2)=0,IF(DAY(fpdate)&gt;=15,DAY(fpdate)-14,DAY(fpdate)+14),DAY(fpdate))),IF(DAY(DATE(YEAR(fpdate),MONTH(fpdate)+O1159-1,DAY(fpdate)))&lt;&gt;DAY(fpdate),DATE(YEAR(fpdate),MONTH(fpdate)+O1159,0),DATE(YEAR(fpdate),MONTH(fpdate)+O1159-1,DAY(fpdate))))))</f>
        <v>#NAME?</v>
      </c>
      <c r="Q1159" s="80" t="str">
        <f>IF(O1159="","",IF(D1159&lt;&gt;"",D1159,IF(O1159=1,start_rate,IF(variable,IF(OR(O1159=1,O1159&lt;$J$23*periods_per_year),Q1158,MIN($J$24,IF(MOD(O1159-1,$J$26)=0,MAX($J$25,Q1158+$J$27),Q1158))),Q1158))))</f>
        <v>#NAME?</v>
      </c>
      <c r="R1159" s="78" t="str">
        <f t="shared" si="10"/>
        <v>#NAME?</v>
      </c>
      <c r="S1159" s="78" t="str">
        <f t="shared" si="11"/>
        <v>#NAME?</v>
      </c>
      <c r="T1159" s="78" t="str">
        <f t="shared" si="12"/>
        <v>#NAME?</v>
      </c>
      <c r="U1159" s="78" t="str">
        <f t="shared" si="13"/>
        <v>#NAME?</v>
      </c>
    </row>
    <row r="1160" ht="12.75" customHeight="1">
      <c r="A1160" s="74" t="str">
        <f t="shared" si="1"/>
        <v>#NAME?</v>
      </c>
      <c r="B1160" s="75" t="str">
        <f>IF(A1160="","",IF(OR(periods_per_year=26,periods_per_year=52),IF(periods_per_year=26,IF(A1160=1,fpdate,B1159+14),IF(periods_per_year=52,IF(A1160=1,fpdate,B1159+7),"n/a")),IF(periods_per_year=24,DATE(YEAR(fpdate),MONTH(fpdate)+(A1160-1)/2+IF(AND(DAY(fpdate)&gt;=15,MOD(A1160,2)=0),1,0),IF(MOD(A1160,2)=0,IF(DAY(fpdate)&gt;=15,DAY(fpdate)-14,DAY(fpdate)+14),DAY(fpdate))),IF(DAY(DATE(YEAR(fpdate),MONTH(fpdate)+A1160-1,DAY(fpdate)))&lt;&gt;DAY(fpdate),DATE(YEAR(fpdate),MONTH(fpdate)+A1160,0),DATE(YEAR(fpdate),MONTH(fpdate)+A1160-1,DAY(fpdate))))))</f>
        <v>#NAME?</v>
      </c>
      <c r="C1160" s="76" t="str">
        <f t="shared" si="2"/>
        <v>#NAME?</v>
      </c>
      <c r="D1160" s="77" t="str">
        <f>IF(A1160="","",IF(A1160=1,start_rate,IF(variable,IF(OR(A1160=1,A1160&lt;$J$23*periods_per_year),D1159,MIN($J$24,IF(MOD(A1160-1,$J$26)=0,MAX($J$25,D1159+$J$27),D1159))),D1159)))</f>
        <v>#NAME?</v>
      </c>
      <c r="E1160" s="78" t="str">
        <f t="shared" si="3"/>
        <v>#NAME?</v>
      </c>
      <c r="F1160" s="78" t="str">
        <f t="shared" si="4"/>
        <v>#NAME?</v>
      </c>
      <c r="G1160" s="78" t="str">
        <f>IF(OR(A1160="",A1160&lt;$E$23),"",IF(J1159&lt;=F1160,0,IF(IF(AND(A1160&gt;=$E$23,MOD(A1160-$E$23,int)=0),$E$24,0)+F1160&gt;=J1159+E1160,J1159+E1160-F1160,IF(AND(A1160&gt;=$E$23,MOD(A1160-$E$23,int)=0),$E$24,0)+IF(IF(AND(A1160&gt;=$E$23,MOD(A1160-$E$23,int)=0),$E$24,0)+IF(MOD(A1160-$E$27,periods_per_year)=0,$E$26,0)+F1160&lt;J1159+E1160,IF(MOD(A1160-$E$27,periods_per_year)=0,$E$26,0),J1159+E1160-IF(AND(A1160&gt;=$E$23,MOD(A1160-$E$23,int)=0),$E$24,0)-F1160))))</f>
        <v>#NAME?</v>
      </c>
      <c r="H1160" s="79"/>
      <c r="I1160" s="78" t="str">
        <f t="shared" si="5"/>
        <v>#NAME?</v>
      </c>
      <c r="J1160" s="78" t="str">
        <f t="shared" si="6"/>
        <v>#NAME?</v>
      </c>
      <c r="K1160" s="78" t="str">
        <f t="shared" si="7"/>
        <v>#NAME?</v>
      </c>
      <c r="L1160" s="78" t="str">
        <f t="shared" si="8"/>
        <v>#NAME?</v>
      </c>
      <c r="M1160" s="4"/>
      <c r="N1160" s="4"/>
      <c r="O1160" s="74" t="str">
        <f t="shared" si="9"/>
        <v>#NAME?</v>
      </c>
      <c r="P1160" s="75" t="str">
        <f>IF(O1160="","",IF(OR(periods_per_year=26,periods_per_year=52),IF(periods_per_year=26,IF(O1160=1,fpdate,P1159+14),IF(periods_per_year=52,IF(O1160=1,fpdate,P1159+7),"n/a")),IF(periods_per_year=24,DATE(YEAR(fpdate),MONTH(fpdate)+(O1160-1)/2+IF(AND(DAY(fpdate)&gt;=15,MOD(O1160,2)=0),1,0),IF(MOD(O1160,2)=0,IF(DAY(fpdate)&gt;=15,DAY(fpdate)-14,DAY(fpdate)+14),DAY(fpdate))),IF(DAY(DATE(YEAR(fpdate),MONTH(fpdate)+O1160-1,DAY(fpdate)))&lt;&gt;DAY(fpdate),DATE(YEAR(fpdate),MONTH(fpdate)+O1160,0),DATE(YEAR(fpdate),MONTH(fpdate)+O1160-1,DAY(fpdate))))))</f>
        <v>#NAME?</v>
      </c>
      <c r="Q1160" s="80" t="str">
        <f>IF(O1160="","",IF(D1160&lt;&gt;"",D1160,IF(O1160=1,start_rate,IF(variable,IF(OR(O1160=1,O1160&lt;$J$23*periods_per_year),Q1159,MIN($J$24,IF(MOD(O1160-1,$J$26)=0,MAX($J$25,Q1159+$J$27),Q1159))),Q1159))))</f>
        <v>#NAME?</v>
      </c>
      <c r="R1160" s="78" t="str">
        <f t="shared" si="10"/>
        <v>#NAME?</v>
      </c>
      <c r="S1160" s="78" t="str">
        <f t="shared" si="11"/>
        <v>#NAME?</v>
      </c>
      <c r="T1160" s="78" t="str">
        <f t="shared" si="12"/>
        <v>#NAME?</v>
      </c>
      <c r="U1160" s="78" t="str">
        <f t="shared" si="13"/>
        <v>#NAME?</v>
      </c>
    </row>
    <row r="1161" ht="12.75" customHeight="1">
      <c r="A1161" s="74" t="str">
        <f t="shared" si="1"/>
        <v>#NAME?</v>
      </c>
      <c r="B1161" s="75" t="str">
        <f>IF(A1161="","",IF(OR(periods_per_year=26,periods_per_year=52),IF(periods_per_year=26,IF(A1161=1,fpdate,B1160+14),IF(periods_per_year=52,IF(A1161=1,fpdate,B1160+7),"n/a")),IF(periods_per_year=24,DATE(YEAR(fpdate),MONTH(fpdate)+(A1161-1)/2+IF(AND(DAY(fpdate)&gt;=15,MOD(A1161,2)=0),1,0),IF(MOD(A1161,2)=0,IF(DAY(fpdate)&gt;=15,DAY(fpdate)-14,DAY(fpdate)+14),DAY(fpdate))),IF(DAY(DATE(YEAR(fpdate),MONTH(fpdate)+A1161-1,DAY(fpdate)))&lt;&gt;DAY(fpdate),DATE(YEAR(fpdate),MONTH(fpdate)+A1161,0),DATE(YEAR(fpdate),MONTH(fpdate)+A1161-1,DAY(fpdate))))))</f>
        <v>#NAME?</v>
      </c>
      <c r="C1161" s="76" t="str">
        <f t="shared" si="2"/>
        <v>#NAME?</v>
      </c>
      <c r="D1161" s="77" t="str">
        <f>IF(A1161="","",IF(A1161=1,start_rate,IF(variable,IF(OR(A1161=1,A1161&lt;$J$23*periods_per_year),D1160,MIN($J$24,IF(MOD(A1161-1,$J$26)=0,MAX($J$25,D1160+$J$27),D1160))),D1160)))</f>
        <v>#NAME?</v>
      </c>
      <c r="E1161" s="78" t="str">
        <f t="shared" si="3"/>
        <v>#NAME?</v>
      </c>
      <c r="F1161" s="78" t="str">
        <f t="shared" si="4"/>
        <v>#NAME?</v>
      </c>
      <c r="G1161" s="78" t="str">
        <f>IF(OR(A1161="",A1161&lt;$E$23),"",IF(J1160&lt;=F1161,0,IF(IF(AND(A1161&gt;=$E$23,MOD(A1161-$E$23,int)=0),$E$24,0)+F1161&gt;=J1160+E1161,J1160+E1161-F1161,IF(AND(A1161&gt;=$E$23,MOD(A1161-$E$23,int)=0),$E$24,0)+IF(IF(AND(A1161&gt;=$E$23,MOD(A1161-$E$23,int)=0),$E$24,0)+IF(MOD(A1161-$E$27,periods_per_year)=0,$E$26,0)+F1161&lt;J1160+E1161,IF(MOD(A1161-$E$27,periods_per_year)=0,$E$26,0),J1160+E1161-IF(AND(A1161&gt;=$E$23,MOD(A1161-$E$23,int)=0),$E$24,0)-F1161))))</f>
        <v>#NAME?</v>
      </c>
      <c r="H1161" s="79"/>
      <c r="I1161" s="78" t="str">
        <f t="shared" si="5"/>
        <v>#NAME?</v>
      </c>
      <c r="J1161" s="78" t="str">
        <f t="shared" si="6"/>
        <v>#NAME?</v>
      </c>
      <c r="K1161" s="78" t="str">
        <f t="shared" si="7"/>
        <v>#NAME?</v>
      </c>
      <c r="L1161" s="78" t="str">
        <f t="shared" si="8"/>
        <v>#NAME?</v>
      </c>
      <c r="M1161" s="4"/>
      <c r="N1161" s="4"/>
      <c r="O1161" s="74" t="str">
        <f t="shared" si="9"/>
        <v>#NAME?</v>
      </c>
      <c r="P1161" s="75" t="str">
        <f>IF(O1161="","",IF(OR(periods_per_year=26,periods_per_year=52),IF(periods_per_year=26,IF(O1161=1,fpdate,P1160+14),IF(periods_per_year=52,IF(O1161=1,fpdate,P1160+7),"n/a")),IF(periods_per_year=24,DATE(YEAR(fpdate),MONTH(fpdate)+(O1161-1)/2+IF(AND(DAY(fpdate)&gt;=15,MOD(O1161,2)=0),1,0),IF(MOD(O1161,2)=0,IF(DAY(fpdate)&gt;=15,DAY(fpdate)-14,DAY(fpdate)+14),DAY(fpdate))),IF(DAY(DATE(YEAR(fpdate),MONTH(fpdate)+O1161-1,DAY(fpdate)))&lt;&gt;DAY(fpdate),DATE(YEAR(fpdate),MONTH(fpdate)+O1161,0),DATE(YEAR(fpdate),MONTH(fpdate)+O1161-1,DAY(fpdate))))))</f>
        <v>#NAME?</v>
      </c>
      <c r="Q1161" s="80" t="str">
        <f>IF(O1161="","",IF(D1161&lt;&gt;"",D1161,IF(O1161=1,start_rate,IF(variable,IF(OR(O1161=1,O1161&lt;$J$23*periods_per_year),Q1160,MIN($J$24,IF(MOD(O1161-1,$J$26)=0,MAX($J$25,Q1160+$J$27),Q1160))),Q1160))))</f>
        <v>#NAME?</v>
      </c>
      <c r="R1161" s="78" t="str">
        <f t="shared" si="10"/>
        <v>#NAME?</v>
      </c>
      <c r="S1161" s="78" t="str">
        <f t="shared" si="11"/>
        <v>#NAME?</v>
      </c>
      <c r="T1161" s="78" t="str">
        <f t="shared" si="12"/>
        <v>#NAME?</v>
      </c>
      <c r="U1161" s="78" t="str">
        <f t="shared" si="13"/>
        <v>#NAME?</v>
      </c>
    </row>
    <row r="1162" ht="12.75" customHeight="1">
      <c r="A1162" s="74" t="str">
        <f t="shared" si="1"/>
        <v>#NAME?</v>
      </c>
      <c r="B1162" s="75" t="str">
        <f>IF(A1162="","",IF(OR(periods_per_year=26,periods_per_year=52),IF(periods_per_year=26,IF(A1162=1,fpdate,B1161+14),IF(periods_per_year=52,IF(A1162=1,fpdate,B1161+7),"n/a")),IF(periods_per_year=24,DATE(YEAR(fpdate),MONTH(fpdate)+(A1162-1)/2+IF(AND(DAY(fpdate)&gt;=15,MOD(A1162,2)=0),1,0),IF(MOD(A1162,2)=0,IF(DAY(fpdate)&gt;=15,DAY(fpdate)-14,DAY(fpdate)+14),DAY(fpdate))),IF(DAY(DATE(YEAR(fpdate),MONTH(fpdate)+A1162-1,DAY(fpdate)))&lt;&gt;DAY(fpdate),DATE(YEAR(fpdate),MONTH(fpdate)+A1162,0),DATE(YEAR(fpdate),MONTH(fpdate)+A1162-1,DAY(fpdate))))))</f>
        <v>#NAME?</v>
      </c>
      <c r="C1162" s="76" t="str">
        <f t="shared" si="2"/>
        <v>#NAME?</v>
      </c>
      <c r="D1162" s="77" t="str">
        <f>IF(A1162="","",IF(A1162=1,start_rate,IF(variable,IF(OR(A1162=1,A1162&lt;$J$23*periods_per_year),D1161,MIN($J$24,IF(MOD(A1162-1,$J$26)=0,MAX($J$25,D1161+$J$27),D1161))),D1161)))</f>
        <v>#NAME?</v>
      </c>
      <c r="E1162" s="78" t="str">
        <f t="shared" si="3"/>
        <v>#NAME?</v>
      </c>
      <c r="F1162" s="78" t="str">
        <f t="shared" si="4"/>
        <v>#NAME?</v>
      </c>
      <c r="G1162" s="78" t="str">
        <f>IF(OR(A1162="",A1162&lt;$E$23),"",IF(J1161&lt;=F1162,0,IF(IF(AND(A1162&gt;=$E$23,MOD(A1162-$E$23,int)=0),$E$24,0)+F1162&gt;=J1161+E1162,J1161+E1162-F1162,IF(AND(A1162&gt;=$E$23,MOD(A1162-$E$23,int)=0),$E$24,0)+IF(IF(AND(A1162&gt;=$E$23,MOD(A1162-$E$23,int)=0),$E$24,0)+IF(MOD(A1162-$E$27,periods_per_year)=0,$E$26,0)+F1162&lt;J1161+E1162,IF(MOD(A1162-$E$27,periods_per_year)=0,$E$26,0),J1161+E1162-IF(AND(A1162&gt;=$E$23,MOD(A1162-$E$23,int)=0),$E$24,0)-F1162))))</f>
        <v>#NAME?</v>
      </c>
      <c r="H1162" s="79"/>
      <c r="I1162" s="78" t="str">
        <f t="shared" si="5"/>
        <v>#NAME?</v>
      </c>
      <c r="J1162" s="78" t="str">
        <f t="shared" si="6"/>
        <v>#NAME?</v>
      </c>
      <c r="K1162" s="78" t="str">
        <f t="shared" si="7"/>
        <v>#NAME?</v>
      </c>
      <c r="L1162" s="78" t="str">
        <f t="shared" si="8"/>
        <v>#NAME?</v>
      </c>
      <c r="M1162" s="4"/>
      <c r="N1162" s="4"/>
      <c r="O1162" s="74" t="str">
        <f t="shared" si="9"/>
        <v>#NAME?</v>
      </c>
      <c r="P1162" s="75" t="str">
        <f>IF(O1162="","",IF(OR(periods_per_year=26,periods_per_year=52),IF(periods_per_year=26,IF(O1162=1,fpdate,P1161+14),IF(periods_per_year=52,IF(O1162=1,fpdate,P1161+7),"n/a")),IF(periods_per_year=24,DATE(YEAR(fpdate),MONTH(fpdate)+(O1162-1)/2+IF(AND(DAY(fpdate)&gt;=15,MOD(O1162,2)=0),1,0),IF(MOD(O1162,2)=0,IF(DAY(fpdate)&gt;=15,DAY(fpdate)-14,DAY(fpdate)+14),DAY(fpdate))),IF(DAY(DATE(YEAR(fpdate),MONTH(fpdate)+O1162-1,DAY(fpdate)))&lt;&gt;DAY(fpdate),DATE(YEAR(fpdate),MONTH(fpdate)+O1162,0),DATE(YEAR(fpdate),MONTH(fpdate)+O1162-1,DAY(fpdate))))))</f>
        <v>#NAME?</v>
      </c>
      <c r="Q1162" s="80" t="str">
        <f>IF(O1162="","",IF(D1162&lt;&gt;"",D1162,IF(O1162=1,start_rate,IF(variable,IF(OR(O1162=1,O1162&lt;$J$23*periods_per_year),Q1161,MIN($J$24,IF(MOD(O1162-1,$J$26)=0,MAX($J$25,Q1161+$J$27),Q1161))),Q1161))))</f>
        <v>#NAME?</v>
      </c>
      <c r="R1162" s="78" t="str">
        <f t="shared" si="10"/>
        <v>#NAME?</v>
      </c>
      <c r="S1162" s="78" t="str">
        <f t="shared" si="11"/>
        <v>#NAME?</v>
      </c>
      <c r="T1162" s="78" t="str">
        <f t="shared" si="12"/>
        <v>#NAME?</v>
      </c>
      <c r="U1162" s="78" t="str">
        <f t="shared" si="13"/>
        <v>#NAME?</v>
      </c>
    </row>
    <row r="1163" ht="12.75" customHeight="1">
      <c r="A1163" s="74" t="str">
        <f t="shared" si="1"/>
        <v>#NAME?</v>
      </c>
      <c r="B1163" s="75" t="str">
        <f>IF(A1163="","",IF(OR(periods_per_year=26,periods_per_year=52),IF(periods_per_year=26,IF(A1163=1,fpdate,B1162+14),IF(periods_per_year=52,IF(A1163=1,fpdate,B1162+7),"n/a")),IF(periods_per_year=24,DATE(YEAR(fpdate),MONTH(fpdate)+(A1163-1)/2+IF(AND(DAY(fpdate)&gt;=15,MOD(A1163,2)=0),1,0),IF(MOD(A1163,2)=0,IF(DAY(fpdate)&gt;=15,DAY(fpdate)-14,DAY(fpdate)+14),DAY(fpdate))),IF(DAY(DATE(YEAR(fpdate),MONTH(fpdate)+A1163-1,DAY(fpdate)))&lt;&gt;DAY(fpdate),DATE(YEAR(fpdate),MONTH(fpdate)+A1163,0),DATE(YEAR(fpdate),MONTH(fpdate)+A1163-1,DAY(fpdate))))))</f>
        <v>#NAME?</v>
      </c>
      <c r="C1163" s="76" t="str">
        <f t="shared" si="2"/>
        <v>#NAME?</v>
      </c>
      <c r="D1163" s="77" t="str">
        <f>IF(A1163="","",IF(A1163=1,start_rate,IF(variable,IF(OR(A1163=1,A1163&lt;$J$23*periods_per_year),D1162,MIN($J$24,IF(MOD(A1163-1,$J$26)=0,MAX($J$25,D1162+$J$27),D1162))),D1162)))</f>
        <v>#NAME?</v>
      </c>
      <c r="E1163" s="78" t="str">
        <f t="shared" si="3"/>
        <v>#NAME?</v>
      </c>
      <c r="F1163" s="78" t="str">
        <f t="shared" si="4"/>
        <v>#NAME?</v>
      </c>
      <c r="G1163" s="78" t="str">
        <f>IF(OR(A1163="",A1163&lt;$E$23),"",IF(J1162&lt;=F1163,0,IF(IF(AND(A1163&gt;=$E$23,MOD(A1163-$E$23,int)=0),$E$24,0)+F1163&gt;=J1162+E1163,J1162+E1163-F1163,IF(AND(A1163&gt;=$E$23,MOD(A1163-$E$23,int)=0),$E$24,0)+IF(IF(AND(A1163&gt;=$E$23,MOD(A1163-$E$23,int)=0),$E$24,0)+IF(MOD(A1163-$E$27,periods_per_year)=0,$E$26,0)+F1163&lt;J1162+E1163,IF(MOD(A1163-$E$27,periods_per_year)=0,$E$26,0),J1162+E1163-IF(AND(A1163&gt;=$E$23,MOD(A1163-$E$23,int)=0),$E$24,0)-F1163))))</f>
        <v>#NAME?</v>
      </c>
      <c r="H1163" s="79"/>
      <c r="I1163" s="78" t="str">
        <f t="shared" si="5"/>
        <v>#NAME?</v>
      </c>
      <c r="J1163" s="78" t="str">
        <f t="shared" si="6"/>
        <v>#NAME?</v>
      </c>
      <c r="K1163" s="78" t="str">
        <f t="shared" si="7"/>
        <v>#NAME?</v>
      </c>
      <c r="L1163" s="78" t="str">
        <f t="shared" si="8"/>
        <v>#NAME?</v>
      </c>
      <c r="M1163" s="4"/>
      <c r="N1163" s="4"/>
      <c r="O1163" s="74" t="str">
        <f t="shared" si="9"/>
        <v>#NAME?</v>
      </c>
      <c r="P1163" s="75" t="str">
        <f>IF(O1163="","",IF(OR(periods_per_year=26,periods_per_year=52),IF(periods_per_year=26,IF(O1163=1,fpdate,P1162+14),IF(periods_per_year=52,IF(O1163=1,fpdate,P1162+7),"n/a")),IF(periods_per_year=24,DATE(YEAR(fpdate),MONTH(fpdate)+(O1163-1)/2+IF(AND(DAY(fpdate)&gt;=15,MOD(O1163,2)=0),1,0),IF(MOD(O1163,2)=0,IF(DAY(fpdate)&gt;=15,DAY(fpdate)-14,DAY(fpdate)+14),DAY(fpdate))),IF(DAY(DATE(YEAR(fpdate),MONTH(fpdate)+O1163-1,DAY(fpdate)))&lt;&gt;DAY(fpdate),DATE(YEAR(fpdate),MONTH(fpdate)+O1163,0),DATE(YEAR(fpdate),MONTH(fpdate)+O1163-1,DAY(fpdate))))))</f>
        <v>#NAME?</v>
      </c>
      <c r="Q1163" s="80" t="str">
        <f>IF(O1163="","",IF(D1163&lt;&gt;"",D1163,IF(O1163=1,start_rate,IF(variable,IF(OR(O1163=1,O1163&lt;$J$23*periods_per_year),Q1162,MIN($J$24,IF(MOD(O1163-1,$J$26)=0,MAX($J$25,Q1162+$J$27),Q1162))),Q1162))))</f>
        <v>#NAME?</v>
      </c>
      <c r="R1163" s="78" t="str">
        <f t="shared" si="10"/>
        <v>#NAME?</v>
      </c>
      <c r="S1163" s="78" t="str">
        <f t="shared" si="11"/>
        <v>#NAME?</v>
      </c>
      <c r="T1163" s="78" t="str">
        <f t="shared" si="12"/>
        <v>#NAME?</v>
      </c>
      <c r="U1163" s="78" t="str">
        <f t="shared" si="13"/>
        <v>#NAME?</v>
      </c>
    </row>
    <row r="1164" ht="12.75" customHeight="1">
      <c r="A1164" s="74" t="str">
        <f t="shared" si="1"/>
        <v>#NAME?</v>
      </c>
      <c r="B1164" s="75" t="str">
        <f>IF(A1164="","",IF(OR(periods_per_year=26,periods_per_year=52),IF(periods_per_year=26,IF(A1164=1,fpdate,B1163+14),IF(periods_per_year=52,IF(A1164=1,fpdate,B1163+7),"n/a")),IF(periods_per_year=24,DATE(YEAR(fpdate),MONTH(fpdate)+(A1164-1)/2+IF(AND(DAY(fpdate)&gt;=15,MOD(A1164,2)=0),1,0),IF(MOD(A1164,2)=0,IF(DAY(fpdate)&gt;=15,DAY(fpdate)-14,DAY(fpdate)+14),DAY(fpdate))),IF(DAY(DATE(YEAR(fpdate),MONTH(fpdate)+A1164-1,DAY(fpdate)))&lt;&gt;DAY(fpdate),DATE(YEAR(fpdate),MONTH(fpdate)+A1164,0),DATE(YEAR(fpdate),MONTH(fpdate)+A1164-1,DAY(fpdate))))))</f>
        <v>#NAME?</v>
      </c>
      <c r="C1164" s="76" t="str">
        <f t="shared" si="2"/>
        <v>#NAME?</v>
      </c>
      <c r="D1164" s="77" t="str">
        <f>IF(A1164="","",IF(A1164=1,start_rate,IF(variable,IF(OR(A1164=1,A1164&lt;$J$23*periods_per_year),D1163,MIN($J$24,IF(MOD(A1164-1,$J$26)=0,MAX($J$25,D1163+$J$27),D1163))),D1163)))</f>
        <v>#NAME?</v>
      </c>
      <c r="E1164" s="78" t="str">
        <f t="shared" si="3"/>
        <v>#NAME?</v>
      </c>
      <c r="F1164" s="78" t="str">
        <f t="shared" si="4"/>
        <v>#NAME?</v>
      </c>
      <c r="G1164" s="78" t="str">
        <f>IF(OR(A1164="",A1164&lt;$E$23),"",IF(J1163&lt;=F1164,0,IF(IF(AND(A1164&gt;=$E$23,MOD(A1164-$E$23,int)=0),$E$24,0)+F1164&gt;=J1163+E1164,J1163+E1164-F1164,IF(AND(A1164&gt;=$E$23,MOD(A1164-$E$23,int)=0),$E$24,0)+IF(IF(AND(A1164&gt;=$E$23,MOD(A1164-$E$23,int)=0),$E$24,0)+IF(MOD(A1164-$E$27,periods_per_year)=0,$E$26,0)+F1164&lt;J1163+E1164,IF(MOD(A1164-$E$27,periods_per_year)=0,$E$26,0),J1163+E1164-IF(AND(A1164&gt;=$E$23,MOD(A1164-$E$23,int)=0),$E$24,0)-F1164))))</f>
        <v>#NAME?</v>
      </c>
      <c r="H1164" s="79"/>
      <c r="I1164" s="78" t="str">
        <f t="shared" si="5"/>
        <v>#NAME?</v>
      </c>
      <c r="J1164" s="78" t="str">
        <f t="shared" si="6"/>
        <v>#NAME?</v>
      </c>
      <c r="K1164" s="78" t="str">
        <f t="shared" si="7"/>
        <v>#NAME?</v>
      </c>
      <c r="L1164" s="78" t="str">
        <f t="shared" si="8"/>
        <v>#NAME?</v>
      </c>
      <c r="M1164" s="4"/>
      <c r="N1164" s="4"/>
      <c r="O1164" s="74" t="str">
        <f t="shared" si="9"/>
        <v>#NAME?</v>
      </c>
      <c r="P1164" s="75" t="str">
        <f>IF(O1164="","",IF(OR(periods_per_year=26,periods_per_year=52),IF(periods_per_year=26,IF(O1164=1,fpdate,P1163+14),IF(periods_per_year=52,IF(O1164=1,fpdate,P1163+7),"n/a")),IF(periods_per_year=24,DATE(YEAR(fpdate),MONTH(fpdate)+(O1164-1)/2+IF(AND(DAY(fpdate)&gt;=15,MOD(O1164,2)=0),1,0),IF(MOD(O1164,2)=0,IF(DAY(fpdate)&gt;=15,DAY(fpdate)-14,DAY(fpdate)+14),DAY(fpdate))),IF(DAY(DATE(YEAR(fpdate),MONTH(fpdate)+O1164-1,DAY(fpdate)))&lt;&gt;DAY(fpdate),DATE(YEAR(fpdate),MONTH(fpdate)+O1164,0),DATE(YEAR(fpdate),MONTH(fpdate)+O1164-1,DAY(fpdate))))))</f>
        <v>#NAME?</v>
      </c>
      <c r="Q1164" s="80" t="str">
        <f>IF(O1164="","",IF(D1164&lt;&gt;"",D1164,IF(O1164=1,start_rate,IF(variable,IF(OR(O1164=1,O1164&lt;$J$23*periods_per_year),Q1163,MIN($J$24,IF(MOD(O1164-1,$J$26)=0,MAX($J$25,Q1163+$J$27),Q1163))),Q1163))))</f>
        <v>#NAME?</v>
      </c>
      <c r="R1164" s="78" t="str">
        <f t="shared" si="10"/>
        <v>#NAME?</v>
      </c>
      <c r="S1164" s="78" t="str">
        <f t="shared" si="11"/>
        <v>#NAME?</v>
      </c>
      <c r="T1164" s="78" t="str">
        <f t="shared" si="12"/>
        <v>#NAME?</v>
      </c>
      <c r="U1164" s="78" t="str">
        <f t="shared" si="13"/>
        <v>#NAME?</v>
      </c>
    </row>
    <row r="1165" ht="12.75" customHeight="1">
      <c r="A1165" s="74" t="str">
        <f t="shared" si="1"/>
        <v>#NAME?</v>
      </c>
      <c r="B1165" s="75" t="str">
        <f>IF(A1165="","",IF(OR(periods_per_year=26,periods_per_year=52),IF(periods_per_year=26,IF(A1165=1,fpdate,B1164+14),IF(periods_per_year=52,IF(A1165=1,fpdate,B1164+7),"n/a")),IF(periods_per_year=24,DATE(YEAR(fpdate),MONTH(fpdate)+(A1165-1)/2+IF(AND(DAY(fpdate)&gt;=15,MOD(A1165,2)=0),1,0),IF(MOD(A1165,2)=0,IF(DAY(fpdate)&gt;=15,DAY(fpdate)-14,DAY(fpdate)+14),DAY(fpdate))),IF(DAY(DATE(YEAR(fpdate),MONTH(fpdate)+A1165-1,DAY(fpdate)))&lt;&gt;DAY(fpdate),DATE(YEAR(fpdate),MONTH(fpdate)+A1165,0),DATE(YEAR(fpdate),MONTH(fpdate)+A1165-1,DAY(fpdate))))))</f>
        <v>#NAME?</v>
      </c>
      <c r="C1165" s="76" t="str">
        <f t="shared" si="2"/>
        <v>#NAME?</v>
      </c>
      <c r="D1165" s="77" t="str">
        <f>IF(A1165="","",IF(A1165=1,start_rate,IF(variable,IF(OR(A1165=1,A1165&lt;$J$23*periods_per_year),D1164,MIN($J$24,IF(MOD(A1165-1,$J$26)=0,MAX($J$25,D1164+$J$27),D1164))),D1164)))</f>
        <v>#NAME?</v>
      </c>
      <c r="E1165" s="78" t="str">
        <f t="shared" si="3"/>
        <v>#NAME?</v>
      </c>
      <c r="F1165" s="78" t="str">
        <f t="shared" si="4"/>
        <v>#NAME?</v>
      </c>
      <c r="G1165" s="78" t="str">
        <f>IF(OR(A1165="",A1165&lt;$E$23),"",IF(J1164&lt;=F1165,0,IF(IF(AND(A1165&gt;=$E$23,MOD(A1165-$E$23,int)=0),$E$24,0)+F1165&gt;=J1164+E1165,J1164+E1165-F1165,IF(AND(A1165&gt;=$E$23,MOD(A1165-$E$23,int)=0),$E$24,0)+IF(IF(AND(A1165&gt;=$E$23,MOD(A1165-$E$23,int)=0),$E$24,0)+IF(MOD(A1165-$E$27,periods_per_year)=0,$E$26,0)+F1165&lt;J1164+E1165,IF(MOD(A1165-$E$27,periods_per_year)=0,$E$26,0),J1164+E1165-IF(AND(A1165&gt;=$E$23,MOD(A1165-$E$23,int)=0),$E$24,0)-F1165))))</f>
        <v>#NAME?</v>
      </c>
      <c r="H1165" s="79"/>
      <c r="I1165" s="78" t="str">
        <f t="shared" si="5"/>
        <v>#NAME?</v>
      </c>
      <c r="J1165" s="78" t="str">
        <f t="shared" si="6"/>
        <v>#NAME?</v>
      </c>
      <c r="K1165" s="78" t="str">
        <f t="shared" si="7"/>
        <v>#NAME?</v>
      </c>
      <c r="L1165" s="78" t="str">
        <f t="shared" si="8"/>
        <v>#NAME?</v>
      </c>
      <c r="M1165" s="4"/>
      <c r="N1165" s="4"/>
      <c r="O1165" s="74" t="str">
        <f t="shared" si="9"/>
        <v>#NAME?</v>
      </c>
      <c r="P1165" s="75" t="str">
        <f>IF(O1165="","",IF(OR(periods_per_year=26,periods_per_year=52),IF(periods_per_year=26,IF(O1165=1,fpdate,P1164+14),IF(periods_per_year=52,IF(O1165=1,fpdate,P1164+7),"n/a")),IF(periods_per_year=24,DATE(YEAR(fpdate),MONTH(fpdate)+(O1165-1)/2+IF(AND(DAY(fpdate)&gt;=15,MOD(O1165,2)=0),1,0),IF(MOD(O1165,2)=0,IF(DAY(fpdate)&gt;=15,DAY(fpdate)-14,DAY(fpdate)+14),DAY(fpdate))),IF(DAY(DATE(YEAR(fpdate),MONTH(fpdate)+O1165-1,DAY(fpdate)))&lt;&gt;DAY(fpdate),DATE(YEAR(fpdate),MONTH(fpdate)+O1165,0),DATE(YEAR(fpdate),MONTH(fpdate)+O1165-1,DAY(fpdate))))))</f>
        <v>#NAME?</v>
      </c>
      <c r="Q1165" s="80" t="str">
        <f>IF(O1165="","",IF(D1165&lt;&gt;"",D1165,IF(O1165=1,start_rate,IF(variable,IF(OR(O1165=1,O1165&lt;$J$23*periods_per_year),Q1164,MIN($J$24,IF(MOD(O1165-1,$J$26)=0,MAX($J$25,Q1164+$J$27),Q1164))),Q1164))))</f>
        <v>#NAME?</v>
      </c>
      <c r="R1165" s="78" t="str">
        <f t="shared" si="10"/>
        <v>#NAME?</v>
      </c>
      <c r="S1165" s="78" t="str">
        <f t="shared" si="11"/>
        <v>#NAME?</v>
      </c>
      <c r="T1165" s="78" t="str">
        <f t="shared" si="12"/>
        <v>#NAME?</v>
      </c>
      <c r="U1165" s="78" t="str">
        <f t="shared" si="13"/>
        <v>#NAME?</v>
      </c>
    </row>
    <row r="1166" ht="12.75" customHeight="1">
      <c r="A1166" s="74" t="str">
        <f t="shared" si="1"/>
        <v>#NAME?</v>
      </c>
      <c r="B1166" s="75" t="str">
        <f>IF(A1166="","",IF(OR(periods_per_year=26,periods_per_year=52),IF(periods_per_year=26,IF(A1166=1,fpdate,B1165+14),IF(periods_per_year=52,IF(A1166=1,fpdate,B1165+7),"n/a")),IF(periods_per_year=24,DATE(YEAR(fpdate),MONTH(fpdate)+(A1166-1)/2+IF(AND(DAY(fpdate)&gt;=15,MOD(A1166,2)=0),1,0),IF(MOD(A1166,2)=0,IF(DAY(fpdate)&gt;=15,DAY(fpdate)-14,DAY(fpdate)+14),DAY(fpdate))),IF(DAY(DATE(YEAR(fpdate),MONTH(fpdate)+A1166-1,DAY(fpdate)))&lt;&gt;DAY(fpdate),DATE(YEAR(fpdate),MONTH(fpdate)+A1166,0),DATE(YEAR(fpdate),MONTH(fpdate)+A1166-1,DAY(fpdate))))))</f>
        <v>#NAME?</v>
      </c>
      <c r="C1166" s="76" t="str">
        <f t="shared" si="2"/>
        <v>#NAME?</v>
      </c>
      <c r="D1166" s="77" t="str">
        <f>IF(A1166="","",IF(A1166=1,start_rate,IF(variable,IF(OR(A1166=1,A1166&lt;$J$23*periods_per_year),D1165,MIN($J$24,IF(MOD(A1166-1,$J$26)=0,MAX($J$25,D1165+$J$27),D1165))),D1165)))</f>
        <v>#NAME?</v>
      </c>
      <c r="E1166" s="78" t="str">
        <f t="shared" si="3"/>
        <v>#NAME?</v>
      </c>
      <c r="F1166" s="78" t="str">
        <f t="shared" si="4"/>
        <v>#NAME?</v>
      </c>
      <c r="G1166" s="78" t="str">
        <f>IF(OR(A1166="",A1166&lt;$E$23),"",IF(J1165&lt;=F1166,0,IF(IF(AND(A1166&gt;=$E$23,MOD(A1166-$E$23,int)=0),$E$24,0)+F1166&gt;=J1165+E1166,J1165+E1166-F1166,IF(AND(A1166&gt;=$E$23,MOD(A1166-$E$23,int)=0),$E$24,0)+IF(IF(AND(A1166&gt;=$E$23,MOD(A1166-$E$23,int)=0),$E$24,0)+IF(MOD(A1166-$E$27,periods_per_year)=0,$E$26,0)+F1166&lt;J1165+E1166,IF(MOD(A1166-$E$27,periods_per_year)=0,$E$26,0),J1165+E1166-IF(AND(A1166&gt;=$E$23,MOD(A1166-$E$23,int)=0),$E$24,0)-F1166))))</f>
        <v>#NAME?</v>
      </c>
      <c r="H1166" s="79"/>
      <c r="I1166" s="78" t="str">
        <f t="shared" si="5"/>
        <v>#NAME?</v>
      </c>
      <c r="J1166" s="78" t="str">
        <f t="shared" si="6"/>
        <v>#NAME?</v>
      </c>
      <c r="K1166" s="78" t="str">
        <f t="shared" si="7"/>
        <v>#NAME?</v>
      </c>
      <c r="L1166" s="78" t="str">
        <f t="shared" si="8"/>
        <v>#NAME?</v>
      </c>
      <c r="M1166" s="4"/>
      <c r="N1166" s="4"/>
      <c r="O1166" s="74" t="str">
        <f t="shared" si="9"/>
        <v>#NAME?</v>
      </c>
      <c r="P1166" s="75" t="str">
        <f>IF(O1166="","",IF(OR(periods_per_year=26,periods_per_year=52),IF(periods_per_year=26,IF(O1166=1,fpdate,P1165+14),IF(periods_per_year=52,IF(O1166=1,fpdate,P1165+7),"n/a")),IF(periods_per_year=24,DATE(YEAR(fpdate),MONTH(fpdate)+(O1166-1)/2+IF(AND(DAY(fpdate)&gt;=15,MOD(O1166,2)=0),1,0),IF(MOD(O1166,2)=0,IF(DAY(fpdate)&gt;=15,DAY(fpdate)-14,DAY(fpdate)+14),DAY(fpdate))),IF(DAY(DATE(YEAR(fpdate),MONTH(fpdate)+O1166-1,DAY(fpdate)))&lt;&gt;DAY(fpdate),DATE(YEAR(fpdate),MONTH(fpdate)+O1166,0),DATE(YEAR(fpdate),MONTH(fpdate)+O1166-1,DAY(fpdate))))))</f>
        <v>#NAME?</v>
      </c>
      <c r="Q1166" s="80" t="str">
        <f>IF(O1166="","",IF(D1166&lt;&gt;"",D1166,IF(O1166=1,start_rate,IF(variable,IF(OR(O1166=1,O1166&lt;$J$23*periods_per_year),Q1165,MIN($J$24,IF(MOD(O1166-1,$J$26)=0,MAX($J$25,Q1165+$J$27),Q1165))),Q1165))))</f>
        <v>#NAME?</v>
      </c>
      <c r="R1166" s="78" t="str">
        <f t="shared" si="10"/>
        <v>#NAME?</v>
      </c>
      <c r="S1166" s="78" t="str">
        <f t="shared" si="11"/>
        <v>#NAME?</v>
      </c>
      <c r="T1166" s="78" t="str">
        <f t="shared" si="12"/>
        <v>#NAME?</v>
      </c>
      <c r="U1166" s="78" t="str">
        <f t="shared" si="13"/>
        <v>#NAME?</v>
      </c>
    </row>
    <row r="1167" ht="12.75" customHeight="1">
      <c r="A1167" s="74" t="str">
        <f t="shared" si="1"/>
        <v>#NAME?</v>
      </c>
      <c r="B1167" s="75" t="str">
        <f>IF(A1167="","",IF(OR(periods_per_year=26,periods_per_year=52),IF(periods_per_year=26,IF(A1167=1,fpdate,B1166+14),IF(periods_per_year=52,IF(A1167=1,fpdate,B1166+7),"n/a")),IF(periods_per_year=24,DATE(YEAR(fpdate),MONTH(fpdate)+(A1167-1)/2+IF(AND(DAY(fpdate)&gt;=15,MOD(A1167,2)=0),1,0),IF(MOD(A1167,2)=0,IF(DAY(fpdate)&gt;=15,DAY(fpdate)-14,DAY(fpdate)+14),DAY(fpdate))),IF(DAY(DATE(YEAR(fpdate),MONTH(fpdate)+A1167-1,DAY(fpdate)))&lt;&gt;DAY(fpdate),DATE(YEAR(fpdate),MONTH(fpdate)+A1167,0),DATE(YEAR(fpdate),MONTH(fpdate)+A1167-1,DAY(fpdate))))))</f>
        <v>#NAME?</v>
      </c>
      <c r="C1167" s="76" t="str">
        <f t="shared" si="2"/>
        <v>#NAME?</v>
      </c>
      <c r="D1167" s="77" t="str">
        <f>IF(A1167="","",IF(A1167=1,start_rate,IF(variable,IF(OR(A1167=1,A1167&lt;$J$23*periods_per_year),D1166,MIN($J$24,IF(MOD(A1167-1,$J$26)=0,MAX($J$25,D1166+$J$27),D1166))),D1166)))</f>
        <v>#NAME?</v>
      </c>
      <c r="E1167" s="78" t="str">
        <f t="shared" si="3"/>
        <v>#NAME?</v>
      </c>
      <c r="F1167" s="78" t="str">
        <f t="shared" si="4"/>
        <v>#NAME?</v>
      </c>
      <c r="G1167" s="78" t="str">
        <f>IF(OR(A1167="",A1167&lt;$E$23),"",IF(J1166&lt;=F1167,0,IF(IF(AND(A1167&gt;=$E$23,MOD(A1167-$E$23,int)=0),$E$24,0)+F1167&gt;=J1166+E1167,J1166+E1167-F1167,IF(AND(A1167&gt;=$E$23,MOD(A1167-$E$23,int)=0),$E$24,0)+IF(IF(AND(A1167&gt;=$E$23,MOD(A1167-$E$23,int)=0),$E$24,0)+IF(MOD(A1167-$E$27,periods_per_year)=0,$E$26,0)+F1167&lt;J1166+E1167,IF(MOD(A1167-$E$27,periods_per_year)=0,$E$26,0),J1166+E1167-IF(AND(A1167&gt;=$E$23,MOD(A1167-$E$23,int)=0),$E$24,0)-F1167))))</f>
        <v>#NAME?</v>
      </c>
      <c r="H1167" s="79"/>
      <c r="I1167" s="78" t="str">
        <f t="shared" si="5"/>
        <v>#NAME?</v>
      </c>
      <c r="J1167" s="78" t="str">
        <f t="shared" si="6"/>
        <v>#NAME?</v>
      </c>
      <c r="K1167" s="78" t="str">
        <f t="shared" si="7"/>
        <v>#NAME?</v>
      </c>
      <c r="L1167" s="78" t="str">
        <f t="shared" si="8"/>
        <v>#NAME?</v>
      </c>
      <c r="M1167" s="4"/>
      <c r="N1167" s="4"/>
      <c r="O1167" s="74" t="str">
        <f t="shared" si="9"/>
        <v>#NAME?</v>
      </c>
      <c r="P1167" s="75" t="str">
        <f>IF(O1167="","",IF(OR(periods_per_year=26,periods_per_year=52),IF(periods_per_year=26,IF(O1167=1,fpdate,P1166+14),IF(periods_per_year=52,IF(O1167=1,fpdate,P1166+7),"n/a")),IF(periods_per_year=24,DATE(YEAR(fpdate),MONTH(fpdate)+(O1167-1)/2+IF(AND(DAY(fpdate)&gt;=15,MOD(O1167,2)=0),1,0),IF(MOD(O1167,2)=0,IF(DAY(fpdate)&gt;=15,DAY(fpdate)-14,DAY(fpdate)+14),DAY(fpdate))),IF(DAY(DATE(YEAR(fpdate),MONTH(fpdate)+O1167-1,DAY(fpdate)))&lt;&gt;DAY(fpdate),DATE(YEAR(fpdate),MONTH(fpdate)+O1167,0),DATE(YEAR(fpdate),MONTH(fpdate)+O1167-1,DAY(fpdate))))))</f>
        <v>#NAME?</v>
      </c>
      <c r="Q1167" s="80" t="str">
        <f>IF(O1167="","",IF(D1167&lt;&gt;"",D1167,IF(O1167=1,start_rate,IF(variable,IF(OR(O1167=1,O1167&lt;$J$23*periods_per_year),Q1166,MIN($J$24,IF(MOD(O1167-1,$J$26)=0,MAX($J$25,Q1166+$J$27),Q1166))),Q1166))))</f>
        <v>#NAME?</v>
      </c>
      <c r="R1167" s="78" t="str">
        <f t="shared" si="10"/>
        <v>#NAME?</v>
      </c>
      <c r="S1167" s="78" t="str">
        <f t="shared" si="11"/>
        <v>#NAME?</v>
      </c>
      <c r="T1167" s="78" t="str">
        <f t="shared" si="12"/>
        <v>#NAME?</v>
      </c>
      <c r="U1167" s="78" t="str">
        <f t="shared" si="13"/>
        <v>#NAME?</v>
      </c>
    </row>
    <row r="1168" ht="12.75" customHeight="1">
      <c r="A1168" s="74" t="str">
        <f t="shared" si="1"/>
        <v>#NAME?</v>
      </c>
      <c r="B1168" s="75" t="str">
        <f>IF(A1168="","",IF(OR(periods_per_year=26,periods_per_year=52),IF(periods_per_year=26,IF(A1168=1,fpdate,B1167+14),IF(periods_per_year=52,IF(A1168=1,fpdate,B1167+7),"n/a")),IF(periods_per_year=24,DATE(YEAR(fpdate),MONTH(fpdate)+(A1168-1)/2+IF(AND(DAY(fpdate)&gt;=15,MOD(A1168,2)=0),1,0),IF(MOD(A1168,2)=0,IF(DAY(fpdate)&gt;=15,DAY(fpdate)-14,DAY(fpdate)+14),DAY(fpdate))),IF(DAY(DATE(YEAR(fpdate),MONTH(fpdate)+A1168-1,DAY(fpdate)))&lt;&gt;DAY(fpdate),DATE(YEAR(fpdate),MONTH(fpdate)+A1168,0),DATE(YEAR(fpdate),MONTH(fpdate)+A1168-1,DAY(fpdate))))))</f>
        <v>#NAME?</v>
      </c>
      <c r="C1168" s="76" t="str">
        <f t="shared" si="2"/>
        <v>#NAME?</v>
      </c>
      <c r="D1168" s="77" t="str">
        <f>IF(A1168="","",IF(A1168=1,start_rate,IF(variable,IF(OR(A1168=1,A1168&lt;$J$23*periods_per_year),D1167,MIN($J$24,IF(MOD(A1168-1,$J$26)=0,MAX($J$25,D1167+$J$27),D1167))),D1167)))</f>
        <v>#NAME?</v>
      </c>
      <c r="E1168" s="78" t="str">
        <f t="shared" si="3"/>
        <v>#NAME?</v>
      </c>
      <c r="F1168" s="78" t="str">
        <f t="shared" si="4"/>
        <v>#NAME?</v>
      </c>
      <c r="G1168" s="78" t="str">
        <f>IF(OR(A1168="",A1168&lt;$E$23),"",IF(J1167&lt;=F1168,0,IF(IF(AND(A1168&gt;=$E$23,MOD(A1168-$E$23,int)=0),$E$24,0)+F1168&gt;=J1167+E1168,J1167+E1168-F1168,IF(AND(A1168&gt;=$E$23,MOD(A1168-$E$23,int)=0),$E$24,0)+IF(IF(AND(A1168&gt;=$E$23,MOD(A1168-$E$23,int)=0),$E$24,0)+IF(MOD(A1168-$E$27,periods_per_year)=0,$E$26,0)+F1168&lt;J1167+E1168,IF(MOD(A1168-$E$27,periods_per_year)=0,$E$26,0),J1167+E1168-IF(AND(A1168&gt;=$E$23,MOD(A1168-$E$23,int)=0),$E$24,0)-F1168))))</f>
        <v>#NAME?</v>
      </c>
      <c r="H1168" s="79"/>
      <c r="I1168" s="78" t="str">
        <f t="shared" si="5"/>
        <v>#NAME?</v>
      </c>
      <c r="J1168" s="78" t="str">
        <f t="shared" si="6"/>
        <v>#NAME?</v>
      </c>
      <c r="K1168" s="78" t="str">
        <f t="shared" si="7"/>
        <v>#NAME?</v>
      </c>
      <c r="L1168" s="78" t="str">
        <f t="shared" si="8"/>
        <v>#NAME?</v>
      </c>
      <c r="M1168" s="4"/>
      <c r="N1168" s="4"/>
      <c r="O1168" s="74" t="str">
        <f t="shared" si="9"/>
        <v>#NAME?</v>
      </c>
      <c r="P1168" s="75" t="str">
        <f>IF(O1168="","",IF(OR(periods_per_year=26,periods_per_year=52),IF(periods_per_year=26,IF(O1168=1,fpdate,P1167+14),IF(periods_per_year=52,IF(O1168=1,fpdate,P1167+7),"n/a")),IF(periods_per_year=24,DATE(YEAR(fpdate),MONTH(fpdate)+(O1168-1)/2+IF(AND(DAY(fpdate)&gt;=15,MOD(O1168,2)=0),1,0),IF(MOD(O1168,2)=0,IF(DAY(fpdate)&gt;=15,DAY(fpdate)-14,DAY(fpdate)+14),DAY(fpdate))),IF(DAY(DATE(YEAR(fpdate),MONTH(fpdate)+O1168-1,DAY(fpdate)))&lt;&gt;DAY(fpdate),DATE(YEAR(fpdate),MONTH(fpdate)+O1168,0),DATE(YEAR(fpdate),MONTH(fpdate)+O1168-1,DAY(fpdate))))))</f>
        <v>#NAME?</v>
      </c>
      <c r="Q1168" s="80" t="str">
        <f>IF(O1168="","",IF(D1168&lt;&gt;"",D1168,IF(O1168=1,start_rate,IF(variable,IF(OR(O1168=1,O1168&lt;$J$23*periods_per_year),Q1167,MIN($J$24,IF(MOD(O1168-1,$J$26)=0,MAX($J$25,Q1167+$J$27),Q1167))),Q1167))))</f>
        <v>#NAME?</v>
      </c>
      <c r="R1168" s="78" t="str">
        <f t="shared" si="10"/>
        <v>#NAME?</v>
      </c>
      <c r="S1168" s="78" t="str">
        <f t="shared" si="11"/>
        <v>#NAME?</v>
      </c>
      <c r="T1168" s="78" t="str">
        <f t="shared" si="12"/>
        <v>#NAME?</v>
      </c>
      <c r="U1168" s="78" t="str">
        <f t="shared" si="13"/>
        <v>#NAME?</v>
      </c>
    </row>
    <row r="1169" ht="12.75" customHeight="1">
      <c r="A1169" s="74" t="str">
        <f t="shared" si="1"/>
        <v>#NAME?</v>
      </c>
      <c r="B1169" s="75" t="str">
        <f>IF(A1169="","",IF(OR(periods_per_year=26,periods_per_year=52),IF(periods_per_year=26,IF(A1169=1,fpdate,B1168+14),IF(periods_per_year=52,IF(A1169=1,fpdate,B1168+7),"n/a")),IF(periods_per_year=24,DATE(YEAR(fpdate),MONTH(fpdate)+(A1169-1)/2+IF(AND(DAY(fpdate)&gt;=15,MOD(A1169,2)=0),1,0),IF(MOD(A1169,2)=0,IF(DAY(fpdate)&gt;=15,DAY(fpdate)-14,DAY(fpdate)+14),DAY(fpdate))),IF(DAY(DATE(YEAR(fpdate),MONTH(fpdate)+A1169-1,DAY(fpdate)))&lt;&gt;DAY(fpdate),DATE(YEAR(fpdate),MONTH(fpdate)+A1169,0),DATE(YEAR(fpdate),MONTH(fpdate)+A1169-1,DAY(fpdate))))))</f>
        <v>#NAME?</v>
      </c>
      <c r="C1169" s="76" t="str">
        <f t="shared" si="2"/>
        <v>#NAME?</v>
      </c>
      <c r="D1169" s="77" t="str">
        <f>IF(A1169="","",IF(A1169=1,start_rate,IF(variable,IF(OR(A1169=1,A1169&lt;$J$23*periods_per_year),D1168,MIN($J$24,IF(MOD(A1169-1,$J$26)=0,MAX($J$25,D1168+$J$27),D1168))),D1168)))</f>
        <v>#NAME?</v>
      </c>
      <c r="E1169" s="78" t="str">
        <f t="shared" si="3"/>
        <v>#NAME?</v>
      </c>
      <c r="F1169" s="78" t="str">
        <f t="shared" si="4"/>
        <v>#NAME?</v>
      </c>
      <c r="G1169" s="78" t="str">
        <f>IF(OR(A1169="",A1169&lt;$E$23),"",IF(J1168&lt;=F1169,0,IF(IF(AND(A1169&gt;=$E$23,MOD(A1169-$E$23,int)=0),$E$24,0)+F1169&gt;=J1168+E1169,J1168+E1169-F1169,IF(AND(A1169&gt;=$E$23,MOD(A1169-$E$23,int)=0),$E$24,0)+IF(IF(AND(A1169&gt;=$E$23,MOD(A1169-$E$23,int)=0),$E$24,0)+IF(MOD(A1169-$E$27,periods_per_year)=0,$E$26,0)+F1169&lt;J1168+E1169,IF(MOD(A1169-$E$27,periods_per_year)=0,$E$26,0),J1168+E1169-IF(AND(A1169&gt;=$E$23,MOD(A1169-$E$23,int)=0),$E$24,0)-F1169))))</f>
        <v>#NAME?</v>
      </c>
      <c r="H1169" s="79"/>
      <c r="I1169" s="78" t="str">
        <f t="shared" si="5"/>
        <v>#NAME?</v>
      </c>
      <c r="J1169" s="78" t="str">
        <f t="shared" si="6"/>
        <v>#NAME?</v>
      </c>
      <c r="K1169" s="78" t="str">
        <f t="shared" si="7"/>
        <v>#NAME?</v>
      </c>
      <c r="L1169" s="78" t="str">
        <f t="shared" si="8"/>
        <v>#NAME?</v>
      </c>
      <c r="M1169" s="4"/>
      <c r="N1169" s="4"/>
      <c r="O1169" s="74" t="str">
        <f t="shared" si="9"/>
        <v>#NAME?</v>
      </c>
      <c r="P1169" s="75" t="str">
        <f>IF(O1169="","",IF(OR(periods_per_year=26,periods_per_year=52),IF(periods_per_year=26,IF(O1169=1,fpdate,P1168+14),IF(periods_per_year=52,IF(O1169=1,fpdate,P1168+7),"n/a")),IF(periods_per_year=24,DATE(YEAR(fpdate),MONTH(fpdate)+(O1169-1)/2+IF(AND(DAY(fpdate)&gt;=15,MOD(O1169,2)=0),1,0),IF(MOD(O1169,2)=0,IF(DAY(fpdate)&gt;=15,DAY(fpdate)-14,DAY(fpdate)+14),DAY(fpdate))),IF(DAY(DATE(YEAR(fpdate),MONTH(fpdate)+O1169-1,DAY(fpdate)))&lt;&gt;DAY(fpdate),DATE(YEAR(fpdate),MONTH(fpdate)+O1169,0),DATE(YEAR(fpdate),MONTH(fpdate)+O1169-1,DAY(fpdate))))))</f>
        <v>#NAME?</v>
      </c>
      <c r="Q1169" s="80" t="str">
        <f>IF(O1169="","",IF(D1169&lt;&gt;"",D1169,IF(O1169=1,start_rate,IF(variable,IF(OR(O1169=1,O1169&lt;$J$23*periods_per_year),Q1168,MIN($J$24,IF(MOD(O1169-1,$J$26)=0,MAX($J$25,Q1168+$J$27),Q1168))),Q1168))))</f>
        <v>#NAME?</v>
      </c>
      <c r="R1169" s="78" t="str">
        <f t="shared" si="10"/>
        <v>#NAME?</v>
      </c>
      <c r="S1169" s="78" t="str">
        <f t="shared" si="11"/>
        <v>#NAME?</v>
      </c>
      <c r="T1169" s="78" t="str">
        <f t="shared" si="12"/>
        <v>#NAME?</v>
      </c>
      <c r="U1169" s="78" t="str">
        <f t="shared" si="13"/>
        <v>#NAME?</v>
      </c>
    </row>
    <row r="1170" ht="12.75" customHeight="1">
      <c r="A1170" s="74" t="str">
        <f t="shared" si="1"/>
        <v>#NAME?</v>
      </c>
      <c r="B1170" s="75" t="str">
        <f>IF(A1170="","",IF(OR(periods_per_year=26,periods_per_year=52),IF(periods_per_year=26,IF(A1170=1,fpdate,B1169+14),IF(periods_per_year=52,IF(A1170=1,fpdate,B1169+7),"n/a")),IF(periods_per_year=24,DATE(YEAR(fpdate),MONTH(fpdate)+(A1170-1)/2+IF(AND(DAY(fpdate)&gt;=15,MOD(A1170,2)=0),1,0),IF(MOD(A1170,2)=0,IF(DAY(fpdate)&gt;=15,DAY(fpdate)-14,DAY(fpdate)+14),DAY(fpdate))),IF(DAY(DATE(YEAR(fpdate),MONTH(fpdate)+A1170-1,DAY(fpdate)))&lt;&gt;DAY(fpdate),DATE(YEAR(fpdate),MONTH(fpdate)+A1170,0),DATE(YEAR(fpdate),MONTH(fpdate)+A1170-1,DAY(fpdate))))))</f>
        <v>#NAME?</v>
      </c>
      <c r="C1170" s="76" t="str">
        <f t="shared" si="2"/>
        <v>#NAME?</v>
      </c>
      <c r="D1170" s="77" t="str">
        <f>IF(A1170="","",IF(A1170=1,start_rate,IF(variable,IF(OR(A1170=1,A1170&lt;$J$23*periods_per_year),D1169,MIN($J$24,IF(MOD(A1170-1,$J$26)=0,MAX($J$25,D1169+$J$27),D1169))),D1169)))</f>
        <v>#NAME?</v>
      </c>
      <c r="E1170" s="78" t="str">
        <f t="shared" si="3"/>
        <v>#NAME?</v>
      </c>
      <c r="F1170" s="78" t="str">
        <f t="shared" si="4"/>
        <v>#NAME?</v>
      </c>
      <c r="G1170" s="78" t="str">
        <f>IF(OR(A1170="",A1170&lt;$E$23),"",IF(J1169&lt;=F1170,0,IF(IF(AND(A1170&gt;=$E$23,MOD(A1170-$E$23,int)=0),$E$24,0)+F1170&gt;=J1169+E1170,J1169+E1170-F1170,IF(AND(A1170&gt;=$E$23,MOD(A1170-$E$23,int)=0),$E$24,0)+IF(IF(AND(A1170&gt;=$E$23,MOD(A1170-$E$23,int)=0),$E$24,0)+IF(MOD(A1170-$E$27,periods_per_year)=0,$E$26,0)+F1170&lt;J1169+E1170,IF(MOD(A1170-$E$27,periods_per_year)=0,$E$26,0),J1169+E1170-IF(AND(A1170&gt;=$E$23,MOD(A1170-$E$23,int)=0),$E$24,0)-F1170))))</f>
        <v>#NAME?</v>
      </c>
      <c r="H1170" s="79"/>
      <c r="I1170" s="78" t="str">
        <f t="shared" si="5"/>
        <v>#NAME?</v>
      </c>
      <c r="J1170" s="78" t="str">
        <f t="shared" si="6"/>
        <v>#NAME?</v>
      </c>
      <c r="K1170" s="78" t="str">
        <f t="shared" si="7"/>
        <v>#NAME?</v>
      </c>
      <c r="L1170" s="78" t="str">
        <f t="shared" si="8"/>
        <v>#NAME?</v>
      </c>
      <c r="M1170" s="4"/>
      <c r="N1170" s="4"/>
      <c r="O1170" s="74" t="str">
        <f t="shared" si="9"/>
        <v>#NAME?</v>
      </c>
      <c r="P1170" s="75" t="str">
        <f>IF(O1170="","",IF(OR(periods_per_year=26,periods_per_year=52),IF(periods_per_year=26,IF(O1170=1,fpdate,P1169+14),IF(periods_per_year=52,IF(O1170=1,fpdate,P1169+7),"n/a")),IF(periods_per_year=24,DATE(YEAR(fpdate),MONTH(fpdate)+(O1170-1)/2+IF(AND(DAY(fpdate)&gt;=15,MOD(O1170,2)=0),1,0),IF(MOD(O1170,2)=0,IF(DAY(fpdate)&gt;=15,DAY(fpdate)-14,DAY(fpdate)+14),DAY(fpdate))),IF(DAY(DATE(YEAR(fpdate),MONTH(fpdate)+O1170-1,DAY(fpdate)))&lt;&gt;DAY(fpdate),DATE(YEAR(fpdate),MONTH(fpdate)+O1170,0),DATE(YEAR(fpdate),MONTH(fpdate)+O1170-1,DAY(fpdate))))))</f>
        <v>#NAME?</v>
      </c>
      <c r="Q1170" s="80" t="str">
        <f>IF(O1170="","",IF(D1170&lt;&gt;"",D1170,IF(O1170=1,start_rate,IF(variable,IF(OR(O1170=1,O1170&lt;$J$23*periods_per_year),Q1169,MIN($J$24,IF(MOD(O1170-1,$J$26)=0,MAX($J$25,Q1169+$J$27),Q1169))),Q1169))))</f>
        <v>#NAME?</v>
      </c>
      <c r="R1170" s="78" t="str">
        <f t="shared" si="10"/>
        <v>#NAME?</v>
      </c>
      <c r="S1170" s="78" t="str">
        <f t="shared" si="11"/>
        <v>#NAME?</v>
      </c>
      <c r="T1170" s="78" t="str">
        <f t="shared" si="12"/>
        <v>#NAME?</v>
      </c>
      <c r="U1170" s="78" t="str">
        <f t="shared" si="13"/>
        <v>#NAME?</v>
      </c>
    </row>
    <row r="1171" ht="12.75" customHeight="1">
      <c r="A1171" s="74" t="str">
        <f t="shared" si="1"/>
        <v>#NAME?</v>
      </c>
      <c r="B1171" s="75" t="str">
        <f>IF(A1171="","",IF(OR(periods_per_year=26,periods_per_year=52),IF(periods_per_year=26,IF(A1171=1,fpdate,B1170+14),IF(periods_per_year=52,IF(A1171=1,fpdate,B1170+7),"n/a")),IF(periods_per_year=24,DATE(YEAR(fpdate),MONTH(fpdate)+(A1171-1)/2+IF(AND(DAY(fpdate)&gt;=15,MOD(A1171,2)=0),1,0),IF(MOD(A1171,2)=0,IF(DAY(fpdate)&gt;=15,DAY(fpdate)-14,DAY(fpdate)+14),DAY(fpdate))),IF(DAY(DATE(YEAR(fpdate),MONTH(fpdate)+A1171-1,DAY(fpdate)))&lt;&gt;DAY(fpdate),DATE(YEAR(fpdate),MONTH(fpdate)+A1171,0),DATE(YEAR(fpdate),MONTH(fpdate)+A1171-1,DAY(fpdate))))))</f>
        <v>#NAME?</v>
      </c>
      <c r="C1171" s="76" t="str">
        <f t="shared" si="2"/>
        <v>#NAME?</v>
      </c>
      <c r="D1171" s="77" t="str">
        <f>IF(A1171="","",IF(A1171=1,start_rate,IF(variable,IF(OR(A1171=1,A1171&lt;$J$23*periods_per_year),D1170,MIN($J$24,IF(MOD(A1171-1,$J$26)=0,MAX($J$25,D1170+$J$27),D1170))),D1170)))</f>
        <v>#NAME?</v>
      </c>
      <c r="E1171" s="78" t="str">
        <f t="shared" si="3"/>
        <v>#NAME?</v>
      </c>
      <c r="F1171" s="78" t="str">
        <f t="shared" si="4"/>
        <v>#NAME?</v>
      </c>
      <c r="G1171" s="78" t="str">
        <f>IF(OR(A1171="",A1171&lt;$E$23),"",IF(J1170&lt;=F1171,0,IF(IF(AND(A1171&gt;=$E$23,MOD(A1171-$E$23,int)=0),$E$24,0)+F1171&gt;=J1170+E1171,J1170+E1171-F1171,IF(AND(A1171&gt;=$E$23,MOD(A1171-$E$23,int)=0),$E$24,0)+IF(IF(AND(A1171&gt;=$E$23,MOD(A1171-$E$23,int)=0),$E$24,0)+IF(MOD(A1171-$E$27,periods_per_year)=0,$E$26,0)+F1171&lt;J1170+E1171,IF(MOD(A1171-$E$27,periods_per_year)=0,$E$26,0),J1170+E1171-IF(AND(A1171&gt;=$E$23,MOD(A1171-$E$23,int)=0),$E$24,0)-F1171))))</f>
        <v>#NAME?</v>
      </c>
      <c r="H1171" s="79"/>
      <c r="I1171" s="78" t="str">
        <f t="shared" si="5"/>
        <v>#NAME?</v>
      </c>
      <c r="J1171" s="78" t="str">
        <f t="shared" si="6"/>
        <v>#NAME?</v>
      </c>
      <c r="K1171" s="78" t="str">
        <f t="shared" si="7"/>
        <v>#NAME?</v>
      </c>
      <c r="L1171" s="78" t="str">
        <f t="shared" si="8"/>
        <v>#NAME?</v>
      </c>
      <c r="M1171" s="4"/>
      <c r="N1171" s="4"/>
      <c r="O1171" s="74" t="str">
        <f t="shared" si="9"/>
        <v>#NAME?</v>
      </c>
      <c r="P1171" s="75" t="str">
        <f>IF(O1171="","",IF(OR(periods_per_year=26,periods_per_year=52),IF(periods_per_year=26,IF(O1171=1,fpdate,P1170+14),IF(periods_per_year=52,IF(O1171=1,fpdate,P1170+7),"n/a")),IF(periods_per_year=24,DATE(YEAR(fpdate),MONTH(fpdate)+(O1171-1)/2+IF(AND(DAY(fpdate)&gt;=15,MOD(O1171,2)=0),1,0),IF(MOD(O1171,2)=0,IF(DAY(fpdate)&gt;=15,DAY(fpdate)-14,DAY(fpdate)+14),DAY(fpdate))),IF(DAY(DATE(YEAR(fpdate),MONTH(fpdate)+O1171-1,DAY(fpdate)))&lt;&gt;DAY(fpdate),DATE(YEAR(fpdate),MONTH(fpdate)+O1171,0),DATE(YEAR(fpdate),MONTH(fpdate)+O1171-1,DAY(fpdate))))))</f>
        <v>#NAME?</v>
      </c>
      <c r="Q1171" s="80" t="str">
        <f>IF(O1171="","",IF(D1171&lt;&gt;"",D1171,IF(O1171=1,start_rate,IF(variable,IF(OR(O1171=1,O1171&lt;$J$23*periods_per_year),Q1170,MIN($J$24,IF(MOD(O1171-1,$J$26)=0,MAX($J$25,Q1170+$J$27),Q1170))),Q1170))))</f>
        <v>#NAME?</v>
      </c>
      <c r="R1171" s="78" t="str">
        <f t="shared" si="10"/>
        <v>#NAME?</v>
      </c>
      <c r="S1171" s="78" t="str">
        <f t="shared" si="11"/>
        <v>#NAME?</v>
      </c>
      <c r="T1171" s="78" t="str">
        <f t="shared" si="12"/>
        <v>#NAME?</v>
      </c>
      <c r="U1171" s="78" t="str">
        <f t="shared" si="13"/>
        <v>#NAME?</v>
      </c>
    </row>
    <row r="1172" ht="12.75" customHeight="1">
      <c r="A1172" s="74" t="str">
        <f t="shared" si="1"/>
        <v>#NAME?</v>
      </c>
      <c r="B1172" s="75" t="str">
        <f>IF(A1172="","",IF(OR(periods_per_year=26,periods_per_year=52),IF(periods_per_year=26,IF(A1172=1,fpdate,B1171+14),IF(periods_per_year=52,IF(A1172=1,fpdate,B1171+7),"n/a")),IF(periods_per_year=24,DATE(YEAR(fpdate),MONTH(fpdate)+(A1172-1)/2+IF(AND(DAY(fpdate)&gt;=15,MOD(A1172,2)=0),1,0),IF(MOD(A1172,2)=0,IF(DAY(fpdate)&gt;=15,DAY(fpdate)-14,DAY(fpdate)+14),DAY(fpdate))),IF(DAY(DATE(YEAR(fpdate),MONTH(fpdate)+A1172-1,DAY(fpdate)))&lt;&gt;DAY(fpdate),DATE(YEAR(fpdate),MONTH(fpdate)+A1172,0),DATE(YEAR(fpdate),MONTH(fpdate)+A1172-1,DAY(fpdate))))))</f>
        <v>#NAME?</v>
      </c>
      <c r="C1172" s="76" t="str">
        <f t="shared" si="2"/>
        <v>#NAME?</v>
      </c>
      <c r="D1172" s="77" t="str">
        <f>IF(A1172="","",IF(A1172=1,start_rate,IF(variable,IF(OR(A1172=1,A1172&lt;$J$23*periods_per_year),D1171,MIN($J$24,IF(MOD(A1172-1,$J$26)=0,MAX($J$25,D1171+$J$27),D1171))),D1171)))</f>
        <v>#NAME?</v>
      </c>
      <c r="E1172" s="78" t="str">
        <f t="shared" si="3"/>
        <v>#NAME?</v>
      </c>
      <c r="F1172" s="78" t="str">
        <f t="shared" si="4"/>
        <v>#NAME?</v>
      </c>
      <c r="G1172" s="78" t="str">
        <f>IF(OR(A1172="",A1172&lt;$E$23),"",IF(J1171&lt;=F1172,0,IF(IF(AND(A1172&gt;=$E$23,MOD(A1172-$E$23,int)=0),$E$24,0)+F1172&gt;=J1171+E1172,J1171+E1172-F1172,IF(AND(A1172&gt;=$E$23,MOD(A1172-$E$23,int)=0),$E$24,0)+IF(IF(AND(A1172&gt;=$E$23,MOD(A1172-$E$23,int)=0),$E$24,0)+IF(MOD(A1172-$E$27,periods_per_year)=0,$E$26,0)+F1172&lt;J1171+E1172,IF(MOD(A1172-$E$27,periods_per_year)=0,$E$26,0),J1171+E1172-IF(AND(A1172&gt;=$E$23,MOD(A1172-$E$23,int)=0),$E$24,0)-F1172))))</f>
        <v>#NAME?</v>
      </c>
      <c r="H1172" s="79"/>
      <c r="I1172" s="78" t="str">
        <f t="shared" si="5"/>
        <v>#NAME?</v>
      </c>
      <c r="J1172" s="78" t="str">
        <f t="shared" si="6"/>
        <v>#NAME?</v>
      </c>
      <c r="K1172" s="78" t="str">
        <f t="shared" si="7"/>
        <v>#NAME?</v>
      </c>
      <c r="L1172" s="78" t="str">
        <f t="shared" si="8"/>
        <v>#NAME?</v>
      </c>
      <c r="M1172" s="4"/>
      <c r="N1172" s="4"/>
      <c r="O1172" s="74" t="str">
        <f t="shared" si="9"/>
        <v>#NAME?</v>
      </c>
      <c r="P1172" s="75" t="str">
        <f>IF(O1172="","",IF(OR(periods_per_year=26,periods_per_year=52),IF(periods_per_year=26,IF(O1172=1,fpdate,P1171+14),IF(periods_per_year=52,IF(O1172=1,fpdate,P1171+7),"n/a")),IF(periods_per_year=24,DATE(YEAR(fpdate),MONTH(fpdate)+(O1172-1)/2+IF(AND(DAY(fpdate)&gt;=15,MOD(O1172,2)=0),1,0),IF(MOD(O1172,2)=0,IF(DAY(fpdate)&gt;=15,DAY(fpdate)-14,DAY(fpdate)+14),DAY(fpdate))),IF(DAY(DATE(YEAR(fpdate),MONTH(fpdate)+O1172-1,DAY(fpdate)))&lt;&gt;DAY(fpdate),DATE(YEAR(fpdate),MONTH(fpdate)+O1172,0),DATE(YEAR(fpdate),MONTH(fpdate)+O1172-1,DAY(fpdate))))))</f>
        <v>#NAME?</v>
      </c>
      <c r="Q1172" s="80" t="str">
        <f>IF(O1172="","",IF(D1172&lt;&gt;"",D1172,IF(O1172=1,start_rate,IF(variable,IF(OR(O1172=1,O1172&lt;$J$23*periods_per_year),Q1171,MIN($J$24,IF(MOD(O1172-1,$J$26)=0,MAX($J$25,Q1171+$J$27),Q1171))),Q1171))))</f>
        <v>#NAME?</v>
      </c>
      <c r="R1172" s="78" t="str">
        <f t="shared" si="10"/>
        <v>#NAME?</v>
      </c>
      <c r="S1172" s="78" t="str">
        <f t="shared" si="11"/>
        <v>#NAME?</v>
      </c>
      <c r="T1172" s="78" t="str">
        <f t="shared" si="12"/>
        <v>#NAME?</v>
      </c>
      <c r="U1172" s="78" t="str">
        <f t="shared" si="13"/>
        <v>#NAME?</v>
      </c>
    </row>
    <row r="1173" ht="12.75" customHeight="1">
      <c r="A1173" s="74" t="str">
        <f t="shared" si="1"/>
        <v>#NAME?</v>
      </c>
      <c r="B1173" s="75" t="str">
        <f>IF(A1173="","",IF(OR(periods_per_year=26,periods_per_year=52),IF(periods_per_year=26,IF(A1173=1,fpdate,B1172+14),IF(periods_per_year=52,IF(A1173=1,fpdate,B1172+7),"n/a")),IF(periods_per_year=24,DATE(YEAR(fpdate),MONTH(fpdate)+(A1173-1)/2+IF(AND(DAY(fpdate)&gt;=15,MOD(A1173,2)=0),1,0),IF(MOD(A1173,2)=0,IF(DAY(fpdate)&gt;=15,DAY(fpdate)-14,DAY(fpdate)+14),DAY(fpdate))),IF(DAY(DATE(YEAR(fpdate),MONTH(fpdate)+A1173-1,DAY(fpdate)))&lt;&gt;DAY(fpdate),DATE(YEAR(fpdate),MONTH(fpdate)+A1173,0),DATE(YEAR(fpdate),MONTH(fpdate)+A1173-1,DAY(fpdate))))))</f>
        <v>#NAME?</v>
      </c>
      <c r="C1173" s="76" t="str">
        <f t="shared" si="2"/>
        <v>#NAME?</v>
      </c>
      <c r="D1173" s="77" t="str">
        <f>IF(A1173="","",IF(A1173=1,start_rate,IF(variable,IF(OR(A1173=1,A1173&lt;$J$23*periods_per_year),D1172,MIN($J$24,IF(MOD(A1173-1,$J$26)=0,MAX($J$25,D1172+$J$27),D1172))),D1172)))</f>
        <v>#NAME?</v>
      </c>
      <c r="E1173" s="78" t="str">
        <f t="shared" si="3"/>
        <v>#NAME?</v>
      </c>
      <c r="F1173" s="78" t="str">
        <f t="shared" si="4"/>
        <v>#NAME?</v>
      </c>
      <c r="G1173" s="78" t="str">
        <f>IF(OR(A1173="",A1173&lt;$E$23),"",IF(J1172&lt;=F1173,0,IF(IF(AND(A1173&gt;=$E$23,MOD(A1173-$E$23,int)=0),$E$24,0)+F1173&gt;=J1172+E1173,J1172+E1173-F1173,IF(AND(A1173&gt;=$E$23,MOD(A1173-$E$23,int)=0),$E$24,0)+IF(IF(AND(A1173&gt;=$E$23,MOD(A1173-$E$23,int)=0),$E$24,0)+IF(MOD(A1173-$E$27,periods_per_year)=0,$E$26,0)+F1173&lt;J1172+E1173,IF(MOD(A1173-$E$27,periods_per_year)=0,$E$26,0),J1172+E1173-IF(AND(A1173&gt;=$E$23,MOD(A1173-$E$23,int)=0),$E$24,0)-F1173))))</f>
        <v>#NAME?</v>
      </c>
      <c r="H1173" s="79"/>
      <c r="I1173" s="78" t="str">
        <f t="shared" si="5"/>
        <v>#NAME?</v>
      </c>
      <c r="J1173" s="78" t="str">
        <f t="shared" si="6"/>
        <v>#NAME?</v>
      </c>
      <c r="K1173" s="78" t="str">
        <f t="shared" si="7"/>
        <v>#NAME?</v>
      </c>
      <c r="L1173" s="78" t="str">
        <f t="shared" si="8"/>
        <v>#NAME?</v>
      </c>
      <c r="M1173" s="4"/>
      <c r="N1173" s="4"/>
      <c r="O1173" s="74" t="str">
        <f t="shared" si="9"/>
        <v>#NAME?</v>
      </c>
      <c r="P1173" s="75" t="str">
        <f>IF(O1173="","",IF(OR(periods_per_year=26,periods_per_year=52),IF(periods_per_year=26,IF(O1173=1,fpdate,P1172+14),IF(periods_per_year=52,IF(O1173=1,fpdate,P1172+7),"n/a")),IF(periods_per_year=24,DATE(YEAR(fpdate),MONTH(fpdate)+(O1173-1)/2+IF(AND(DAY(fpdate)&gt;=15,MOD(O1173,2)=0),1,0),IF(MOD(O1173,2)=0,IF(DAY(fpdate)&gt;=15,DAY(fpdate)-14,DAY(fpdate)+14),DAY(fpdate))),IF(DAY(DATE(YEAR(fpdate),MONTH(fpdate)+O1173-1,DAY(fpdate)))&lt;&gt;DAY(fpdate),DATE(YEAR(fpdate),MONTH(fpdate)+O1173,0),DATE(YEAR(fpdate),MONTH(fpdate)+O1173-1,DAY(fpdate))))))</f>
        <v>#NAME?</v>
      </c>
      <c r="Q1173" s="80" t="str">
        <f>IF(O1173="","",IF(D1173&lt;&gt;"",D1173,IF(O1173=1,start_rate,IF(variable,IF(OR(O1173=1,O1173&lt;$J$23*periods_per_year),Q1172,MIN($J$24,IF(MOD(O1173-1,$J$26)=0,MAX($J$25,Q1172+$J$27),Q1172))),Q1172))))</f>
        <v>#NAME?</v>
      </c>
      <c r="R1173" s="78" t="str">
        <f t="shared" si="10"/>
        <v>#NAME?</v>
      </c>
      <c r="S1173" s="78" t="str">
        <f t="shared" si="11"/>
        <v>#NAME?</v>
      </c>
      <c r="T1173" s="78" t="str">
        <f t="shared" si="12"/>
        <v>#NAME?</v>
      </c>
      <c r="U1173" s="78" t="str">
        <f t="shared" si="13"/>
        <v>#NAME?</v>
      </c>
    </row>
    <row r="1174" ht="12.75" customHeight="1">
      <c r="A1174" s="74" t="str">
        <f t="shared" si="1"/>
        <v>#NAME?</v>
      </c>
      <c r="B1174" s="75" t="str">
        <f>IF(A1174="","",IF(OR(periods_per_year=26,periods_per_year=52),IF(periods_per_year=26,IF(A1174=1,fpdate,B1173+14),IF(periods_per_year=52,IF(A1174=1,fpdate,B1173+7),"n/a")),IF(periods_per_year=24,DATE(YEAR(fpdate),MONTH(fpdate)+(A1174-1)/2+IF(AND(DAY(fpdate)&gt;=15,MOD(A1174,2)=0),1,0),IF(MOD(A1174,2)=0,IF(DAY(fpdate)&gt;=15,DAY(fpdate)-14,DAY(fpdate)+14),DAY(fpdate))),IF(DAY(DATE(YEAR(fpdate),MONTH(fpdate)+A1174-1,DAY(fpdate)))&lt;&gt;DAY(fpdate),DATE(YEAR(fpdate),MONTH(fpdate)+A1174,0),DATE(YEAR(fpdate),MONTH(fpdate)+A1174-1,DAY(fpdate))))))</f>
        <v>#NAME?</v>
      </c>
      <c r="C1174" s="76" t="str">
        <f t="shared" si="2"/>
        <v>#NAME?</v>
      </c>
      <c r="D1174" s="77" t="str">
        <f>IF(A1174="","",IF(A1174=1,start_rate,IF(variable,IF(OR(A1174=1,A1174&lt;$J$23*periods_per_year),D1173,MIN($J$24,IF(MOD(A1174-1,$J$26)=0,MAX($J$25,D1173+$J$27),D1173))),D1173)))</f>
        <v>#NAME?</v>
      </c>
      <c r="E1174" s="78" t="str">
        <f t="shared" si="3"/>
        <v>#NAME?</v>
      </c>
      <c r="F1174" s="78" t="str">
        <f t="shared" si="4"/>
        <v>#NAME?</v>
      </c>
      <c r="G1174" s="78" t="str">
        <f>IF(OR(A1174="",A1174&lt;$E$23),"",IF(J1173&lt;=F1174,0,IF(IF(AND(A1174&gt;=$E$23,MOD(A1174-$E$23,int)=0),$E$24,0)+F1174&gt;=J1173+E1174,J1173+E1174-F1174,IF(AND(A1174&gt;=$E$23,MOD(A1174-$E$23,int)=0),$E$24,0)+IF(IF(AND(A1174&gt;=$E$23,MOD(A1174-$E$23,int)=0),$E$24,0)+IF(MOD(A1174-$E$27,periods_per_year)=0,$E$26,0)+F1174&lt;J1173+E1174,IF(MOD(A1174-$E$27,periods_per_year)=0,$E$26,0),J1173+E1174-IF(AND(A1174&gt;=$E$23,MOD(A1174-$E$23,int)=0),$E$24,0)-F1174))))</f>
        <v>#NAME?</v>
      </c>
      <c r="H1174" s="79"/>
      <c r="I1174" s="78" t="str">
        <f t="shared" si="5"/>
        <v>#NAME?</v>
      </c>
      <c r="J1174" s="78" t="str">
        <f t="shared" si="6"/>
        <v>#NAME?</v>
      </c>
      <c r="K1174" s="78" t="str">
        <f t="shared" si="7"/>
        <v>#NAME?</v>
      </c>
      <c r="L1174" s="78" t="str">
        <f t="shared" si="8"/>
        <v>#NAME?</v>
      </c>
      <c r="M1174" s="4"/>
      <c r="N1174" s="4"/>
      <c r="O1174" s="74" t="str">
        <f t="shared" si="9"/>
        <v>#NAME?</v>
      </c>
      <c r="P1174" s="75" t="str">
        <f>IF(O1174="","",IF(OR(periods_per_year=26,periods_per_year=52),IF(periods_per_year=26,IF(O1174=1,fpdate,P1173+14),IF(periods_per_year=52,IF(O1174=1,fpdate,P1173+7),"n/a")),IF(periods_per_year=24,DATE(YEAR(fpdate),MONTH(fpdate)+(O1174-1)/2+IF(AND(DAY(fpdate)&gt;=15,MOD(O1174,2)=0),1,0),IF(MOD(O1174,2)=0,IF(DAY(fpdate)&gt;=15,DAY(fpdate)-14,DAY(fpdate)+14),DAY(fpdate))),IF(DAY(DATE(YEAR(fpdate),MONTH(fpdate)+O1174-1,DAY(fpdate)))&lt;&gt;DAY(fpdate),DATE(YEAR(fpdate),MONTH(fpdate)+O1174,0),DATE(YEAR(fpdate),MONTH(fpdate)+O1174-1,DAY(fpdate))))))</f>
        <v>#NAME?</v>
      </c>
      <c r="Q1174" s="80" t="str">
        <f>IF(O1174="","",IF(D1174&lt;&gt;"",D1174,IF(O1174=1,start_rate,IF(variable,IF(OR(O1174=1,O1174&lt;$J$23*periods_per_year),Q1173,MIN($J$24,IF(MOD(O1174-1,$J$26)=0,MAX($J$25,Q1173+$J$27),Q1173))),Q1173))))</f>
        <v>#NAME?</v>
      </c>
      <c r="R1174" s="78" t="str">
        <f t="shared" si="10"/>
        <v>#NAME?</v>
      </c>
      <c r="S1174" s="78" t="str">
        <f t="shared" si="11"/>
        <v>#NAME?</v>
      </c>
      <c r="T1174" s="78" t="str">
        <f t="shared" si="12"/>
        <v>#NAME?</v>
      </c>
      <c r="U1174" s="78" t="str">
        <f t="shared" si="13"/>
        <v>#NAME?</v>
      </c>
    </row>
    <row r="1175" ht="12.75" customHeight="1">
      <c r="A1175" s="74" t="str">
        <f t="shared" si="1"/>
        <v>#NAME?</v>
      </c>
      <c r="B1175" s="75" t="str">
        <f>IF(A1175="","",IF(OR(periods_per_year=26,periods_per_year=52),IF(periods_per_year=26,IF(A1175=1,fpdate,B1174+14),IF(periods_per_year=52,IF(A1175=1,fpdate,B1174+7),"n/a")),IF(periods_per_year=24,DATE(YEAR(fpdate),MONTH(fpdate)+(A1175-1)/2+IF(AND(DAY(fpdate)&gt;=15,MOD(A1175,2)=0),1,0),IF(MOD(A1175,2)=0,IF(DAY(fpdate)&gt;=15,DAY(fpdate)-14,DAY(fpdate)+14),DAY(fpdate))),IF(DAY(DATE(YEAR(fpdate),MONTH(fpdate)+A1175-1,DAY(fpdate)))&lt;&gt;DAY(fpdate),DATE(YEAR(fpdate),MONTH(fpdate)+A1175,0),DATE(YEAR(fpdate),MONTH(fpdate)+A1175-1,DAY(fpdate))))))</f>
        <v>#NAME?</v>
      </c>
      <c r="C1175" s="76" t="str">
        <f t="shared" si="2"/>
        <v>#NAME?</v>
      </c>
      <c r="D1175" s="77" t="str">
        <f>IF(A1175="","",IF(A1175=1,start_rate,IF(variable,IF(OR(A1175=1,A1175&lt;$J$23*periods_per_year),D1174,MIN($J$24,IF(MOD(A1175-1,$J$26)=0,MAX($J$25,D1174+$J$27),D1174))),D1174)))</f>
        <v>#NAME?</v>
      </c>
      <c r="E1175" s="78" t="str">
        <f t="shared" si="3"/>
        <v>#NAME?</v>
      </c>
      <c r="F1175" s="78" t="str">
        <f t="shared" si="4"/>
        <v>#NAME?</v>
      </c>
      <c r="G1175" s="78" t="str">
        <f>IF(OR(A1175="",A1175&lt;$E$23),"",IF(J1174&lt;=F1175,0,IF(IF(AND(A1175&gt;=$E$23,MOD(A1175-$E$23,int)=0),$E$24,0)+F1175&gt;=J1174+E1175,J1174+E1175-F1175,IF(AND(A1175&gt;=$E$23,MOD(A1175-$E$23,int)=0),$E$24,0)+IF(IF(AND(A1175&gt;=$E$23,MOD(A1175-$E$23,int)=0),$E$24,0)+IF(MOD(A1175-$E$27,periods_per_year)=0,$E$26,0)+F1175&lt;J1174+E1175,IF(MOD(A1175-$E$27,periods_per_year)=0,$E$26,0),J1174+E1175-IF(AND(A1175&gt;=$E$23,MOD(A1175-$E$23,int)=0),$E$24,0)-F1175))))</f>
        <v>#NAME?</v>
      </c>
      <c r="H1175" s="79"/>
      <c r="I1175" s="78" t="str">
        <f t="shared" si="5"/>
        <v>#NAME?</v>
      </c>
      <c r="J1175" s="78" t="str">
        <f t="shared" si="6"/>
        <v>#NAME?</v>
      </c>
      <c r="K1175" s="78" t="str">
        <f t="shared" si="7"/>
        <v>#NAME?</v>
      </c>
      <c r="L1175" s="78" t="str">
        <f t="shared" si="8"/>
        <v>#NAME?</v>
      </c>
      <c r="M1175" s="4"/>
      <c r="N1175" s="4"/>
      <c r="O1175" s="74" t="str">
        <f t="shared" si="9"/>
        <v>#NAME?</v>
      </c>
      <c r="P1175" s="75" t="str">
        <f>IF(O1175="","",IF(OR(periods_per_year=26,periods_per_year=52),IF(periods_per_year=26,IF(O1175=1,fpdate,P1174+14),IF(periods_per_year=52,IF(O1175=1,fpdate,P1174+7),"n/a")),IF(periods_per_year=24,DATE(YEAR(fpdate),MONTH(fpdate)+(O1175-1)/2+IF(AND(DAY(fpdate)&gt;=15,MOD(O1175,2)=0),1,0),IF(MOD(O1175,2)=0,IF(DAY(fpdate)&gt;=15,DAY(fpdate)-14,DAY(fpdate)+14),DAY(fpdate))),IF(DAY(DATE(YEAR(fpdate),MONTH(fpdate)+O1175-1,DAY(fpdate)))&lt;&gt;DAY(fpdate),DATE(YEAR(fpdate),MONTH(fpdate)+O1175,0),DATE(YEAR(fpdate),MONTH(fpdate)+O1175-1,DAY(fpdate))))))</f>
        <v>#NAME?</v>
      </c>
      <c r="Q1175" s="80" t="str">
        <f>IF(O1175="","",IF(D1175&lt;&gt;"",D1175,IF(O1175=1,start_rate,IF(variable,IF(OR(O1175=1,O1175&lt;$J$23*periods_per_year),Q1174,MIN($J$24,IF(MOD(O1175-1,$J$26)=0,MAX($J$25,Q1174+$J$27),Q1174))),Q1174))))</f>
        <v>#NAME?</v>
      </c>
      <c r="R1175" s="78" t="str">
        <f t="shared" si="10"/>
        <v>#NAME?</v>
      </c>
      <c r="S1175" s="78" t="str">
        <f t="shared" si="11"/>
        <v>#NAME?</v>
      </c>
      <c r="T1175" s="78" t="str">
        <f t="shared" si="12"/>
        <v>#NAME?</v>
      </c>
      <c r="U1175" s="78" t="str">
        <f t="shared" si="13"/>
        <v>#NAME?</v>
      </c>
    </row>
    <row r="1176" ht="12.75" customHeight="1">
      <c r="A1176" s="74" t="str">
        <f t="shared" si="1"/>
        <v>#NAME?</v>
      </c>
      <c r="B1176" s="75" t="str">
        <f>IF(A1176="","",IF(OR(periods_per_year=26,periods_per_year=52),IF(periods_per_year=26,IF(A1176=1,fpdate,B1175+14),IF(periods_per_year=52,IF(A1176=1,fpdate,B1175+7),"n/a")),IF(periods_per_year=24,DATE(YEAR(fpdate),MONTH(fpdate)+(A1176-1)/2+IF(AND(DAY(fpdate)&gt;=15,MOD(A1176,2)=0),1,0),IF(MOD(A1176,2)=0,IF(DAY(fpdate)&gt;=15,DAY(fpdate)-14,DAY(fpdate)+14),DAY(fpdate))),IF(DAY(DATE(YEAR(fpdate),MONTH(fpdate)+A1176-1,DAY(fpdate)))&lt;&gt;DAY(fpdate),DATE(YEAR(fpdate),MONTH(fpdate)+A1176,0),DATE(YEAR(fpdate),MONTH(fpdate)+A1176-1,DAY(fpdate))))))</f>
        <v>#NAME?</v>
      </c>
      <c r="C1176" s="76" t="str">
        <f t="shared" si="2"/>
        <v>#NAME?</v>
      </c>
      <c r="D1176" s="77" t="str">
        <f>IF(A1176="","",IF(A1176=1,start_rate,IF(variable,IF(OR(A1176=1,A1176&lt;$J$23*periods_per_year),D1175,MIN($J$24,IF(MOD(A1176-1,$J$26)=0,MAX($J$25,D1175+$J$27),D1175))),D1175)))</f>
        <v>#NAME?</v>
      </c>
      <c r="E1176" s="78" t="str">
        <f t="shared" si="3"/>
        <v>#NAME?</v>
      </c>
      <c r="F1176" s="78" t="str">
        <f t="shared" si="4"/>
        <v>#NAME?</v>
      </c>
      <c r="G1176" s="78" t="str">
        <f>IF(OR(A1176="",A1176&lt;$E$23),"",IF(J1175&lt;=F1176,0,IF(IF(AND(A1176&gt;=$E$23,MOD(A1176-$E$23,int)=0),$E$24,0)+F1176&gt;=J1175+E1176,J1175+E1176-F1176,IF(AND(A1176&gt;=$E$23,MOD(A1176-$E$23,int)=0),$E$24,0)+IF(IF(AND(A1176&gt;=$E$23,MOD(A1176-$E$23,int)=0),$E$24,0)+IF(MOD(A1176-$E$27,periods_per_year)=0,$E$26,0)+F1176&lt;J1175+E1176,IF(MOD(A1176-$E$27,periods_per_year)=0,$E$26,0),J1175+E1176-IF(AND(A1176&gt;=$E$23,MOD(A1176-$E$23,int)=0),$E$24,0)-F1176))))</f>
        <v>#NAME?</v>
      </c>
      <c r="H1176" s="79"/>
      <c r="I1176" s="78" t="str">
        <f t="shared" si="5"/>
        <v>#NAME?</v>
      </c>
      <c r="J1176" s="78" t="str">
        <f t="shared" si="6"/>
        <v>#NAME?</v>
      </c>
      <c r="K1176" s="78" t="str">
        <f t="shared" si="7"/>
        <v>#NAME?</v>
      </c>
      <c r="L1176" s="78" t="str">
        <f t="shared" si="8"/>
        <v>#NAME?</v>
      </c>
      <c r="M1176" s="4"/>
      <c r="N1176" s="4"/>
      <c r="O1176" s="74" t="str">
        <f t="shared" si="9"/>
        <v>#NAME?</v>
      </c>
      <c r="P1176" s="75" t="str">
        <f>IF(O1176="","",IF(OR(periods_per_year=26,periods_per_year=52),IF(periods_per_year=26,IF(O1176=1,fpdate,P1175+14),IF(periods_per_year=52,IF(O1176=1,fpdate,P1175+7),"n/a")),IF(periods_per_year=24,DATE(YEAR(fpdate),MONTH(fpdate)+(O1176-1)/2+IF(AND(DAY(fpdate)&gt;=15,MOD(O1176,2)=0),1,0),IF(MOD(O1176,2)=0,IF(DAY(fpdate)&gt;=15,DAY(fpdate)-14,DAY(fpdate)+14),DAY(fpdate))),IF(DAY(DATE(YEAR(fpdate),MONTH(fpdate)+O1176-1,DAY(fpdate)))&lt;&gt;DAY(fpdate),DATE(YEAR(fpdate),MONTH(fpdate)+O1176,0),DATE(YEAR(fpdate),MONTH(fpdate)+O1176-1,DAY(fpdate))))))</f>
        <v>#NAME?</v>
      </c>
      <c r="Q1176" s="80" t="str">
        <f>IF(O1176="","",IF(D1176&lt;&gt;"",D1176,IF(O1176=1,start_rate,IF(variable,IF(OR(O1176=1,O1176&lt;$J$23*periods_per_year),Q1175,MIN($J$24,IF(MOD(O1176-1,$J$26)=0,MAX($J$25,Q1175+$J$27),Q1175))),Q1175))))</f>
        <v>#NAME?</v>
      </c>
      <c r="R1176" s="78" t="str">
        <f t="shared" si="10"/>
        <v>#NAME?</v>
      </c>
      <c r="S1176" s="78" t="str">
        <f t="shared" si="11"/>
        <v>#NAME?</v>
      </c>
      <c r="T1176" s="78" t="str">
        <f t="shared" si="12"/>
        <v>#NAME?</v>
      </c>
      <c r="U1176" s="78" t="str">
        <f t="shared" si="13"/>
        <v>#NAME?</v>
      </c>
    </row>
    <row r="1177" ht="12.75" customHeight="1">
      <c r="A1177" s="74" t="str">
        <f t="shared" si="1"/>
        <v>#NAME?</v>
      </c>
      <c r="B1177" s="75" t="str">
        <f>IF(A1177="","",IF(OR(periods_per_year=26,periods_per_year=52),IF(periods_per_year=26,IF(A1177=1,fpdate,B1176+14),IF(periods_per_year=52,IF(A1177=1,fpdate,B1176+7),"n/a")),IF(periods_per_year=24,DATE(YEAR(fpdate),MONTH(fpdate)+(A1177-1)/2+IF(AND(DAY(fpdate)&gt;=15,MOD(A1177,2)=0),1,0),IF(MOD(A1177,2)=0,IF(DAY(fpdate)&gt;=15,DAY(fpdate)-14,DAY(fpdate)+14),DAY(fpdate))),IF(DAY(DATE(YEAR(fpdate),MONTH(fpdate)+A1177-1,DAY(fpdate)))&lt;&gt;DAY(fpdate),DATE(YEAR(fpdate),MONTH(fpdate)+A1177,0),DATE(YEAR(fpdate),MONTH(fpdate)+A1177-1,DAY(fpdate))))))</f>
        <v>#NAME?</v>
      </c>
      <c r="C1177" s="76" t="str">
        <f t="shared" si="2"/>
        <v>#NAME?</v>
      </c>
      <c r="D1177" s="77" t="str">
        <f>IF(A1177="","",IF(A1177=1,start_rate,IF(variable,IF(OR(A1177=1,A1177&lt;$J$23*periods_per_year),D1176,MIN($J$24,IF(MOD(A1177-1,$J$26)=0,MAX($J$25,D1176+$J$27),D1176))),D1176)))</f>
        <v>#NAME?</v>
      </c>
      <c r="E1177" s="78" t="str">
        <f t="shared" si="3"/>
        <v>#NAME?</v>
      </c>
      <c r="F1177" s="78" t="str">
        <f t="shared" si="4"/>
        <v>#NAME?</v>
      </c>
      <c r="G1177" s="78" t="str">
        <f>IF(OR(A1177="",A1177&lt;$E$23),"",IF(J1176&lt;=F1177,0,IF(IF(AND(A1177&gt;=$E$23,MOD(A1177-$E$23,int)=0),$E$24,0)+F1177&gt;=J1176+E1177,J1176+E1177-F1177,IF(AND(A1177&gt;=$E$23,MOD(A1177-$E$23,int)=0),$E$24,0)+IF(IF(AND(A1177&gt;=$E$23,MOD(A1177-$E$23,int)=0),$E$24,0)+IF(MOD(A1177-$E$27,periods_per_year)=0,$E$26,0)+F1177&lt;J1176+E1177,IF(MOD(A1177-$E$27,periods_per_year)=0,$E$26,0),J1176+E1177-IF(AND(A1177&gt;=$E$23,MOD(A1177-$E$23,int)=0),$E$24,0)-F1177))))</f>
        <v>#NAME?</v>
      </c>
      <c r="H1177" s="79"/>
      <c r="I1177" s="78" t="str">
        <f t="shared" si="5"/>
        <v>#NAME?</v>
      </c>
      <c r="J1177" s="78" t="str">
        <f t="shared" si="6"/>
        <v>#NAME?</v>
      </c>
      <c r="K1177" s="78" t="str">
        <f t="shared" si="7"/>
        <v>#NAME?</v>
      </c>
      <c r="L1177" s="78" t="str">
        <f t="shared" si="8"/>
        <v>#NAME?</v>
      </c>
      <c r="M1177" s="4"/>
      <c r="N1177" s="4"/>
      <c r="O1177" s="74" t="str">
        <f t="shared" si="9"/>
        <v>#NAME?</v>
      </c>
      <c r="P1177" s="75" t="str">
        <f>IF(O1177="","",IF(OR(periods_per_year=26,periods_per_year=52),IF(periods_per_year=26,IF(O1177=1,fpdate,P1176+14),IF(periods_per_year=52,IF(O1177=1,fpdate,P1176+7),"n/a")),IF(periods_per_year=24,DATE(YEAR(fpdate),MONTH(fpdate)+(O1177-1)/2+IF(AND(DAY(fpdate)&gt;=15,MOD(O1177,2)=0),1,0),IF(MOD(O1177,2)=0,IF(DAY(fpdate)&gt;=15,DAY(fpdate)-14,DAY(fpdate)+14),DAY(fpdate))),IF(DAY(DATE(YEAR(fpdate),MONTH(fpdate)+O1177-1,DAY(fpdate)))&lt;&gt;DAY(fpdate),DATE(YEAR(fpdate),MONTH(fpdate)+O1177,0),DATE(YEAR(fpdate),MONTH(fpdate)+O1177-1,DAY(fpdate))))))</f>
        <v>#NAME?</v>
      </c>
      <c r="Q1177" s="80" t="str">
        <f>IF(O1177="","",IF(D1177&lt;&gt;"",D1177,IF(O1177=1,start_rate,IF(variable,IF(OR(O1177=1,O1177&lt;$J$23*periods_per_year),Q1176,MIN($J$24,IF(MOD(O1177-1,$J$26)=0,MAX($J$25,Q1176+$J$27),Q1176))),Q1176))))</f>
        <v>#NAME?</v>
      </c>
      <c r="R1177" s="78" t="str">
        <f t="shared" si="10"/>
        <v>#NAME?</v>
      </c>
      <c r="S1177" s="78" t="str">
        <f t="shared" si="11"/>
        <v>#NAME?</v>
      </c>
      <c r="T1177" s="78" t="str">
        <f t="shared" si="12"/>
        <v>#NAME?</v>
      </c>
      <c r="U1177" s="78" t="str">
        <f t="shared" si="13"/>
        <v>#NAME?</v>
      </c>
    </row>
    <row r="1178" ht="12.75" customHeight="1">
      <c r="A1178" s="74" t="str">
        <f t="shared" si="1"/>
        <v>#NAME?</v>
      </c>
      <c r="B1178" s="75" t="str">
        <f>IF(A1178="","",IF(OR(periods_per_year=26,periods_per_year=52),IF(periods_per_year=26,IF(A1178=1,fpdate,B1177+14),IF(periods_per_year=52,IF(A1178=1,fpdate,B1177+7),"n/a")),IF(periods_per_year=24,DATE(YEAR(fpdate),MONTH(fpdate)+(A1178-1)/2+IF(AND(DAY(fpdate)&gt;=15,MOD(A1178,2)=0),1,0),IF(MOD(A1178,2)=0,IF(DAY(fpdate)&gt;=15,DAY(fpdate)-14,DAY(fpdate)+14),DAY(fpdate))),IF(DAY(DATE(YEAR(fpdate),MONTH(fpdate)+A1178-1,DAY(fpdate)))&lt;&gt;DAY(fpdate),DATE(YEAR(fpdate),MONTH(fpdate)+A1178,0),DATE(YEAR(fpdate),MONTH(fpdate)+A1178-1,DAY(fpdate))))))</f>
        <v>#NAME?</v>
      </c>
      <c r="C1178" s="76" t="str">
        <f t="shared" si="2"/>
        <v>#NAME?</v>
      </c>
      <c r="D1178" s="77" t="str">
        <f>IF(A1178="","",IF(A1178=1,start_rate,IF(variable,IF(OR(A1178=1,A1178&lt;$J$23*periods_per_year),D1177,MIN($J$24,IF(MOD(A1178-1,$J$26)=0,MAX($J$25,D1177+$J$27),D1177))),D1177)))</f>
        <v>#NAME?</v>
      </c>
      <c r="E1178" s="78" t="str">
        <f t="shared" si="3"/>
        <v>#NAME?</v>
      </c>
      <c r="F1178" s="78" t="str">
        <f t="shared" si="4"/>
        <v>#NAME?</v>
      </c>
      <c r="G1178" s="78" t="str">
        <f>IF(OR(A1178="",A1178&lt;$E$23),"",IF(J1177&lt;=F1178,0,IF(IF(AND(A1178&gt;=$E$23,MOD(A1178-$E$23,int)=0),$E$24,0)+F1178&gt;=J1177+E1178,J1177+E1178-F1178,IF(AND(A1178&gt;=$E$23,MOD(A1178-$E$23,int)=0),$E$24,0)+IF(IF(AND(A1178&gt;=$E$23,MOD(A1178-$E$23,int)=0),$E$24,0)+IF(MOD(A1178-$E$27,periods_per_year)=0,$E$26,0)+F1178&lt;J1177+E1178,IF(MOD(A1178-$E$27,periods_per_year)=0,$E$26,0),J1177+E1178-IF(AND(A1178&gt;=$E$23,MOD(A1178-$E$23,int)=0),$E$24,0)-F1178))))</f>
        <v>#NAME?</v>
      </c>
      <c r="H1178" s="79"/>
      <c r="I1178" s="78" t="str">
        <f t="shared" si="5"/>
        <v>#NAME?</v>
      </c>
      <c r="J1178" s="78" t="str">
        <f t="shared" si="6"/>
        <v>#NAME?</v>
      </c>
      <c r="K1178" s="78" t="str">
        <f t="shared" si="7"/>
        <v>#NAME?</v>
      </c>
      <c r="L1178" s="78" t="str">
        <f t="shared" si="8"/>
        <v>#NAME?</v>
      </c>
      <c r="M1178" s="4"/>
      <c r="N1178" s="4"/>
      <c r="O1178" s="74" t="str">
        <f t="shared" si="9"/>
        <v>#NAME?</v>
      </c>
      <c r="P1178" s="75" t="str">
        <f>IF(O1178="","",IF(OR(periods_per_year=26,periods_per_year=52),IF(periods_per_year=26,IF(O1178=1,fpdate,P1177+14),IF(periods_per_year=52,IF(O1178=1,fpdate,P1177+7),"n/a")),IF(periods_per_year=24,DATE(YEAR(fpdate),MONTH(fpdate)+(O1178-1)/2+IF(AND(DAY(fpdate)&gt;=15,MOD(O1178,2)=0),1,0),IF(MOD(O1178,2)=0,IF(DAY(fpdate)&gt;=15,DAY(fpdate)-14,DAY(fpdate)+14),DAY(fpdate))),IF(DAY(DATE(YEAR(fpdate),MONTH(fpdate)+O1178-1,DAY(fpdate)))&lt;&gt;DAY(fpdate),DATE(YEAR(fpdate),MONTH(fpdate)+O1178,0),DATE(YEAR(fpdate),MONTH(fpdate)+O1178-1,DAY(fpdate))))))</f>
        <v>#NAME?</v>
      </c>
      <c r="Q1178" s="80" t="str">
        <f>IF(O1178="","",IF(D1178&lt;&gt;"",D1178,IF(O1178=1,start_rate,IF(variable,IF(OR(O1178=1,O1178&lt;$J$23*periods_per_year),Q1177,MIN($J$24,IF(MOD(O1178-1,$J$26)=0,MAX($J$25,Q1177+$J$27),Q1177))),Q1177))))</f>
        <v>#NAME?</v>
      </c>
      <c r="R1178" s="78" t="str">
        <f t="shared" si="10"/>
        <v>#NAME?</v>
      </c>
      <c r="S1178" s="78" t="str">
        <f t="shared" si="11"/>
        <v>#NAME?</v>
      </c>
      <c r="T1178" s="78" t="str">
        <f t="shared" si="12"/>
        <v>#NAME?</v>
      </c>
      <c r="U1178" s="78" t="str">
        <f t="shared" si="13"/>
        <v>#NAME?</v>
      </c>
    </row>
    <row r="1179" ht="12.75" customHeight="1">
      <c r="A1179" s="74" t="str">
        <f t="shared" si="1"/>
        <v>#NAME?</v>
      </c>
      <c r="B1179" s="75" t="str">
        <f>IF(A1179="","",IF(OR(periods_per_year=26,periods_per_year=52),IF(periods_per_year=26,IF(A1179=1,fpdate,B1178+14),IF(periods_per_year=52,IF(A1179=1,fpdate,B1178+7),"n/a")),IF(periods_per_year=24,DATE(YEAR(fpdate),MONTH(fpdate)+(A1179-1)/2+IF(AND(DAY(fpdate)&gt;=15,MOD(A1179,2)=0),1,0),IF(MOD(A1179,2)=0,IF(DAY(fpdate)&gt;=15,DAY(fpdate)-14,DAY(fpdate)+14),DAY(fpdate))),IF(DAY(DATE(YEAR(fpdate),MONTH(fpdate)+A1179-1,DAY(fpdate)))&lt;&gt;DAY(fpdate),DATE(YEAR(fpdate),MONTH(fpdate)+A1179,0),DATE(YEAR(fpdate),MONTH(fpdate)+A1179-1,DAY(fpdate))))))</f>
        <v>#NAME?</v>
      </c>
      <c r="C1179" s="76" t="str">
        <f t="shared" si="2"/>
        <v>#NAME?</v>
      </c>
      <c r="D1179" s="77" t="str">
        <f>IF(A1179="","",IF(A1179=1,start_rate,IF(variable,IF(OR(A1179=1,A1179&lt;$J$23*periods_per_year),D1178,MIN($J$24,IF(MOD(A1179-1,$J$26)=0,MAX($J$25,D1178+$J$27),D1178))),D1178)))</f>
        <v>#NAME?</v>
      </c>
      <c r="E1179" s="78" t="str">
        <f t="shared" si="3"/>
        <v>#NAME?</v>
      </c>
      <c r="F1179" s="78" t="str">
        <f t="shared" si="4"/>
        <v>#NAME?</v>
      </c>
      <c r="G1179" s="78" t="str">
        <f>IF(OR(A1179="",A1179&lt;$E$23),"",IF(J1178&lt;=F1179,0,IF(IF(AND(A1179&gt;=$E$23,MOD(A1179-$E$23,int)=0),$E$24,0)+F1179&gt;=J1178+E1179,J1178+E1179-F1179,IF(AND(A1179&gt;=$E$23,MOD(A1179-$E$23,int)=0),$E$24,0)+IF(IF(AND(A1179&gt;=$E$23,MOD(A1179-$E$23,int)=0),$E$24,0)+IF(MOD(A1179-$E$27,periods_per_year)=0,$E$26,0)+F1179&lt;J1178+E1179,IF(MOD(A1179-$E$27,periods_per_year)=0,$E$26,0),J1178+E1179-IF(AND(A1179&gt;=$E$23,MOD(A1179-$E$23,int)=0),$E$24,0)-F1179))))</f>
        <v>#NAME?</v>
      </c>
      <c r="H1179" s="79"/>
      <c r="I1179" s="78" t="str">
        <f t="shared" si="5"/>
        <v>#NAME?</v>
      </c>
      <c r="J1179" s="78" t="str">
        <f t="shared" si="6"/>
        <v>#NAME?</v>
      </c>
      <c r="K1179" s="78" t="str">
        <f t="shared" si="7"/>
        <v>#NAME?</v>
      </c>
      <c r="L1179" s="78" t="str">
        <f t="shared" si="8"/>
        <v>#NAME?</v>
      </c>
      <c r="M1179" s="4"/>
      <c r="N1179" s="4"/>
      <c r="O1179" s="74" t="str">
        <f t="shared" si="9"/>
        <v>#NAME?</v>
      </c>
      <c r="P1179" s="75" t="str">
        <f>IF(O1179="","",IF(OR(periods_per_year=26,periods_per_year=52),IF(periods_per_year=26,IF(O1179=1,fpdate,P1178+14),IF(periods_per_year=52,IF(O1179=1,fpdate,P1178+7),"n/a")),IF(periods_per_year=24,DATE(YEAR(fpdate),MONTH(fpdate)+(O1179-1)/2+IF(AND(DAY(fpdate)&gt;=15,MOD(O1179,2)=0),1,0),IF(MOD(O1179,2)=0,IF(DAY(fpdate)&gt;=15,DAY(fpdate)-14,DAY(fpdate)+14),DAY(fpdate))),IF(DAY(DATE(YEAR(fpdate),MONTH(fpdate)+O1179-1,DAY(fpdate)))&lt;&gt;DAY(fpdate),DATE(YEAR(fpdate),MONTH(fpdate)+O1179,0),DATE(YEAR(fpdate),MONTH(fpdate)+O1179-1,DAY(fpdate))))))</f>
        <v>#NAME?</v>
      </c>
      <c r="Q1179" s="80" t="str">
        <f>IF(O1179="","",IF(D1179&lt;&gt;"",D1179,IF(O1179=1,start_rate,IF(variable,IF(OR(O1179=1,O1179&lt;$J$23*periods_per_year),Q1178,MIN($J$24,IF(MOD(O1179-1,$J$26)=0,MAX($J$25,Q1178+$J$27),Q1178))),Q1178))))</f>
        <v>#NAME?</v>
      </c>
      <c r="R1179" s="78" t="str">
        <f t="shared" si="10"/>
        <v>#NAME?</v>
      </c>
      <c r="S1179" s="78" t="str">
        <f t="shared" si="11"/>
        <v>#NAME?</v>
      </c>
      <c r="T1179" s="78" t="str">
        <f t="shared" si="12"/>
        <v>#NAME?</v>
      </c>
      <c r="U1179" s="78" t="str">
        <f t="shared" si="13"/>
        <v>#NAME?</v>
      </c>
    </row>
    <row r="1180" ht="12.75" customHeight="1">
      <c r="A1180" s="74" t="str">
        <f t="shared" si="1"/>
        <v>#NAME?</v>
      </c>
      <c r="B1180" s="75" t="str">
        <f>IF(A1180="","",IF(OR(periods_per_year=26,periods_per_year=52),IF(periods_per_year=26,IF(A1180=1,fpdate,B1179+14),IF(periods_per_year=52,IF(A1180=1,fpdate,B1179+7),"n/a")),IF(periods_per_year=24,DATE(YEAR(fpdate),MONTH(fpdate)+(A1180-1)/2+IF(AND(DAY(fpdate)&gt;=15,MOD(A1180,2)=0),1,0),IF(MOD(A1180,2)=0,IF(DAY(fpdate)&gt;=15,DAY(fpdate)-14,DAY(fpdate)+14),DAY(fpdate))),IF(DAY(DATE(YEAR(fpdate),MONTH(fpdate)+A1180-1,DAY(fpdate)))&lt;&gt;DAY(fpdate),DATE(YEAR(fpdate),MONTH(fpdate)+A1180,0),DATE(YEAR(fpdate),MONTH(fpdate)+A1180-1,DAY(fpdate))))))</f>
        <v>#NAME?</v>
      </c>
      <c r="C1180" s="76" t="str">
        <f t="shared" si="2"/>
        <v>#NAME?</v>
      </c>
      <c r="D1180" s="77" t="str">
        <f>IF(A1180="","",IF(A1180=1,start_rate,IF(variable,IF(OR(A1180=1,A1180&lt;$J$23*periods_per_year),D1179,MIN($J$24,IF(MOD(A1180-1,$J$26)=0,MAX($J$25,D1179+$J$27),D1179))),D1179)))</f>
        <v>#NAME?</v>
      </c>
      <c r="E1180" s="78" t="str">
        <f t="shared" si="3"/>
        <v>#NAME?</v>
      </c>
      <c r="F1180" s="78" t="str">
        <f t="shared" si="4"/>
        <v>#NAME?</v>
      </c>
      <c r="G1180" s="78" t="str">
        <f>IF(OR(A1180="",A1180&lt;$E$23),"",IF(J1179&lt;=F1180,0,IF(IF(AND(A1180&gt;=$E$23,MOD(A1180-$E$23,int)=0),$E$24,0)+F1180&gt;=J1179+E1180,J1179+E1180-F1180,IF(AND(A1180&gt;=$E$23,MOD(A1180-$E$23,int)=0),$E$24,0)+IF(IF(AND(A1180&gt;=$E$23,MOD(A1180-$E$23,int)=0),$E$24,0)+IF(MOD(A1180-$E$27,periods_per_year)=0,$E$26,0)+F1180&lt;J1179+E1180,IF(MOD(A1180-$E$27,periods_per_year)=0,$E$26,0),J1179+E1180-IF(AND(A1180&gt;=$E$23,MOD(A1180-$E$23,int)=0),$E$24,0)-F1180))))</f>
        <v>#NAME?</v>
      </c>
      <c r="H1180" s="79"/>
      <c r="I1180" s="78" t="str">
        <f t="shared" si="5"/>
        <v>#NAME?</v>
      </c>
      <c r="J1180" s="78" t="str">
        <f t="shared" si="6"/>
        <v>#NAME?</v>
      </c>
      <c r="K1180" s="78" t="str">
        <f t="shared" si="7"/>
        <v>#NAME?</v>
      </c>
      <c r="L1180" s="78" t="str">
        <f t="shared" si="8"/>
        <v>#NAME?</v>
      </c>
      <c r="M1180" s="4"/>
      <c r="N1180" s="4"/>
      <c r="O1180" s="74" t="str">
        <f t="shared" si="9"/>
        <v>#NAME?</v>
      </c>
      <c r="P1180" s="75" t="str">
        <f>IF(O1180="","",IF(OR(periods_per_year=26,periods_per_year=52),IF(periods_per_year=26,IF(O1180=1,fpdate,P1179+14),IF(periods_per_year=52,IF(O1180=1,fpdate,P1179+7),"n/a")),IF(periods_per_year=24,DATE(YEAR(fpdate),MONTH(fpdate)+(O1180-1)/2+IF(AND(DAY(fpdate)&gt;=15,MOD(O1180,2)=0),1,0),IF(MOD(O1180,2)=0,IF(DAY(fpdate)&gt;=15,DAY(fpdate)-14,DAY(fpdate)+14),DAY(fpdate))),IF(DAY(DATE(YEAR(fpdate),MONTH(fpdate)+O1180-1,DAY(fpdate)))&lt;&gt;DAY(fpdate),DATE(YEAR(fpdate),MONTH(fpdate)+O1180,0),DATE(YEAR(fpdate),MONTH(fpdate)+O1180-1,DAY(fpdate))))))</f>
        <v>#NAME?</v>
      </c>
      <c r="Q1180" s="80" t="str">
        <f>IF(O1180="","",IF(D1180&lt;&gt;"",D1180,IF(O1180=1,start_rate,IF(variable,IF(OR(O1180=1,O1180&lt;$J$23*periods_per_year),Q1179,MIN($J$24,IF(MOD(O1180-1,$J$26)=0,MAX($J$25,Q1179+$J$27),Q1179))),Q1179))))</f>
        <v>#NAME?</v>
      </c>
      <c r="R1180" s="78" t="str">
        <f t="shared" si="10"/>
        <v>#NAME?</v>
      </c>
      <c r="S1180" s="78" t="str">
        <f t="shared" si="11"/>
        <v>#NAME?</v>
      </c>
      <c r="T1180" s="78" t="str">
        <f t="shared" si="12"/>
        <v>#NAME?</v>
      </c>
      <c r="U1180" s="78" t="str">
        <f t="shared" si="13"/>
        <v>#NAME?</v>
      </c>
    </row>
    <row r="1181" ht="12.75" customHeight="1">
      <c r="A1181" s="74" t="str">
        <f t="shared" si="1"/>
        <v>#NAME?</v>
      </c>
      <c r="B1181" s="75" t="str">
        <f>IF(A1181="","",IF(OR(periods_per_year=26,periods_per_year=52),IF(periods_per_year=26,IF(A1181=1,fpdate,B1180+14),IF(periods_per_year=52,IF(A1181=1,fpdate,B1180+7),"n/a")),IF(periods_per_year=24,DATE(YEAR(fpdate),MONTH(fpdate)+(A1181-1)/2+IF(AND(DAY(fpdate)&gt;=15,MOD(A1181,2)=0),1,0),IF(MOD(A1181,2)=0,IF(DAY(fpdate)&gt;=15,DAY(fpdate)-14,DAY(fpdate)+14),DAY(fpdate))),IF(DAY(DATE(YEAR(fpdate),MONTH(fpdate)+A1181-1,DAY(fpdate)))&lt;&gt;DAY(fpdate),DATE(YEAR(fpdate),MONTH(fpdate)+A1181,0),DATE(YEAR(fpdate),MONTH(fpdate)+A1181-1,DAY(fpdate))))))</f>
        <v>#NAME?</v>
      </c>
      <c r="C1181" s="76" t="str">
        <f t="shared" si="2"/>
        <v>#NAME?</v>
      </c>
      <c r="D1181" s="77" t="str">
        <f>IF(A1181="","",IF(A1181=1,start_rate,IF(variable,IF(OR(A1181=1,A1181&lt;$J$23*periods_per_year),D1180,MIN($J$24,IF(MOD(A1181-1,$J$26)=0,MAX($J$25,D1180+$J$27),D1180))),D1180)))</f>
        <v>#NAME?</v>
      </c>
      <c r="E1181" s="78" t="str">
        <f t="shared" si="3"/>
        <v>#NAME?</v>
      </c>
      <c r="F1181" s="78" t="str">
        <f t="shared" si="4"/>
        <v>#NAME?</v>
      </c>
      <c r="G1181" s="78" t="str">
        <f>IF(OR(A1181="",A1181&lt;$E$23),"",IF(J1180&lt;=F1181,0,IF(IF(AND(A1181&gt;=$E$23,MOD(A1181-$E$23,int)=0),$E$24,0)+F1181&gt;=J1180+E1181,J1180+E1181-F1181,IF(AND(A1181&gt;=$E$23,MOD(A1181-$E$23,int)=0),$E$24,0)+IF(IF(AND(A1181&gt;=$E$23,MOD(A1181-$E$23,int)=0),$E$24,0)+IF(MOD(A1181-$E$27,periods_per_year)=0,$E$26,0)+F1181&lt;J1180+E1181,IF(MOD(A1181-$E$27,periods_per_year)=0,$E$26,0),J1180+E1181-IF(AND(A1181&gt;=$E$23,MOD(A1181-$E$23,int)=0),$E$24,0)-F1181))))</f>
        <v>#NAME?</v>
      </c>
      <c r="H1181" s="79"/>
      <c r="I1181" s="78" t="str">
        <f t="shared" si="5"/>
        <v>#NAME?</v>
      </c>
      <c r="J1181" s="78" t="str">
        <f t="shared" si="6"/>
        <v>#NAME?</v>
      </c>
      <c r="K1181" s="78" t="str">
        <f t="shared" si="7"/>
        <v>#NAME?</v>
      </c>
      <c r="L1181" s="78" t="str">
        <f t="shared" si="8"/>
        <v>#NAME?</v>
      </c>
      <c r="M1181" s="4"/>
      <c r="N1181" s="4"/>
      <c r="O1181" s="74" t="str">
        <f t="shared" si="9"/>
        <v>#NAME?</v>
      </c>
      <c r="P1181" s="75" t="str">
        <f>IF(O1181="","",IF(OR(periods_per_year=26,periods_per_year=52),IF(periods_per_year=26,IF(O1181=1,fpdate,P1180+14),IF(periods_per_year=52,IF(O1181=1,fpdate,P1180+7),"n/a")),IF(periods_per_year=24,DATE(YEAR(fpdate),MONTH(fpdate)+(O1181-1)/2+IF(AND(DAY(fpdate)&gt;=15,MOD(O1181,2)=0),1,0),IF(MOD(O1181,2)=0,IF(DAY(fpdate)&gt;=15,DAY(fpdate)-14,DAY(fpdate)+14),DAY(fpdate))),IF(DAY(DATE(YEAR(fpdate),MONTH(fpdate)+O1181-1,DAY(fpdate)))&lt;&gt;DAY(fpdate),DATE(YEAR(fpdate),MONTH(fpdate)+O1181,0),DATE(YEAR(fpdate),MONTH(fpdate)+O1181-1,DAY(fpdate))))))</f>
        <v>#NAME?</v>
      </c>
      <c r="Q1181" s="80" t="str">
        <f>IF(O1181="","",IF(D1181&lt;&gt;"",D1181,IF(O1181=1,start_rate,IF(variable,IF(OR(O1181=1,O1181&lt;$J$23*periods_per_year),Q1180,MIN($J$24,IF(MOD(O1181-1,$J$26)=0,MAX($J$25,Q1180+$J$27),Q1180))),Q1180))))</f>
        <v>#NAME?</v>
      </c>
      <c r="R1181" s="78" t="str">
        <f t="shared" si="10"/>
        <v>#NAME?</v>
      </c>
      <c r="S1181" s="78" t="str">
        <f t="shared" si="11"/>
        <v>#NAME?</v>
      </c>
      <c r="T1181" s="78" t="str">
        <f t="shared" si="12"/>
        <v>#NAME?</v>
      </c>
      <c r="U1181" s="78" t="str">
        <f t="shared" si="13"/>
        <v>#NAME?</v>
      </c>
    </row>
    <row r="1182" ht="12.75" customHeight="1">
      <c r="A1182" s="74" t="str">
        <f t="shared" si="1"/>
        <v>#NAME?</v>
      </c>
      <c r="B1182" s="75" t="str">
        <f>IF(A1182="","",IF(OR(periods_per_year=26,periods_per_year=52),IF(periods_per_year=26,IF(A1182=1,fpdate,B1181+14),IF(periods_per_year=52,IF(A1182=1,fpdate,B1181+7),"n/a")),IF(periods_per_year=24,DATE(YEAR(fpdate),MONTH(fpdate)+(A1182-1)/2+IF(AND(DAY(fpdate)&gt;=15,MOD(A1182,2)=0),1,0),IF(MOD(A1182,2)=0,IF(DAY(fpdate)&gt;=15,DAY(fpdate)-14,DAY(fpdate)+14),DAY(fpdate))),IF(DAY(DATE(YEAR(fpdate),MONTH(fpdate)+A1182-1,DAY(fpdate)))&lt;&gt;DAY(fpdate),DATE(YEAR(fpdate),MONTH(fpdate)+A1182,0),DATE(YEAR(fpdate),MONTH(fpdate)+A1182-1,DAY(fpdate))))))</f>
        <v>#NAME?</v>
      </c>
      <c r="C1182" s="76" t="str">
        <f t="shared" si="2"/>
        <v>#NAME?</v>
      </c>
      <c r="D1182" s="77" t="str">
        <f>IF(A1182="","",IF(A1182=1,start_rate,IF(variable,IF(OR(A1182=1,A1182&lt;$J$23*periods_per_year),D1181,MIN($J$24,IF(MOD(A1182-1,$J$26)=0,MAX($J$25,D1181+$J$27),D1181))),D1181)))</f>
        <v>#NAME?</v>
      </c>
      <c r="E1182" s="78" t="str">
        <f t="shared" si="3"/>
        <v>#NAME?</v>
      </c>
      <c r="F1182" s="78" t="str">
        <f t="shared" si="4"/>
        <v>#NAME?</v>
      </c>
      <c r="G1182" s="78" t="str">
        <f>IF(OR(A1182="",A1182&lt;$E$23),"",IF(J1181&lt;=F1182,0,IF(IF(AND(A1182&gt;=$E$23,MOD(A1182-$E$23,int)=0),$E$24,0)+F1182&gt;=J1181+E1182,J1181+E1182-F1182,IF(AND(A1182&gt;=$E$23,MOD(A1182-$E$23,int)=0),$E$24,0)+IF(IF(AND(A1182&gt;=$E$23,MOD(A1182-$E$23,int)=0),$E$24,0)+IF(MOD(A1182-$E$27,periods_per_year)=0,$E$26,0)+F1182&lt;J1181+E1182,IF(MOD(A1182-$E$27,periods_per_year)=0,$E$26,0),J1181+E1182-IF(AND(A1182&gt;=$E$23,MOD(A1182-$E$23,int)=0),$E$24,0)-F1182))))</f>
        <v>#NAME?</v>
      </c>
      <c r="H1182" s="79"/>
      <c r="I1182" s="78" t="str">
        <f t="shared" si="5"/>
        <v>#NAME?</v>
      </c>
      <c r="J1182" s="78" t="str">
        <f t="shared" si="6"/>
        <v>#NAME?</v>
      </c>
      <c r="K1182" s="78" t="str">
        <f t="shared" si="7"/>
        <v>#NAME?</v>
      </c>
      <c r="L1182" s="78" t="str">
        <f t="shared" si="8"/>
        <v>#NAME?</v>
      </c>
      <c r="M1182" s="4"/>
      <c r="N1182" s="4"/>
      <c r="O1182" s="74" t="str">
        <f t="shared" si="9"/>
        <v>#NAME?</v>
      </c>
      <c r="P1182" s="75" t="str">
        <f>IF(O1182="","",IF(OR(periods_per_year=26,periods_per_year=52),IF(periods_per_year=26,IF(O1182=1,fpdate,P1181+14),IF(periods_per_year=52,IF(O1182=1,fpdate,P1181+7),"n/a")),IF(periods_per_year=24,DATE(YEAR(fpdate),MONTH(fpdate)+(O1182-1)/2+IF(AND(DAY(fpdate)&gt;=15,MOD(O1182,2)=0),1,0),IF(MOD(O1182,2)=0,IF(DAY(fpdate)&gt;=15,DAY(fpdate)-14,DAY(fpdate)+14),DAY(fpdate))),IF(DAY(DATE(YEAR(fpdate),MONTH(fpdate)+O1182-1,DAY(fpdate)))&lt;&gt;DAY(fpdate),DATE(YEAR(fpdate),MONTH(fpdate)+O1182,0),DATE(YEAR(fpdate),MONTH(fpdate)+O1182-1,DAY(fpdate))))))</f>
        <v>#NAME?</v>
      </c>
      <c r="Q1182" s="80" t="str">
        <f>IF(O1182="","",IF(D1182&lt;&gt;"",D1182,IF(O1182=1,start_rate,IF(variable,IF(OR(O1182=1,O1182&lt;$J$23*periods_per_year),Q1181,MIN($J$24,IF(MOD(O1182-1,$J$26)=0,MAX($J$25,Q1181+$J$27),Q1181))),Q1181))))</f>
        <v>#NAME?</v>
      </c>
      <c r="R1182" s="78" t="str">
        <f t="shared" si="10"/>
        <v>#NAME?</v>
      </c>
      <c r="S1182" s="78" t="str">
        <f t="shared" si="11"/>
        <v>#NAME?</v>
      </c>
      <c r="T1182" s="78" t="str">
        <f t="shared" si="12"/>
        <v>#NAME?</v>
      </c>
      <c r="U1182" s="78" t="str">
        <f t="shared" si="13"/>
        <v>#NAME?</v>
      </c>
    </row>
    <row r="1183" ht="12.75" customHeight="1">
      <c r="A1183" s="74" t="str">
        <f t="shared" si="1"/>
        <v>#NAME?</v>
      </c>
      <c r="B1183" s="75" t="str">
        <f>IF(A1183="","",IF(OR(periods_per_year=26,periods_per_year=52),IF(periods_per_year=26,IF(A1183=1,fpdate,B1182+14),IF(periods_per_year=52,IF(A1183=1,fpdate,B1182+7),"n/a")),IF(periods_per_year=24,DATE(YEAR(fpdate),MONTH(fpdate)+(A1183-1)/2+IF(AND(DAY(fpdate)&gt;=15,MOD(A1183,2)=0),1,0),IF(MOD(A1183,2)=0,IF(DAY(fpdate)&gt;=15,DAY(fpdate)-14,DAY(fpdate)+14),DAY(fpdate))),IF(DAY(DATE(YEAR(fpdate),MONTH(fpdate)+A1183-1,DAY(fpdate)))&lt;&gt;DAY(fpdate),DATE(YEAR(fpdate),MONTH(fpdate)+A1183,0),DATE(YEAR(fpdate),MONTH(fpdate)+A1183-1,DAY(fpdate))))))</f>
        <v>#NAME?</v>
      </c>
      <c r="C1183" s="76" t="str">
        <f t="shared" si="2"/>
        <v>#NAME?</v>
      </c>
      <c r="D1183" s="77" t="str">
        <f>IF(A1183="","",IF(A1183=1,start_rate,IF(variable,IF(OR(A1183=1,A1183&lt;$J$23*periods_per_year),D1182,MIN($J$24,IF(MOD(A1183-1,$J$26)=0,MAX($J$25,D1182+$J$27),D1182))),D1182)))</f>
        <v>#NAME?</v>
      </c>
      <c r="E1183" s="78" t="str">
        <f t="shared" si="3"/>
        <v>#NAME?</v>
      </c>
      <c r="F1183" s="78" t="str">
        <f t="shared" si="4"/>
        <v>#NAME?</v>
      </c>
      <c r="G1183" s="78" t="str">
        <f>IF(OR(A1183="",A1183&lt;$E$23),"",IF(J1182&lt;=F1183,0,IF(IF(AND(A1183&gt;=$E$23,MOD(A1183-$E$23,int)=0),$E$24,0)+F1183&gt;=J1182+E1183,J1182+E1183-F1183,IF(AND(A1183&gt;=$E$23,MOD(A1183-$E$23,int)=0),$E$24,0)+IF(IF(AND(A1183&gt;=$E$23,MOD(A1183-$E$23,int)=0),$E$24,0)+IF(MOD(A1183-$E$27,periods_per_year)=0,$E$26,0)+F1183&lt;J1182+E1183,IF(MOD(A1183-$E$27,periods_per_year)=0,$E$26,0),J1182+E1183-IF(AND(A1183&gt;=$E$23,MOD(A1183-$E$23,int)=0),$E$24,0)-F1183))))</f>
        <v>#NAME?</v>
      </c>
      <c r="H1183" s="79"/>
      <c r="I1183" s="78" t="str">
        <f t="shared" si="5"/>
        <v>#NAME?</v>
      </c>
      <c r="J1183" s="78" t="str">
        <f t="shared" si="6"/>
        <v>#NAME?</v>
      </c>
      <c r="K1183" s="78" t="str">
        <f t="shared" si="7"/>
        <v>#NAME?</v>
      </c>
      <c r="L1183" s="78" t="str">
        <f t="shared" si="8"/>
        <v>#NAME?</v>
      </c>
      <c r="M1183" s="4"/>
      <c r="N1183" s="4"/>
      <c r="O1183" s="74" t="str">
        <f t="shared" si="9"/>
        <v>#NAME?</v>
      </c>
      <c r="P1183" s="75" t="str">
        <f>IF(O1183="","",IF(OR(periods_per_year=26,periods_per_year=52),IF(periods_per_year=26,IF(O1183=1,fpdate,P1182+14),IF(periods_per_year=52,IF(O1183=1,fpdate,P1182+7),"n/a")),IF(periods_per_year=24,DATE(YEAR(fpdate),MONTH(fpdate)+(O1183-1)/2+IF(AND(DAY(fpdate)&gt;=15,MOD(O1183,2)=0),1,0),IF(MOD(O1183,2)=0,IF(DAY(fpdate)&gt;=15,DAY(fpdate)-14,DAY(fpdate)+14),DAY(fpdate))),IF(DAY(DATE(YEAR(fpdate),MONTH(fpdate)+O1183-1,DAY(fpdate)))&lt;&gt;DAY(fpdate),DATE(YEAR(fpdate),MONTH(fpdate)+O1183,0),DATE(YEAR(fpdate),MONTH(fpdate)+O1183-1,DAY(fpdate))))))</f>
        <v>#NAME?</v>
      </c>
      <c r="Q1183" s="80" t="str">
        <f>IF(O1183="","",IF(D1183&lt;&gt;"",D1183,IF(O1183=1,start_rate,IF(variable,IF(OR(O1183=1,O1183&lt;$J$23*periods_per_year),Q1182,MIN($J$24,IF(MOD(O1183-1,$J$26)=0,MAX($J$25,Q1182+$J$27),Q1182))),Q1182))))</f>
        <v>#NAME?</v>
      </c>
      <c r="R1183" s="78" t="str">
        <f t="shared" si="10"/>
        <v>#NAME?</v>
      </c>
      <c r="S1183" s="78" t="str">
        <f t="shared" si="11"/>
        <v>#NAME?</v>
      </c>
      <c r="T1183" s="78" t="str">
        <f t="shared" si="12"/>
        <v>#NAME?</v>
      </c>
      <c r="U1183" s="78" t="str">
        <f t="shared" si="13"/>
        <v>#NAME?</v>
      </c>
    </row>
    <row r="1184" ht="12.75" customHeight="1">
      <c r="A1184" s="74" t="str">
        <f t="shared" si="1"/>
        <v>#NAME?</v>
      </c>
      <c r="B1184" s="75" t="str">
        <f>IF(A1184="","",IF(OR(periods_per_year=26,periods_per_year=52),IF(periods_per_year=26,IF(A1184=1,fpdate,B1183+14),IF(periods_per_year=52,IF(A1184=1,fpdate,B1183+7),"n/a")),IF(periods_per_year=24,DATE(YEAR(fpdate),MONTH(fpdate)+(A1184-1)/2+IF(AND(DAY(fpdate)&gt;=15,MOD(A1184,2)=0),1,0),IF(MOD(A1184,2)=0,IF(DAY(fpdate)&gt;=15,DAY(fpdate)-14,DAY(fpdate)+14),DAY(fpdate))),IF(DAY(DATE(YEAR(fpdate),MONTH(fpdate)+A1184-1,DAY(fpdate)))&lt;&gt;DAY(fpdate),DATE(YEAR(fpdate),MONTH(fpdate)+A1184,0),DATE(YEAR(fpdate),MONTH(fpdate)+A1184-1,DAY(fpdate))))))</f>
        <v>#NAME?</v>
      </c>
      <c r="C1184" s="76" t="str">
        <f t="shared" si="2"/>
        <v>#NAME?</v>
      </c>
      <c r="D1184" s="77" t="str">
        <f>IF(A1184="","",IF(A1184=1,start_rate,IF(variable,IF(OR(A1184=1,A1184&lt;$J$23*periods_per_year),D1183,MIN($J$24,IF(MOD(A1184-1,$J$26)=0,MAX($J$25,D1183+$J$27),D1183))),D1183)))</f>
        <v>#NAME?</v>
      </c>
      <c r="E1184" s="78" t="str">
        <f t="shared" si="3"/>
        <v>#NAME?</v>
      </c>
      <c r="F1184" s="78" t="str">
        <f t="shared" si="4"/>
        <v>#NAME?</v>
      </c>
      <c r="G1184" s="78" t="str">
        <f>IF(OR(A1184="",A1184&lt;$E$23),"",IF(J1183&lt;=F1184,0,IF(IF(AND(A1184&gt;=$E$23,MOD(A1184-$E$23,int)=0),$E$24,0)+F1184&gt;=J1183+E1184,J1183+E1184-F1184,IF(AND(A1184&gt;=$E$23,MOD(A1184-$E$23,int)=0),$E$24,0)+IF(IF(AND(A1184&gt;=$E$23,MOD(A1184-$E$23,int)=0),$E$24,0)+IF(MOD(A1184-$E$27,periods_per_year)=0,$E$26,0)+F1184&lt;J1183+E1184,IF(MOD(A1184-$E$27,periods_per_year)=0,$E$26,0),J1183+E1184-IF(AND(A1184&gt;=$E$23,MOD(A1184-$E$23,int)=0),$E$24,0)-F1184))))</f>
        <v>#NAME?</v>
      </c>
      <c r="H1184" s="79"/>
      <c r="I1184" s="78" t="str">
        <f t="shared" si="5"/>
        <v>#NAME?</v>
      </c>
      <c r="J1184" s="78" t="str">
        <f t="shared" si="6"/>
        <v>#NAME?</v>
      </c>
      <c r="K1184" s="78" t="str">
        <f t="shared" si="7"/>
        <v>#NAME?</v>
      </c>
      <c r="L1184" s="78" t="str">
        <f t="shared" si="8"/>
        <v>#NAME?</v>
      </c>
      <c r="M1184" s="4"/>
      <c r="N1184" s="4"/>
      <c r="O1184" s="74" t="str">
        <f t="shared" si="9"/>
        <v>#NAME?</v>
      </c>
      <c r="P1184" s="75" t="str">
        <f>IF(O1184="","",IF(OR(periods_per_year=26,periods_per_year=52),IF(periods_per_year=26,IF(O1184=1,fpdate,P1183+14),IF(periods_per_year=52,IF(O1184=1,fpdate,P1183+7),"n/a")),IF(periods_per_year=24,DATE(YEAR(fpdate),MONTH(fpdate)+(O1184-1)/2+IF(AND(DAY(fpdate)&gt;=15,MOD(O1184,2)=0),1,0),IF(MOD(O1184,2)=0,IF(DAY(fpdate)&gt;=15,DAY(fpdate)-14,DAY(fpdate)+14),DAY(fpdate))),IF(DAY(DATE(YEAR(fpdate),MONTH(fpdate)+O1184-1,DAY(fpdate)))&lt;&gt;DAY(fpdate),DATE(YEAR(fpdate),MONTH(fpdate)+O1184,0),DATE(YEAR(fpdate),MONTH(fpdate)+O1184-1,DAY(fpdate))))))</f>
        <v>#NAME?</v>
      </c>
      <c r="Q1184" s="80" t="str">
        <f>IF(O1184="","",IF(D1184&lt;&gt;"",D1184,IF(O1184=1,start_rate,IF(variable,IF(OR(O1184=1,O1184&lt;$J$23*periods_per_year),Q1183,MIN($J$24,IF(MOD(O1184-1,$J$26)=0,MAX($J$25,Q1183+$J$27),Q1183))),Q1183))))</f>
        <v>#NAME?</v>
      </c>
      <c r="R1184" s="78" t="str">
        <f t="shared" si="10"/>
        <v>#NAME?</v>
      </c>
      <c r="S1184" s="78" t="str">
        <f t="shared" si="11"/>
        <v>#NAME?</v>
      </c>
      <c r="T1184" s="78" t="str">
        <f t="shared" si="12"/>
        <v>#NAME?</v>
      </c>
      <c r="U1184" s="78" t="str">
        <f t="shared" si="13"/>
        <v>#NAME?</v>
      </c>
    </row>
    <row r="1185" ht="12.75" customHeight="1">
      <c r="A1185" s="74" t="str">
        <f t="shared" si="1"/>
        <v>#NAME?</v>
      </c>
      <c r="B1185" s="75" t="str">
        <f>IF(A1185="","",IF(OR(periods_per_year=26,periods_per_year=52),IF(periods_per_year=26,IF(A1185=1,fpdate,B1184+14),IF(periods_per_year=52,IF(A1185=1,fpdate,B1184+7),"n/a")),IF(periods_per_year=24,DATE(YEAR(fpdate),MONTH(fpdate)+(A1185-1)/2+IF(AND(DAY(fpdate)&gt;=15,MOD(A1185,2)=0),1,0),IF(MOD(A1185,2)=0,IF(DAY(fpdate)&gt;=15,DAY(fpdate)-14,DAY(fpdate)+14),DAY(fpdate))),IF(DAY(DATE(YEAR(fpdate),MONTH(fpdate)+A1185-1,DAY(fpdate)))&lt;&gt;DAY(fpdate),DATE(YEAR(fpdate),MONTH(fpdate)+A1185,0),DATE(YEAR(fpdate),MONTH(fpdate)+A1185-1,DAY(fpdate))))))</f>
        <v>#NAME?</v>
      </c>
      <c r="C1185" s="76" t="str">
        <f t="shared" si="2"/>
        <v>#NAME?</v>
      </c>
      <c r="D1185" s="77" t="str">
        <f>IF(A1185="","",IF(A1185=1,start_rate,IF(variable,IF(OR(A1185=1,A1185&lt;$J$23*periods_per_year),D1184,MIN($J$24,IF(MOD(A1185-1,$J$26)=0,MAX($J$25,D1184+$J$27),D1184))),D1184)))</f>
        <v>#NAME?</v>
      </c>
      <c r="E1185" s="78" t="str">
        <f t="shared" si="3"/>
        <v>#NAME?</v>
      </c>
      <c r="F1185" s="78" t="str">
        <f t="shared" si="4"/>
        <v>#NAME?</v>
      </c>
      <c r="G1185" s="78" t="str">
        <f>IF(OR(A1185="",A1185&lt;$E$23),"",IF(J1184&lt;=F1185,0,IF(IF(AND(A1185&gt;=$E$23,MOD(A1185-$E$23,int)=0),$E$24,0)+F1185&gt;=J1184+E1185,J1184+E1185-F1185,IF(AND(A1185&gt;=$E$23,MOD(A1185-$E$23,int)=0),$E$24,0)+IF(IF(AND(A1185&gt;=$E$23,MOD(A1185-$E$23,int)=0),$E$24,0)+IF(MOD(A1185-$E$27,periods_per_year)=0,$E$26,0)+F1185&lt;J1184+E1185,IF(MOD(A1185-$E$27,periods_per_year)=0,$E$26,0),J1184+E1185-IF(AND(A1185&gt;=$E$23,MOD(A1185-$E$23,int)=0),$E$24,0)-F1185))))</f>
        <v>#NAME?</v>
      </c>
      <c r="H1185" s="79"/>
      <c r="I1185" s="78" t="str">
        <f t="shared" si="5"/>
        <v>#NAME?</v>
      </c>
      <c r="J1185" s="78" t="str">
        <f t="shared" si="6"/>
        <v>#NAME?</v>
      </c>
      <c r="K1185" s="78" t="str">
        <f t="shared" si="7"/>
        <v>#NAME?</v>
      </c>
      <c r="L1185" s="78" t="str">
        <f t="shared" si="8"/>
        <v>#NAME?</v>
      </c>
      <c r="M1185" s="4"/>
      <c r="N1185" s="4"/>
      <c r="O1185" s="74" t="str">
        <f t="shared" si="9"/>
        <v>#NAME?</v>
      </c>
      <c r="P1185" s="75" t="str">
        <f>IF(O1185="","",IF(OR(periods_per_year=26,periods_per_year=52),IF(periods_per_year=26,IF(O1185=1,fpdate,P1184+14),IF(periods_per_year=52,IF(O1185=1,fpdate,P1184+7),"n/a")),IF(periods_per_year=24,DATE(YEAR(fpdate),MONTH(fpdate)+(O1185-1)/2+IF(AND(DAY(fpdate)&gt;=15,MOD(O1185,2)=0),1,0),IF(MOD(O1185,2)=0,IF(DAY(fpdate)&gt;=15,DAY(fpdate)-14,DAY(fpdate)+14),DAY(fpdate))),IF(DAY(DATE(YEAR(fpdate),MONTH(fpdate)+O1185-1,DAY(fpdate)))&lt;&gt;DAY(fpdate),DATE(YEAR(fpdate),MONTH(fpdate)+O1185,0),DATE(YEAR(fpdate),MONTH(fpdate)+O1185-1,DAY(fpdate))))))</f>
        <v>#NAME?</v>
      </c>
      <c r="Q1185" s="80" t="str">
        <f>IF(O1185="","",IF(D1185&lt;&gt;"",D1185,IF(O1185=1,start_rate,IF(variable,IF(OR(O1185=1,O1185&lt;$J$23*periods_per_year),Q1184,MIN($J$24,IF(MOD(O1185-1,$J$26)=0,MAX($J$25,Q1184+$J$27),Q1184))),Q1184))))</f>
        <v>#NAME?</v>
      </c>
      <c r="R1185" s="78" t="str">
        <f t="shared" si="10"/>
        <v>#NAME?</v>
      </c>
      <c r="S1185" s="78" t="str">
        <f t="shared" si="11"/>
        <v>#NAME?</v>
      </c>
      <c r="T1185" s="78" t="str">
        <f t="shared" si="12"/>
        <v>#NAME?</v>
      </c>
      <c r="U1185" s="78" t="str">
        <f t="shared" si="13"/>
        <v>#NAME?</v>
      </c>
    </row>
    <row r="1186" ht="12.75" customHeight="1">
      <c r="A1186" s="74" t="str">
        <f t="shared" si="1"/>
        <v>#NAME?</v>
      </c>
      <c r="B1186" s="75" t="str">
        <f>IF(A1186="","",IF(OR(periods_per_year=26,periods_per_year=52),IF(periods_per_year=26,IF(A1186=1,fpdate,B1185+14),IF(periods_per_year=52,IF(A1186=1,fpdate,B1185+7),"n/a")),IF(periods_per_year=24,DATE(YEAR(fpdate),MONTH(fpdate)+(A1186-1)/2+IF(AND(DAY(fpdate)&gt;=15,MOD(A1186,2)=0),1,0),IF(MOD(A1186,2)=0,IF(DAY(fpdate)&gt;=15,DAY(fpdate)-14,DAY(fpdate)+14),DAY(fpdate))),IF(DAY(DATE(YEAR(fpdate),MONTH(fpdate)+A1186-1,DAY(fpdate)))&lt;&gt;DAY(fpdate),DATE(YEAR(fpdate),MONTH(fpdate)+A1186,0),DATE(YEAR(fpdate),MONTH(fpdate)+A1186-1,DAY(fpdate))))))</f>
        <v>#NAME?</v>
      </c>
      <c r="C1186" s="76" t="str">
        <f t="shared" si="2"/>
        <v>#NAME?</v>
      </c>
      <c r="D1186" s="77" t="str">
        <f>IF(A1186="","",IF(A1186=1,start_rate,IF(variable,IF(OR(A1186=1,A1186&lt;$J$23*periods_per_year),D1185,MIN($J$24,IF(MOD(A1186-1,$J$26)=0,MAX($J$25,D1185+$J$27),D1185))),D1185)))</f>
        <v>#NAME?</v>
      </c>
      <c r="E1186" s="78" t="str">
        <f t="shared" si="3"/>
        <v>#NAME?</v>
      </c>
      <c r="F1186" s="78" t="str">
        <f t="shared" si="4"/>
        <v>#NAME?</v>
      </c>
      <c r="G1186" s="78" t="str">
        <f>IF(OR(A1186="",A1186&lt;$E$23),"",IF(J1185&lt;=F1186,0,IF(IF(AND(A1186&gt;=$E$23,MOD(A1186-$E$23,int)=0),$E$24,0)+F1186&gt;=J1185+E1186,J1185+E1186-F1186,IF(AND(A1186&gt;=$E$23,MOD(A1186-$E$23,int)=0),$E$24,0)+IF(IF(AND(A1186&gt;=$E$23,MOD(A1186-$E$23,int)=0),$E$24,0)+IF(MOD(A1186-$E$27,periods_per_year)=0,$E$26,0)+F1186&lt;J1185+E1186,IF(MOD(A1186-$E$27,periods_per_year)=0,$E$26,0),J1185+E1186-IF(AND(A1186&gt;=$E$23,MOD(A1186-$E$23,int)=0),$E$24,0)-F1186))))</f>
        <v>#NAME?</v>
      </c>
      <c r="H1186" s="79"/>
      <c r="I1186" s="78" t="str">
        <f t="shared" si="5"/>
        <v>#NAME?</v>
      </c>
      <c r="J1186" s="78" t="str">
        <f t="shared" si="6"/>
        <v>#NAME?</v>
      </c>
      <c r="K1186" s="78" t="str">
        <f t="shared" si="7"/>
        <v>#NAME?</v>
      </c>
      <c r="L1186" s="78" t="str">
        <f t="shared" si="8"/>
        <v>#NAME?</v>
      </c>
      <c r="M1186" s="4"/>
      <c r="N1186" s="4"/>
      <c r="O1186" s="74" t="str">
        <f t="shared" si="9"/>
        <v>#NAME?</v>
      </c>
      <c r="P1186" s="75" t="str">
        <f>IF(O1186="","",IF(OR(periods_per_year=26,periods_per_year=52),IF(periods_per_year=26,IF(O1186=1,fpdate,P1185+14),IF(periods_per_year=52,IF(O1186=1,fpdate,P1185+7),"n/a")),IF(periods_per_year=24,DATE(YEAR(fpdate),MONTH(fpdate)+(O1186-1)/2+IF(AND(DAY(fpdate)&gt;=15,MOD(O1186,2)=0),1,0),IF(MOD(O1186,2)=0,IF(DAY(fpdate)&gt;=15,DAY(fpdate)-14,DAY(fpdate)+14),DAY(fpdate))),IF(DAY(DATE(YEAR(fpdate),MONTH(fpdate)+O1186-1,DAY(fpdate)))&lt;&gt;DAY(fpdate),DATE(YEAR(fpdate),MONTH(fpdate)+O1186,0),DATE(YEAR(fpdate),MONTH(fpdate)+O1186-1,DAY(fpdate))))))</f>
        <v>#NAME?</v>
      </c>
      <c r="Q1186" s="80" t="str">
        <f>IF(O1186="","",IF(D1186&lt;&gt;"",D1186,IF(O1186=1,start_rate,IF(variable,IF(OR(O1186=1,O1186&lt;$J$23*periods_per_year),Q1185,MIN($J$24,IF(MOD(O1186-1,$J$26)=0,MAX($J$25,Q1185+$J$27),Q1185))),Q1185))))</f>
        <v>#NAME?</v>
      </c>
      <c r="R1186" s="78" t="str">
        <f t="shared" si="10"/>
        <v>#NAME?</v>
      </c>
      <c r="S1186" s="78" t="str">
        <f t="shared" si="11"/>
        <v>#NAME?</v>
      </c>
      <c r="T1186" s="78" t="str">
        <f t="shared" si="12"/>
        <v>#NAME?</v>
      </c>
      <c r="U1186" s="78" t="str">
        <f t="shared" si="13"/>
        <v>#NAME?</v>
      </c>
    </row>
    <row r="1187" ht="12.75" customHeight="1">
      <c r="A1187" s="74" t="str">
        <f t="shared" si="1"/>
        <v>#NAME?</v>
      </c>
      <c r="B1187" s="75" t="str">
        <f>IF(A1187="","",IF(OR(periods_per_year=26,periods_per_year=52),IF(periods_per_year=26,IF(A1187=1,fpdate,B1186+14),IF(periods_per_year=52,IF(A1187=1,fpdate,B1186+7),"n/a")),IF(periods_per_year=24,DATE(YEAR(fpdate),MONTH(fpdate)+(A1187-1)/2+IF(AND(DAY(fpdate)&gt;=15,MOD(A1187,2)=0),1,0),IF(MOD(A1187,2)=0,IF(DAY(fpdate)&gt;=15,DAY(fpdate)-14,DAY(fpdate)+14),DAY(fpdate))),IF(DAY(DATE(YEAR(fpdate),MONTH(fpdate)+A1187-1,DAY(fpdate)))&lt;&gt;DAY(fpdate),DATE(YEAR(fpdate),MONTH(fpdate)+A1187,0),DATE(YEAR(fpdate),MONTH(fpdate)+A1187-1,DAY(fpdate))))))</f>
        <v>#NAME?</v>
      </c>
      <c r="C1187" s="76" t="str">
        <f t="shared" si="2"/>
        <v>#NAME?</v>
      </c>
      <c r="D1187" s="77" t="str">
        <f>IF(A1187="","",IF(A1187=1,start_rate,IF(variable,IF(OR(A1187=1,A1187&lt;$J$23*periods_per_year),D1186,MIN($J$24,IF(MOD(A1187-1,$J$26)=0,MAX($J$25,D1186+$J$27),D1186))),D1186)))</f>
        <v>#NAME?</v>
      </c>
      <c r="E1187" s="78" t="str">
        <f t="shared" si="3"/>
        <v>#NAME?</v>
      </c>
      <c r="F1187" s="78" t="str">
        <f t="shared" si="4"/>
        <v>#NAME?</v>
      </c>
      <c r="G1187" s="78" t="str">
        <f>IF(OR(A1187="",A1187&lt;$E$23),"",IF(J1186&lt;=F1187,0,IF(IF(AND(A1187&gt;=$E$23,MOD(A1187-$E$23,int)=0),$E$24,0)+F1187&gt;=J1186+E1187,J1186+E1187-F1187,IF(AND(A1187&gt;=$E$23,MOD(A1187-$E$23,int)=0),$E$24,0)+IF(IF(AND(A1187&gt;=$E$23,MOD(A1187-$E$23,int)=0),$E$24,0)+IF(MOD(A1187-$E$27,periods_per_year)=0,$E$26,0)+F1187&lt;J1186+E1187,IF(MOD(A1187-$E$27,periods_per_year)=0,$E$26,0),J1186+E1187-IF(AND(A1187&gt;=$E$23,MOD(A1187-$E$23,int)=0),$E$24,0)-F1187))))</f>
        <v>#NAME?</v>
      </c>
      <c r="H1187" s="79"/>
      <c r="I1187" s="78" t="str">
        <f t="shared" si="5"/>
        <v>#NAME?</v>
      </c>
      <c r="J1187" s="78" t="str">
        <f t="shared" si="6"/>
        <v>#NAME?</v>
      </c>
      <c r="K1187" s="78" t="str">
        <f t="shared" si="7"/>
        <v>#NAME?</v>
      </c>
      <c r="L1187" s="78" t="str">
        <f t="shared" si="8"/>
        <v>#NAME?</v>
      </c>
      <c r="M1187" s="4"/>
      <c r="N1187" s="4"/>
      <c r="O1187" s="74" t="str">
        <f t="shared" si="9"/>
        <v>#NAME?</v>
      </c>
      <c r="P1187" s="75" t="str">
        <f>IF(O1187="","",IF(OR(periods_per_year=26,periods_per_year=52),IF(periods_per_year=26,IF(O1187=1,fpdate,P1186+14),IF(periods_per_year=52,IF(O1187=1,fpdate,P1186+7),"n/a")),IF(periods_per_year=24,DATE(YEAR(fpdate),MONTH(fpdate)+(O1187-1)/2+IF(AND(DAY(fpdate)&gt;=15,MOD(O1187,2)=0),1,0),IF(MOD(O1187,2)=0,IF(DAY(fpdate)&gt;=15,DAY(fpdate)-14,DAY(fpdate)+14),DAY(fpdate))),IF(DAY(DATE(YEAR(fpdate),MONTH(fpdate)+O1187-1,DAY(fpdate)))&lt;&gt;DAY(fpdate),DATE(YEAR(fpdate),MONTH(fpdate)+O1187,0),DATE(YEAR(fpdate),MONTH(fpdate)+O1187-1,DAY(fpdate))))))</f>
        <v>#NAME?</v>
      </c>
      <c r="Q1187" s="80" t="str">
        <f>IF(O1187="","",IF(D1187&lt;&gt;"",D1187,IF(O1187=1,start_rate,IF(variable,IF(OR(O1187=1,O1187&lt;$J$23*periods_per_year),Q1186,MIN($J$24,IF(MOD(O1187-1,$J$26)=0,MAX($J$25,Q1186+$J$27),Q1186))),Q1186))))</f>
        <v>#NAME?</v>
      </c>
      <c r="R1187" s="78" t="str">
        <f t="shared" si="10"/>
        <v>#NAME?</v>
      </c>
      <c r="S1187" s="78" t="str">
        <f t="shared" si="11"/>
        <v>#NAME?</v>
      </c>
      <c r="T1187" s="78" t="str">
        <f t="shared" si="12"/>
        <v>#NAME?</v>
      </c>
      <c r="U1187" s="78" t="str">
        <f t="shared" si="13"/>
        <v>#NAME?</v>
      </c>
    </row>
    <row r="1188" ht="12.75" customHeight="1">
      <c r="A1188" s="74" t="str">
        <f t="shared" si="1"/>
        <v>#NAME?</v>
      </c>
      <c r="B1188" s="75" t="str">
        <f>IF(A1188="","",IF(OR(periods_per_year=26,periods_per_year=52),IF(periods_per_year=26,IF(A1188=1,fpdate,B1187+14),IF(periods_per_year=52,IF(A1188=1,fpdate,B1187+7),"n/a")),IF(periods_per_year=24,DATE(YEAR(fpdate),MONTH(fpdate)+(A1188-1)/2+IF(AND(DAY(fpdate)&gt;=15,MOD(A1188,2)=0),1,0),IF(MOD(A1188,2)=0,IF(DAY(fpdate)&gt;=15,DAY(fpdate)-14,DAY(fpdate)+14),DAY(fpdate))),IF(DAY(DATE(YEAR(fpdate),MONTH(fpdate)+A1188-1,DAY(fpdate)))&lt;&gt;DAY(fpdate),DATE(YEAR(fpdate),MONTH(fpdate)+A1188,0),DATE(YEAR(fpdate),MONTH(fpdate)+A1188-1,DAY(fpdate))))))</f>
        <v>#NAME?</v>
      </c>
      <c r="C1188" s="76" t="str">
        <f t="shared" si="2"/>
        <v>#NAME?</v>
      </c>
      <c r="D1188" s="77" t="str">
        <f>IF(A1188="","",IF(A1188=1,start_rate,IF(variable,IF(OR(A1188=1,A1188&lt;$J$23*periods_per_year),D1187,MIN($J$24,IF(MOD(A1188-1,$J$26)=0,MAX($J$25,D1187+$J$27),D1187))),D1187)))</f>
        <v>#NAME?</v>
      </c>
      <c r="E1188" s="78" t="str">
        <f t="shared" si="3"/>
        <v>#NAME?</v>
      </c>
      <c r="F1188" s="78" t="str">
        <f t="shared" si="4"/>
        <v>#NAME?</v>
      </c>
      <c r="G1188" s="78" t="str">
        <f>IF(OR(A1188="",A1188&lt;$E$23),"",IF(J1187&lt;=F1188,0,IF(IF(AND(A1188&gt;=$E$23,MOD(A1188-$E$23,int)=0),$E$24,0)+F1188&gt;=J1187+E1188,J1187+E1188-F1188,IF(AND(A1188&gt;=$E$23,MOD(A1188-$E$23,int)=0),$E$24,0)+IF(IF(AND(A1188&gt;=$E$23,MOD(A1188-$E$23,int)=0),$E$24,0)+IF(MOD(A1188-$E$27,periods_per_year)=0,$E$26,0)+F1188&lt;J1187+E1188,IF(MOD(A1188-$E$27,periods_per_year)=0,$E$26,0),J1187+E1188-IF(AND(A1188&gt;=$E$23,MOD(A1188-$E$23,int)=0),$E$24,0)-F1188))))</f>
        <v>#NAME?</v>
      </c>
      <c r="H1188" s="79"/>
      <c r="I1188" s="78" t="str">
        <f t="shared" si="5"/>
        <v>#NAME?</v>
      </c>
      <c r="J1188" s="78" t="str">
        <f t="shared" si="6"/>
        <v>#NAME?</v>
      </c>
      <c r="K1188" s="78" t="str">
        <f t="shared" si="7"/>
        <v>#NAME?</v>
      </c>
      <c r="L1188" s="78" t="str">
        <f t="shared" si="8"/>
        <v>#NAME?</v>
      </c>
      <c r="M1188" s="4"/>
      <c r="N1188" s="4"/>
      <c r="O1188" s="74" t="str">
        <f t="shared" si="9"/>
        <v>#NAME?</v>
      </c>
      <c r="P1188" s="75" t="str">
        <f>IF(O1188="","",IF(OR(periods_per_year=26,periods_per_year=52),IF(periods_per_year=26,IF(O1188=1,fpdate,P1187+14),IF(periods_per_year=52,IF(O1188=1,fpdate,P1187+7),"n/a")),IF(periods_per_year=24,DATE(YEAR(fpdate),MONTH(fpdate)+(O1188-1)/2+IF(AND(DAY(fpdate)&gt;=15,MOD(O1188,2)=0),1,0),IF(MOD(O1188,2)=0,IF(DAY(fpdate)&gt;=15,DAY(fpdate)-14,DAY(fpdate)+14),DAY(fpdate))),IF(DAY(DATE(YEAR(fpdate),MONTH(fpdate)+O1188-1,DAY(fpdate)))&lt;&gt;DAY(fpdate),DATE(YEAR(fpdate),MONTH(fpdate)+O1188,0),DATE(YEAR(fpdate),MONTH(fpdate)+O1188-1,DAY(fpdate))))))</f>
        <v>#NAME?</v>
      </c>
      <c r="Q1188" s="80" t="str">
        <f>IF(O1188="","",IF(D1188&lt;&gt;"",D1188,IF(O1188=1,start_rate,IF(variable,IF(OR(O1188=1,O1188&lt;$J$23*periods_per_year),Q1187,MIN($J$24,IF(MOD(O1188-1,$J$26)=0,MAX($J$25,Q1187+$J$27),Q1187))),Q1187))))</f>
        <v>#NAME?</v>
      </c>
      <c r="R1188" s="78" t="str">
        <f t="shared" si="10"/>
        <v>#NAME?</v>
      </c>
      <c r="S1188" s="78" t="str">
        <f t="shared" si="11"/>
        <v>#NAME?</v>
      </c>
      <c r="T1188" s="78" t="str">
        <f t="shared" si="12"/>
        <v>#NAME?</v>
      </c>
      <c r="U1188" s="78" t="str">
        <f t="shared" si="13"/>
        <v>#NAME?</v>
      </c>
    </row>
    <row r="1189" ht="12.75" customHeight="1">
      <c r="A1189" s="74" t="str">
        <f t="shared" si="1"/>
        <v>#NAME?</v>
      </c>
      <c r="B1189" s="75" t="str">
        <f>IF(A1189="","",IF(OR(periods_per_year=26,periods_per_year=52),IF(periods_per_year=26,IF(A1189=1,fpdate,B1188+14),IF(periods_per_year=52,IF(A1189=1,fpdate,B1188+7),"n/a")),IF(periods_per_year=24,DATE(YEAR(fpdate),MONTH(fpdate)+(A1189-1)/2+IF(AND(DAY(fpdate)&gt;=15,MOD(A1189,2)=0),1,0),IF(MOD(A1189,2)=0,IF(DAY(fpdate)&gt;=15,DAY(fpdate)-14,DAY(fpdate)+14),DAY(fpdate))),IF(DAY(DATE(YEAR(fpdate),MONTH(fpdate)+A1189-1,DAY(fpdate)))&lt;&gt;DAY(fpdate),DATE(YEAR(fpdate),MONTH(fpdate)+A1189,0),DATE(YEAR(fpdate),MONTH(fpdate)+A1189-1,DAY(fpdate))))))</f>
        <v>#NAME?</v>
      </c>
      <c r="C1189" s="76" t="str">
        <f t="shared" si="2"/>
        <v>#NAME?</v>
      </c>
      <c r="D1189" s="77" t="str">
        <f>IF(A1189="","",IF(A1189=1,start_rate,IF(variable,IF(OR(A1189=1,A1189&lt;$J$23*periods_per_year),D1188,MIN($J$24,IF(MOD(A1189-1,$J$26)=0,MAX($J$25,D1188+$J$27),D1188))),D1188)))</f>
        <v>#NAME?</v>
      </c>
      <c r="E1189" s="78" t="str">
        <f t="shared" si="3"/>
        <v>#NAME?</v>
      </c>
      <c r="F1189" s="78" t="str">
        <f t="shared" si="4"/>
        <v>#NAME?</v>
      </c>
      <c r="G1189" s="78" t="str">
        <f>IF(OR(A1189="",A1189&lt;$E$23),"",IF(J1188&lt;=F1189,0,IF(IF(AND(A1189&gt;=$E$23,MOD(A1189-$E$23,int)=0),$E$24,0)+F1189&gt;=J1188+E1189,J1188+E1189-F1189,IF(AND(A1189&gt;=$E$23,MOD(A1189-$E$23,int)=0),$E$24,0)+IF(IF(AND(A1189&gt;=$E$23,MOD(A1189-$E$23,int)=0),$E$24,0)+IF(MOD(A1189-$E$27,periods_per_year)=0,$E$26,0)+F1189&lt;J1188+E1189,IF(MOD(A1189-$E$27,periods_per_year)=0,$E$26,0),J1188+E1189-IF(AND(A1189&gt;=$E$23,MOD(A1189-$E$23,int)=0),$E$24,0)-F1189))))</f>
        <v>#NAME?</v>
      </c>
      <c r="H1189" s="79"/>
      <c r="I1189" s="78" t="str">
        <f t="shared" si="5"/>
        <v>#NAME?</v>
      </c>
      <c r="J1189" s="78" t="str">
        <f t="shared" si="6"/>
        <v>#NAME?</v>
      </c>
      <c r="K1189" s="78" t="str">
        <f t="shared" si="7"/>
        <v>#NAME?</v>
      </c>
      <c r="L1189" s="78" t="str">
        <f t="shared" si="8"/>
        <v>#NAME?</v>
      </c>
      <c r="M1189" s="4"/>
      <c r="N1189" s="4"/>
      <c r="O1189" s="74" t="str">
        <f t="shared" si="9"/>
        <v>#NAME?</v>
      </c>
      <c r="P1189" s="75" t="str">
        <f>IF(O1189="","",IF(OR(periods_per_year=26,periods_per_year=52),IF(periods_per_year=26,IF(O1189=1,fpdate,P1188+14),IF(periods_per_year=52,IF(O1189=1,fpdate,P1188+7),"n/a")),IF(periods_per_year=24,DATE(YEAR(fpdate),MONTH(fpdate)+(O1189-1)/2+IF(AND(DAY(fpdate)&gt;=15,MOD(O1189,2)=0),1,0),IF(MOD(O1189,2)=0,IF(DAY(fpdate)&gt;=15,DAY(fpdate)-14,DAY(fpdate)+14),DAY(fpdate))),IF(DAY(DATE(YEAR(fpdate),MONTH(fpdate)+O1189-1,DAY(fpdate)))&lt;&gt;DAY(fpdate),DATE(YEAR(fpdate),MONTH(fpdate)+O1189,0),DATE(YEAR(fpdate),MONTH(fpdate)+O1189-1,DAY(fpdate))))))</f>
        <v>#NAME?</v>
      </c>
      <c r="Q1189" s="80" t="str">
        <f>IF(O1189="","",IF(D1189&lt;&gt;"",D1189,IF(O1189=1,start_rate,IF(variable,IF(OR(O1189=1,O1189&lt;$J$23*periods_per_year),Q1188,MIN($J$24,IF(MOD(O1189-1,$J$26)=0,MAX($J$25,Q1188+$J$27),Q1188))),Q1188))))</f>
        <v>#NAME?</v>
      </c>
      <c r="R1189" s="78" t="str">
        <f t="shared" si="10"/>
        <v>#NAME?</v>
      </c>
      <c r="S1189" s="78" t="str">
        <f t="shared" si="11"/>
        <v>#NAME?</v>
      </c>
      <c r="T1189" s="78" t="str">
        <f t="shared" si="12"/>
        <v>#NAME?</v>
      </c>
      <c r="U1189" s="78" t="str">
        <f t="shared" si="13"/>
        <v>#NAME?</v>
      </c>
    </row>
    <row r="1190" ht="12.75" customHeight="1">
      <c r="A1190" s="74" t="str">
        <f t="shared" si="1"/>
        <v>#NAME?</v>
      </c>
      <c r="B1190" s="75" t="str">
        <f>IF(A1190="","",IF(OR(periods_per_year=26,periods_per_year=52),IF(periods_per_year=26,IF(A1190=1,fpdate,B1189+14),IF(periods_per_year=52,IF(A1190=1,fpdate,B1189+7),"n/a")),IF(periods_per_year=24,DATE(YEAR(fpdate),MONTH(fpdate)+(A1190-1)/2+IF(AND(DAY(fpdate)&gt;=15,MOD(A1190,2)=0),1,0),IF(MOD(A1190,2)=0,IF(DAY(fpdate)&gt;=15,DAY(fpdate)-14,DAY(fpdate)+14),DAY(fpdate))),IF(DAY(DATE(YEAR(fpdate),MONTH(fpdate)+A1190-1,DAY(fpdate)))&lt;&gt;DAY(fpdate),DATE(YEAR(fpdate),MONTH(fpdate)+A1190,0),DATE(YEAR(fpdate),MONTH(fpdate)+A1190-1,DAY(fpdate))))))</f>
        <v>#NAME?</v>
      </c>
      <c r="C1190" s="76" t="str">
        <f t="shared" si="2"/>
        <v>#NAME?</v>
      </c>
      <c r="D1190" s="77" t="str">
        <f>IF(A1190="","",IF(A1190=1,start_rate,IF(variable,IF(OR(A1190=1,A1190&lt;$J$23*periods_per_year),D1189,MIN($J$24,IF(MOD(A1190-1,$J$26)=0,MAX($J$25,D1189+$J$27),D1189))),D1189)))</f>
        <v>#NAME?</v>
      </c>
      <c r="E1190" s="78" t="str">
        <f t="shared" si="3"/>
        <v>#NAME?</v>
      </c>
      <c r="F1190" s="78" t="str">
        <f t="shared" si="4"/>
        <v>#NAME?</v>
      </c>
      <c r="G1190" s="78" t="str">
        <f>IF(OR(A1190="",A1190&lt;$E$23),"",IF(J1189&lt;=F1190,0,IF(IF(AND(A1190&gt;=$E$23,MOD(A1190-$E$23,int)=0),$E$24,0)+F1190&gt;=J1189+E1190,J1189+E1190-F1190,IF(AND(A1190&gt;=$E$23,MOD(A1190-$E$23,int)=0),$E$24,0)+IF(IF(AND(A1190&gt;=$E$23,MOD(A1190-$E$23,int)=0),$E$24,0)+IF(MOD(A1190-$E$27,periods_per_year)=0,$E$26,0)+F1190&lt;J1189+E1190,IF(MOD(A1190-$E$27,periods_per_year)=0,$E$26,0),J1189+E1190-IF(AND(A1190&gt;=$E$23,MOD(A1190-$E$23,int)=0),$E$24,0)-F1190))))</f>
        <v>#NAME?</v>
      </c>
      <c r="H1190" s="79"/>
      <c r="I1190" s="78" t="str">
        <f t="shared" si="5"/>
        <v>#NAME?</v>
      </c>
      <c r="J1190" s="78" t="str">
        <f t="shared" si="6"/>
        <v>#NAME?</v>
      </c>
      <c r="K1190" s="78" t="str">
        <f t="shared" si="7"/>
        <v>#NAME?</v>
      </c>
      <c r="L1190" s="78" t="str">
        <f t="shared" si="8"/>
        <v>#NAME?</v>
      </c>
      <c r="M1190" s="4"/>
      <c r="N1190" s="4"/>
      <c r="O1190" s="74" t="str">
        <f t="shared" si="9"/>
        <v>#NAME?</v>
      </c>
      <c r="P1190" s="75" t="str">
        <f>IF(O1190="","",IF(OR(periods_per_year=26,periods_per_year=52),IF(periods_per_year=26,IF(O1190=1,fpdate,P1189+14),IF(periods_per_year=52,IF(O1190=1,fpdate,P1189+7),"n/a")),IF(periods_per_year=24,DATE(YEAR(fpdate),MONTH(fpdate)+(O1190-1)/2+IF(AND(DAY(fpdate)&gt;=15,MOD(O1190,2)=0),1,0),IF(MOD(O1190,2)=0,IF(DAY(fpdate)&gt;=15,DAY(fpdate)-14,DAY(fpdate)+14),DAY(fpdate))),IF(DAY(DATE(YEAR(fpdate),MONTH(fpdate)+O1190-1,DAY(fpdate)))&lt;&gt;DAY(fpdate),DATE(YEAR(fpdate),MONTH(fpdate)+O1190,0),DATE(YEAR(fpdate),MONTH(fpdate)+O1190-1,DAY(fpdate))))))</f>
        <v>#NAME?</v>
      </c>
      <c r="Q1190" s="80" t="str">
        <f>IF(O1190="","",IF(D1190&lt;&gt;"",D1190,IF(O1190=1,start_rate,IF(variable,IF(OR(O1190=1,O1190&lt;$J$23*periods_per_year),Q1189,MIN($J$24,IF(MOD(O1190-1,$J$26)=0,MAX($J$25,Q1189+$J$27),Q1189))),Q1189))))</f>
        <v>#NAME?</v>
      </c>
      <c r="R1190" s="78" t="str">
        <f t="shared" si="10"/>
        <v>#NAME?</v>
      </c>
      <c r="S1190" s="78" t="str">
        <f t="shared" si="11"/>
        <v>#NAME?</v>
      </c>
      <c r="T1190" s="78" t="str">
        <f t="shared" si="12"/>
        <v>#NAME?</v>
      </c>
      <c r="U1190" s="78" t="str">
        <f t="shared" si="13"/>
        <v>#NAME?</v>
      </c>
    </row>
    <row r="1191" ht="12.75" customHeight="1">
      <c r="A1191" s="74" t="str">
        <f t="shared" si="1"/>
        <v>#NAME?</v>
      </c>
      <c r="B1191" s="75" t="str">
        <f>IF(A1191="","",IF(OR(periods_per_year=26,periods_per_year=52),IF(periods_per_year=26,IF(A1191=1,fpdate,B1190+14),IF(periods_per_year=52,IF(A1191=1,fpdate,B1190+7),"n/a")),IF(periods_per_year=24,DATE(YEAR(fpdate),MONTH(fpdate)+(A1191-1)/2+IF(AND(DAY(fpdate)&gt;=15,MOD(A1191,2)=0),1,0),IF(MOD(A1191,2)=0,IF(DAY(fpdate)&gt;=15,DAY(fpdate)-14,DAY(fpdate)+14),DAY(fpdate))),IF(DAY(DATE(YEAR(fpdate),MONTH(fpdate)+A1191-1,DAY(fpdate)))&lt;&gt;DAY(fpdate),DATE(YEAR(fpdate),MONTH(fpdate)+A1191,0),DATE(YEAR(fpdate),MONTH(fpdate)+A1191-1,DAY(fpdate))))))</f>
        <v>#NAME?</v>
      </c>
      <c r="C1191" s="76" t="str">
        <f t="shared" si="2"/>
        <v>#NAME?</v>
      </c>
      <c r="D1191" s="77" t="str">
        <f>IF(A1191="","",IF(A1191=1,start_rate,IF(variable,IF(OR(A1191=1,A1191&lt;$J$23*periods_per_year),D1190,MIN($J$24,IF(MOD(A1191-1,$J$26)=0,MAX($J$25,D1190+$J$27),D1190))),D1190)))</f>
        <v>#NAME?</v>
      </c>
      <c r="E1191" s="78" t="str">
        <f t="shared" si="3"/>
        <v>#NAME?</v>
      </c>
      <c r="F1191" s="78" t="str">
        <f t="shared" si="4"/>
        <v>#NAME?</v>
      </c>
      <c r="G1191" s="78" t="str">
        <f>IF(OR(A1191="",A1191&lt;$E$23),"",IF(J1190&lt;=F1191,0,IF(IF(AND(A1191&gt;=$E$23,MOD(A1191-$E$23,int)=0),$E$24,0)+F1191&gt;=J1190+E1191,J1190+E1191-F1191,IF(AND(A1191&gt;=$E$23,MOD(A1191-$E$23,int)=0),$E$24,0)+IF(IF(AND(A1191&gt;=$E$23,MOD(A1191-$E$23,int)=0),$E$24,0)+IF(MOD(A1191-$E$27,periods_per_year)=0,$E$26,0)+F1191&lt;J1190+E1191,IF(MOD(A1191-$E$27,periods_per_year)=0,$E$26,0),J1190+E1191-IF(AND(A1191&gt;=$E$23,MOD(A1191-$E$23,int)=0),$E$24,0)-F1191))))</f>
        <v>#NAME?</v>
      </c>
      <c r="H1191" s="79"/>
      <c r="I1191" s="78" t="str">
        <f t="shared" si="5"/>
        <v>#NAME?</v>
      </c>
      <c r="J1191" s="78" t="str">
        <f t="shared" si="6"/>
        <v>#NAME?</v>
      </c>
      <c r="K1191" s="78" t="str">
        <f t="shared" si="7"/>
        <v>#NAME?</v>
      </c>
      <c r="L1191" s="78" t="str">
        <f t="shared" si="8"/>
        <v>#NAME?</v>
      </c>
      <c r="M1191" s="4"/>
      <c r="N1191" s="4"/>
      <c r="O1191" s="74" t="str">
        <f t="shared" si="9"/>
        <v>#NAME?</v>
      </c>
      <c r="P1191" s="75" t="str">
        <f>IF(O1191="","",IF(OR(periods_per_year=26,periods_per_year=52),IF(periods_per_year=26,IF(O1191=1,fpdate,P1190+14),IF(periods_per_year=52,IF(O1191=1,fpdate,P1190+7),"n/a")),IF(periods_per_year=24,DATE(YEAR(fpdate),MONTH(fpdate)+(O1191-1)/2+IF(AND(DAY(fpdate)&gt;=15,MOD(O1191,2)=0),1,0),IF(MOD(O1191,2)=0,IF(DAY(fpdate)&gt;=15,DAY(fpdate)-14,DAY(fpdate)+14),DAY(fpdate))),IF(DAY(DATE(YEAR(fpdate),MONTH(fpdate)+O1191-1,DAY(fpdate)))&lt;&gt;DAY(fpdate),DATE(YEAR(fpdate),MONTH(fpdate)+O1191,0),DATE(YEAR(fpdate),MONTH(fpdate)+O1191-1,DAY(fpdate))))))</f>
        <v>#NAME?</v>
      </c>
      <c r="Q1191" s="80" t="str">
        <f>IF(O1191="","",IF(D1191&lt;&gt;"",D1191,IF(O1191=1,start_rate,IF(variable,IF(OR(O1191=1,O1191&lt;$J$23*periods_per_year),Q1190,MIN($J$24,IF(MOD(O1191-1,$J$26)=0,MAX($J$25,Q1190+$J$27),Q1190))),Q1190))))</f>
        <v>#NAME?</v>
      </c>
      <c r="R1191" s="78" t="str">
        <f t="shared" si="10"/>
        <v>#NAME?</v>
      </c>
      <c r="S1191" s="78" t="str">
        <f t="shared" si="11"/>
        <v>#NAME?</v>
      </c>
      <c r="T1191" s="78" t="str">
        <f t="shared" si="12"/>
        <v>#NAME?</v>
      </c>
      <c r="U1191" s="78" t="str">
        <f t="shared" si="13"/>
        <v>#NAME?</v>
      </c>
    </row>
    <row r="1192" ht="12.75" customHeight="1">
      <c r="A1192" s="74" t="str">
        <f t="shared" si="1"/>
        <v>#NAME?</v>
      </c>
      <c r="B1192" s="75" t="str">
        <f>IF(A1192="","",IF(OR(periods_per_year=26,periods_per_year=52),IF(periods_per_year=26,IF(A1192=1,fpdate,B1191+14),IF(periods_per_year=52,IF(A1192=1,fpdate,B1191+7),"n/a")),IF(periods_per_year=24,DATE(YEAR(fpdate),MONTH(fpdate)+(A1192-1)/2+IF(AND(DAY(fpdate)&gt;=15,MOD(A1192,2)=0),1,0),IF(MOD(A1192,2)=0,IF(DAY(fpdate)&gt;=15,DAY(fpdate)-14,DAY(fpdate)+14),DAY(fpdate))),IF(DAY(DATE(YEAR(fpdate),MONTH(fpdate)+A1192-1,DAY(fpdate)))&lt;&gt;DAY(fpdate),DATE(YEAR(fpdate),MONTH(fpdate)+A1192,0),DATE(YEAR(fpdate),MONTH(fpdate)+A1192-1,DAY(fpdate))))))</f>
        <v>#NAME?</v>
      </c>
      <c r="C1192" s="76" t="str">
        <f t="shared" si="2"/>
        <v>#NAME?</v>
      </c>
      <c r="D1192" s="77" t="str">
        <f>IF(A1192="","",IF(A1192=1,start_rate,IF(variable,IF(OR(A1192=1,A1192&lt;$J$23*periods_per_year),D1191,MIN($J$24,IF(MOD(A1192-1,$J$26)=0,MAX($J$25,D1191+$J$27),D1191))),D1191)))</f>
        <v>#NAME?</v>
      </c>
      <c r="E1192" s="78" t="str">
        <f t="shared" si="3"/>
        <v>#NAME?</v>
      </c>
      <c r="F1192" s="78" t="str">
        <f t="shared" si="4"/>
        <v>#NAME?</v>
      </c>
      <c r="G1192" s="78" t="str">
        <f>IF(OR(A1192="",A1192&lt;$E$23),"",IF(J1191&lt;=F1192,0,IF(IF(AND(A1192&gt;=$E$23,MOD(A1192-$E$23,int)=0),$E$24,0)+F1192&gt;=J1191+E1192,J1191+E1192-F1192,IF(AND(A1192&gt;=$E$23,MOD(A1192-$E$23,int)=0),$E$24,0)+IF(IF(AND(A1192&gt;=$E$23,MOD(A1192-$E$23,int)=0),$E$24,0)+IF(MOD(A1192-$E$27,periods_per_year)=0,$E$26,0)+F1192&lt;J1191+E1192,IF(MOD(A1192-$E$27,periods_per_year)=0,$E$26,0),J1191+E1192-IF(AND(A1192&gt;=$E$23,MOD(A1192-$E$23,int)=0),$E$24,0)-F1192))))</f>
        <v>#NAME?</v>
      </c>
      <c r="H1192" s="79"/>
      <c r="I1192" s="78" t="str">
        <f t="shared" si="5"/>
        <v>#NAME?</v>
      </c>
      <c r="J1192" s="78" t="str">
        <f t="shared" si="6"/>
        <v>#NAME?</v>
      </c>
      <c r="K1192" s="78" t="str">
        <f t="shared" si="7"/>
        <v>#NAME?</v>
      </c>
      <c r="L1192" s="78" t="str">
        <f t="shared" si="8"/>
        <v>#NAME?</v>
      </c>
      <c r="M1192" s="4"/>
      <c r="N1192" s="4"/>
      <c r="O1192" s="74" t="str">
        <f t="shared" si="9"/>
        <v>#NAME?</v>
      </c>
      <c r="P1192" s="75" t="str">
        <f>IF(O1192="","",IF(OR(periods_per_year=26,periods_per_year=52),IF(periods_per_year=26,IF(O1192=1,fpdate,P1191+14),IF(periods_per_year=52,IF(O1192=1,fpdate,P1191+7),"n/a")),IF(periods_per_year=24,DATE(YEAR(fpdate),MONTH(fpdate)+(O1192-1)/2+IF(AND(DAY(fpdate)&gt;=15,MOD(O1192,2)=0),1,0),IF(MOD(O1192,2)=0,IF(DAY(fpdate)&gt;=15,DAY(fpdate)-14,DAY(fpdate)+14),DAY(fpdate))),IF(DAY(DATE(YEAR(fpdate),MONTH(fpdate)+O1192-1,DAY(fpdate)))&lt;&gt;DAY(fpdate),DATE(YEAR(fpdate),MONTH(fpdate)+O1192,0),DATE(YEAR(fpdate),MONTH(fpdate)+O1192-1,DAY(fpdate))))))</f>
        <v>#NAME?</v>
      </c>
      <c r="Q1192" s="80" t="str">
        <f>IF(O1192="","",IF(D1192&lt;&gt;"",D1192,IF(O1192=1,start_rate,IF(variable,IF(OR(O1192=1,O1192&lt;$J$23*periods_per_year),Q1191,MIN($J$24,IF(MOD(O1192-1,$J$26)=0,MAX($J$25,Q1191+$J$27),Q1191))),Q1191))))</f>
        <v>#NAME?</v>
      </c>
      <c r="R1192" s="78" t="str">
        <f t="shared" si="10"/>
        <v>#NAME?</v>
      </c>
      <c r="S1192" s="78" t="str">
        <f t="shared" si="11"/>
        <v>#NAME?</v>
      </c>
      <c r="T1192" s="78" t="str">
        <f t="shared" si="12"/>
        <v>#NAME?</v>
      </c>
      <c r="U1192" s="78" t="str">
        <f t="shared" si="13"/>
        <v>#NAME?</v>
      </c>
    </row>
    <row r="1193" ht="12.75" customHeight="1">
      <c r="A1193" s="74" t="str">
        <f t="shared" si="1"/>
        <v>#NAME?</v>
      </c>
      <c r="B1193" s="75" t="str">
        <f>IF(A1193="","",IF(OR(periods_per_year=26,periods_per_year=52),IF(periods_per_year=26,IF(A1193=1,fpdate,B1192+14),IF(periods_per_year=52,IF(A1193=1,fpdate,B1192+7),"n/a")),IF(periods_per_year=24,DATE(YEAR(fpdate),MONTH(fpdate)+(A1193-1)/2+IF(AND(DAY(fpdate)&gt;=15,MOD(A1193,2)=0),1,0),IF(MOD(A1193,2)=0,IF(DAY(fpdate)&gt;=15,DAY(fpdate)-14,DAY(fpdate)+14),DAY(fpdate))),IF(DAY(DATE(YEAR(fpdate),MONTH(fpdate)+A1193-1,DAY(fpdate)))&lt;&gt;DAY(fpdate),DATE(YEAR(fpdate),MONTH(fpdate)+A1193,0),DATE(YEAR(fpdate),MONTH(fpdate)+A1193-1,DAY(fpdate))))))</f>
        <v>#NAME?</v>
      </c>
      <c r="C1193" s="76" t="str">
        <f t="shared" si="2"/>
        <v>#NAME?</v>
      </c>
      <c r="D1193" s="77" t="str">
        <f>IF(A1193="","",IF(A1193=1,start_rate,IF(variable,IF(OR(A1193=1,A1193&lt;$J$23*periods_per_year),D1192,MIN($J$24,IF(MOD(A1193-1,$J$26)=0,MAX($J$25,D1192+$J$27),D1192))),D1192)))</f>
        <v>#NAME?</v>
      </c>
      <c r="E1193" s="78" t="str">
        <f t="shared" si="3"/>
        <v>#NAME?</v>
      </c>
      <c r="F1193" s="78" t="str">
        <f t="shared" si="4"/>
        <v>#NAME?</v>
      </c>
      <c r="G1193" s="78" t="str">
        <f>IF(OR(A1193="",A1193&lt;$E$23),"",IF(J1192&lt;=F1193,0,IF(IF(AND(A1193&gt;=$E$23,MOD(A1193-$E$23,int)=0),$E$24,0)+F1193&gt;=J1192+E1193,J1192+E1193-F1193,IF(AND(A1193&gt;=$E$23,MOD(A1193-$E$23,int)=0),$E$24,0)+IF(IF(AND(A1193&gt;=$E$23,MOD(A1193-$E$23,int)=0),$E$24,0)+IF(MOD(A1193-$E$27,periods_per_year)=0,$E$26,0)+F1193&lt;J1192+E1193,IF(MOD(A1193-$E$27,periods_per_year)=0,$E$26,0),J1192+E1193-IF(AND(A1193&gt;=$E$23,MOD(A1193-$E$23,int)=0),$E$24,0)-F1193))))</f>
        <v>#NAME?</v>
      </c>
      <c r="H1193" s="79"/>
      <c r="I1193" s="78" t="str">
        <f t="shared" si="5"/>
        <v>#NAME?</v>
      </c>
      <c r="J1193" s="78" t="str">
        <f t="shared" si="6"/>
        <v>#NAME?</v>
      </c>
      <c r="K1193" s="78" t="str">
        <f t="shared" si="7"/>
        <v>#NAME?</v>
      </c>
      <c r="L1193" s="78" t="str">
        <f t="shared" si="8"/>
        <v>#NAME?</v>
      </c>
      <c r="M1193" s="4"/>
      <c r="N1193" s="4"/>
      <c r="O1193" s="74" t="str">
        <f t="shared" si="9"/>
        <v>#NAME?</v>
      </c>
      <c r="P1193" s="75" t="str">
        <f>IF(O1193="","",IF(OR(periods_per_year=26,periods_per_year=52),IF(periods_per_year=26,IF(O1193=1,fpdate,P1192+14),IF(periods_per_year=52,IF(O1193=1,fpdate,P1192+7),"n/a")),IF(periods_per_year=24,DATE(YEAR(fpdate),MONTH(fpdate)+(O1193-1)/2+IF(AND(DAY(fpdate)&gt;=15,MOD(O1193,2)=0),1,0),IF(MOD(O1193,2)=0,IF(DAY(fpdate)&gt;=15,DAY(fpdate)-14,DAY(fpdate)+14),DAY(fpdate))),IF(DAY(DATE(YEAR(fpdate),MONTH(fpdate)+O1193-1,DAY(fpdate)))&lt;&gt;DAY(fpdate),DATE(YEAR(fpdate),MONTH(fpdate)+O1193,0),DATE(YEAR(fpdate),MONTH(fpdate)+O1193-1,DAY(fpdate))))))</f>
        <v>#NAME?</v>
      </c>
      <c r="Q1193" s="80" t="str">
        <f>IF(O1193="","",IF(D1193&lt;&gt;"",D1193,IF(O1193=1,start_rate,IF(variable,IF(OR(O1193=1,O1193&lt;$J$23*periods_per_year),Q1192,MIN($J$24,IF(MOD(O1193-1,$J$26)=0,MAX($J$25,Q1192+$J$27),Q1192))),Q1192))))</f>
        <v>#NAME?</v>
      </c>
      <c r="R1193" s="78" t="str">
        <f t="shared" si="10"/>
        <v>#NAME?</v>
      </c>
      <c r="S1193" s="78" t="str">
        <f t="shared" si="11"/>
        <v>#NAME?</v>
      </c>
      <c r="T1193" s="78" t="str">
        <f t="shared" si="12"/>
        <v>#NAME?</v>
      </c>
      <c r="U1193" s="78" t="str">
        <f t="shared" si="13"/>
        <v>#NAME?</v>
      </c>
    </row>
    <row r="1194" ht="12.75" customHeight="1">
      <c r="A1194" s="74" t="str">
        <f t="shared" si="1"/>
        <v>#NAME?</v>
      </c>
      <c r="B1194" s="75" t="str">
        <f>IF(A1194="","",IF(OR(periods_per_year=26,periods_per_year=52),IF(periods_per_year=26,IF(A1194=1,fpdate,B1193+14),IF(periods_per_year=52,IF(A1194=1,fpdate,B1193+7),"n/a")),IF(periods_per_year=24,DATE(YEAR(fpdate),MONTH(fpdate)+(A1194-1)/2+IF(AND(DAY(fpdate)&gt;=15,MOD(A1194,2)=0),1,0),IF(MOD(A1194,2)=0,IF(DAY(fpdate)&gt;=15,DAY(fpdate)-14,DAY(fpdate)+14),DAY(fpdate))),IF(DAY(DATE(YEAR(fpdate),MONTH(fpdate)+A1194-1,DAY(fpdate)))&lt;&gt;DAY(fpdate),DATE(YEAR(fpdate),MONTH(fpdate)+A1194,0),DATE(YEAR(fpdate),MONTH(fpdate)+A1194-1,DAY(fpdate))))))</f>
        <v>#NAME?</v>
      </c>
      <c r="C1194" s="76" t="str">
        <f t="shared" si="2"/>
        <v>#NAME?</v>
      </c>
      <c r="D1194" s="77" t="str">
        <f>IF(A1194="","",IF(A1194=1,start_rate,IF(variable,IF(OR(A1194=1,A1194&lt;$J$23*periods_per_year),D1193,MIN($J$24,IF(MOD(A1194-1,$J$26)=0,MAX($J$25,D1193+$J$27),D1193))),D1193)))</f>
        <v>#NAME?</v>
      </c>
      <c r="E1194" s="78" t="str">
        <f t="shared" si="3"/>
        <v>#NAME?</v>
      </c>
      <c r="F1194" s="78" t="str">
        <f t="shared" si="4"/>
        <v>#NAME?</v>
      </c>
      <c r="G1194" s="78" t="str">
        <f>IF(OR(A1194="",A1194&lt;$E$23),"",IF(J1193&lt;=F1194,0,IF(IF(AND(A1194&gt;=$E$23,MOD(A1194-$E$23,int)=0),$E$24,0)+F1194&gt;=J1193+E1194,J1193+E1194-F1194,IF(AND(A1194&gt;=$E$23,MOD(A1194-$E$23,int)=0),$E$24,0)+IF(IF(AND(A1194&gt;=$E$23,MOD(A1194-$E$23,int)=0),$E$24,0)+IF(MOD(A1194-$E$27,periods_per_year)=0,$E$26,0)+F1194&lt;J1193+E1194,IF(MOD(A1194-$E$27,periods_per_year)=0,$E$26,0),J1193+E1194-IF(AND(A1194&gt;=$E$23,MOD(A1194-$E$23,int)=0),$E$24,0)-F1194))))</f>
        <v>#NAME?</v>
      </c>
      <c r="H1194" s="79"/>
      <c r="I1194" s="78" t="str">
        <f t="shared" si="5"/>
        <v>#NAME?</v>
      </c>
      <c r="J1194" s="78" t="str">
        <f t="shared" si="6"/>
        <v>#NAME?</v>
      </c>
      <c r="K1194" s="78" t="str">
        <f t="shared" si="7"/>
        <v>#NAME?</v>
      </c>
      <c r="L1194" s="78" t="str">
        <f t="shared" si="8"/>
        <v>#NAME?</v>
      </c>
      <c r="M1194" s="4"/>
      <c r="N1194" s="4"/>
      <c r="O1194" s="74" t="str">
        <f t="shared" si="9"/>
        <v>#NAME?</v>
      </c>
      <c r="P1194" s="75" t="str">
        <f>IF(O1194="","",IF(OR(periods_per_year=26,periods_per_year=52),IF(periods_per_year=26,IF(O1194=1,fpdate,P1193+14),IF(periods_per_year=52,IF(O1194=1,fpdate,P1193+7),"n/a")),IF(periods_per_year=24,DATE(YEAR(fpdate),MONTH(fpdate)+(O1194-1)/2+IF(AND(DAY(fpdate)&gt;=15,MOD(O1194,2)=0),1,0),IF(MOD(O1194,2)=0,IF(DAY(fpdate)&gt;=15,DAY(fpdate)-14,DAY(fpdate)+14),DAY(fpdate))),IF(DAY(DATE(YEAR(fpdate),MONTH(fpdate)+O1194-1,DAY(fpdate)))&lt;&gt;DAY(fpdate),DATE(YEAR(fpdate),MONTH(fpdate)+O1194,0),DATE(YEAR(fpdate),MONTH(fpdate)+O1194-1,DAY(fpdate))))))</f>
        <v>#NAME?</v>
      </c>
      <c r="Q1194" s="80" t="str">
        <f>IF(O1194="","",IF(D1194&lt;&gt;"",D1194,IF(O1194=1,start_rate,IF(variable,IF(OR(O1194=1,O1194&lt;$J$23*periods_per_year),Q1193,MIN($J$24,IF(MOD(O1194-1,$J$26)=0,MAX($J$25,Q1193+$J$27),Q1193))),Q1193))))</f>
        <v>#NAME?</v>
      </c>
      <c r="R1194" s="78" t="str">
        <f t="shared" si="10"/>
        <v>#NAME?</v>
      </c>
      <c r="S1194" s="78" t="str">
        <f t="shared" si="11"/>
        <v>#NAME?</v>
      </c>
      <c r="T1194" s="78" t="str">
        <f t="shared" si="12"/>
        <v>#NAME?</v>
      </c>
      <c r="U1194" s="78" t="str">
        <f t="shared" si="13"/>
        <v>#NAME?</v>
      </c>
    </row>
    <row r="1195" ht="12.75" customHeight="1">
      <c r="A1195" s="74" t="str">
        <f t="shared" si="1"/>
        <v>#NAME?</v>
      </c>
      <c r="B1195" s="75" t="str">
        <f>IF(A1195="","",IF(OR(periods_per_year=26,periods_per_year=52),IF(periods_per_year=26,IF(A1195=1,fpdate,B1194+14),IF(periods_per_year=52,IF(A1195=1,fpdate,B1194+7),"n/a")),IF(periods_per_year=24,DATE(YEAR(fpdate),MONTH(fpdate)+(A1195-1)/2+IF(AND(DAY(fpdate)&gt;=15,MOD(A1195,2)=0),1,0),IF(MOD(A1195,2)=0,IF(DAY(fpdate)&gt;=15,DAY(fpdate)-14,DAY(fpdate)+14),DAY(fpdate))),IF(DAY(DATE(YEAR(fpdate),MONTH(fpdate)+A1195-1,DAY(fpdate)))&lt;&gt;DAY(fpdate),DATE(YEAR(fpdate),MONTH(fpdate)+A1195,0),DATE(YEAR(fpdate),MONTH(fpdate)+A1195-1,DAY(fpdate))))))</f>
        <v>#NAME?</v>
      </c>
      <c r="C1195" s="76" t="str">
        <f t="shared" si="2"/>
        <v>#NAME?</v>
      </c>
      <c r="D1195" s="77" t="str">
        <f>IF(A1195="","",IF(A1195=1,start_rate,IF(variable,IF(OR(A1195=1,A1195&lt;$J$23*periods_per_year),D1194,MIN($J$24,IF(MOD(A1195-1,$J$26)=0,MAX($J$25,D1194+$J$27),D1194))),D1194)))</f>
        <v>#NAME?</v>
      </c>
      <c r="E1195" s="78" t="str">
        <f t="shared" si="3"/>
        <v>#NAME?</v>
      </c>
      <c r="F1195" s="78" t="str">
        <f t="shared" si="4"/>
        <v>#NAME?</v>
      </c>
      <c r="G1195" s="78" t="str">
        <f>IF(OR(A1195="",A1195&lt;$E$23),"",IF(J1194&lt;=F1195,0,IF(IF(AND(A1195&gt;=$E$23,MOD(A1195-$E$23,int)=0),$E$24,0)+F1195&gt;=J1194+E1195,J1194+E1195-F1195,IF(AND(A1195&gt;=$E$23,MOD(A1195-$E$23,int)=0),$E$24,0)+IF(IF(AND(A1195&gt;=$E$23,MOD(A1195-$E$23,int)=0),$E$24,0)+IF(MOD(A1195-$E$27,periods_per_year)=0,$E$26,0)+F1195&lt;J1194+E1195,IF(MOD(A1195-$E$27,periods_per_year)=0,$E$26,0),J1194+E1195-IF(AND(A1195&gt;=$E$23,MOD(A1195-$E$23,int)=0),$E$24,0)-F1195))))</f>
        <v>#NAME?</v>
      </c>
      <c r="H1195" s="79"/>
      <c r="I1195" s="78" t="str">
        <f t="shared" si="5"/>
        <v>#NAME?</v>
      </c>
      <c r="J1195" s="78" t="str">
        <f t="shared" si="6"/>
        <v>#NAME?</v>
      </c>
      <c r="K1195" s="78" t="str">
        <f t="shared" si="7"/>
        <v>#NAME?</v>
      </c>
      <c r="L1195" s="78" t="str">
        <f t="shared" si="8"/>
        <v>#NAME?</v>
      </c>
      <c r="M1195" s="4"/>
      <c r="N1195" s="4"/>
      <c r="O1195" s="74" t="str">
        <f t="shared" si="9"/>
        <v>#NAME?</v>
      </c>
      <c r="P1195" s="75" t="str">
        <f>IF(O1195="","",IF(OR(periods_per_year=26,periods_per_year=52),IF(periods_per_year=26,IF(O1195=1,fpdate,P1194+14),IF(periods_per_year=52,IF(O1195=1,fpdate,P1194+7),"n/a")),IF(periods_per_year=24,DATE(YEAR(fpdate),MONTH(fpdate)+(O1195-1)/2+IF(AND(DAY(fpdate)&gt;=15,MOD(O1195,2)=0),1,0),IF(MOD(O1195,2)=0,IF(DAY(fpdate)&gt;=15,DAY(fpdate)-14,DAY(fpdate)+14),DAY(fpdate))),IF(DAY(DATE(YEAR(fpdate),MONTH(fpdate)+O1195-1,DAY(fpdate)))&lt;&gt;DAY(fpdate),DATE(YEAR(fpdate),MONTH(fpdate)+O1195,0),DATE(YEAR(fpdate),MONTH(fpdate)+O1195-1,DAY(fpdate))))))</f>
        <v>#NAME?</v>
      </c>
      <c r="Q1195" s="80" t="str">
        <f>IF(O1195="","",IF(D1195&lt;&gt;"",D1195,IF(O1195=1,start_rate,IF(variable,IF(OR(O1195=1,O1195&lt;$J$23*periods_per_year),Q1194,MIN($J$24,IF(MOD(O1195-1,$J$26)=0,MAX($J$25,Q1194+$J$27),Q1194))),Q1194))))</f>
        <v>#NAME?</v>
      </c>
      <c r="R1195" s="78" t="str">
        <f t="shared" si="10"/>
        <v>#NAME?</v>
      </c>
      <c r="S1195" s="78" t="str">
        <f t="shared" si="11"/>
        <v>#NAME?</v>
      </c>
      <c r="T1195" s="78" t="str">
        <f t="shared" si="12"/>
        <v>#NAME?</v>
      </c>
      <c r="U1195" s="78" t="str">
        <f t="shared" si="13"/>
        <v>#NAME?</v>
      </c>
    </row>
    <row r="1196" ht="12.75" customHeight="1">
      <c r="A1196" s="74" t="str">
        <f t="shared" si="1"/>
        <v>#NAME?</v>
      </c>
      <c r="B1196" s="75" t="str">
        <f>IF(A1196="","",IF(OR(periods_per_year=26,periods_per_year=52),IF(periods_per_year=26,IF(A1196=1,fpdate,B1195+14),IF(periods_per_year=52,IF(A1196=1,fpdate,B1195+7),"n/a")),IF(periods_per_year=24,DATE(YEAR(fpdate),MONTH(fpdate)+(A1196-1)/2+IF(AND(DAY(fpdate)&gt;=15,MOD(A1196,2)=0),1,0),IF(MOD(A1196,2)=0,IF(DAY(fpdate)&gt;=15,DAY(fpdate)-14,DAY(fpdate)+14),DAY(fpdate))),IF(DAY(DATE(YEAR(fpdate),MONTH(fpdate)+A1196-1,DAY(fpdate)))&lt;&gt;DAY(fpdate),DATE(YEAR(fpdate),MONTH(fpdate)+A1196,0),DATE(YEAR(fpdate),MONTH(fpdate)+A1196-1,DAY(fpdate))))))</f>
        <v>#NAME?</v>
      </c>
      <c r="C1196" s="76" t="str">
        <f t="shared" si="2"/>
        <v>#NAME?</v>
      </c>
      <c r="D1196" s="77" t="str">
        <f>IF(A1196="","",IF(A1196=1,start_rate,IF(variable,IF(OR(A1196=1,A1196&lt;$J$23*periods_per_year),D1195,MIN($J$24,IF(MOD(A1196-1,$J$26)=0,MAX($J$25,D1195+$J$27),D1195))),D1195)))</f>
        <v>#NAME?</v>
      </c>
      <c r="E1196" s="78" t="str">
        <f t="shared" si="3"/>
        <v>#NAME?</v>
      </c>
      <c r="F1196" s="78" t="str">
        <f t="shared" si="4"/>
        <v>#NAME?</v>
      </c>
      <c r="G1196" s="78" t="str">
        <f>IF(OR(A1196="",A1196&lt;$E$23),"",IF(J1195&lt;=F1196,0,IF(IF(AND(A1196&gt;=$E$23,MOD(A1196-$E$23,int)=0),$E$24,0)+F1196&gt;=J1195+E1196,J1195+E1196-F1196,IF(AND(A1196&gt;=$E$23,MOD(A1196-$E$23,int)=0),$E$24,0)+IF(IF(AND(A1196&gt;=$E$23,MOD(A1196-$E$23,int)=0),$E$24,0)+IF(MOD(A1196-$E$27,periods_per_year)=0,$E$26,0)+F1196&lt;J1195+E1196,IF(MOD(A1196-$E$27,periods_per_year)=0,$E$26,0),J1195+E1196-IF(AND(A1196&gt;=$E$23,MOD(A1196-$E$23,int)=0),$E$24,0)-F1196))))</f>
        <v>#NAME?</v>
      </c>
      <c r="H1196" s="79"/>
      <c r="I1196" s="78" t="str">
        <f t="shared" si="5"/>
        <v>#NAME?</v>
      </c>
      <c r="J1196" s="78" t="str">
        <f t="shared" si="6"/>
        <v>#NAME?</v>
      </c>
      <c r="K1196" s="78" t="str">
        <f t="shared" si="7"/>
        <v>#NAME?</v>
      </c>
      <c r="L1196" s="78" t="str">
        <f t="shared" si="8"/>
        <v>#NAME?</v>
      </c>
      <c r="M1196" s="4"/>
      <c r="N1196" s="4"/>
      <c r="O1196" s="74" t="str">
        <f t="shared" si="9"/>
        <v>#NAME?</v>
      </c>
      <c r="P1196" s="75" t="str">
        <f>IF(O1196="","",IF(OR(periods_per_year=26,periods_per_year=52),IF(periods_per_year=26,IF(O1196=1,fpdate,P1195+14),IF(periods_per_year=52,IF(O1196=1,fpdate,P1195+7),"n/a")),IF(periods_per_year=24,DATE(YEAR(fpdate),MONTH(fpdate)+(O1196-1)/2+IF(AND(DAY(fpdate)&gt;=15,MOD(O1196,2)=0),1,0),IF(MOD(O1196,2)=0,IF(DAY(fpdate)&gt;=15,DAY(fpdate)-14,DAY(fpdate)+14),DAY(fpdate))),IF(DAY(DATE(YEAR(fpdate),MONTH(fpdate)+O1196-1,DAY(fpdate)))&lt;&gt;DAY(fpdate),DATE(YEAR(fpdate),MONTH(fpdate)+O1196,0),DATE(YEAR(fpdate),MONTH(fpdate)+O1196-1,DAY(fpdate))))))</f>
        <v>#NAME?</v>
      </c>
      <c r="Q1196" s="80" t="str">
        <f>IF(O1196="","",IF(D1196&lt;&gt;"",D1196,IF(O1196=1,start_rate,IF(variable,IF(OR(O1196=1,O1196&lt;$J$23*periods_per_year),Q1195,MIN($J$24,IF(MOD(O1196-1,$J$26)=0,MAX($J$25,Q1195+$J$27),Q1195))),Q1195))))</f>
        <v>#NAME?</v>
      </c>
      <c r="R1196" s="78" t="str">
        <f t="shared" si="10"/>
        <v>#NAME?</v>
      </c>
      <c r="S1196" s="78" t="str">
        <f t="shared" si="11"/>
        <v>#NAME?</v>
      </c>
      <c r="T1196" s="78" t="str">
        <f t="shared" si="12"/>
        <v>#NAME?</v>
      </c>
      <c r="U1196" s="78" t="str">
        <f t="shared" si="13"/>
        <v>#NAME?</v>
      </c>
    </row>
    <row r="1197" ht="12.75" customHeight="1">
      <c r="A1197" s="74" t="str">
        <f t="shared" si="1"/>
        <v>#NAME?</v>
      </c>
      <c r="B1197" s="75" t="str">
        <f>IF(A1197="","",IF(OR(periods_per_year=26,periods_per_year=52),IF(periods_per_year=26,IF(A1197=1,fpdate,B1196+14),IF(periods_per_year=52,IF(A1197=1,fpdate,B1196+7),"n/a")),IF(periods_per_year=24,DATE(YEAR(fpdate),MONTH(fpdate)+(A1197-1)/2+IF(AND(DAY(fpdate)&gt;=15,MOD(A1197,2)=0),1,0),IF(MOD(A1197,2)=0,IF(DAY(fpdate)&gt;=15,DAY(fpdate)-14,DAY(fpdate)+14),DAY(fpdate))),IF(DAY(DATE(YEAR(fpdate),MONTH(fpdate)+A1197-1,DAY(fpdate)))&lt;&gt;DAY(fpdate),DATE(YEAR(fpdate),MONTH(fpdate)+A1197,0),DATE(YEAR(fpdate),MONTH(fpdate)+A1197-1,DAY(fpdate))))))</f>
        <v>#NAME?</v>
      </c>
      <c r="C1197" s="76" t="str">
        <f t="shared" si="2"/>
        <v>#NAME?</v>
      </c>
      <c r="D1197" s="77" t="str">
        <f>IF(A1197="","",IF(A1197=1,start_rate,IF(variable,IF(OR(A1197=1,A1197&lt;$J$23*periods_per_year),D1196,MIN($J$24,IF(MOD(A1197-1,$J$26)=0,MAX($J$25,D1196+$J$27),D1196))),D1196)))</f>
        <v>#NAME?</v>
      </c>
      <c r="E1197" s="78" t="str">
        <f t="shared" si="3"/>
        <v>#NAME?</v>
      </c>
      <c r="F1197" s="78" t="str">
        <f t="shared" si="4"/>
        <v>#NAME?</v>
      </c>
      <c r="G1197" s="78" t="str">
        <f>IF(OR(A1197="",A1197&lt;$E$23),"",IF(J1196&lt;=F1197,0,IF(IF(AND(A1197&gt;=$E$23,MOD(A1197-$E$23,int)=0),$E$24,0)+F1197&gt;=J1196+E1197,J1196+E1197-F1197,IF(AND(A1197&gt;=$E$23,MOD(A1197-$E$23,int)=0),$E$24,0)+IF(IF(AND(A1197&gt;=$E$23,MOD(A1197-$E$23,int)=0),$E$24,0)+IF(MOD(A1197-$E$27,periods_per_year)=0,$E$26,0)+F1197&lt;J1196+E1197,IF(MOD(A1197-$E$27,periods_per_year)=0,$E$26,0),J1196+E1197-IF(AND(A1197&gt;=$E$23,MOD(A1197-$E$23,int)=0),$E$24,0)-F1197))))</f>
        <v>#NAME?</v>
      </c>
      <c r="H1197" s="79"/>
      <c r="I1197" s="78" t="str">
        <f t="shared" si="5"/>
        <v>#NAME?</v>
      </c>
      <c r="J1197" s="78" t="str">
        <f t="shared" si="6"/>
        <v>#NAME?</v>
      </c>
      <c r="K1197" s="78" t="str">
        <f t="shared" si="7"/>
        <v>#NAME?</v>
      </c>
      <c r="L1197" s="78" t="str">
        <f t="shared" si="8"/>
        <v>#NAME?</v>
      </c>
      <c r="M1197" s="4"/>
      <c r="N1197" s="4"/>
      <c r="O1197" s="74" t="str">
        <f t="shared" si="9"/>
        <v>#NAME?</v>
      </c>
      <c r="P1197" s="75" t="str">
        <f>IF(O1197="","",IF(OR(periods_per_year=26,periods_per_year=52),IF(periods_per_year=26,IF(O1197=1,fpdate,P1196+14),IF(periods_per_year=52,IF(O1197=1,fpdate,P1196+7),"n/a")),IF(periods_per_year=24,DATE(YEAR(fpdate),MONTH(fpdate)+(O1197-1)/2+IF(AND(DAY(fpdate)&gt;=15,MOD(O1197,2)=0),1,0),IF(MOD(O1197,2)=0,IF(DAY(fpdate)&gt;=15,DAY(fpdate)-14,DAY(fpdate)+14),DAY(fpdate))),IF(DAY(DATE(YEAR(fpdate),MONTH(fpdate)+O1197-1,DAY(fpdate)))&lt;&gt;DAY(fpdate),DATE(YEAR(fpdate),MONTH(fpdate)+O1197,0),DATE(YEAR(fpdate),MONTH(fpdate)+O1197-1,DAY(fpdate))))))</f>
        <v>#NAME?</v>
      </c>
      <c r="Q1197" s="80" t="str">
        <f>IF(O1197="","",IF(D1197&lt;&gt;"",D1197,IF(O1197=1,start_rate,IF(variable,IF(OR(O1197=1,O1197&lt;$J$23*periods_per_year),Q1196,MIN($J$24,IF(MOD(O1197-1,$J$26)=0,MAX($J$25,Q1196+$J$27),Q1196))),Q1196))))</f>
        <v>#NAME?</v>
      </c>
      <c r="R1197" s="78" t="str">
        <f t="shared" si="10"/>
        <v>#NAME?</v>
      </c>
      <c r="S1197" s="78" t="str">
        <f t="shared" si="11"/>
        <v>#NAME?</v>
      </c>
      <c r="T1197" s="78" t="str">
        <f t="shared" si="12"/>
        <v>#NAME?</v>
      </c>
      <c r="U1197" s="78" t="str">
        <f t="shared" si="13"/>
        <v>#NAME?</v>
      </c>
    </row>
    <row r="1198" ht="12.75" customHeight="1">
      <c r="A1198" s="74" t="str">
        <f t="shared" si="1"/>
        <v>#NAME?</v>
      </c>
      <c r="B1198" s="75" t="str">
        <f>IF(A1198="","",IF(OR(periods_per_year=26,periods_per_year=52),IF(periods_per_year=26,IF(A1198=1,fpdate,B1197+14),IF(periods_per_year=52,IF(A1198=1,fpdate,B1197+7),"n/a")),IF(periods_per_year=24,DATE(YEAR(fpdate),MONTH(fpdate)+(A1198-1)/2+IF(AND(DAY(fpdate)&gt;=15,MOD(A1198,2)=0),1,0),IF(MOD(A1198,2)=0,IF(DAY(fpdate)&gt;=15,DAY(fpdate)-14,DAY(fpdate)+14),DAY(fpdate))),IF(DAY(DATE(YEAR(fpdate),MONTH(fpdate)+A1198-1,DAY(fpdate)))&lt;&gt;DAY(fpdate),DATE(YEAR(fpdate),MONTH(fpdate)+A1198,0),DATE(YEAR(fpdate),MONTH(fpdate)+A1198-1,DAY(fpdate))))))</f>
        <v>#NAME?</v>
      </c>
      <c r="C1198" s="76" t="str">
        <f t="shared" si="2"/>
        <v>#NAME?</v>
      </c>
      <c r="D1198" s="77" t="str">
        <f>IF(A1198="","",IF(A1198=1,start_rate,IF(variable,IF(OR(A1198=1,A1198&lt;$J$23*periods_per_year),D1197,MIN($J$24,IF(MOD(A1198-1,$J$26)=0,MAX($J$25,D1197+$J$27),D1197))),D1197)))</f>
        <v>#NAME?</v>
      </c>
      <c r="E1198" s="78" t="str">
        <f t="shared" si="3"/>
        <v>#NAME?</v>
      </c>
      <c r="F1198" s="78" t="str">
        <f t="shared" si="4"/>
        <v>#NAME?</v>
      </c>
      <c r="G1198" s="78" t="str">
        <f>IF(OR(A1198="",A1198&lt;$E$23),"",IF(J1197&lt;=F1198,0,IF(IF(AND(A1198&gt;=$E$23,MOD(A1198-$E$23,int)=0),$E$24,0)+F1198&gt;=J1197+E1198,J1197+E1198-F1198,IF(AND(A1198&gt;=$E$23,MOD(A1198-$E$23,int)=0),$E$24,0)+IF(IF(AND(A1198&gt;=$E$23,MOD(A1198-$E$23,int)=0),$E$24,0)+IF(MOD(A1198-$E$27,periods_per_year)=0,$E$26,0)+F1198&lt;J1197+E1198,IF(MOD(A1198-$E$27,periods_per_year)=0,$E$26,0),J1197+E1198-IF(AND(A1198&gt;=$E$23,MOD(A1198-$E$23,int)=0),$E$24,0)-F1198))))</f>
        <v>#NAME?</v>
      </c>
      <c r="H1198" s="79"/>
      <c r="I1198" s="78" t="str">
        <f t="shared" si="5"/>
        <v>#NAME?</v>
      </c>
      <c r="J1198" s="78" t="str">
        <f t="shared" si="6"/>
        <v>#NAME?</v>
      </c>
      <c r="K1198" s="78" t="str">
        <f t="shared" si="7"/>
        <v>#NAME?</v>
      </c>
      <c r="L1198" s="78" t="str">
        <f t="shared" si="8"/>
        <v>#NAME?</v>
      </c>
      <c r="M1198" s="4"/>
      <c r="N1198" s="4"/>
      <c r="O1198" s="74" t="str">
        <f t="shared" si="9"/>
        <v>#NAME?</v>
      </c>
      <c r="P1198" s="75" t="str">
        <f>IF(O1198="","",IF(OR(periods_per_year=26,periods_per_year=52),IF(periods_per_year=26,IF(O1198=1,fpdate,P1197+14),IF(periods_per_year=52,IF(O1198=1,fpdate,P1197+7),"n/a")),IF(periods_per_year=24,DATE(YEAR(fpdate),MONTH(fpdate)+(O1198-1)/2+IF(AND(DAY(fpdate)&gt;=15,MOD(O1198,2)=0),1,0),IF(MOD(O1198,2)=0,IF(DAY(fpdate)&gt;=15,DAY(fpdate)-14,DAY(fpdate)+14),DAY(fpdate))),IF(DAY(DATE(YEAR(fpdate),MONTH(fpdate)+O1198-1,DAY(fpdate)))&lt;&gt;DAY(fpdate),DATE(YEAR(fpdate),MONTH(fpdate)+O1198,0),DATE(YEAR(fpdate),MONTH(fpdate)+O1198-1,DAY(fpdate))))))</f>
        <v>#NAME?</v>
      </c>
      <c r="Q1198" s="80" t="str">
        <f>IF(O1198="","",IF(D1198&lt;&gt;"",D1198,IF(O1198=1,start_rate,IF(variable,IF(OR(O1198=1,O1198&lt;$J$23*periods_per_year),Q1197,MIN($J$24,IF(MOD(O1198-1,$J$26)=0,MAX($J$25,Q1197+$J$27),Q1197))),Q1197))))</f>
        <v>#NAME?</v>
      </c>
      <c r="R1198" s="78" t="str">
        <f t="shared" si="10"/>
        <v>#NAME?</v>
      </c>
      <c r="S1198" s="78" t="str">
        <f t="shared" si="11"/>
        <v>#NAME?</v>
      </c>
      <c r="T1198" s="78" t="str">
        <f t="shared" si="12"/>
        <v>#NAME?</v>
      </c>
      <c r="U1198" s="78" t="str">
        <f t="shared" si="13"/>
        <v>#NAME?</v>
      </c>
    </row>
    <row r="1199" ht="12.75" customHeight="1">
      <c r="A1199" s="74" t="str">
        <f t="shared" si="1"/>
        <v>#NAME?</v>
      </c>
      <c r="B1199" s="75" t="str">
        <f>IF(A1199="","",IF(OR(periods_per_year=26,periods_per_year=52),IF(periods_per_year=26,IF(A1199=1,fpdate,B1198+14),IF(periods_per_year=52,IF(A1199=1,fpdate,B1198+7),"n/a")),IF(periods_per_year=24,DATE(YEAR(fpdate),MONTH(fpdate)+(A1199-1)/2+IF(AND(DAY(fpdate)&gt;=15,MOD(A1199,2)=0),1,0),IF(MOD(A1199,2)=0,IF(DAY(fpdate)&gt;=15,DAY(fpdate)-14,DAY(fpdate)+14),DAY(fpdate))),IF(DAY(DATE(YEAR(fpdate),MONTH(fpdate)+A1199-1,DAY(fpdate)))&lt;&gt;DAY(fpdate),DATE(YEAR(fpdate),MONTH(fpdate)+A1199,0),DATE(YEAR(fpdate),MONTH(fpdate)+A1199-1,DAY(fpdate))))))</f>
        <v>#NAME?</v>
      </c>
      <c r="C1199" s="76" t="str">
        <f t="shared" si="2"/>
        <v>#NAME?</v>
      </c>
      <c r="D1199" s="77" t="str">
        <f>IF(A1199="","",IF(A1199=1,start_rate,IF(variable,IF(OR(A1199=1,A1199&lt;$J$23*periods_per_year),D1198,MIN($J$24,IF(MOD(A1199-1,$J$26)=0,MAX($J$25,D1198+$J$27),D1198))),D1198)))</f>
        <v>#NAME?</v>
      </c>
      <c r="E1199" s="78" t="str">
        <f t="shared" si="3"/>
        <v>#NAME?</v>
      </c>
      <c r="F1199" s="78" t="str">
        <f t="shared" si="4"/>
        <v>#NAME?</v>
      </c>
      <c r="G1199" s="78" t="str">
        <f>IF(OR(A1199="",A1199&lt;$E$23),"",IF(J1198&lt;=F1199,0,IF(IF(AND(A1199&gt;=$E$23,MOD(A1199-$E$23,int)=0),$E$24,0)+F1199&gt;=J1198+E1199,J1198+E1199-F1199,IF(AND(A1199&gt;=$E$23,MOD(A1199-$E$23,int)=0),$E$24,0)+IF(IF(AND(A1199&gt;=$E$23,MOD(A1199-$E$23,int)=0),$E$24,0)+IF(MOD(A1199-$E$27,periods_per_year)=0,$E$26,0)+F1199&lt;J1198+E1199,IF(MOD(A1199-$E$27,periods_per_year)=0,$E$26,0),J1198+E1199-IF(AND(A1199&gt;=$E$23,MOD(A1199-$E$23,int)=0),$E$24,0)-F1199))))</f>
        <v>#NAME?</v>
      </c>
      <c r="H1199" s="79"/>
      <c r="I1199" s="78" t="str">
        <f t="shared" si="5"/>
        <v>#NAME?</v>
      </c>
      <c r="J1199" s="78" t="str">
        <f t="shared" si="6"/>
        <v>#NAME?</v>
      </c>
      <c r="K1199" s="78" t="str">
        <f t="shared" si="7"/>
        <v>#NAME?</v>
      </c>
      <c r="L1199" s="78" t="str">
        <f t="shared" si="8"/>
        <v>#NAME?</v>
      </c>
      <c r="M1199" s="4"/>
      <c r="N1199" s="4"/>
      <c r="O1199" s="74" t="str">
        <f t="shared" si="9"/>
        <v>#NAME?</v>
      </c>
      <c r="P1199" s="75" t="str">
        <f>IF(O1199="","",IF(OR(periods_per_year=26,periods_per_year=52),IF(periods_per_year=26,IF(O1199=1,fpdate,P1198+14),IF(periods_per_year=52,IF(O1199=1,fpdate,P1198+7),"n/a")),IF(periods_per_year=24,DATE(YEAR(fpdate),MONTH(fpdate)+(O1199-1)/2+IF(AND(DAY(fpdate)&gt;=15,MOD(O1199,2)=0),1,0),IF(MOD(O1199,2)=0,IF(DAY(fpdate)&gt;=15,DAY(fpdate)-14,DAY(fpdate)+14),DAY(fpdate))),IF(DAY(DATE(YEAR(fpdate),MONTH(fpdate)+O1199-1,DAY(fpdate)))&lt;&gt;DAY(fpdate),DATE(YEAR(fpdate),MONTH(fpdate)+O1199,0),DATE(YEAR(fpdate),MONTH(fpdate)+O1199-1,DAY(fpdate))))))</f>
        <v>#NAME?</v>
      </c>
      <c r="Q1199" s="80" t="str">
        <f>IF(O1199="","",IF(D1199&lt;&gt;"",D1199,IF(O1199=1,start_rate,IF(variable,IF(OR(O1199=1,O1199&lt;$J$23*periods_per_year),Q1198,MIN($J$24,IF(MOD(O1199-1,$J$26)=0,MAX($J$25,Q1198+$J$27),Q1198))),Q1198))))</f>
        <v>#NAME?</v>
      </c>
      <c r="R1199" s="78" t="str">
        <f t="shared" si="10"/>
        <v>#NAME?</v>
      </c>
      <c r="S1199" s="78" t="str">
        <f t="shared" si="11"/>
        <v>#NAME?</v>
      </c>
      <c r="T1199" s="78" t="str">
        <f t="shared" si="12"/>
        <v>#NAME?</v>
      </c>
      <c r="U1199" s="78" t="str">
        <f t="shared" si="13"/>
        <v>#NAME?</v>
      </c>
    </row>
    <row r="1200" ht="12.75" customHeight="1">
      <c r="A1200" s="74" t="str">
        <f t="shared" si="1"/>
        <v>#NAME?</v>
      </c>
      <c r="B1200" s="75" t="str">
        <f>IF(A1200="","",IF(OR(periods_per_year=26,periods_per_year=52),IF(periods_per_year=26,IF(A1200=1,fpdate,B1199+14),IF(periods_per_year=52,IF(A1200=1,fpdate,B1199+7),"n/a")),IF(periods_per_year=24,DATE(YEAR(fpdate),MONTH(fpdate)+(A1200-1)/2+IF(AND(DAY(fpdate)&gt;=15,MOD(A1200,2)=0),1,0),IF(MOD(A1200,2)=0,IF(DAY(fpdate)&gt;=15,DAY(fpdate)-14,DAY(fpdate)+14),DAY(fpdate))),IF(DAY(DATE(YEAR(fpdate),MONTH(fpdate)+A1200-1,DAY(fpdate)))&lt;&gt;DAY(fpdate),DATE(YEAR(fpdate),MONTH(fpdate)+A1200,0),DATE(YEAR(fpdate),MONTH(fpdate)+A1200-1,DAY(fpdate))))))</f>
        <v>#NAME?</v>
      </c>
      <c r="C1200" s="76" t="str">
        <f t="shared" si="2"/>
        <v>#NAME?</v>
      </c>
      <c r="D1200" s="77" t="str">
        <f>IF(A1200="","",IF(A1200=1,start_rate,IF(variable,IF(OR(A1200=1,A1200&lt;$J$23*periods_per_year),D1199,MIN($J$24,IF(MOD(A1200-1,$J$26)=0,MAX($J$25,D1199+$J$27),D1199))),D1199)))</f>
        <v>#NAME?</v>
      </c>
      <c r="E1200" s="78" t="str">
        <f t="shared" si="3"/>
        <v>#NAME?</v>
      </c>
      <c r="F1200" s="78" t="str">
        <f t="shared" si="4"/>
        <v>#NAME?</v>
      </c>
      <c r="G1200" s="78" t="str">
        <f>IF(OR(A1200="",A1200&lt;$E$23),"",IF(J1199&lt;=F1200,0,IF(IF(AND(A1200&gt;=$E$23,MOD(A1200-$E$23,int)=0),$E$24,0)+F1200&gt;=J1199+E1200,J1199+E1200-F1200,IF(AND(A1200&gt;=$E$23,MOD(A1200-$E$23,int)=0),$E$24,0)+IF(IF(AND(A1200&gt;=$E$23,MOD(A1200-$E$23,int)=0),$E$24,0)+IF(MOD(A1200-$E$27,periods_per_year)=0,$E$26,0)+F1200&lt;J1199+E1200,IF(MOD(A1200-$E$27,periods_per_year)=0,$E$26,0),J1199+E1200-IF(AND(A1200&gt;=$E$23,MOD(A1200-$E$23,int)=0),$E$24,0)-F1200))))</f>
        <v>#NAME?</v>
      </c>
      <c r="H1200" s="79"/>
      <c r="I1200" s="78" t="str">
        <f t="shared" si="5"/>
        <v>#NAME?</v>
      </c>
      <c r="J1200" s="78" t="str">
        <f t="shared" si="6"/>
        <v>#NAME?</v>
      </c>
      <c r="K1200" s="78" t="str">
        <f t="shared" si="7"/>
        <v>#NAME?</v>
      </c>
      <c r="L1200" s="78" t="str">
        <f t="shared" si="8"/>
        <v>#NAME?</v>
      </c>
      <c r="M1200" s="4"/>
      <c r="N1200" s="4"/>
      <c r="O1200" s="74" t="str">
        <f t="shared" si="9"/>
        <v>#NAME?</v>
      </c>
      <c r="P1200" s="75" t="str">
        <f>IF(O1200="","",IF(OR(periods_per_year=26,periods_per_year=52),IF(periods_per_year=26,IF(O1200=1,fpdate,P1199+14),IF(periods_per_year=52,IF(O1200=1,fpdate,P1199+7),"n/a")),IF(periods_per_year=24,DATE(YEAR(fpdate),MONTH(fpdate)+(O1200-1)/2+IF(AND(DAY(fpdate)&gt;=15,MOD(O1200,2)=0),1,0),IF(MOD(O1200,2)=0,IF(DAY(fpdate)&gt;=15,DAY(fpdate)-14,DAY(fpdate)+14),DAY(fpdate))),IF(DAY(DATE(YEAR(fpdate),MONTH(fpdate)+O1200-1,DAY(fpdate)))&lt;&gt;DAY(fpdate),DATE(YEAR(fpdate),MONTH(fpdate)+O1200,0),DATE(YEAR(fpdate),MONTH(fpdate)+O1200-1,DAY(fpdate))))))</f>
        <v>#NAME?</v>
      </c>
      <c r="Q1200" s="80" t="str">
        <f>IF(O1200="","",IF(D1200&lt;&gt;"",D1200,IF(O1200=1,start_rate,IF(variable,IF(OR(O1200=1,O1200&lt;$J$23*periods_per_year),Q1199,MIN($J$24,IF(MOD(O1200-1,$J$26)=0,MAX($J$25,Q1199+$J$27),Q1199))),Q1199))))</f>
        <v>#NAME?</v>
      </c>
      <c r="R1200" s="78" t="str">
        <f t="shared" si="10"/>
        <v>#NAME?</v>
      </c>
      <c r="S1200" s="78" t="str">
        <f t="shared" si="11"/>
        <v>#NAME?</v>
      </c>
      <c r="T1200" s="78" t="str">
        <f t="shared" si="12"/>
        <v>#NAME?</v>
      </c>
      <c r="U1200" s="78" t="str">
        <f t="shared" si="13"/>
        <v>#NAME?</v>
      </c>
    </row>
    <row r="1201" ht="12.75" customHeight="1">
      <c r="A1201" s="74" t="str">
        <f t="shared" si="1"/>
        <v>#NAME?</v>
      </c>
      <c r="B1201" s="75" t="str">
        <f>IF(A1201="","",IF(OR(periods_per_year=26,periods_per_year=52),IF(periods_per_year=26,IF(A1201=1,fpdate,B1200+14),IF(periods_per_year=52,IF(A1201=1,fpdate,B1200+7),"n/a")),IF(periods_per_year=24,DATE(YEAR(fpdate),MONTH(fpdate)+(A1201-1)/2+IF(AND(DAY(fpdate)&gt;=15,MOD(A1201,2)=0),1,0),IF(MOD(A1201,2)=0,IF(DAY(fpdate)&gt;=15,DAY(fpdate)-14,DAY(fpdate)+14),DAY(fpdate))),IF(DAY(DATE(YEAR(fpdate),MONTH(fpdate)+A1201-1,DAY(fpdate)))&lt;&gt;DAY(fpdate),DATE(YEAR(fpdate),MONTH(fpdate)+A1201,0),DATE(YEAR(fpdate),MONTH(fpdate)+A1201-1,DAY(fpdate))))))</f>
        <v>#NAME?</v>
      </c>
      <c r="C1201" s="76" t="str">
        <f t="shared" si="2"/>
        <v>#NAME?</v>
      </c>
      <c r="D1201" s="77" t="str">
        <f>IF(A1201="","",IF(A1201=1,start_rate,IF(variable,IF(OR(A1201=1,A1201&lt;$J$23*periods_per_year),D1200,MIN($J$24,IF(MOD(A1201-1,$J$26)=0,MAX($J$25,D1200+$J$27),D1200))),D1200)))</f>
        <v>#NAME?</v>
      </c>
      <c r="E1201" s="78" t="str">
        <f t="shared" si="3"/>
        <v>#NAME?</v>
      </c>
      <c r="F1201" s="78" t="str">
        <f t="shared" si="4"/>
        <v>#NAME?</v>
      </c>
      <c r="G1201" s="78" t="str">
        <f>IF(OR(A1201="",A1201&lt;$E$23),"",IF(J1200&lt;=F1201,0,IF(IF(AND(A1201&gt;=$E$23,MOD(A1201-$E$23,int)=0),$E$24,0)+F1201&gt;=J1200+E1201,J1200+E1201-F1201,IF(AND(A1201&gt;=$E$23,MOD(A1201-$E$23,int)=0),$E$24,0)+IF(IF(AND(A1201&gt;=$E$23,MOD(A1201-$E$23,int)=0),$E$24,0)+IF(MOD(A1201-$E$27,periods_per_year)=0,$E$26,0)+F1201&lt;J1200+E1201,IF(MOD(A1201-$E$27,periods_per_year)=0,$E$26,0),J1200+E1201-IF(AND(A1201&gt;=$E$23,MOD(A1201-$E$23,int)=0),$E$24,0)-F1201))))</f>
        <v>#NAME?</v>
      </c>
      <c r="H1201" s="79"/>
      <c r="I1201" s="78" t="str">
        <f t="shared" si="5"/>
        <v>#NAME?</v>
      </c>
      <c r="J1201" s="78" t="str">
        <f t="shared" si="6"/>
        <v>#NAME?</v>
      </c>
      <c r="K1201" s="78" t="str">
        <f t="shared" si="7"/>
        <v>#NAME?</v>
      </c>
      <c r="L1201" s="78" t="str">
        <f t="shared" si="8"/>
        <v>#NAME?</v>
      </c>
      <c r="M1201" s="4"/>
      <c r="N1201" s="4"/>
      <c r="O1201" s="74" t="str">
        <f t="shared" si="9"/>
        <v>#NAME?</v>
      </c>
      <c r="P1201" s="75" t="str">
        <f>IF(O1201="","",IF(OR(periods_per_year=26,periods_per_year=52),IF(periods_per_year=26,IF(O1201=1,fpdate,P1200+14),IF(periods_per_year=52,IF(O1201=1,fpdate,P1200+7),"n/a")),IF(periods_per_year=24,DATE(YEAR(fpdate),MONTH(fpdate)+(O1201-1)/2+IF(AND(DAY(fpdate)&gt;=15,MOD(O1201,2)=0),1,0),IF(MOD(O1201,2)=0,IF(DAY(fpdate)&gt;=15,DAY(fpdate)-14,DAY(fpdate)+14),DAY(fpdate))),IF(DAY(DATE(YEAR(fpdate),MONTH(fpdate)+O1201-1,DAY(fpdate)))&lt;&gt;DAY(fpdate),DATE(YEAR(fpdate),MONTH(fpdate)+O1201,0),DATE(YEAR(fpdate),MONTH(fpdate)+O1201-1,DAY(fpdate))))))</f>
        <v>#NAME?</v>
      </c>
      <c r="Q1201" s="80" t="str">
        <f>IF(O1201="","",IF(D1201&lt;&gt;"",D1201,IF(O1201=1,start_rate,IF(variable,IF(OR(O1201=1,O1201&lt;$J$23*periods_per_year),Q1200,MIN($J$24,IF(MOD(O1201-1,$J$26)=0,MAX($J$25,Q1200+$J$27),Q1200))),Q1200))))</f>
        <v>#NAME?</v>
      </c>
      <c r="R1201" s="78" t="str">
        <f t="shared" si="10"/>
        <v>#NAME?</v>
      </c>
      <c r="S1201" s="78" t="str">
        <f t="shared" si="11"/>
        <v>#NAME?</v>
      </c>
      <c r="T1201" s="78" t="str">
        <f t="shared" si="12"/>
        <v>#NAME?</v>
      </c>
      <c r="U1201" s="78" t="str">
        <f t="shared" si="13"/>
        <v>#NAME?</v>
      </c>
    </row>
    <row r="1202" ht="12.75" customHeight="1">
      <c r="A1202" s="74" t="str">
        <f t="shared" si="1"/>
        <v>#NAME?</v>
      </c>
      <c r="B1202" s="75" t="str">
        <f>IF(A1202="","",IF(OR(periods_per_year=26,periods_per_year=52),IF(periods_per_year=26,IF(A1202=1,fpdate,B1201+14),IF(periods_per_year=52,IF(A1202=1,fpdate,B1201+7),"n/a")),IF(periods_per_year=24,DATE(YEAR(fpdate),MONTH(fpdate)+(A1202-1)/2+IF(AND(DAY(fpdate)&gt;=15,MOD(A1202,2)=0),1,0),IF(MOD(A1202,2)=0,IF(DAY(fpdate)&gt;=15,DAY(fpdate)-14,DAY(fpdate)+14),DAY(fpdate))),IF(DAY(DATE(YEAR(fpdate),MONTH(fpdate)+A1202-1,DAY(fpdate)))&lt;&gt;DAY(fpdate),DATE(YEAR(fpdate),MONTH(fpdate)+A1202,0),DATE(YEAR(fpdate),MONTH(fpdate)+A1202-1,DAY(fpdate))))))</f>
        <v>#NAME?</v>
      </c>
      <c r="C1202" s="76" t="str">
        <f t="shared" si="2"/>
        <v>#NAME?</v>
      </c>
      <c r="D1202" s="77" t="str">
        <f>IF(A1202="","",IF(A1202=1,start_rate,IF(variable,IF(OR(A1202=1,A1202&lt;$J$23*periods_per_year),D1201,MIN($J$24,IF(MOD(A1202-1,$J$26)=0,MAX($J$25,D1201+$J$27),D1201))),D1201)))</f>
        <v>#NAME?</v>
      </c>
      <c r="E1202" s="78" t="str">
        <f t="shared" si="3"/>
        <v>#NAME?</v>
      </c>
      <c r="F1202" s="78" t="str">
        <f t="shared" si="4"/>
        <v>#NAME?</v>
      </c>
      <c r="G1202" s="78" t="str">
        <f>IF(OR(A1202="",A1202&lt;$E$23),"",IF(J1201&lt;=F1202,0,IF(IF(AND(A1202&gt;=$E$23,MOD(A1202-$E$23,int)=0),$E$24,0)+F1202&gt;=J1201+E1202,J1201+E1202-F1202,IF(AND(A1202&gt;=$E$23,MOD(A1202-$E$23,int)=0),$E$24,0)+IF(IF(AND(A1202&gt;=$E$23,MOD(A1202-$E$23,int)=0),$E$24,0)+IF(MOD(A1202-$E$27,periods_per_year)=0,$E$26,0)+F1202&lt;J1201+E1202,IF(MOD(A1202-$E$27,periods_per_year)=0,$E$26,0),J1201+E1202-IF(AND(A1202&gt;=$E$23,MOD(A1202-$E$23,int)=0),$E$24,0)-F1202))))</f>
        <v>#NAME?</v>
      </c>
      <c r="H1202" s="79"/>
      <c r="I1202" s="78" t="str">
        <f t="shared" si="5"/>
        <v>#NAME?</v>
      </c>
      <c r="J1202" s="78" t="str">
        <f t="shared" si="6"/>
        <v>#NAME?</v>
      </c>
      <c r="K1202" s="78" t="str">
        <f t="shared" si="7"/>
        <v>#NAME?</v>
      </c>
      <c r="L1202" s="78" t="str">
        <f t="shared" si="8"/>
        <v>#NAME?</v>
      </c>
      <c r="M1202" s="4"/>
      <c r="N1202" s="4"/>
      <c r="O1202" s="74" t="str">
        <f t="shared" si="9"/>
        <v>#NAME?</v>
      </c>
      <c r="P1202" s="75" t="str">
        <f>IF(O1202="","",IF(OR(periods_per_year=26,periods_per_year=52),IF(periods_per_year=26,IF(O1202=1,fpdate,P1201+14),IF(periods_per_year=52,IF(O1202=1,fpdate,P1201+7),"n/a")),IF(periods_per_year=24,DATE(YEAR(fpdate),MONTH(fpdate)+(O1202-1)/2+IF(AND(DAY(fpdate)&gt;=15,MOD(O1202,2)=0),1,0),IF(MOD(O1202,2)=0,IF(DAY(fpdate)&gt;=15,DAY(fpdate)-14,DAY(fpdate)+14),DAY(fpdate))),IF(DAY(DATE(YEAR(fpdate),MONTH(fpdate)+O1202-1,DAY(fpdate)))&lt;&gt;DAY(fpdate),DATE(YEAR(fpdate),MONTH(fpdate)+O1202,0),DATE(YEAR(fpdate),MONTH(fpdate)+O1202-1,DAY(fpdate))))))</f>
        <v>#NAME?</v>
      </c>
      <c r="Q1202" s="80" t="str">
        <f>IF(O1202="","",IF(D1202&lt;&gt;"",D1202,IF(O1202=1,start_rate,IF(variable,IF(OR(O1202=1,O1202&lt;$J$23*periods_per_year),Q1201,MIN($J$24,IF(MOD(O1202-1,$J$26)=0,MAX($J$25,Q1201+$J$27),Q1201))),Q1201))))</f>
        <v>#NAME?</v>
      </c>
      <c r="R1202" s="78" t="str">
        <f t="shared" si="10"/>
        <v>#NAME?</v>
      </c>
      <c r="S1202" s="78" t="str">
        <f t="shared" si="11"/>
        <v>#NAME?</v>
      </c>
      <c r="T1202" s="78" t="str">
        <f t="shared" si="12"/>
        <v>#NAME?</v>
      </c>
      <c r="U1202" s="78" t="str">
        <f t="shared" si="13"/>
        <v>#NAME?</v>
      </c>
    </row>
    <row r="1203" ht="12.75" customHeight="1">
      <c r="A1203" s="74" t="str">
        <f t="shared" si="1"/>
        <v>#NAME?</v>
      </c>
      <c r="B1203" s="75" t="str">
        <f>IF(A1203="","",IF(OR(periods_per_year=26,periods_per_year=52),IF(periods_per_year=26,IF(A1203=1,fpdate,B1202+14),IF(periods_per_year=52,IF(A1203=1,fpdate,B1202+7),"n/a")),IF(periods_per_year=24,DATE(YEAR(fpdate),MONTH(fpdate)+(A1203-1)/2+IF(AND(DAY(fpdate)&gt;=15,MOD(A1203,2)=0),1,0),IF(MOD(A1203,2)=0,IF(DAY(fpdate)&gt;=15,DAY(fpdate)-14,DAY(fpdate)+14),DAY(fpdate))),IF(DAY(DATE(YEAR(fpdate),MONTH(fpdate)+A1203-1,DAY(fpdate)))&lt;&gt;DAY(fpdate),DATE(YEAR(fpdate),MONTH(fpdate)+A1203,0),DATE(YEAR(fpdate),MONTH(fpdate)+A1203-1,DAY(fpdate))))))</f>
        <v>#NAME?</v>
      </c>
      <c r="C1203" s="76" t="str">
        <f t="shared" si="2"/>
        <v>#NAME?</v>
      </c>
      <c r="D1203" s="77" t="str">
        <f>IF(A1203="","",IF(A1203=1,start_rate,IF(variable,IF(OR(A1203=1,A1203&lt;$J$23*periods_per_year),D1202,MIN($J$24,IF(MOD(A1203-1,$J$26)=0,MAX($J$25,D1202+$J$27),D1202))),D1202)))</f>
        <v>#NAME?</v>
      </c>
      <c r="E1203" s="78" t="str">
        <f t="shared" si="3"/>
        <v>#NAME?</v>
      </c>
      <c r="F1203" s="78" t="str">
        <f t="shared" si="4"/>
        <v>#NAME?</v>
      </c>
      <c r="G1203" s="78" t="str">
        <f>IF(OR(A1203="",A1203&lt;$E$23),"",IF(J1202&lt;=F1203,0,IF(IF(AND(A1203&gt;=$E$23,MOD(A1203-$E$23,int)=0),$E$24,0)+F1203&gt;=J1202+E1203,J1202+E1203-F1203,IF(AND(A1203&gt;=$E$23,MOD(A1203-$E$23,int)=0),$E$24,0)+IF(IF(AND(A1203&gt;=$E$23,MOD(A1203-$E$23,int)=0),$E$24,0)+IF(MOD(A1203-$E$27,periods_per_year)=0,$E$26,0)+F1203&lt;J1202+E1203,IF(MOD(A1203-$E$27,periods_per_year)=0,$E$26,0),J1202+E1203-IF(AND(A1203&gt;=$E$23,MOD(A1203-$E$23,int)=0),$E$24,0)-F1203))))</f>
        <v>#NAME?</v>
      </c>
      <c r="H1203" s="79"/>
      <c r="I1203" s="78" t="str">
        <f t="shared" si="5"/>
        <v>#NAME?</v>
      </c>
      <c r="J1203" s="78" t="str">
        <f t="shared" si="6"/>
        <v>#NAME?</v>
      </c>
      <c r="K1203" s="78" t="str">
        <f t="shared" si="7"/>
        <v>#NAME?</v>
      </c>
      <c r="L1203" s="78" t="str">
        <f t="shared" si="8"/>
        <v>#NAME?</v>
      </c>
      <c r="M1203" s="4"/>
      <c r="N1203" s="4"/>
      <c r="O1203" s="74" t="str">
        <f t="shared" si="9"/>
        <v>#NAME?</v>
      </c>
      <c r="P1203" s="75" t="str">
        <f>IF(O1203="","",IF(OR(periods_per_year=26,periods_per_year=52),IF(periods_per_year=26,IF(O1203=1,fpdate,P1202+14),IF(periods_per_year=52,IF(O1203=1,fpdate,P1202+7),"n/a")),IF(periods_per_year=24,DATE(YEAR(fpdate),MONTH(fpdate)+(O1203-1)/2+IF(AND(DAY(fpdate)&gt;=15,MOD(O1203,2)=0),1,0),IF(MOD(O1203,2)=0,IF(DAY(fpdate)&gt;=15,DAY(fpdate)-14,DAY(fpdate)+14),DAY(fpdate))),IF(DAY(DATE(YEAR(fpdate),MONTH(fpdate)+O1203-1,DAY(fpdate)))&lt;&gt;DAY(fpdate),DATE(YEAR(fpdate),MONTH(fpdate)+O1203,0),DATE(YEAR(fpdate),MONTH(fpdate)+O1203-1,DAY(fpdate))))))</f>
        <v>#NAME?</v>
      </c>
      <c r="Q1203" s="80" t="str">
        <f>IF(O1203="","",IF(D1203&lt;&gt;"",D1203,IF(O1203=1,start_rate,IF(variable,IF(OR(O1203=1,O1203&lt;$J$23*periods_per_year),Q1202,MIN($J$24,IF(MOD(O1203-1,$J$26)=0,MAX($J$25,Q1202+$J$27),Q1202))),Q1202))))</f>
        <v>#NAME?</v>
      </c>
      <c r="R1203" s="78" t="str">
        <f t="shared" si="10"/>
        <v>#NAME?</v>
      </c>
      <c r="S1203" s="78" t="str">
        <f t="shared" si="11"/>
        <v>#NAME?</v>
      </c>
      <c r="T1203" s="78" t="str">
        <f t="shared" si="12"/>
        <v>#NAME?</v>
      </c>
      <c r="U1203" s="78" t="str">
        <f t="shared" si="13"/>
        <v>#NAME?</v>
      </c>
    </row>
    <row r="1204" ht="12.75" customHeight="1">
      <c r="A1204" s="74" t="str">
        <f t="shared" si="1"/>
        <v>#NAME?</v>
      </c>
      <c r="B1204" s="75" t="str">
        <f>IF(A1204="","",IF(OR(periods_per_year=26,periods_per_year=52),IF(periods_per_year=26,IF(A1204=1,fpdate,B1203+14),IF(periods_per_year=52,IF(A1204=1,fpdate,B1203+7),"n/a")),IF(periods_per_year=24,DATE(YEAR(fpdate),MONTH(fpdate)+(A1204-1)/2+IF(AND(DAY(fpdate)&gt;=15,MOD(A1204,2)=0),1,0),IF(MOD(A1204,2)=0,IF(DAY(fpdate)&gt;=15,DAY(fpdate)-14,DAY(fpdate)+14),DAY(fpdate))),IF(DAY(DATE(YEAR(fpdate),MONTH(fpdate)+A1204-1,DAY(fpdate)))&lt;&gt;DAY(fpdate),DATE(YEAR(fpdate),MONTH(fpdate)+A1204,0),DATE(YEAR(fpdate),MONTH(fpdate)+A1204-1,DAY(fpdate))))))</f>
        <v>#NAME?</v>
      </c>
      <c r="C1204" s="76" t="str">
        <f t="shared" si="2"/>
        <v>#NAME?</v>
      </c>
      <c r="D1204" s="77" t="str">
        <f>IF(A1204="","",IF(A1204=1,start_rate,IF(variable,IF(OR(A1204=1,A1204&lt;$J$23*periods_per_year),D1203,MIN($J$24,IF(MOD(A1204-1,$J$26)=0,MAX($J$25,D1203+$J$27),D1203))),D1203)))</f>
        <v>#NAME?</v>
      </c>
      <c r="E1204" s="78" t="str">
        <f t="shared" si="3"/>
        <v>#NAME?</v>
      </c>
      <c r="F1204" s="78" t="str">
        <f t="shared" si="4"/>
        <v>#NAME?</v>
      </c>
      <c r="G1204" s="78" t="str">
        <f>IF(OR(A1204="",A1204&lt;$E$23),"",IF(J1203&lt;=F1204,0,IF(IF(AND(A1204&gt;=$E$23,MOD(A1204-$E$23,int)=0),$E$24,0)+F1204&gt;=J1203+E1204,J1203+E1204-F1204,IF(AND(A1204&gt;=$E$23,MOD(A1204-$E$23,int)=0),$E$24,0)+IF(IF(AND(A1204&gt;=$E$23,MOD(A1204-$E$23,int)=0),$E$24,0)+IF(MOD(A1204-$E$27,periods_per_year)=0,$E$26,0)+F1204&lt;J1203+E1204,IF(MOD(A1204-$E$27,periods_per_year)=0,$E$26,0),J1203+E1204-IF(AND(A1204&gt;=$E$23,MOD(A1204-$E$23,int)=0),$E$24,0)-F1204))))</f>
        <v>#NAME?</v>
      </c>
      <c r="H1204" s="79"/>
      <c r="I1204" s="78" t="str">
        <f t="shared" si="5"/>
        <v>#NAME?</v>
      </c>
      <c r="J1204" s="78" t="str">
        <f t="shared" si="6"/>
        <v>#NAME?</v>
      </c>
      <c r="K1204" s="78" t="str">
        <f t="shared" si="7"/>
        <v>#NAME?</v>
      </c>
      <c r="L1204" s="78" t="str">
        <f t="shared" si="8"/>
        <v>#NAME?</v>
      </c>
      <c r="M1204" s="4"/>
      <c r="N1204" s="4"/>
      <c r="O1204" s="74" t="str">
        <f t="shared" si="9"/>
        <v>#NAME?</v>
      </c>
      <c r="P1204" s="75" t="str">
        <f>IF(O1204="","",IF(OR(periods_per_year=26,periods_per_year=52),IF(periods_per_year=26,IF(O1204=1,fpdate,P1203+14),IF(periods_per_year=52,IF(O1204=1,fpdate,P1203+7),"n/a")),IF(periods_per_year=24,DATE(YEAR(fpdate),MONTH(fpdate)+(O1204-1)/2+IF(AND(DAY(fpdate)&gt;=15,MOD(O1204,2)=0),1,0),IF(MOD(O1204,2)=0,IF(DAY(fpdate)&gt;=15,DAY(fpdate)-14,DAY(fpdate)+14),DAY(fpdate))),IF(DAY(DATE(YEAR(fpdate),MONTH(fpdate)+O1204-1,DAY(fpdate)))&lt;&gt;DAY(fpdate),DATE(YEAR(fpdate),MONTH(fpdate)+O1204,0),DATE(YEAR(fpdate),MONTH(fpdate)+O1204-1,DAY(fpdate))))))</f>
        <v>#NAME?</v>
      </c>
      <c r="Q1204" s="80" t="str">
        <f>IF(O1204="","",IF(D1204&lt;&gt;"",D1204,IF(O1204=1,start_rate,IF(variable,IF(OR(O1204=1,O1204&lt;$J$23*periods_per_year),Q1203,MIN($J$24,IF(MOD(O1204-1,$J$26)=0,MAX($J$25,Q1203+$J$27),Q1203))),Q1203))))</f>
        <v>#NAME?</v>
      </c>
      <c r="R1204" s="78" t="str">
        <f t="shared" si="10"/>
        <v>#NAME?</v>
      </c>
      <c r="S1204" s="78" t="str">
        <f t="shared" si="11"/>
        <v>#NAME?</v>
      </c>
      <c r="T1204" s="78" t="str">
        <f t="shared" si="12"/>
        <v>#NAME?</v>
      </c>
      <c r="U1204" s="78" t="str">
        <f t="shared" si="13"/>
        <v>#NAME?</v>
      </c>
    </row>
    <row r="1205" ht="12.75" customHeight="1">
      <c r="A1205" s="74" t="str">
        <f t="shared" si="1"/>
        <v>#NAME?</v>
      </c>
      <c r="B1205" s="75" t="str">
        <f>IF(A1205="","",IF(OR(periods_per_year=26,periods_per_year=52),IF(periods_per_year=26,IF(A1205=1,fpdate,B1204+14),IF(periods_per_year=52,IF(A1205=1,fpdate,B1204+7),"n/a")),IF(periods_per_year=24,DATE(YEAR(fpdate),MONTH(fpdate)+(A1205-1)/2+IF(AND(DAY(fpdate)&gt;=15,MOD(A1205,2)=0),1,0),IF(MOD(A1205,2)=0,IF(DAY(fpdate)&gt;=15,DAY(fpdate)-14,DAY(fpdate)+14),DAY(fpdate))),IF(DAY(DATE(YEAR(fpdate),MONTH(fpdate)+A1205-1,DAY(fpdate)))&lt;&gt;DAY(fpdate),DATE(YEAR(fpdate),MONTH(fpdate)+A1205,0),DATE(YEAR(fpdate),MONTH(fpdate)+A1205-1,DAY(fpdate))))))</f>
        <v>#NAME?</v>
      </c>
      <c r="C1205" s="76" t="str">
        <f t="shared" si="2"/>
        <v>#NAME?</v>
      </c>
      <c r="D1205" s="77" t="str">
        <f>IF(A1205="","",IF(A1205=1,start_rate,IF(variable,IF(OR(A1205=1,A1205&lt;$J$23*periods_per_year),D1204,MIN($J$24,IF(MOD(A1205-1,$J$26)=0,MAX($J$25,D1204+$J$27),D1204))),D1204)))</f>
        <v>#NAME?</v>
      </c>
      <c r="E1205" s="78" t="str">
        <f t="shared" si="3"/>
        <v>#NAME?</v>
      </c>
      <c r="F1205" s="78" t="str">
        <f t="shared" si="4"/>
        <v>#NAME?</v>
      </c>
      <c r="G1205" s="78" t="str">
        <f>IF(OR(A1205="",A1205&lt;$E$23),"",IF(J1204&lt;=F1205,0,IF(IF(AND(A1205&gt;=$E$23,MOD(A1205-$E$23,int)=0),$E$24,0)+F1205&gt;=J1204+E1205,J1204+E1205-F1205,IF(AND(A1205&gt;=$E$23,MOD(A1205-$E$23,int)=0),$E$24,0)+IF(IF(AND(A1205&gt;=$E$23,MOD(A1205-$E$23,int)=0),$E$24,0)+IF(MOD(A1205-$E$27,periods_per_year)=0,$E$26,0)+F1205&lt;J1204+E1205,IF(MOD(A1205-$E$27,periods_per_year)=0,$E$26,0),J1204+E1205-IF(AND(A1205&gt;=$E$23,MOD(A1205-$E$23,int)=0),$E$24,0)-F1205))))</f>
        <v>#NAME?</v>
      </c>
      <c r="H1205" s="79"/>
      <c r="I1205" s="78" t="str">
        <f t="shared" si="5"/>
        <v>#NAME?</v>
      </c>
      <c r="J1205" s="78" t="str">
        <f t="shared" si="6"/>
        <v>#NAME?</v>
      </c>
      <c r="K1205" s="78" t="str">
        <f t="shared" si="7"/>
        <v>#NAME?</v>
      </c>
      <c r="L1205" s="78" t="str">
        <f t="shared" si="8"/>
        <v>#NAME?</v>
      </c>
      <c r="M1205" s="4"/>
      <c r="N1205" s="4"/>
      <c r="O1205" s="74" t="str">
        <f t="shared" si="9"/>
        <v>#NAME?</v>
      </c>
      <c r="P1205" s="75" t="str">
        <f>IF(O1205="","",IF(OR(periods_per_year=26,periods_per_year=52),IF(periods_per_year=26,IF(O1205=1,fpdate,P1204+14),IF(periods_per_year=52,IF(O1205=1,fpdate,P1204+7),"n/a")),IF(periods_per_year=24,DATE(YEAR(fpdate),MONTH(fpdate)+(O1205-1)/2+IF(AND(DAY(fpdate)&gt;=15,MOD(O1205,2)=0),1,0),IF(MOD(O1205,2)=0,IF(DAY(fpdate)&gt;=15,DAY(fpdate)-14,DAY(fpdate)+14),DAY(fpdate))),IF(DAY(DATE(YEAR(fpdate),MONTH(fpdate)+O1205-1,DAY(fpdate)))&lt;&gt;DAY(fpdate),DATE(YEAR(fpdate),MONTH(fpdate)+O1205,0),DATE(YEAR(fpdate),MONTH(fpdate)+O1205-1,DAY(fpdate))))))</f>
        <v>#NAME?</v>
      </c>
      <c r="Q1205" s="80" t="str">
        <f>IF(O1205="","",IF(D1205&lt;&gt;"",D1205,IF(O1205=1,start_rate,IF(variable,IF(OR(O1205=1,O1205&lt;$J$23*periods_per_year),Q1204,MIN($J$24,IF(MOD(O1205-1,$J$26)=0,MAX($J$25,Q1204+$J$27),Q1204))),Q1204))))</f>
        <v>#NAME?</v>
      </c>
      <c r="R1205" s="78" t="str">
        <f t="shared" si="10"/>
        <v>#NAME?</v>
      </c>
      <c r="S1205" s="78" t="str">
        <f t="shared" si="11"/>
        <v>#NAME?</v>
      </c>
      <c r="T1205" s="78" t="str">
        <f t="shared" si="12"/>
        <v>#NAME?</v>
      </c>
      <c r="U1205" s="78" t="str">
        <f t="shared" si="13"/>
        <v>#NAME?</v>
      </c>
    </row>
    <row r="1206" ht="12.75" customHeight="1">
      <c r="A1206" s="74" t="str">
        <f t="shared" si="1"/>
        <v>#NAME?</v>
      </c>
      <c r="B1206" s="75" t="str">
        <f>IF(A1206="","",IF(OR(periods_per_year=26,periods_per_year=52),IF(periods_per_year=26,IF(A1206=1,fpdate,B1205+14),IF(periods_per_year=52,IF(A1206=1,fpdate,B1205+7),"n/a")),IF(periods_per_year=24,DATE(YEAR(fpdate),MONTH(fpdate)+(A1206-1)/2+IF(AND(DAY(fpdate)&gt;=15,MOD(A1206,2)=0),1,0),IF(MOD(A1206,2)=0,IF(DAY(fpdate)&gt;=15,DAY(fpdate)-14,DAY(fpdate)+14),DAY(fpdate))),IF(DAY(DATE(YEAR(fpdate),MONTH(fpdate)+A1206-1,DAY(fpdate)))&lt;&gt;DAY(fpdate),DATE(YEAR(fpdate),MONTH(fpdate)+A1206,0),DATE(YEAR(fpdate),MONTH(fpdate)+A1206-1,DAY(fpdate))))))</f>
        <v>#NAME?</v>
      </c>
      <c r="C1206" s="76" t="str">
        <f t="shared" si="2"/>
        <v>#NAME?</v>
      </c>
      <c r="D1206" s="77" t="str">
        <f>IF(A1206="","",IF(A1206=1,start_rate,IF(variable,IF(OR(A1206=1,A1206&lt;$J$23*periods_per_year),D1205,MIN($J$24,IF(MOD(A1206-1,$J$26)=0,MAX($J$25,D1205+$J$27),D1205))),D1205)))</f>
        <v>#NAME?</v>
      </c>
      <c r="E1206" s="78" t="str">
        <f t="shared" si="3"/>
        <v>#NAME?</v>
      </c>
      <c r="F1206" s="78" t="str">
        <f t="shared" si="4"/>
        <v>#NAME?</v>
      </c>
      <c r="G1206" s="78" t="str">
        <f>IF(OR(A1206="",A1206&lt;$E$23),"",IF(J1205&lt;=F1206,0,IF(IF(AND(A1206&gt;=$E$23,MOD(A1206-$E$23,int)=0),$E$24,0)+F1206&gt;=J1205+E1206,J1205+E1206-F1206,IF(AND(A1206&gt;=$E$23,MOD(A1206-$E$23,int)=0),$E$24,0)+IF(IF(AND(A1206&gt;=$E$23,MOD(A1206-$E$23,int)=0),$E$24,0)+IF(MOD(A1206-$E$27,periods_per_year)=0,$E$26,0)+F1206&lt;J1205+E1206,IF(MOD(A1206-$E$27,periods_per_year)=0,$E$26,0),J1205+E1206-IF(AND(A1206&gt;=$E$23,MOD(A1206-$E$23,int)=0),$E$24,0)-F1206))))</f>
        <v>#NAME?</v>
      </c>
      <c r="H1206" s="79"/>
      <c r="I1206" s="78" t="str">
        <f t="shared" si="5"/>
        <v>#NAME?</v>
      </c>
      <c r="J1206" s="78" t="str">
        <f t="shared" si="6"/>
        <v>#NAME?</v>
      </c>
      <c r="K1206" s="78" t="str">
        <f t="shared" si="7"/>
        <v>#NAME?</v>
      </c>
      <c r="L1206" s="78" t="str">
        <f t="shared" si="8"/>
        <v>#NAME?</v>
      </c>
      <c r="M1206" s="4"/>
      <c r="N1206" s="4"/>
      <c r="O1206" s="74" t="str">
        <f t="shared" si="9"/>
        <v>#NAME?</v>
      </c>
      <c r="P1206" s="75" t="str">
        <f>IF(O1206="","",IF(OR(periods_per_year=26,periods_per_year=52),IF(periods_per_year=26,IF(O1206=1,fpdate,P1205+14),IF(periods_per_year=52,IF(O1206=1,fpdate,P1205+7),"n/a")),IF(periods_per_year=24,DATE(YEAR(fpdate),MONTH(fpdate)+(O1206-1)/2+IF(AND(DAY(fpdate)&gt;=15,MOD(O1206,2)=0),1,0),IF(MOD(O1206,2)=0,IF(DAY(fpdate)&gt;=15,DAY(fpdate)-14,DAY(fpdate)+14),DAY(fpdate))),IF(DAY(DATE(YEAR(fpdate),MONTH(fpdate)+O1206-1,DAY(fpdate)))&lt;&gt;DAY(fpdate),DATE(YEAR(fpdate),MONTH(fpdate)+O1206,0),DATE(YEAR(fpdate),MONTH(fpdate)+O1206-1,DAY(fpdate))))))</f>
        <v>#NAME?</v>
      </c>
      <c r="Q1206" s="80" t="str">
        <f>IF(O1206="","",IF(D1206&lt;&gt;"",D1206,IF(O1206=1,start_rate,IF(variable,IF(OR(O1206=1,O1206&lt;$J$23*periods_per_year),Q1205,MIN($J$24,IF(MOD(O1206-1,$J$26)=0,MAX($J$25,Q1205+$J$27),Q1205))),Q1205))))</f>
        <v>#NAME?</v>
      </c>
      <c r="R1206" s="78" t="str">
        <f t="shared" si="10"/>
        <v>#NAME?</v>
      </c>
      <c r="S1206" s="78" t="str">
        <f t="shared" si="11"/>
        <v>#NAME?</v>
      </c>
      <c r="T1206" s="78" t="str">
        <f t="shared" si="12"/>
        <v>#NAME?</v>
      </c>
      <c r="U1206" s="78" t="str">
        <f t="shared" si="13"/>
        <v>#NAME?</v>
      </c>
    </row>
    <row r="1207" ht="12.75" customHeight="1">
      <c r="A1207" s="74" t="str">
        <f t="shared" si="1"/>
        <v>#NAME?</v>
      </c>
      <c r="B1207" s="75" t="str">
        <f>IF(A1207="","",IF(OR(periods_per_year=26,periods_per_year=52),IF(periods_per_year=26,IF(A1207=1,fpdate,B1206+14),IF(periods_per_year=52,IF(A1207=1,fpdate,B1206+7),"n/a")),IF(periods_per_year=24,DATE(YEAR(fpdate),MONTH(fpdate)+(A1207-1)/2+IF(AND(DAY(fpdate)&gt;=15,MOD(A1207,2)=0),1,0),IF(MOD(A1207,2)=0,IF(DAY(fpdate)&gt;=15,DAY(fpdate)-14,DAY(fpdate)+14),DAY(fpdate))),IF(DAY(DATE(YEAR(fpdate),MONTH(fpdate)+A1207-1,DAY(fpdate)))&lt;&gt;DAY(fpdate),DATE(YEAR(fpdate),MONTH(fpdate)+A1207,0),DATE(YEAR(fpdate),MONTH(fpdate)+A1207-1,DAY(fpdate))))))</f>
        <v>#NAME?</v>
      </c>
      <c r="C1207" s="76" t="str">
        <f t="shared" si="2"/>
        <v>#NAME?</v>
      </c>
      <c r="D1207" s="77" t="str">
        <f>IF(A1207="","",IF(A1207=1,start_rate,IF(variable,IF(OR(A1207=1,A1207&lt;$J$23*periods_per_year),D1206,MIN($J$24,IF(MOD(A1207-1,$J$26)=0,MAX($J$25,D1206+$J$27),D1206))),D1206)))</f>
        <v>#NAME?</v>
      </c>
      <c r="E1207" s="78" t="str">
        <f t="shared" si="3"/>
        <v>#NAME?</v>
      </c>
      <c r="F1207" s="78" t="str">
        <f t="shared" si="4"/>
        <v>#NAME?</v>
      </c>
      <c r="G1207" s="78" t="str">
        <f>IF(OR(A1207="",A1207&lt;$E$23),"",IF(J1206&lt;=F1207,0,IF(IF(AND(A1207&gt;=$E$23,MOD(A1207-$E$23,int)=0),$E$24,0)+F1207&gt;=J1206+E1207,J1206+E1207-F1207,IF(AND(A1207&gt;=$E$23,MOD(A1207-$E$23,int)=0),$E$24,0)+IF(IF(AND(A1207&gt;=$E$23,MOD(A1207-$E$23,int)=0),$E$24,0)+IF(MOD(A1207-$E$27,periods_per_year)=0,$E$26,0)+F1207&lt;J1206+E1207,IF(MOD(A1207-$E$27,periods_per_year)=0,$E$26,0),J1206+E1207-IF(AND(A1207&gt;=$E$23,MOD(A1207-$E$23,int)=0),$E$24,0)-F1207))))</f>
        <v>#NAME?</v>
      </c>
      <c r="H1207" s="79"/>
      <c r="I1207" s="78" t="str">
        <f t="shared" si="5"/>
        <v>#NAME?</v>
      </c>
      <c r="J1207" s="78" t="str">
        <f t="shared" si="6"/>
        <v>#NAME?</v>
      </c>
      <c r="K1207" s="78" t="str">
        <f t="shared" si="7"/>
        <v>#NAME?</v>
      </c>
      <c r="L1207" s="78" t="str">
        <f t="shared" si="8"/>
        <v>#NAME?</v>
      </c>
      <c r="M1207" s="4"/>
      <c r="N1207" s="4"/>
      <c r="O1207" s="74" t="str">
        <f t="shared" si="9"/>
        <v>#NAME?</v>
      </c>
      <c r="P1207" s="75" t="str">
        <f>IF(O1207="","",IF(OR(periods_per_year=26,periods_per_year=52),IF(periods_per_year=26,IF(O1207=1,fpdate,P1206+14),IF(periods_per_year=52,IF(O1207=1,fpdate,P1206+7),"n/a")),IF(periods_per_year=24,DATE(YEAR(fpdate),MONTH(fpdate)+(O1207-1)/2+IF(AND(DAY(fpdate)&gt;=15,MOD(O1207,2)=0),1,0),IF(MOD(O1207,2)=0,IF(DAY(fpdate)&gt;=15,DAY(fpdate)-14,DAY(fpdate)+14),DAY(fpdate))),IF(DAY(DATE(YEAR(fpdate),MONTH(fpdate)+O1207-1,DAY(fpdate)))&lt;&gt;DAY(fpdate),DATE(YEAR(fpdate),MONTH(fpdate)+O1207,0),DATE(YEAR(fpdate),MONTH(fpdate)+O1207-1,DAY(fpdate))))))</f>
        <v>#NAME?</v>
      </c>
      <c r="Q1207" s="80" t="str">
        <f>IF(O1207="","",IF(D1207&lt;&gt;"",D1207,IF(O1207=1,start_rate,IF(variable,IF(OR(O1207=1,O1207&lt;$J$23*periods_per_year),Q1206,MIN($J$24,IF(MOD(O1207-1,$J$26)=0,MAX($J$25,Q1206+$J$27),Q1206))),Q1206))))</f>
        <v>#NAME?</v>
      </c>
      <c r="R1207" s="78" t="str">
        <f t="shared" si="10"/>
        <v>#NAME?</v>
      </c>
      <c r="S1207" s="78" t="str">
        <f t="shared" si="11"/>
        <v>#NAME?</v>
      </c>
      <c r="T1207" s="78" t="str">
        <f t="shared" si="12"/>
        <v>#NAME?</v>
      </c>
      <c r="U1207" s="78" t="str">
        <f t="shared" si="13"/>
        <v>#NAME?</v>
      </c>
    </row>
    <row r="1208" ht="12.75" customHeight="1">
      <c r="A1208" s="74" t="str">
        <f t="shared" si="1"/>
        <v>#NAME?</v>
      </c>
      <c r="B1208" s="75" t="str">
        <f>IF(A1208="","",IF(OR(periods_per_year=26,periods_per_year=52),IF(periods_per_year=26,IF(A1208=1,fpdate,B1207+14),IF(periods_per_year=52,IF(A1208=1,fpdate,B1207+7),"n/a")),IF(periods_per_year=24,DATE(YEAR(fpdate),MONTH(fpdate)+(A1208-1)/2+IF(AND(DAY(fpdate)&gt;=15,MOD(A1208,2)=0),1,0),IF(MOD(A1208,2)=0,IF(DAY(fpdate)&gt;=15,DAY(fpdate)-14,DAY(fpdate)+14),DAY(fpdate))),IF(DAY(DATE(YEAR(fpdate),MONTH(fpdate)+A1208-1,DAY(fpdate)))&lt;&gt;DAY(fpdate),DATE(YEAR(fpdate),MONTH(fpdate)+A1208,0),DATE(YEAR(fpdate),MONTH(fpdate)+A1208-1,DAY(fpdate))))))</f>
        <v>#NAME?</v>
      </c>
      <c r="C1208" s="76" t="str">
        <f t="shared" si="2"/>
        <v>#NAME?</v>
      </c>
      <c r="D1208" s="77" t="str">
        <f>IF(A1208="","",IF(A1208=1,start_rate,IF(variable,IF(OR(A1208=1,A1208&lt;$J$23*periods_per_year),D1207,MIN($J$24,IF(MOD(A1208-1,$J$26)=0,MAX($J$25,D1207+$J$27),D1207))),D1207)))</f>
        <v>#NAME?</v>
      </c>
      <c r="E1208" s="78" t="str">
        <f t="shared" si="3"/>
        <v>#NAME?</v>
      </c>
      <c r="F1208" s="78" t="str">
        <f t="shared" si="4"/>
        <v>#NAME?</v>
      </c>
      <c r="G1208" s="78" t="str">
        <f>IF(OR(A1208="",A1208&lt;$E$23),"",IF(J1207&lt;=F1208,0,IF(IF(AND(A1208&gt;=$E$23,MOD(A1208-$E$23,int)=0),$E$24,0)+F1208&gt;=J1207+E1208,J1207+E1208-F1208,IF(AND(A1208&gt;=$E$23,MOD(A1208-$E$23,int)=0),$E$24,0)+IF(IF(AND(A1208&gt;=$E$23,MOD(A1208-$E$23,int)=0),$E$24,0)+IF(MOD(A1208-$E$27,periods_per_year)=0,$E$26,0)+F1208&lt;J1207+E1208,IF(MOD(A1208-$E$27,periods_per_year)=0,$E$26,0),J1207+E1208-IF(AND(A1208&gt;=$E$23,MOD(A1208-$E$23,int)=0),$E$24,0)-F1208))))</f>
        <v>#NAME?</v>
      </c>
      <c r="H1208" s="79"/>
      <c r="I1208" s="78" t="str">
        <f t="shared" si="5"/>
        <v>#NAME?</v>
      </c>
      <c r="J1208" s="78" t="str">
        <f t="shared" si="6"/>
        <v>#NAME?</v>
      </c>
      <c r="K1208" s="78" t="str">
        <f t="shared" si="7"/>
        <v>#NAME?</v>
      </c>
      <c r="L1208" s="78" t="str">
        <f t="shared" si="8"/>
        <v>#NAME?</v>
      </c>
      <c r="M1208" s="4"/>
      <c r="N1208" s="4"/>
      <c r="O1208" s="74" t="str">
        <f t="shared" si="9"/>
        <v>#NAME?</v>
      </c>
      <c r="P1208" s="75" t="str">
        <f>IF(O1208="","",IF(OR(periods_per_year=26,periods_per_year=52),IF(periods_per_year=26,IF(O1208=1,fpdate,P1207+14),IF(periods_per_year=52,IF(O1208=1,fpdate,P1207+7),"n/a")),IF(periods_per_year=24,DATE(YEAR(fpdate),MONTH(fpdate)+(O1208-1)/2+IF(AND(DAY(fpdate)&gt;=15,MOD(O1208,2)=0),1,0),IF(MOD(O1208,2)=0,IF(DAY(fpdate)&gt;=15,DAY(fpdate)-14,DAY(fpdate)+14),DAY(fpdate))),IF(DAY(DATE(YEAR(fpdate),MONTH(fpdate)+O1208-1,DAY(fpdate)))&lt;&gt;DAY(fpdate),DATE(YEAR(fpdate),MONTH(fpdate)+O1208,0),DATE(YEAR(fpdate),MONTH(fpdate)+O1208-1,DAY(fpdate))))))</f>
        <v>#NAME?</v>
      </c>
      <c r="Q1208" s="80" t="str">
        <f>IF(O1208="","",IF(D1208&lt;&gt;"",D1208,IF(O1208=1,start_rate,IF(variable,IF(OR(O1208=1,O1208&lt;$J$23*periods_per_year),Q1207,MIN($J$24,IF(MOD(O1208-1,$J$26)=0,MAX($J$25,Q1207+$J$27),Q1207))),Q1207))))</f>
        <v>#NAME?</v>
      </c>
      <c r="R1208" s="78" t="str">
        <f t="shared" si="10"/>
        <v>#NAME?</v>
      </c>
      <c r="S1208" s="78" t="str">
        <f t="shared" si="11"/>
        <v>#NAME?</v>
      </c>
      <c r="T1208" s="78" t="str">
        <f t="shared" si="12"/>
        <v>#NAME?</v>
      </c>
      <c r="U1208" s="78" t="str">
        <f t="shared" si="13"/>
        <v>#NAME?</v>
      </c>
    </row>
    <row r="1209" ht="12.75" customHeight="1">
      <c r="A1209" s="74" t="str">
        <f t="shared" si="1"/>
        <v>#NAME?</v>
      </c>
      <c r="B1209" s="75" t="str">
        <f>IF(A1209="","",IF(OR(periods_per_year=26,periods_per_year=52),IF(periods_per_year=26,IF(A1209=1,fpdate,B1208+14),IF(periods_per_year=52,IF(A1209=1,fpdate,B1208+7),"n/a")),IF(periods_per_year=24,DATE(YEAR(fpdate),MONTH(fpdate)+(A1209-1)/2+IF(AND(DAY(fpdate)&gt;=15,MOD(A1209,2)=0),1,0),IF(MOD(A1209,2)=0,IF(DAY(fpdate)&gt;=15,DAY(fpdate)-14,DAY(fpdate)+14),DAY(fpdate))),IF(DAY(DATE(YEAR(fpdate),MONTH(fpdate)+A1209-1,DAY(fpdate)))&lt;&gt;DAY(fpdate),DATE(YEAR(fpdate),MONTH(fpdate)+A1209,0),DATE(YEAR(fpdate),MONTH(fpdate)+A1209-1,DAY(fpdate))))))</f>
        <v>#NAME?</v>
      </c>
      <c r="C1209" s="76" t="str">
        <f t="shared" si="2"/>
        <v>#NAME?</v>
      </c>
      <c r="D1209" s="77" t="str">
        <f>IF(A1209="","",IF(A1209=1,start_rate,IF(variable,IF(OR(A1209=1,A1209&lt;$J$23*periods_per_year),D1208,MIN($J$24,IF(MOD(A1209-1,$J$26)=0,MAX($J$25,D1208+$J$27),D1208))),D1208)))</f>
        <v>#NAME?</v>
      </c>
      <c r="E1209" s="78" t="str">
        <f t="shared" si="3"/>
        <v>#NAME?</v>
      </c>
      <c r="F1209" s="78" t="str">
        <f t="shared" si="4"/>
        <v>#NAME?</v>
      </c>
      <c r="G1209" s="78" t="str">
        <f>IF(OR(A1209="",A1209&lt;$E$23),"",IF(J1208&lt;=F1209,0,IF(IF(AND(A1209&gt;=$E$23,MOD(A1209-$E$23,int)=0),$E$24,0)+F1209&gt;=J1208+E1209,J1208+E1209-F1209,IF(AND(A1209&gt;=$E$23,MOD(A1209-$E$23,int)=0),$E$24,0)+IF(IF(AND(A1209&gt;=$E$23,MOD(A1209-$E$23,int)=0),$E$24,0)+IF(MOD(A1209-$E$27,periods_per_year)=0,$E$26,0)+F1209&lt;J1208+E1209,IF(MOD(A1209-$E$27,periods_per_year)=0,$E$26,0),J1208+E1209-IF(AND(A1209&gt;=$E$23,MOD(A1209-$E$23,int)=0),$E$24,0)-F1209))))</f>
        <v>#NAME?</v>
      </c>
      <c r="H1209" s="79"/>
      <c r="I1209" s="78" t="str">
        <f t="shared" si="5"/>
        <v>#NAME?</v>
      </c>
      <c r="J1209" s="78" t="str">
        <f t="shared" si="6"/>
        <v>#NAME?</v>
      </c>
      <c r="K1209" s="78" t="str">
        <f t="shared" si="7"/>
        <v>#NAME?</v>
      </c>
      <c r="L1209" s="78" t="str">
        <f t="shared" si="8"/>
        <v>#NAME?</v>
      </c>
      <c r="M1209" s="4"/>
      <c r="N1209" s="4"/>
      <c r="O1209" s="74" t="str">
        <f t="shared" si="9"/>
        <v>#NAME?</v>
      </c>
      <c r="P1209" s="75" t="str">
        <f>IF(O1209="","",IF(OR(periods_per_year=26,periods_per_year=52),IF(periods_per_year=26,IF(O1209=1,fpdate,P1208+14),IF(periods_per_year=52,IF(O1209=1,fpdate,P1208+7),"n/a")),IF(periods_per_year=24,DATE(YEAR(fpdate),MONTH(fpdate)+(O1209-1)/2+IF(AND(DAY(fpdate)&gt;=15,MOD(O1209,2)=0),1,0),IF(MOD(O1209,2)=0,IF(DAY(fpdate)&gt;=15,DAY(fpdate)-14,DAY(fpdate)+14),DAY(fpdate))),IF(DAY(DATE(YEAR(fpdate),MONTH(fpdate)+O1209-1,DAY(fpdate)))&lt;&gt;DAY(fpdate),DATE(YEAR(fpdate),MONTH(fpdate)+O1209,0),DATE(YEAR(fpdate),MONTH(fpdate)+O1209-1,DAY(fpdate))))))</f>
        <v>#NAME?</v>
      </c>
      <c r="Q1209" s="80" t="str">
        <f>IF(O1209="","",IF(D1209&lt;&gt;"",D1209,IF(O1209=1,start_rate,IF(variable,IF(OR(O1209=1,O1209&lt;$J$23*periods_per_year),Q1208,MIN($J$24,IF(MOD(O1209-1,$J$26)=0,MAX($J$25,Q1208+$J$27),Q1208))),Q1208))))</f>
        <v>#NAME?</v>
      </c>
      <c r="R1209" s="78" t="str">
        <f t="shared" si="10"/>
        <v>#NAME?</v>
      </c>
      <c r="S1209" s="78" t="str">
        <f t="shared" si="11"/>
        <v>#NAME?</v>
      </c>
      <c r="T1209" s="78" t="str">
        <f t="shared" si="12"/>
        <v>#NAME?</v>
      </c>
      <c r="U1209" s="78" t="str">
        <f t="shared" si="13"/>
        <v>#NAME?</v>
      </c>
    </row>
    <row r="1210" ht="12.75" customHeight="1">
      <c r="A1210" s="74" t="str">
        <f t="shared" si="1"/>
        <v>#NAME?</v>
      </c>
      <c r="B1210" s="75" t="str">
        <f>IF(A1210="","",IF(OR(periods_per_year=26,periods_per_year=52),IF(periods_per_year=26,IF(A1210=1,fpdate,B1209+14),IF(periods_per_year=52,IF(A1210=1,fpdate,B1209+7),"n/a")),IF(periods_per_year=24,DATE(YEAR(fpdate),MONTH(fpdate)+(A1210-1)/2+IF(AND(DAY(fpdate)&gt;=15,MOD(A1210,2)=0),1,0),IF(MOD(A1210,2)=0,IF(DAY(fpdate)&gt;=15,DAY(fpdate)-14,DAY(fpdate)+14),DAY(fpdate))),IF(DAY(DATE(YEAR(fpdate),MONTH(fpdate)+A1210-1,DAY(fpdate)))&lt;&gt;DAY(fpdate),DATE(YEAR(fpdate),MONTH(fpdate)+A1210,0),DATE(YEAR(fpdate),MONTH(fpdate)+A1210-1,DAY(fpdate))))))</f>
        <v>#NAME?</v>
      </c>
      <c r="C1210" s="76" t="str">
        <f t="shared" si="2"/>
        <v>#NAME?</v>
      </c>
      <c r="D1210" s="77" t="str">
        <f>IF(A1210="","",IF(A1210=1,start_rate,IF(variable,IF(OR(A1210=1,A1210&lt;$J$23*periods_per_year),D1209,MIN($J$24,IF(MOD(A1210-1,$J$26)=0,MAX($J$25,D1209+$J$27),D1209))),D1209)))</f>
        <v>#NAME?</v>
      </c>
      <c r="E1210" s="78" t="str">
        <f t="shared" si="3"/>
        <v>#NAME?</v>
      </c>
      <c r="F1210" s="78" t="str">
        <f t="shared" si="4"/>
        <v>#NAME?</v>
      </c>
      <c r="G1210" s="78" t="str">
        <f>IF(OR(A1210="",A1210&lt;$E$23),"",IF(J1209&lt;=F1210,0,IF(IF(AND(A1210&gt;=$E$23,MOD(A1210-$E$23,int)=0),$E$24,0)+F1210&gt;=J1209+E1210,J1209+E1210-F1210,IF(AND(A1210&gt;=$E$23,MOD(A1210-$E$23,int)=0),$E$24,0)+IF(IF(AND(A1210&gt;=$E$23,MOD(A1210-$E$23,int)=0),$E$24,0)+IF(MOD(A1210-$E$27,periods_per_year)=0,$E$26,0)+F1210&lt;J1209+E1210,IF(MOD(A1210-$E$27,periods_per_year)=0,$E$26,0),J1209+E1210-IF(AND(A1210&gt;=$E$23,MOD(A1210-$E$23,int)=0),$E$24,0)-F1210))))</f>
        <v>#NAME?</v>
      </c>
      <c r="H1210" s="79"/>
      <c r="I1210" s="78" t="str">
        <f t="shared" si="5"/>
        <v>#NAME?</v>
      </c>
      <c r="J1210" s="78" t="str">
        <f t="shared" si="6"/>
        <v>#NAME?</v>
      </c>
      <c r="K1210" s="78" t="str">
        <f t="shared" si="7"/>
        <v>#NAME?</v>
      </c>
      <c r="L1210" s="78" t="str">
        <f t="shared" si="8"/>
        <v>#NAME?</v>
      </c>
      <c r="M1210" s="4"/>
      <c r="N1210" s="4"/>
      <c r="O1210" s="74" t="str">
        <f t="shared" si="9"/>
        <v>#NAME?</v>
      </c>
      <c r="P1210" s="75" t="str">
        <f>IF(O1210="","",IF(OR(periods_per_year=26,periods_per_year=52),IF(periods_per_year=26,IF(O1210=1,fpdate,P1209+14),IF(periods_per_year=52,IF(O1210=1,fpdate,P1209+7),"n/a")),IF(periods_per_year=24,DATE(YEAR(fpdate),MONTH(fpdate)+(O1210-1)/2+IF(AND(DAY(fpdate)&gt;=15,MOD(O1210,2)=0),1,0),IF(MOD(O1210,2)=0,IF(DAY(fpdate)&gt;=15,DAY(fpdate)-14,DAY(fpdate)+14),DAY(fpdate))),IF(DAY(DATE(YEAR(fpdate),MONTH(fpdate)+O1210-1,DAY(fpdate)))&lt;&gt;DAY(fpdate),DATE(YEAR(fpdate),MONTH(fpdate)+O1210,0),DATE(YEAR(fpdate),MONTH(fpdate)+O1210-1,DAY(fpdate))))))</f>
        <v>#NAME?</v>
      </c>
      <c r="Q1210" s="80" t="str">
        <f>IF(O1210="","",IF(D1210&lt;&gt;"",D1210,IF(O1210=1,start_rate,IF(variable,IF(OR(O1210=1,O1210&lt;$J$23*periods_per_year),Q1209,MIN($J$24,IF(MOD(O1210-1,$J$26)=0,MAX($J$25,Q1209+$J$27),Q1209))),Q1209))))</f>
        <v>#NAME?</v>
      </c>
      <c r="R1210" s="78" t="str">
        <f t="shared" si="10"/>
        <v>#NAME?</v>
      </c>
      <c r="S1210" s="78" t="str">
        <f t="shared" si="11"/>
        <v>#NAME?</v>
      </c>
      <c r="T1210" s="78" t="str">
        <f t="shared" si="12"/>
        <v>#NAME?</v>
      </c>
      <c r="U1210" s="78" t="str">
        <f t="shared" si="13"/>
        <v>#NAME?</v>
      </c>
    </row>
    <row r="1211" ht="12.75" customHeight="1">
      <c r="A1211" s="74" t="str">
        <f t="shared" si="1"/>
        <v>#NAME?</v>
      </c>
      <c r="B1211" s="75" t="str">
        <f>IF(A1211="","",IF(OR(periods_per_year=26,periods_per_year=52),IF(periods_per_year=26,IF(A1211=1,fpdate,B1210+14),IF(periods_per_year=52,IF(A1211=1,fpdate,B1210+7),"n/a")),IF(periods_per_year=24,DATE(YEAR(fpdate),MONTH(fpdate)+(A1211-1)/2+IF(AND(DAY(fpdate)&gt;=15,MOD(A1211,2)=0),1,0),IF(MOD(A1211,2)=0,IF(DAY(fpdate)&gt;=15,DAY(fpdate)-14,DAY(fpdate)+14),DAY(fpdate))),IF(DAY(DATE(YEAR(fpdate),MONTH(fpdate)+A1211-1,DAY(fpdate)))&lt;&gt;DAY(fpdate),DATE(YEAR(fpdate),MONTH(fpdate)+A1211,0),DATE(YEAR(fpdate),MONTH(fpdate)+A1211-1,DAY(fpdate))))))</f>
        <v>#NAME?</v>
      </c>
      <c r="C1211" s="76" t="str">
        <f t="shared" si="2"/>
        <v>#NAME?</v>
      </c>
      <c r="D1211" s="77" t="str">
        <f>IF(A1211="","",IF(A1211=1,start_rate,IF(variable,IF(OR(A1211=1,A1211&lt;$J$23*periods_per_year),D1210,MIN($J$24,IF(MOD(A1211-1,$J$26)=0,MAX($J$25,D1210+$J$27),D1210))),D1210)))</f>
        <v>#NAME?</v>
      </c>
      <c r="E1211" s="78" t="str">
        <f t="shared" si="3"/>
        <v>#NAME?</v>
      </c>
      <c r="F1211" s="78" t="str">
        <f t="shared" si="4"/>
        <v>#NAME?</v>
      </c>
      <c r="G1211" s="78" t="str">
        <f>IF(OR(A1211="",A1211&lt;$E$23),"",IF(J1210&lt;=F1211,0,IF(IF(AND(A1211&gt;=$E$23,MOD(A1211-$E$23,int)=0),$E$24,0)+F1211&gt;=J1210+E1211,J1210+E1211-F1211,IF(AND(A1211&gt;=$E$23,MOD(A1211-$E$23,int)=0),$E$24,0)+IF(IF(AND(A1211&gt;=$E$23,MOD(A1211-$E$23,int)=0),$E$24,0)+IF(MOD(A1211-$E$27,periods_per_year)=0,$E$26,0)+F1211&lt;J1210+E1211,IF(MOD(A1211-$E$27,periods_per_year)=0,$E$26,0),J1210+E1211-IF(AND(A1211&gt;=$E$23,MOD(A1211-$E$23,int)=0),$E$24,0)-F1211))))</f>
        <v>#NAME?</v>
      </c>
      <c r="H1211" s="79"/>
      <c r="I1211" s="78" t="str">
        <f t="shared" si="5"/>
        <v>#NAME?</v>
      </c>
      <c r="J1211" s="78" t="str">
        <f t="shared" si="6"/>
        <v>#NAME?</v>
      </c>
      <c r="K1211" s="78" t="str">
        <f t="shared" si="7"/>
        <v>#NAME?</v>
      </c>
      <c r="L1211" s="78" t="str">
        <f t="shared" si="8"/>
        <v>#NAME?</v>
      </c>
      <c r="M1211" s="4"/>
      <c r="N1211" s="4"/>
      <c r="O1211" s="74" t="str">
        <f t="shared" si="9"/>
        <v>#NAME?</v>
      </c>
      <c r="P1211" s="75" t="str">
        <f>IF(O1211="","",IF(OR(periods_per_year=26,periods_per_year=52),IF(periods_per_year=26,IF(O1211=1,fpdate,P1210+14),IF(periods_per_year=52,IF(O1211=1,fpdate,P1210+7),"n/a")),IF(periods_per_year=24,DATE(YEAR(fpdate),MONTH(fpdate)+(O1211-1)/2+IF(AND(DAY(fpdate)&gt;=15,MOD(O1211,2)=0),1,0),IF(MOD(O1211,2)=0,IF(DAY(fpdate)&gt;=15,DAY(fpdate)-14,DAY(fpdate)+14),DAY(fpdate))),IF(DAY(DATE(YEAR(fpdate),MONTH(fpdate)+O1211-1,DAY(fpdate)))&lt;&gt;DAY(fpdate),DATE(YEAR(fpdate),MONTH(fpdate)+O1211,0),DATE(YEAR(fpdate),MONTH(fpdate)+O1211-1,DAY(fpdate))))))</f>
        <v>#NAME?</v>
      </c>
      <c r="Q1211" s="80" t="str">
        <f>IF(O1211="","",IF(D1211&lt;&gt;"",D1211,IF(O1211=1,start_rate,IF(variable,IF(OR(O1211=1,O1211&lt;$J$23*periods_per_year),Q1210,MIN($J$24,IF(MOD(O1211-1,$J$26)=0,MAX($J$25,Q1210+$J$27),Q1210))),Q1210))))</f>
        <v>#NAME?</v>
      </c>
      <c r="R1211" s="78" t="str">
        <f t="shared" si="10"/>
        <v>#NAME?</v>
      </c>
      <c r="S1211" s="78" t="str">
        <f t="shared" si="11"/>
        <v>#NAME?</v>
      </c>
      <c r="T1211" s="78" t="str">
        <f t="shared" si="12"/>
        <v>#NAME?</v>
      </c>
      <c r="U1211" s="78" t="str">
        <f t="shared" si="13"/>
        <v>#NAME?</v>
      </c>
    </row>
    <row r="1212" ht="12.75" customHeight="1">
      <c r="A1212" s="74" t="str">
        <f t="shared" si="1"/>
        <v>#NAME?</v>
      </c>
      <c r="B1212" s="75" t="str">
        <f>IF(A1212="","",IF(OR(periods_per_year=26,periods_per_year=52),IF(periods_per_year=26,IF(A1212=1,fpdate,B1211+14),IF(periods_per_year=52,IF(A1212=1,fpdate,B1211+7),"n/a")),IF(periods_per_year=24,DATE(YEAR(fpdate),MONTH(fpdate)+(A1212-1)/2+IF(AND(DAY(fpdate)&gt;=15,MOD(A1212,2)=0),1,0),IF(MOD(A1212,2)=0,IF(DAY(fpdate)&gt;=15,DAY(fpdate)-14,DAY(fpdate)+14),DAY(fpdate))),IF(DAY(DATE(YEAR(fpdate),MONTH(fpdate)+A1212-1,DAY(fpdate)))&lt;&gt;DAY(fpdate),DATE(YEAR(fpdate),MONTH(fpdate)+A1212,0),DATE(YEAR(fpdate),MONTH(fpdate)+A1212-1,DAY(fpdate))))))</f>
        <v>#NAME?</v>
      </c>
      <c r="C1212" s="76" t="str">
        <f t="shared" si="2"/>
        <v>#NAME?</v>
      </c>
      <c r="D1212" s="77" t="str">
        <f>IF(A1212="","",IF(A1212=1,start_rate,IF(variable,IF(OR(A1212=1,A1212&lt;$J$23*periods_per_year),D1211,MIN($J$24,IF(MOD(A1212-1,$J$26)=0,MAX($J$25,D1211+$J$27),D1211))),D1211)))</f>
        <v>#NAME?</v>
      </c>
      <c r="E1212" s="78" t="str">
        <f t="shared" si="3"/>
        <v>#NAME?</v>
      </c>
      <c r="F1212" s="78" t="str">
        <f t="shared" si="4"/>
        <v>#NAME?</v>
      </c>
      <c r="G1212" s="78" t="str">
        <f>IF(OR(A1212="",A1212&lt;$E$23),"",IF(J1211&lt;=F1212,0,IF(IF(AND(A1212&gt;=$E$23,MOD(A1212-$E$23,int)=0),$E$24,0)+F1212&gt;=J1211+E1212,J1211+E1212-F1212,IF(AND(A1212&gt;=$E$23,MOD(A1212-$E$23,int)=0),$E$24,0)+IF(IF(AND(A1212&gt;=$E$23,MOD(A1212-$E$23,int)=0),$E$24,0)+IF(MOD(A1212-$E$27,periods_per_year)=0,$E$26,0)+F1212&lt;J1211+E1212,IF(MOD(A1212-$E$27,periods_per_year)=0,$E$26,0),J1211+E1212-IF(AND(A1212&gt;=$E$23,MOD(A1212-$E$23,int)=0),$E$24,0)-F1212))))</f>
        <v>#NAME?</v>
      </c>
      <c r="H1212" s="79"/>
      <c r="I1212" s="78" t="str">
        <f t="shared" si="5"/>
        <v>#NAME?</v>
      </c>
      <c r="J1212" s="78" t="str">
        <f t="shared" si="6"/>
        <v>#NAME?</v>
      </c>
      <c r="K1212" s="78" t="str">
        <f t="shared" si="7"/>
        <v>#NAME?</v>
      </c>
      <c r="L1212" s="78" t="str">
        <f t="shared" si="8"/>
        <v>#NAME?</v>
      </c>
      <c r="M1212" s="4"/>
      <c r="N1212" s="4"/>
      <c r="O1212" s="74" t="str">
        <f t="shared" si="9"/>
        <v>#NAME?</v>
      </c>
      <c r="P1212" s="75" t="str">
        <f>IF(O1212="","",IF(OR(periods_per_year=26,periods_per_year=52),IF(periods_per_year=26,IF(O1212=1,fpdate,P1211+14),IF(periods_per_year=52,IF(O1212=1,fpdate,P1211+7),"n/a")),IF(periods_per_year=24,DATE(YEAR(fpdate),MONTH(fpdate)+(O1212-1)/2+IF(AND(DAY(fpdate)&gt;=15,MOD(O1212,2)=0),1,0),IF(MOD(O1212,2)=0,IF(DAY(fpdate)&gt;=15,DAY(fpdate)-14,DAY(fpdate)+14),DAY(fpdate))),IF(DAY(DATE(YEAR(fpdate),MONTH(fpdate)+O1212-1,DAY(fpdate)))&lt;&gt;DAY(fpdate),DATE(YEAR(fpdate),MONTH(fpdate)+O1212,0),DATE(YEAR(fpdate),MONTH(fpdate)+O1212-1,DAY(fpdate))))))</f>
        <v>#NAME?</v>
      </c>
      <c r="Q1212" s="80" t="str">
        <f>IF(O1212="","",IF(D1212&lt;&gt;"",D1212,IF(O1212=1,start_rate,IF(variable,IF(OR(O1212=1,O1212&lt;$J$23*periods_per_year),Q1211,MIN($J$24,IF(MOD(O1212-1,$J$26)=0,MAX($J$25,Q1211+$J$27),Q1211))),Q1211))))</f>
        <v>#NAME?</v>
      </c>
      <c r="R1212" s="78" t="str">
        <f t="shared" si="10"/>
        <v>#NAME?</v>
      </c>
      <c r="S1212" s="78" t="str">
        <f t="shared" si="11"/>
        <v>#NAME?</v>
      </c>
      <c r="T1212" s="78" t="str">
        <f t="shared" si="12"/>
        <v>#NAME?</v>
      </c>
      <c r="U1212" s="78" t="str">
        <f t="shared" si="13"/>
        <v>#NAME?</v>
      </c>
    </row>
    <row r="1213" ht="12.75" customHeight="1">
      <c r="A1213" s="74" t="str">
        <f t="shared" si="1"/>
        <v>#NAME?</v>
      </c>
      <c r="B1213" s="75" t="str">
        <f>IF(A1213="","",IF(OR(periods_per_year=26,periods_per_year=52),IF(periods_per_year=26,IF(A1213=1,fpdate,B1212+14),IF(periods_per_year=52,IF(A1213=1,fpdate,B1212+7),"n/a")),IF(periods_per_year=24,DATE(YEAR(fpdate),MONTH(fpdate)+(A1213-1)/2+IF(AND(DAY(fpdate)&gt;=15,MOD(A1213,2)=0),1,0),IF(MOD(A1213,2)=0,IF(DAY(fpdate)&gt;=15,DAY(fpdate)-14,DAY(fpdate)+14),DAY(fpdate))),IF(DAY(DATE(YEAR(fpdate),MONTH(fpdate)+A1213-1,DAY(fpdate)))&lt;&gt;DAY(fpdate),DATE(YEAR(fpdate),MONTH(fpdate)+A1213,0),DATE(YEAR(fpdate),MONTH(fpdate)+A1213-1,DAY(fpdate))))))</f>
        <v>#NAME?</v>
      </c>
      <c r="C1213" s="76" t="str">
        <f t="shared" si="2"/>
        <v>#NAME?</v>
      </c>
      <c r="D1213" s="77" t="str">
        <f>IF(A1213="","",IF(A1213=1,start_rate,IF(variable,IF(OR(A1213=1,A1213&lt;$J$23*periods_per_year),D1212,MIN($J$24,IF(MOD(A1213-1,$J$26)=0,MAX($J$25,D1212+$J$27),D1212))),D1212)))</f>
        <v>#NAME?</v>
      </c>
      <c r="E1213" s="78" t="str">
        <f t="shared" si="3"/>
        <v>#NAME?</v>
      </c>
      <c r="F1213" s="78" t="str">
        <f t="shared" si="4"/>
        <v>#NAME?</v>
      </c>
      <c r="G1213" s="78" t="str">
        <f>IF(OR(A1213="",A1213&lt;$E$23),"",IF(J1212&lt;=F1213,0,IF(IF(AND(A1213&gt;=$E$23,MOD(A1213-$E$23,int)=0),$E$24,0)+F1213&gt;=J1212+E1213,J1212+E1213-F1213,IF(AND(A1213&gt;=$E$23,MOD(A1213-$E$23,int)=0),$E$24,0)+IF(IF(AND(A1213&gt;=$E$23,MOD(A1213-$E$23,int)=0),$E$24,0)+IF(MOD(A1213-$E$27,periods_per_year)=0,$E$26,0)+F1213&lt;J1212+E1213,IF(MOD(A1213-$E$27,periods_per_year)=0,$E$26,0),J1212+E1213-IF(AND(A1213&gt;=$E$23,MOD(A1213-$E$23,int)=0),$E$24,0)-F1213))))</f>
        <v>#NAME?</v>
      </c>
      <c r="H1213" s="79"/>
      <c r="I1213" s="78" t="str">
        <f t="shared" si="5"/>
        <v>#NAME?</v>
      </c>
      <c r="J1213" s="78" t="str">
        <f t="shared" si="6"/>
        <v>#NAME?</v>
      </c>
      <c r="K1213" s="78" t="str">
        <f t="shared" si="7"/>
        <v>#NAME?</v>
      </c>
      <c r="L1213" s="78" t="str">
        <f t="shared" si="8"/>
        <v>#NAME?</v>
      </c>
      <c r="M1213" s="4"/>
      <c r="N1213" s="4"/>
      <c r="O1213" s="74" t="str">
        <f t="shared" si="9"/>
        <v>#NAME?</v>
      </c>
      <c r="P1213" s="75" t="str">
        <f>IF(O1213="","",IF(OR(periods_per_year=26,periods_per_year=52),IF(periods_per_year=26,IF(O1213=1,fpdate,P1212+14),IF(periods_per_year=52,IF(O1213=1,fpdate,P1212+7),"n/a")),IF(periods_per_year=24,DATE(YEAR(fpdate),MONTH(fpdate)+(O1213-1)/2+IF(AND(DAY(fpdate)&gt;=15,MOD(O1213,2)=0),1,0),IF(MOD(O1213,2)=0,IF(DAY(fpdate)&gt;=15,DAY(fpdate)-14,DAY(fpdate)+14),DAY(fpdate))),IF(DAY(DATE(YEAR(fpdate),MONTH(fpdate)+O1213-1,DAY(fpdate)))&lt;&gt;DAY(fpdate),DATE(YEAR(fpdate),MONTH(fpdate)+O1213,0),DATE(YEAR(fpdate),MONTH(fpdate)+O1213-1,DAY(fpdate))))))</f>
        <v>#NAME?</v>
      </c>
      <c r="Q1213" s="80" t="str">
        <f>IF(O1213="","",IF(D1213&lt;&gt;"",D1213,IF(O1213=1,start_rate,IF(variable,IF(OR(O1213=1,O1213&lt;$J$23*periods_per_year),Q1212,MIN($J$24,IF(MOD(O1213-1,$J$26)=0,MAX($J$25,Q1212+$J$27),Q1212))),Q1212))))</f>
        <v>#NAME?</v>
      </c>
      <c r="R1213" s="78" t="str">
        <f t="shared" si="10"/>
        <v>#NAME?</v>
      </c>
      <c r="S1213" s="78" t="str">
        <f t="shared" si="11"/>
        <v>#NAME?</v>
      </c>
      <c r="T1213" s="78" t="str">
        <f t="shared" si="12"/>
        <v>#NAME?</v>
      </c>
      <c r="U1213" s="78" t="str">
        <f t="shared" si="13"/>
        <v>#NAME?</v>
      </c>
    </row>
    <row r="1214" ht="12.75" customHeight="1">
      <c r="A1214" s="74" t="str">
        <f t="shared" si="1"/>
        <v>#NAME?</v>
      </c>
      <c r="B1214" s="75" t="str">
        <f>IF(A1214="","",IF(OR(periods_per_year=26,periods_per_year=52),IF(periods_per_year=26,IF(A1214=1,fpdate,B1213+14),IF(periods_per_year=52,IF(A1214=1,fpdate,B1213+7),"n/a")),IF(periods_per_year=24,DATE(YEAR(fpdate),MONTH(fpdate)+(A1214-1)/2+IF(AND(DAY(fpdate)&gt;=15,MOD(A1214,2)=0),1,0),IF(MOD(A1214,2)=0,IF(DAY(fpdate)&gt;=15,DAY(fpdate)-14,DAY(fpdate)+14),DAY(fpdate))),IF(DAY(DATE(YEAR(fpdate),MONTH(fpdate)+A1214-1,DAY(fpdate)))&lt;&gt;DAY(fpdate),DATE(YEAR(fpdate),MONTH(fpdate)+A1214,0),DATE(YEAR(fpdate),MONTH(fpdate)+A1214-1,DAY(fpdate))))))</f>
        <v>#NAME?</v>
      </c>
      <c r="C1214" s="76" t="str">
        <f t="shared" si="2"/>
        <v>#NAME?</v>
      </c>
      <c r="D1214" s="77" t="str">
        <f>IF(A1214="","",IF(A1214=1,start_rate,IF(variable,IF(OR(A1214=1,A1214&lt;$J$23*periods_per_year),D1213,MIN($J$24,IF(MOD(A1214-1,$J$26)=0,MAX($J$25,D1213+$J$27),D1213))),D1213)))</f>
        <v>#NAME?</v>
      </c>
      <c r="E1214" s="78" t="str">
        <f t="shared" si="3"/>
        <v>#NAME?</v>
      </c>
      <c r="F1214" s="78" t="str">
        <f t="shared" si="4"/>
        <v>#NAME?</v>
      </c>
      <c r="G1214" s="78" t="str">
        <f>IF(OR(A1214="",A1214&lt;$E$23),"",IF(J1213&lt;=F1214,0,IF(IF(AND(A1214&gt;=$E$23,MOD(A1214-$E$23,int)=0),$E$24,0)+F1214&gt;=J1213+E1214,J1213+E1214-F1214,IF(AND(A1214&gt;=$E$23,MOD(A1214-$E$23,int)=0),$E$24,0)+IF(IF(AND(A1214&gt;=$E$23,MOD(A1214-$E$23,int)=0),$E$24,0)+IF(MOD(A1214-$E$27,periods_per_year)=0,$E$26,0)+F1214&lt;J1213+E1214,IF(MOD(A1214-$E$27,periods_per_year)=0,$E$26,0),J1213+E1214-IF(AND(A1214&gt;=$E$23,MOD(A1214-$E$23,int)=0),$E$24,0)-F1214))))</f>
        <v>#NAME?</v>
      </c>
      <c r="H1214" s="79"/>
      <c r="I1214" s="78" t="str">
        <f t="shared" si="5"/>
        <v>#NAME?</v>
      </c>
      <c r="J1214" s="78" t="str">
        <f t="shared" si="6"/>
        <v>#NAME?</v>
      </c>
      <c r="K1214" s="78" t="str">
        <f t="shared" si="7"/>
        <v>#NAME?</v>
      </c>
      <c r="L1214" s="78" t="str">
        <f t="shared" si="8"/>
        <v>#NAME?</v>
      </c>
      <c r="M1214" s="4"/>
      <c r="N1214" s="4"/>
      <c r="O1214" s="74" t="str">
        <f t="shared" si="9"/>
        <v>#NAME?</v>
      </c>
      <c r="P1214" s="75" t="str">
        <f>IF(O1214="","",IF(OR(periods_per_year=26,periods_per_year=52),IF(periods_per_year=26,IF(O1214=1,fpdate,P1213+14),IF(periods_per_year=52,IF(O1214=1,fpdate,P1213+7),"n/a")),IF(periods_per_year=24,DATE(YEAR(fpdate),MONTH(fpdate)+(O1214-1)/2+IF(AND(DAY(fpdate)&gt;=15,MOD(O1214,2)=0),1,0),IF(MOD(O1214,2)=0,IF(DAY(fpdate)&gt;=15,DAY(fpdate)-14,DAY(fpdate)+14),DAY(fpdate))),IF(DAY(DATE(YEAR(fpdate),MONTH(fpdate)+O1214-1,DAY(fpdate)))&lt;&gt;DAY(fpdate),DATE(YEAR(fpdate),MONTH(fpdate)+O1214,0),DATE(YEAR(fpdate),MONTH(fpdate)+O1214-1,DAY(fpdate))))))</f>
        <v>#NAME?</v>
      </c>
      <c r="Q1214" s="80" t="str">
        <f>IF(O1214="","",IF(D1214&lt;&gt;"",D1214,IF(O1214=1,start_rate,IF(variable,IF(OR(O1214=1,O1214&lt;$J$23*periods_per_year),Q1213,MIN($J$24,IF(MOD(O1214-1,$J$26)=0,MAX($J$25,Q1213+$J$27),Q1213))),Q1213))))</f>
        <v>#NAME?</v>
      </c>
      <c r="R1214" s="78" t="str">
        <f t="shared" si="10"/>
        <v>#NAME?</v>
      </c>
      <c r="S1214" s="78" t="str">
        <f t="shared" si="11"/>
        <v>#NAME?</v>
      </c>
      <c r="T1214" s="78" t="str">
        <f t="shared" si="12"/>
        <v>#NAME?</v>
      </c>
      <c r="U1214" s="78" t="str">
        <f t="shared" si="13"/>
        <v>#NAME?</v>
      </c>
    </row>
    <row r="1215" ht="12.75" customHeight="1">
      <c r="A1215" s="74" t="str">
        <f t="shared" si="1"/>
        <v>#NAME?</v>
      </c>
      <c r="B1215" s="75" t="str">
        <f>IF(A1215="","",IF(OR(periods_per_year=26,periods_per_year=52),IF(periods_per_year=26,IF(A1215=1,fpdate,B1214+14),IF(periods_per_year=52,IF(A1215=1,fpdate,B1214+7),"n/a")),IF(periods_per_year=24,DATE(YEAR(fpdate),MONTH(fpdate)+(A1215-1)/2+IF(AND(DAY(fpdate)&gt;=15,MOD(A1215,2)=0),1,0),IF(MOD(A1215,2)=0,IF(DAY(fpdate)&gt;=15,DAY(fpdate)-14,DAY(fpdate)+14),DAY(fpdate))),IF(DAY(DATE(YEAR(fpdate),MONTH(fpdate)+A1215-1,DAY(fpdate)))&lt;&gt;DAY(fpdate),DATE(YEAR(fpdate),MONTH(fpdate)+A1215,0),DATE(YEAR(fpdate),MONTH(fpdate)+A1215-1,DAY(fpdate))))))</f>
        <v>#NAME?</v>
      </c>
      <c r="C1215" s="76" t="str">
        <f t="shared" si="2"/>
        <v>#NAME?</v>
      </c>
      <c r="D1215" s="77" t="str">
        <f>IF(A1215="","",IF(A1215=1,start_rate,IF(variable,IF(OR(A1215=1,A1215&lt;$J$23*periods_per_year),D1214,MIN($J$24,IF(MOD(A1215-1,$J$26)=0,MAX($J$25,D1214+$J$27),D1214))),D1214)))</f>
        <v>#NAME?</v>
      </c>
      <c r="E1215" s="78" t="str">
        <f t="shared" si="3"/>
        <v>#NAME?</v>
      </c>
      <c r="F1215" s="78" t="str">
        <f t="shared" si="4"/>
        <v>#NAME?</v>
      </c>
      <c r="G1215" s="78" t="str">
        <f>IF(OR(A1215="",A1215&lt;$E$23),"",IF(J1214&lt;=F1215,0,IF(IF(AND(A1215&gt;=$E$23,MOD(A1215-$E$23,int)=0),$E$24,0)+F1215&gt;=J1214+E1215,J1214+E1215-F1215,IF(AND(A1215&gt;=$E$23,MOD(A1215-$E$23,int)=0),$E$24,0)+IF(IF(AND(A1215&gt;=$E$23,MOD(A1215-$E$23,int)=0),$E$24,0)+IF(MOD(A1215-$E$27,periods_per_year)=0,$E$26,0)+F1215&lt;J1214+E1215,IF(MOD(A1215-$E$27,periods_per_year)=0,$E$26,0),J1214+E1215-IF(AND(A1215&gt;=$E$23,MOD(A1215-$E$23,int)=0),$E$24,0)-F1215))))</f>
        <v>#NAME?</v>
      </c>
      <c r="H1215" s="79"/>
      <c r="I1215" s="78" t="str">
        <f t="shared" si="5"/>
        <v>#NAME?</v>
      </c>
      <c r="J1215" s="78" t="str">
        <f t="shared" si="6"/>
        <v>#NAME?</v>
      </c>
      <c r="K1215" s="78" t="str">
        <f t="shared" si="7"/>
        <v>#NAME?</v>
      </c>
      <c r="L1215" s="78" t="str">
        <f t="shared" si="8"/>
        <v>#NAME?</v>
      </c>
      <c r="M1215" s="4"/>
      <c r="N1215" s="4"/>
      <c r="O1215" s="74" t="str">
        <f t="shared" si="9"/>
        <v>#NAME?</v>
      </c>
      <c r="P1215" s="75" t="str">
        <f>IF(O1215="","",IF(OR(periods_per_year=26,periods_per_year=52),IF(periods_per_year=26,IF(O1215=1,fpdate,P1214+14),IF(periods_per_year=52,IF(O1215=1,fpdate,P1214+7),"n/a")),IF(periods_per_year=24,DATE(YEAR(fpdate),MONTH(fpdate)+(O1215-1)/2+IF(AND(DAY(fpdate)&gt;=15,MOD(O1215,2)=0),1,0),IF(MOD(O1215,2)=0,IF(DAY(fpdate)&gt;=15,DAY(fpdate)-14,DAY(fpdate)+14),DAY(fpdate))),IF(DAY(DATE(YEAR(fpdate),MONTH(fpdate)+O1215-1,DAY(fpdate)))&lt;&gt;DAY(fpdate),DATE(YEAR(fpdate),MONTH(fpdate)+O1215,0),DATE(YEAR(fpdate),MONTH(fpdate)+O1215-1,DAY(fpdate))))))</f>
        <v>#NAME?</v>
      </c>
      <c r="Q1215" s="80" t="str">
        <f>IF(O1215="","",IF(D1215&lt;&gt;"",D1215,IF(O1215=1,start_rate,IF(variable,IF(OR(O1215=1,O1215&lt;$J$23*periods_per_year),Q1214,MIN($J$24,IF(MOD(O1215-1,$J$26)=0,MAX($J$25,Q1214+$J$27),Q1214))),Q1214))))</f>
        <v>#NAME?</v>
      </c>
      <c r="R1215" s="78" t="str">
        <f t="shared" si="10"/>
        <v>#NAME?</v>
      </c>
      <c r="S1215" s="78" t="str">
        <f t="shared" si="11"/>
        <v>#NAME?</v>
      </c>
      <c r="T1215" s="78" t="str">
        <f t="shared" si="12"/>
        <v>#NAME?</v>
      </c>
      <c r="U1215" s="78" t="str">
        <f t="shared" si="13"/>
        <v>#NAME?</v>
      </c>
    </row>
    <row r="1216" ht="12.75" customHeight="1">
      <c r="A1216" s="74" t="str">
        <f t="shared" si="1"/>
        <v>#NAME?</v>
      </c>
      <c r="B1216" s="75" t="str">
        <f>IF(A1216="","",IF(OR(periods_per_year=26,periods_per_year=52),IF(periods_per_year=26,IF(A1216=1,fpdate,B1215+14),IF(periods_per_year=52,IF(A1216=1,fpdate,B1215+7),"n/a")),IF(periods_per_year=24,DATE(YEAR(fpdate),MONTH(fpdate)+(A1216-1)/2+IF(AND(DAY(fpdate)&gt;=15,MOD(A1216,2)=0),1,0),IF(MOD(A1216,2)=0,IF(DAY(fpdate)&gt;=15,DAY(fpdate)-14,DAY(fpdate)+14),DAY(fpdate))),IF(DAY(DATE(YEAR(fpdate),MONTH(fpdate)+A1216-1,DAY(fpdate)))&lt;&gt;DAY(fpdate),DATE(YEAR(fpdate),MONTH(fpdate)+A1216,0),DATE(YEAR(fpdate),MONTH(fpdate)+A1216-1,DAY(fpdate))))))</f>
        <v>#NAME?</v>
      </c>
      <c r="C1216" s="76" t="str">
        <f t="shared" si="2"/>
        <v>#NAME?</v>
      </c>
      <c r="D1216" s="77" t="str">
        <f>IF(A1216="","",IF(A1216=1,start_rate,IF(variable,IF(OR(A1216=1,A1216&lt;$J$23*periods_per_year),D1215,MIN($J$24,IF(MOD(A1216-1,$J$26)=0,MAX($J$25,D1215+$J$27),D1215))),D1215)))</f>
        <v>#NAME?</v>
      </c>
      <c r="E1216" s="78" t="str">
        <f t="shared" si="3"/>
        <v>#NAME?</v>
      </c>
      <c r="F1216" s="78" t="str">
        <f t="shared" si="4"/>
        <v>#NAME?</v>
      </c>
      <c r="G1216" s="78" t="str">
        <f>IF(OR(A1216="",A1216&lt;$E$23),"",IF(J1215&lt;=F1216,0,IF(IF(AND(A1216&gt;=$E$23,MOD(A1216-$E$23,int)=0),$E$24,0)+F1216&gt;=J1215+E1216,J1215+E1216-F1216,IF(AND(A1216&gt;=$E$23,MOD(A1216-$E$23,int)=0),$E$24,0)+IF(IF(AND(A1216&gt;=$E$23,MOD(A1216-$E$23,int)=0),$E$24,0)+IF(MOD(A1216-$E$27,periods_per_year)=0,$E$26,0)+F1216&lt;J1215+E1216,IF(MOD(A1216-$E$27,periods_per_year)=0,$E$26,0),J1215+E1216-IF(AND(A1216&gt;=$E$23,MOD(A1216-$E$23,int)=0),$E$24,0)-F1216))))</f>
        <v>#NAME?</v>
      </c>
      <c r="H1216" s="79"/>
      <c r="I1216" s="78" t="str">
        <f t="shared" si="5"/>
        <v>#NAME?</v>
      </c>
      <c r="J1216" s="78" t="str">
        <f t="shared" si="6"/>
        <v>#NAME?</v>
      </c>
      <c r="K1216" s="78" t="str">
        <f t="shared" si="7"/>
        <v>#NAME?</v>
      </c>
      <c r="L1216" s="78" t="str">
        <f t="shared" si="8"/>
        <v>#NAME?</v>
      </c>
      <c r="M1216" s="4"/>
      <c r="N1216" s="4"/>
      <c r="O1216" s="74" t="str">
        <f t="shared" si="9"/>
        <v>#NAME?</v>
      </c>
      <c r="P1216" s="75" t="str">
        <f>IF(O1216="","",IF(OR(periods_per_year=26,periods_per_year=52),IF(periods_per_year=26,IF(O1216=1,fpdate,P1215+14),IF(periods_per_year=52,IF(O1216=1,fpdate,P1215+7),"n/a")),IF(periods_per_year=24,DATE(YEAR(fpdate),MONTH(fpdate)+(O1216-1)/2+IF(AND(DAY(fpdate)&gt;=15,MOD(O1216,2)=0),1,0),IF(MOD(O1216,2)=0,IF(DAY(fpdate)&gt;=15,DAY(fpdate)-14,DAY(fpdate)+14),DAY(fpdate))),IF(DAY(DATE(YEAR(fpdate),MONTH(fpdate)+O1216-1,DAY(fpdate)))&lt;&gt;DAY(fpdate),DATE(YEAR(fpdate),MONTH(fpdate)+O1216,0),DATE(YEAR(fpdate),MONTH(fpdate)+O1216-1,DAY(fpdate))))))</f>
        <v>#NAME?</v>
      </c>
      <c r="Q1216" s="80" t="str">
        <f>IF(O1216="","",IF(D1216&lt;&gt;"",D1216,IF(O1216=1,start_rate,IF(variable,IF(OR(O1216=1,O1216&lt;$J$23*periods_per_year),Q1215,MIN($J$24,IF(MOD(O1216-1,$J$26)=0,MAX($J$25,Q1215+$J$27),Q1215))),Q1215))))</f>
        <v>#NAME?</v>
      </c>
      <c r="R1216" s="78" t="str">
        <f t="shared" si="10"/>
        <v>#NAME?</v>
      </c>
      <c r="S1216" s="78" t="str">
        <f t="shared" si="11"/>
        <v>#NAME?</v>
      </c>
      <c r="T1216" s="78" t="str">
        <f t="shared" si="12"/>
        <v>#NAME?</v>
      </c>
      <c r="U1216" s="78" t="str">
        <f t="shared" si="13"/>
        <v>#NAME?</v>
      </c>
    </row>
    <row r="1217" ht="12.75" customHeight="1">
      <c r="A1217" s="74" t="str">
        <f t="shared" si="1"/>
        <v>#NAME?</v>
      </c>
      <c r="B1217" s="75" t="str">
        <f>IF(A1217="","",IF(OR(periods_per_year=26,periods_per_year=52),IF(periods_per_year=26,IF(A1217=1,fpdate,B1216+14),IF(periods_per_year=52,IF(A1217=1,fpdate,B1216+7),"n/a")),IF(periods_per_year=24,DATE(YEAR(fpdate),MONTH(fpdate)+(A1217-1)/2+IF(AND(DAY(fpdate)&gt;=15,MOD(A1217,2)=0),1,0),IF(MOD(A1217,2)=0,IF(DAY(fpdate)&gt;=15,DAY(fpdate)-14,DAY(fpdate)+14),DAY(fpdate))),IF(DAY(DATE(YEAR(fpdate),MONTH(fpdate)+A1217-1,DAY(fpdate)))&lt;&gt;DAY(fpdate),DATE(YEAR(fpdate),MONTH(fpdate)+A1217,0),DATE(YEAR(fpdate),MONTH(fpdate)+A1217-1,DAY(fpdate))))))</f>
        <v>#NAME?</v>
      </c>
      <c r="C1217" s="76" t="str">
        <f t="shared" si="2"/>
        <v>#NAME?</v>
      </c>
      <c r="D1217" s="77" t="str">
        <f>IF(A1217="","",IF(A1217=1,start_rate,IF(variable,IF(OR(A1217=1,A1217&lt;$J$23*periods_per_year),D1216,MIN($J$24,IF(MOD(A1217-1,$J$26)=0,MAX($J$25,D1216+$J$27),D1216))),D1216)))</f>
        <v>#NAME?</v>
      </c>
      <c r="E1217" s="78" t="str">
        <f t="shared" si="3"/>
        <v>#NAME?</v>
      </c>
      <c r="F1217" s="78" t="str">
        <f t="shared" si="4"/>
        <v>#NAME?</v>
      </c>
      <c r="G1217" s="78" t="str">
        <f>IF(OR(A1217="",A1217&lt;$E$23),"",IF(J1216&lt;=F1217,0,IF(IF(AND(A1217&gt;=$E$23,MOD(A1217-$E$23,int)=0),$E$24,0)+F1217&gt;=J1216+E1217,J1216+E1217-F1217,IF(AND(A1217&gt;=$E$23,MOD(A1217-$E$23,int)=0),$E$24,0)+IF(IF(AND(A1217&gt;=$E$23,MOD(A1217-$E$23,int)=0),$E$24,0)+IF(MOD(A1217-$E$27,periods_per_year)=0,$E$26,0)+F1217&lt;J1216+E1217,IF(MOD(A1217-$E$27,periods_per_year)=0,$E$26,0),J1216+E1217-IF(AND(A1217&gt;=$E$23,MOD(A1217-$E$23,int)=0),$E$24,0)-F1217))))</f>
        <v>#NAME?</v>
      </c>
      <c r="H1217" s="79"/>
      <c r="I1217" s="78" t="str">
        <f t="shared" si="5"/>
        <v>#NAME?</v>
      </c>
      <c r="J1217" s="78" t="str">
        <f t="shared" si="6"/>
        <v>#NAME?</v>
      </c>
      <c r="K1217" s="78" t="str">
        <f t="shared" si="7"/>
        <v>#NAME?</v>
      </c>
      <c r="L1217" s="78" t="str">
        <f t="shared" si="8"/>
        <v>#NAME?</v>
      </c>
      <c r="M1217" s="4"/>
      <c r="N1217" s="4"/>
      <c r="O1217" s="74" t="str">
        <f t="shared" si="9"/>
        <v>#NAME?</v>
      </c>
      <c r="P1217" s="75" t="str">
        <f>IF(O1217="","",IF(OR(periods_per_year=26,periods_per_year=52),IF(periods_per_year=26,IF(O1217=1,fpdate,P1216+14),IF(periods_per_year=52,IF(O1217=1,fpdate,P1216+7),"n/a")),IF(periods_per_year=24,DATE(YEAR(fpdate),MONTH(fpdate)+(O1217-1)/2+IF(AND(DAY(fpdate)&gt;=15,MOD(O1217,2)=0),1,0),IF(MOD(O1217,2)=0,IF(DAY(fpdate)&gt;=15,DAY(fpdate)-14,DAY(fpdate)+14),DAY(fpdate))),IF(DAY(DATE(YEAR(fpdate),MONTH(fpdate)+O1217-1,DAY(fpdate)))&lt;&gt;DAY(fpdate),DATE(YEAR(fpdate),MONTH(fpdate)+O1217,0),DATE(YEAR(fpdate),MONTH(fpdate)+O1217-1,DAY(fpdate))))))</f>
        <v>#NAME?</v>
      </c>
      <c r="Q1217" s="80" t="str">
        <f>IF(O1217="","",IF(D1217&lt;&gt;"",D1217,IF(O1217=1,start_rate,IF(variable,IF(OR(O1217=1,O1217&lt;$J$23*periods_per_year),Q1216,MIN($J$24,IF(MOD(O1217-1,$J$26)=0,MAX($J$25,Q1216+$J$27),Q1216))),Q1216))))</f>
        <v>#NAME?</v>
      </c>
      <c r="R1217" s="78" t="str">
        <f t="shared" si="10"/>
        <v>#NAME?</v>
      </c>
      <c r="S1217" s="78" t="str">
        <f t="shared" si="11"/>
        <v>#NAME?</v>
      </c>
      <c r="T1217" s="78" t="str">
        <f t="shared" si="12"/>
        <v>#NAME?</v>
      </c>
      <c r="U1217" s="78" t="str">
        <f t="shared" si="13"/>
        <v>#NAME?</v>
      </c>
    </row>
    <row r="1218" ht="12.75" customHeight="1">
      <c r="A1218" s="74" t="str">
        <f t="shared" si="1"/>
        <v>#NAME?</v>
      </c>
      <c r="B1218" s="75" t="str">
        <f>IF(A1218="","",IF(OR(periods_per_year=26,periods_per_year=52),IF(periods_per_year=26,IF(A1218=1,fpdate,B1217+14),IF(periods_per_year=52,IF(A1218=1,fpdate,B1217+7),"n/a")),IF(periods_per_year=24,DATE(YEAR(fpdate),MONTH(fpdate)+(A1218-1)/2+IF(AND(DAY(fpdate)&gt;=15,MOD(A1218,2)=0),1,0),IF(MOD(A1218,2)=0,IF(DAY(fpdate)&gt;=15,DAY(fpdate)-14,DAY(fpdate)+14),DAY(fpdate))),IF(DAY(DATE(YEAR(fpdate),MONTH(fpdate)+A1218-1,DAY(fpdate)))&lt;&gt;DAY(fpdate),DATE(YEAR(fpdate),MONTH(fpdate)+A1218,0),DATE(YEAR(fpdate),MONTH(fpdate)+A1218-1,DAY(fpdate))))))</f>
        <v>#NAME?</v>
      </c>
      <c r="C1218" s="76" t="str">
        <f t="shared" si="2"/>
        <v>#NAME?</v>
      </c>
      <c r="D1218" s="77" t="str">
        <f>IF(A1218="","",IF(A1218=1,start_rate,IF(variable,IF(OR(A1218=1,A1218&lt;$J$23*periods_per_year),D1217,MIN($J$24,IF(MOD(A1218-1,$J$26)=0,MAX($J$25,D1217+$J$27),D1217))),D1217)))</f>
        <v>#NAME?</v>
      </c>
      <c r="E1218" s="78" t="str">
        <f t="shared" si="3"/>
        <v>#NAME?</v>
      </c>
      <c r="F1218" s="78" t="str">
        <f t="shared" si="4"/>
        <v>#NAME?</v>
      </c>
      <c r="G1218" s="78" t="str">
        <f>IF(OR(A1218="",A1218&lt;$E$23),"",IF(J1217&lt;=F1218,0,IF(IF(AND(A1218&gt;=$E$23,MOD(A1218-$E$23,int)=0),$E$24,0)+F1218&gt;=J1217+E1218,J1217+E1218-F1218,IF(AND(A1218&gt;=$E$23,MOD(A1218-$E$23,int)=0),$E$24,0)+IF(IF(AND(A1218&gt;=$E$23,MOD(A1218-$E$23,int)=0),$E$24,0)+IF(MOD(A1218-$E$27,periods_per_year)=0,$E$26,0)+F1218&lt;J1217+E1218,IF(MOD(A1218-$E$27,periods_per_year)=0,$E$26,0),J1217+E1218-IF(AND(A1218&gt;=$E$23,MOD(A1218-$E$23,int)=0),$E$24,0)-F1218))))</f>
        <v>#NAME?</v>
      </c>
      <c r="H1218" s="79"/>
      <c r="I1218" s="78" t="str">
        <f t="shared" si="5"/>
        <v>#NAME?</v>
      </c>
      <c r="J1218" s="78" t="str">
        <f t="shared" si="6"/>
        <v>#NAME?</v>
      </c>
      <c r="K1218" s="78" t="str">
        <f t="shared" si="7"/>
        <v>#NAME?</v>
      </c>
      <c r="L1218" s="78" t="str">
        <f t="shared" si="8"/>
        <v>#NAME?</v>
      </c>
      <c r="M1218" s="4"/>
      <c r="N1218" s="4"/>
      <c r="O1218" s="74" t="str">
        <f t="shared" si="9"/>
        <v>#NAME?</v>
      </c>
      <c r="P1218" s="75" t="str">
        <f>IF(O1218="","",IF(OR(periods_per_year=26,periods_per_year=52),IF(periods_per_year=26,IF(O1218=1,fpdate,P1217+14),IF(periods_per_year=52,IF(O1218=1,fpdate,P1217+7),"n/a")),IF(periods_per_year=24,DATE(YEAR(fpdate),MONTH(fpdate)+(O1218-1)/2+IF(AND(DAY(fpdate)&gt;=15,MOD(O1218,2)=0),1,0),IF(MOD(O1218,2)=0,IF(DAY(fpdate)&gt;=15,DAY(fpdate)-14,DAY(fpdate)+14),DAY(fpdate))),IF(DAY(DATE(YEAR(fpdate),MONTH(fpdate)+O1218-1,DAY(fpdate)))&lt;&gt;DAY(fpdate),DATE(YEAR(fpdate),MONTH(fpdate)+O1218,0),DATE(YEAR(fpdate),MONTH(fpdate)+O1218-1,DAY(fpdate))))))</f>
        <v>#NAME?</v>
      </c>
      <c r="Q1218" s="80" t="str">
        <f>IF(O1218="","",IF(D1218&lt;&gt;"",D1218,IF(O1218=1,start_rate,IF(variable,IF(OR(O1218=1,O1218&lt;$J$23*periods_per_year),Q1217,MIN($J$24,IF(MOD(O1218-1,$J$26)=0,MAX($J$25,Q1217+$J$27),Q1217))),Q1217))))</f>
        <v>#NAME?</v>
      </c>
      <c r="R1218" s="78" t="str">
        <f t="shared" si="10"/>
        <v>#NAME?</v>
      </c>
      <c r="S1218" s="78" t="str">
        <f t="shared" si="11"/>
        <v>#NAME?</v>
      </c>
      <c r="T1218" s="78" t="str">
        <f t="shared" si="12"/>
        <v>#NAME?</v>
      </c>
      <c r="U1218" s="78" t="str">
        <f t="shared" si="13"/>
        <v>#NAME?</v>
      </c>
    </row>
    <row r="1219" ht="12.75" customHeight="1">
      <c r="A1219" s="74" t="str">
        <f t="shared" si="1"/>
        <v>#NAME?</v>
      </c>
      <c r="B1219" s="75" t="str">
        <f>IF(A1219="","",IF(OR(periods_per_year=26,periods_per_year=52),IF(periods_per_year=26,IF(A1219=1,fpdate,B1218+14),IF(periods_per_year=52,IF(A1219=1,fpdate,B1218+7),"n/a")),IF(periods_per_year=24,DATE(YEAR(fpdate),MONTH(fpdate)+(A1219-1)/2+IF(AND(DAY(fpdate)&gt;=15,MOD(A1219,2)=0),1,0),IF(MOD(A1219,2)=0,IF(DAY(fpdate)&gt;=15,DAY(fpdate)-14,DAY(fpdate)+14),DAY(fpdate))),IF(DAY(DATE(YEAR(fpdate),MONTH(fpdate)+A1219-1,DAY(fpdate)))&lt;&gt;DAY(fpdate),DATE(YEAR(fpdate),MONTH(fpdate)+A1219,0),DATE(YEAR(fpdate),MONTH(fpdate)+A1219-1,DAY(fpdate))))))</f>
        <v>#NAME?</v>
      </c>
      <c r="C1219" s="76" t="str">
        <f t="shared" si="2"/>
        <v>#NAME?</v>
      </c>
      <c r="D1219" s="77" t="str">
        <f>IF(A1219="","",IF(A1219=1,start_rate,IF(variable,IF(OR(A1219=1,A1219&lt;$J$23*periods_per_year),D1218,MIN($J$24,IF(MOD(A1219-1,$J$26)=0,MAX($J$25,D1218+$J$27),D1218))),D1218)))</f>
        <v>#NAME?</v>
      </c>
      <c r="E1219" s="78" t="str">
        <f t="shared" si="3"/>
        <v>#NAME?</v>
      </c>
      <c r="F1219" s="78" t="str">
        <f t="shared" si="4"/>
        <v>#NAME?</v>
      </c>
      <c r="G1219" s="78" t="str">
        <f>IF(OR(A1219="",A1219&lt;$E$23),"",IF(J1218&lt;=F1219,0,IF(IF(AND(A1219&gt;=$E$23,MOD(A1219-$E$23,int)=0),$E$24,0)+F1219&gt;=J1218+E1219,J1218+E1219-F1219,IF(AND(A1219&gt;=$E$23,MOD(A1219-$E$23,int)=0),$E$24,0)+IF(IF(AND(A1219&gt;=$E$23,MOD(A1219-$E$23,int)=0),$E$24,0)+IF(MOD(A1219-$E$27,periods_per_year)=0,$E$26,0)+F1219&lt;J1218+E1219,IF(MOD(A1219-$E$27,periods_per_year)=0,$E$26,0),J1218+E1219-IF(AND(A1219&gt;=$E$23,MOD(A1219-$E$23,int)=0),$E$24,0)-F1219))))</f>
        <v>#NAME?</v>
      </c>
      <c r="H1219" s="79"/>
      <c r="I1219" s="78" t="str">
        <f t="shared" si="5"/>
        <v>#NAME?</v>
      </c>
      <c r="J1219" s="78" t="str">
        <f t="shared" si="6"/>
        <v>#NAME?</v>
      </c>
      <c r="K1219" s="78" t="str">
        <f t="shared" si="7"/>
        <v>#NAME?</v>
      </c>
      <c r="L1219" s="78" t="str">
        <f t="shared" si="8"/>
        <v>#NAME?</v>
      </c>
      <c r="M1219" s="4"/>
      <c r="N1219" s="4"/>
      <c r="O1219" s="74" t="str">
        <f t="shared" si="9"/>
        <v>#NAME?</v>
      </c>
      <c r="P1219" s="75" t="str">
        <f>IF(O1219="","",IF(OR(periods_per_year=26,periods_per_year=52),IF(periods_per_year=26,IF(O1219=1,fpdate,P1218+14),IF(periods_per_year=52,IF(O1219=1,fpdate,P1218+7),"n/a")),IF(periods_per_year=24,DATE(YEAR(fpdate),MONTH(fpdate)+(O1219-1)/2+IF(AND(DAY(fpdate)&gt;=15,MOD(O1219,2)=0),1,0),IF(MOD(O1219,2)=0,IF(DAY(fpdate)&gt;=15,DAY(fpdate)-14,DAY(fpdate)+14),DAY(fpdate))),IF(DAY(DATE(YEAR(fpdate),MONTH(fpdate)+O1219-1,DAY(fpdate)))&lt;&gt;DAY(fpdate),DATE(YEAR(fpdate),MONTH(fpdate)+O1219,0),DATE(YEAR(fpdate),MONTH(fpdate)+O1219-1,DAY(fpdate))))))</f>
        <v>#NAME?</v>
      </c>
      <c r="Q1219" s="80" t="str">
        <f>IF(O1219="","",IF(D1219&lt;&gt;"",D1219,IF(O1219=1,start_rate,IF(variable,IF(OR(O1219=1,O1219&lt;$J$23*periods_per_year),Q1218,MIN($J$24,IF(MOD(O1219-1,$J$26)=0,MAX($J$25,Q1218+$J$27),Q1218))),Q1218))))</f>
        <v>#NAME?</v>
      </c>
      <c r="R1219" s="78" t="str">
        <f t="shared" si="10"/>
        <v>#NAME?</v>
      </c>
      <c r="S1219" s="78" t="str">
        <f t="shared" si="11"/>
        <v>#NAME?</v>
      </c>
      <c r="T1219" s="78" t="str">
        <f t="shared" si="12"/>
        <v>#NAME?</v>
      </c>
      <c r="U1219" s="78" t="str">
        <f t="shared" si="13"/>
        <v>#NAME?</v>
      </c>
    </row>
    <row r="1220" ht="12.75" customHeight="1">
      <c r="A1220" s="74" t="str">
        <f t="shared" si="1"/>
        <v>#NAME?</v>
      </c>
      <c r="B1220" s="75" t="str">
        <f>IF(A1220="","",IF(OR(periods_per_year=26,periods_per_year=52),IF(periods_per_year=26,IF(A1220=1,fpdate,B1219+14),IF(periods_per_year=52,IF(A1220=1,fpdate,B1219+7),"n/a")),IF(periods_per_year=24,DATE(YEAR(fpdate),MONTH(fpdate)+(A1220-1)/2+IF(AND(DAY(fpdate)&gt;=15,MOD(A1220,2)=0),1,0),IF(MOD(A1220,2)=0,IF(DAY(fpdate)&gt;=15,DAY(fpdate)-14,DAY(fpdate)+14),DAY(fpdate))),IF(DAY(DATE(YEAR(fpdate),MONTH(fpdate)+A1220-1,DAY(fpdate)))&lt;&gt;DAY(fpdate),DATE(YEAR(fpdate),MONTH(fpdate)+A1220,0),DATE(YEAR(fpdate),MONTH(fpdate)+A1220-1,DAY(fpdate))))))</f>
        <v>#NAME?</v>
      </c>
      <c r="C1220" s="76" t="str">
        <f t="shared" si="2"/>
        <v>#NAME?</v>
      </c>
      <c r="D1220" s="77" t="str">
        <f>IF(A1220="","",IF(A1220=1,start_rate,IF(variable,IF(OR(A1220=1,A1220&lt;$J$23*periods_per_year),D1219,MIN($J$24,IF(MOD(A1220-1,$J$26)=0,MAX($J$25,D1219+$J$27),D1219))),D1219)))</f>
        <v>#NAME?</v>
      </c>
      <c r="E1220" s="78" t="str">
        <f t="shared" si="3"/>
        <v>#NAME?</v>
      </c>
      <c r="F1220" s="78" t="str">
        <f t="shared" si="4"/>
        <v>#NAME?</v>
      </c>
      <c r="G1220" s="78" t="str">
        <f>IF(OR(A1220="",A1220&lt;$E$23),"",IF(J1219&lt;=F1220,0,IF(IF(AND(A1220&gt;=$E$23,MOD(A1220-$E$23,int)=0),$E$24,0)+F1220&gt;=J1219+E1220,J1219+E1220-F1220,IF(AND(A1220&gt;=$E$23,MOD(A1220-$E$23,int)=0),$E$24,0)+IF(IF(AND(A1220&gt;=$E$23,MOD(A1220-$E$23,int)=0),$E$24,0)+IF(MOD(A1220-$E$27,periods_per_year)=0,$E$26,0)+F1220&lt;J1219+E1220,IF(MOD(A1220-$E$27,periods_per_year)=0,$E$26,0),J1219+E1220-IF(AND(A1220&gt;=$E$23,MOD(A1220-$E$23,int)=0),$E$24,0)-F1220))))</f>
        <v>#NAME?</v>
      </c>
      <c r="H1220" s="79"/>
      <c r="I1220" s="78" t="str">
        <f t="shared" si="5"/>
        <v>#NAME?</v>
      </c>
      <c r="J1220" s="78" t="str">
        <f t="shared" si="6"/>
        <v>#NAME?</v>
      </c>
      <c r="K1220" s="78" t="str">
        <f t="shared" si="7"/>
        <v>#NAME?</v>
      </c>
      <c r="L1220" s="78" t="str">
        <f t="shared" si="8"/>
        <v>#NAME?</v>
      </c>
      <c r="M1220" s="4"/>
      <c r="N1220" s="4"/>
      <c r="O1220" s="74" t="str">
        <f t="shared" si="9"/>
        <v>#NAME?</v>
      </c>
      <c r="P1220" s="75" t="str">
        <f>IF(O1220="","",IF(OR(periods_per_year=26,periods_per_year=52),IF(periods_per_year=26,IF(O1220=1,fpdate,P1219+14),IF(periods_per_year=52,IF(O1220=1,fpdate,P1219+7),"n/a")),IF(periods_per_year=24,DATE(YEAR(fpdate),MONTH(fpdate)+(O1220-1)/2+IF(AND(DAY(fpdate)&gt;=15,MOD(O1220,2)=0),1,0),IF(MOD(O1220,2)=0,IF(DAY(fpdate)&gt;=15,DAY(fpdate)-14,DAY(fpdate)+14),DAY(fpdate))),IF(DAY(DATE(YEAR(fpdate),MONTH(fpdate)+O1220-1,DAY(fpdate)))&lt;&gt;DAY(fpdate),DATE(YEAR(fpdate),MONTH(fpdate)+O1220,0),DATE(YEAR(fpdate),MONTH(fpdate)+O1220-1,DAY(fpdate))))))</f>
        <v>#NAME?</v>
      </c>
      <c r="Q1220" s="80" t="str">
        <f>IF(O1220="","",IF(D1220&lt;&gt;"",D1220,IF(O1220=1,start_rate,IF(variable,IF(OR(O1220=1,O1220&lt;$J$23*periods_per_year),Q1219,MIN($J$24,IF(MOD(O1220-1,$J$26)=0,MAX($J$25,Q1219+$J$27),Q1219))),Q1219))))</f>
        <v>#NAME?</v>
      </c>
      <c r="R1220" s="78" t="str">
        <f t="shared" si="10"/>
        <v>#NAME?</v>
      </c>
      <c r="S1220" s="78" t="str">
        <f t="shared" si="11"/>
        <v>#NAME?</v>
      </c>
      <c r="T1220" s="78" t="str">
        <f t="shared" si="12"/>
        <v>#NAME?</v>
      </c>
      <c r="U1220" s="78" t="str">
        <f t="shared" si="13"/>
        <v>#NAME?</v>
      </c>
    </row>
    <row r="1221" ht="12.75" customHeight="1">
      <c r="A1221" s="74" t="str">
        <f t="shared" si="1"/>
        <v>#NAME?</v>
      </c>
      <c r="B1221" s="75" t="str">
        <f>IF(A1221="","",IF(OR(periods_per_year=26,periods_per_year=52),IF(periods_per_year=26,IF(A1221=1,fpdate,B1220+14),IF(periods_per_year=52,IF(A1221=1,fpdate,B1220+7),"n/a")),IF(periods_per_year=24,DATE(YEAR(fpdate),MONTH(fpdate)+(A1221-1)/2+IF(AND(DAY(fpdate)&gt;=15,MOD(A1221,2)=0),1,0),IF(MOD(A1221,2)=0,IF(DAY(fpdate)&gt;=15,DAY(fpdate)-14,DAY(fpdate)+14),DAY(fpdate))),IF(DAY(DATE(YEAR(fpdate),MONTH(fpdate)+A1221-1,DAY(fpdate)))&lt;&gt;DAY(fpdate),DATE(YEAR(fpdate),MONTH(fpdate)+A1221,0),DATE(YEAR(fpdate),MONTH(fpdate)+A1221-1,DAY(fpdate))))))</f>
        <v>#NAME?</v>
      </c>
      <c r="C1221" s="76" t="str">
        <f t="shared" si="2"/>
        <v>#NAME?</v>
      </c>
      <c r="D1221" s="77" t="str">
        <f>IF(A1221="","",IF(A1221=1,start_rate,IF(variable,IF(OR(A1221=1,A1221&lt;$J$23*periods_per_year),D1220,MIN($J$24,IF(MOD(A1221-1,$J$26)=0,MAX($J$25,D1220+$J$27),D1220))),D1220)))</f>
        <v>#NAME?</v>
      </c>
      <c r="E1221" s="78" t="str">
        <f t="shared" si="3"/>
        <v>#NAME?</v>
      </c>
      <c r="F1221" s="78" t="str">
        <f t="shared" si="4"/>
        <v>#NAME?</v>
      </c>
      <c r="G1221" s="78" t="str">
        <f>IF(OR(A1221="",A1221&lt;$E$23),"",IF(J1220&lt;=F1221,0,IF(IF(AND(A1221&gt;=$E$23,MOD(A1221-$E$23,int)=0),$E$24,0)+F1221&gt;=J1220+E1221,J1220+E1221-F1221,IF(AND(A1221&gt;=$E$23,MOD(A1221-$E$23,int)=0),$E$24,0)+IF(IF(AND(A1221&gt;=$E$23,MOD(A1221-$E$23,int)=0),$E$24,0)+IF(MOD(A1221-$E$27,periods_per_year)=0,$E$26,0)+F1221&lt;J1220+E1221,IF(MOD(A1221-$E$27,periods_per_year)=0,$E$26,0),J1220+E1221-IF(AND(A1221&gt;=$E$23,MOD(A1221-$E$23,int)=0),$E$24,0)-F1221))))</f>
        <v>#NAME?</v>
      </c>
      <c r="H1221" s="79"/>
      <c r="I1221" s="78" t="str">
        <f t="shared" si="5"/>
        <v>#NAME?</v>
      </c>
      <c r="J1221" s="78" t="str">
        <f t="shared" si="6"/>
        <v>#NAME?</v>
      </c>
      <c r="K1221" s="78" t="str">
        <f t="shared" si="7"/>
        <v>#NAME?</v>
      </c>
      <c r="L1221" s="78" t="str">
        <f t="shared" si="8"/>
        <v>#NAME?</v>
      </c>
      <c r="M1221" s="4"/>
      <c r="N1221" s="4"/>
      <c r="O1221" s="74" t="str">
        <f t="shared" si="9"/>
        <v>#NAME?</v>
      </c>
      <c r="P1221" s="75" t="str">
        <f>IF(O1221="","",IF(OR(periods_per_year=26,periods_per_year=52),IF(periods_per_year=26,IF(O1221=1,fpdate,P1220+14),IF(periods_per_year=52,IF(O1221=1,fpdate,P1220+7),"n/a")),IF(periods_per_year=24,DATE(YEAR(fpdate),MONTH(fpdate)+(O1221-1)/2+IF(AND(DAY(fpdate)&gt;=15,MOD(O1221,2)=0),1,0),IF(MOD(O1221,2)=0,IF(DAY(fpdate)&gt;=15,DAY(fpdate)-14,DAY(fpdate)+14),DAY(fpdate))),IF(DAY(DATE(YEAR(fpdate),MONTH(fpdate)+O1221-1,DAY(fpdate)))&lt;&gt;DAY(fpdate),DATE(YEAR(fpdate),MONTH(fpdate)+O1221,0),DATE(YEAR(fpdate),MONTH(fpdate)+O1221-1,DAY(fpdate))))))</f>
        <v>#NAME?</v>
      </c>
      <c r="Q1221" s="80" t="str">
        <f>IF(O1221="","",IF(D1221&lt;&gt;"",D1221,IF(O1221=1,start_rate,IF(variable,IF(OR(O1221=1,O1221&lt;$J$23*periods_per_year),Q1220,MIN($J$24,IF(MOD(O1221-1,$J$26)=0,MAX($J$25,Q1220+$J$27),Q1220))),Q1220))))</f>
        <v>#NAME?</v>
      </c>
      <c r="R1221" s="78" t="str">
        <f t="shared" si="10"/>
        <v>#NAME?</v>
      </c>
      <c r="S1221" s="78" t="str">
        <f t="shared" si="11"/>
        <v>#NAME?</v>
      </c>
      <c r="T1221" s="78" t="str">
        <f t="shared" si="12"/>
        <v>#NAME?</v>
      </c>
      <c r="U1221" s="78" t="str">
        <f t="shared" si="13"/>
        <v>#NAME?</v>
      </c>
    </row>
    <row r="1222" ht="12.75" customHeight="1">
      <c r="A1222" s="74" t="str">
        <f t="shared" si="1"/>
        <v>#NAME?</v>
      </c>
      <c r="B1222" s="75" t="str">
        <f>IF(A1222="","",IF(OR(periods_per_year=26,periods_per_year=52),IF(periods_per_year=26,IF(A1222=1,fpdate,B1221+14),IF(periods_per_year=52,IF(A1222=1,fpdate,B1221+7),"n/a")),IF(periods_per_year=24,DATE(YEAR(fpdate),MONTH(fpdate)+(A1222-1)/2+IF(AND(DAY(fpdate)&gt;=15,MOD(A1222,2)=0),1,0),IF(MOD(A1222,2)=0,IF(DAY(fpdate)&gt;=15,DAY(fpdate)-14,DAY(fpdate)+14),DAY(fpdate))),IF(DAY(DATE(YEAR(fpdate),MONTH(fpdate)+A1222-1,DAY(fpdate)))&lt;&gt;DAY(fpdate),DATE(YEAR(fpdate),MONTH(fpdate)+A1222,0),DATE(YEAR(fpdate),MONTH(fpdate)+A1222-1,DAY(fpdate))))))</f>
        <v>#NAME?</v>
      </c>
      <c r="C1222" s="76" t="str">
        <f t="shared" si="2"/>
        <v>#NAME?</v>
      </c>
      <c r="D1222" s="77" t="str">
        <f>IF(A1222="","",IF(A1222=1,start_rate,IF(variable,IF(OR(A1222=1,A1222&lt;$J$23*periods_per_year),D1221,MIN($J$24,IF(MOD(A1222-1,$J$26)=0,MAX($J$25,D1221+$J$27),D1221))),D1221)))</f>
        <v>#NAME?</v>
      </c>
      <c r="E1222" s="78" t="str">
        <f t="shared" si="3"/>
        <v>#NAME?</v>
      </c>
      <c r="F1222" s="78" t="str">
        <f t="shared" si="4"/>
        <v>#NAME?</v>
      </c>
      <c r="G1222" s="78" t="str">
        <f>IF(OR(A1222="",A1222&lt;$E$23),"",IF(J1221&lt;=F1222,0,IF(IF(AND(A1222&gt;=$E$23,MOD(A1222-$E$23,int)=0),$E$24,0)+F1222&gt;=J1221+E1222,J1221+E1222-F1222,IF(AND(A1222&gt;=$E$23,MOD(A1222-$E$23,int)=0),$E$24,0)+IF(IF(AND(A1222&gt;=$E$23,MOD(A1222-$E$23,int)=0),$E$24,0)+IF(MOD(A1222-$E$27,periods_per_year)=0,$E$26,0)+F1222&lt;J1221+E1222,IF(MOD(A1222-$E$27,periods_per_year)=0,$E$26,0),J1221+E1222-IF(AND(A1222&gt;=$E$23,MOD(A1222-$E$23,int)=0),$E$24,0)-F1222))))</f>
        <v>#NAME?</v>
      </c>
      <c r="H1222" s="79"/>
      <c r="I1222" s="78" t="str">
        <f t="shared" si="5"/>
        <v>#NAME?</v>
      </c>
      <c r="J1222" s="78" t="str">
        <f t="shared" si="6"/>
        <v>#NAME?</v>
      </c>
      <c r="K1222" s="78" t="str">
        <f t="shared" si="7"/>
        <v>#NAME?</v>
      </c>
      <c r="L1222" s="78" t="str">
        <f t="shared" si="8"/>
        <v>#NAME?</v>
      </c>
      <c r="M1222" s="4"/>
      <c r="N1222" s="4"/>
      <c r="O1222" s="74" t="str">
        <f t="shared" si="9"/>
        <v>#NAME?</v>
      </c>
      <c r="P1222" s="75" t="str">
        <f>IF(O1222="","",IF(OR(periods_per_year=26,periods_per_year=52),IF(periods_per_year=26,IF(O1222=1,fpdate,P1221+14),IF(periods_per_year=52,IF(O1222=1,fpdate,P1221+7),"n/a")),IF(periods_per_year=24,DATE(YEAR(fpdate),MONTH(fpdate)+(O1222-1)/2+IF(AND(DAY(fpdate)&gt;=15,MOD(O1222,2)=0),1,0),IF(MOD(O1222,2)=0,IF(DAY(fpdate)&gt;=15,DAY(fpdate)-14,DAY(fpdate)+14),DAY(fpdate))),IF(DAY(DATE(YEAR(fpdate),MONTH(fpdate)+O1222-1,DAY(fpdate)))&lt;&gt;DAY(fpdate),DATE(YEAR(fpdate),MONTH(fpdate)+O1222,0),DATE(YEAR(fpdate),MONTH(fpdate)+O1222-1,DAY(fpdate))))))</f>
        <v>#NAME?</v>
      </c>
      <c r="Q1222" s="80" t="str">
        <f>IF(O1222="","",IF(D1222&lt;&gt;"",D1222,IF(O1222=1,start_rate,IF(variable,IF(OR(O1222=1,O1222&lt;$J$23*periods_per_year),Q1221,MIN($J$24,IF(MOD(O1222-1,$J$26)=0,MAX($J$25,Q1221+$J$27),Q1221))),Q1221))))</f>
        <v>#NAME?</v>
      </c>
      <c r="R1222" s="78" t="str">
        <f t="shared" si="10"/>
        <v>#NAME?</v>
      </c>
      <c r="S1222" s="78" t="str">
        <f t="shared" si="11"/>
        <v>#NAME?</v>
      </c>
      <c r="T1222" s="78" t="str">
        <f t="shared" si="12"/>
        <v>#NAME?</v>
      </c>
      <c r="U1222" s="78" t="str">
        <f t="shared" si="13"/>
        <v>#NAME?</v>
      </c>
    </row>
    <row r="1223" ht="12.75" customHeight="1">
      <c r="A1223" s="74" t="str">
        <f t="shared" si="1"/>
        <v>#NAME?</v>
      </c>
      <c r="B1223" s="75" t="str">
        <f>IF(A1223="","",IF(OR(periods_per_year=26,periods_per_year=52),IF(periods_per_year=26,IF(A1223=1,fpdate,B1222+14),IF(periods_per_year=52,IF(A1223=1,fpdate,B1222+7),"n/a")),IF(periods_per_year=24,DATE(YEAR(fpdate),MONTH(fpdate)+(A1223-1)/2+IF(AND(DAY(fpdate)&gt;=15,MOD(A1223,2)=0),1,0),IF(MOD(A1223,2)=0,IF(DAY(fpdate)&gt;=15,DAY(fpdate)-14,DAY(fpdate)+14),DAY(fpdate))),IF(DAY(DATE(YEAR(fpdate),MONTH(fpdate)+A1223-1,DAY(fpdate)))&lt;&gt;DAY(fpdate),DATE(YEAR(fpdate),MONTH(fpdate)+A1223,0),DATE(YEAR(fpdate),MONTH(fpdate)+A1223-1,DAY(fpdate))))))</f>
        <v>#NAME?</v>
      </c>
      <c r="C1223" s="76" t="str">
        <f t="shared" si="2"/>
        <v>#NAME?</v>
      </c>
      <c r="D1223" s="77" t="str">
        <f>IF(A1223="","",IF(A1223=1,start_rate,IF(variable,IF(OR(A1223=1,A1223&lt;$J$23*periods_per_year),D1222,MIN($J$24,IF(MOD(A1223-1,$J$26)=0,MAX($J$25,D1222+$J$27),D1222))),D1222)))</f>
        <v>#NAME?</v>
      </c>
      <c r="E1223" s="78" t="str">
        <f t="shared" si="3"/>
        <v>#NAME?</v>
      </c>
      <c r="F1223" s="78" t="str">
        <f t="shared" si="4"/>
        <v>#NAME?</v>
      </c>
      <c r="G1223" s="78" t="str">
        <f>IF(OR(A1223="",A1223&lt;$E$23),"",IF(J1222&lt;=F1223,0,IF(IF(AND(A1223&gt;=$E$23,MOD(A1223-$E$23,int)=0),$E$24,0)+F1223&gt;=J1222+E1223,J1222+E1223-F1223,IF(AND(A1223&gt;=$E$23,MOD(A1223-$E$23,int)=0),$E$24,0)+IF(IF(AND(A1223&gt;=$E$23,MOD(A1223-$E$23,int)=0),$E$24,0)+IF(MOD(A1223-$E$27,periods_per_year)=0,$E$26,0)+F1223&lt;J1222+E1223,IF(MOD(A1223-$E$27,periods_per_year)=0,$E$26,0),J1222+E1223-IF(AND(A1223&gt;=$E$23,MOD(A1223-$E$23,int)=0),$E$24,0)-F1223))))</f>
        <v>#NAME?</v>
      </c>
      <c r="H1223" s="79"/>
      <c r="I1223" s="78" t="str">
        <f t="shared" si="5"/>
        <v>#NAME?</v>
      </c>
      <c r="J1223" s="78" t="str">
        <f t="shared" si="6"/>
        <v>#NAME?</v>
      </c>
      <c r="K1223" s="78" t="str">
        <f t="shared" si="7"/>
        <v>#NAME?</v>
      </c>
      <c r="L1223" s="78" t="str">
        <f t="shared" si="8"/>
        <v>#NAME?</v>
      </c>
      <c r="M1223" s="4"/>
      <c r="N1223" s="4"/>
      <c r="O1223" s="74" t="str">
        <f t="shared" si="9"/>
        <v>#NAME?</v>
      </c>
      <c r="P1223" s="75" t="str">
        <f>IF(O1223="","",IF(OR(periods_per_year=26,periods_per_year=52),IF(periods_per_year=26,IF(O1223=1,fpdate,P1222+14),IF(periods_per_year=52,IF(O1223=1,fpdate,P1222+7),"n/a")),IF(periods_per_year=24,DATE(YEAR(fpdate),MONTH(fpdate)+(O1223-1)/2+IF(AND(DAY(fpdate)&gt;=15,MOD(O1223,2)=0),1,0),IF(MOD(O1223,2)=0,IF(DAY(fpdate)&gt;=15,DAY(fpdate)-14,DAY(fpdate)+14),DAY(fpdate))),IF(DAY(DATE(YEAR(fpdate),MONTH(fpdate)+O1223-1,DAY(fpdate)))&lt;&gt;DAY(fpdate),DATE(YEAR(fpdate),MONTH(fpdate)+O1223,0),DATE(YEAR(fpdate),MONTH(fpdate)+O1223-1,DAY(fpdate))))))</f>
        <v>#NAME?</v>
      </c>
      <c r="Q1223" s="80" t="str">
        <f>IF(O1223="","",IF(D1223&lt;&gt;"",D1223,IF(O1223=1,start_rate,IF(variable,IF(OR(O1223=1,O1223&lt;$J$23*periods_per_year),Q1222,MIN($J$24,IF(MOD(O1223-1,$J$26)=0,MAX($J$25,Q1222+$J$27),Q1222))),Q1222))))</f>
        <v>#NAME?</v>
      </c>
      <c r="R1223" s="78" t="str">
        <f t="shared" si="10"/>
        <v>#NAME?</v>
      </c>
      <c r="S1223" s="78" t="str">
        <f t="shared" si="11"/>
        <v>#NAME?</v>
      </c>
      <c r="T1223" s="78" t="str">
        <f t="shared" si="12"/>
        <v>#NAME?</v>
      </c>
      <c r="U1223" s="78" t="str">
        <f t="shared" si="13"/>
        <v>#NAME?</v>
      </c>
    </row>
    <row r="1224" ht="12.75" customHeight="1">
      <c r="A1224" s="74" t="str">
        <f t="shared" si="1"/>
        <v>#NAME?</v>
      </c>
      <c r="B1224" s="75" t="str">
        <f>IF(A1224="","",IF(OR(periods_per_year=26,periods_per_year=52),IF(periods_per_year=26,IF(A1224=1,fpdate,B1223+14),IF(periods_per_year=52,IF(A1224=1,fpdate,B1223+7),"n/a")),IF(periods_per_year=24,DATE(YEAR(fpdate),MONTH(fpdate)+(A1224-1)/2+IF(AND(DAY(fpdate)&gt;=15,MOD(A1224,2)=0),1,0),IF(MOD(A1224,2)=0,IF(DAY(fpdate)&gt;=15,DAY(fpdate)-14,DAY(fpdate)+14),DAY(fpdate))),IF(DAY(DATE(YEAR(fpdate),MONTH(fpdate)+A1224-1,DAY(fpdate)))&lt;&gt;DAY(fpdate),DATE(YEAR(fpdate),MONTH(fpdate)+A1224,0),DATE(YEAR(fpdate),MONTH(fpdate)+A1224-1,DAY(fpdate))))))</f>
        <v>#NAME?</v>
      </c>
      <c r="C1224" s="76" t="str">
        <f t="shared" si="2"/>
        <v>#NAME?</v>
      </c>
      <c r="D1224" s="77" t="str">
        <f>IF(A1224="","",IF(A1224=1,start_rate,IF(variable,IF(OR(A1224=1,A1224&lt;$J$23*periods_per_year),D1223,MIN($J$24,IF(MOD(A1224-1,$J$26)=0,MAX($J$25,D1223+$J$27),D1223))),D1223)))</f>
        <v>#NAME?</v>
      </c>
      <c r="E1224" s="78" t="str">
        <f t="shared" si="3"/>
        <v>#NAME?</v>
      </c>
      <c r="F1224" s="78" t="str">
        <f t="shared" si="4"/>
        <v>#NAME?</v>
      </c>
      <c r="G1224" s="78" t="str">
        <f>IF(OR(A1224="",A1224&lt;$E$23),"",IF(J1223&lt;=F1224,0,IF(IF(AND(A1224&gt;=$E$23,MOD(A1224-$E$23,int)=0),$E$24,0)+F1224&gt;=J1223+E1224,J1223+E1224-F1224,IF(AND(A1224&gt;=$E$23,MOD(A1224-$E$23,int)=0),$E$24,0)+IF(IF(AND(A1224&gt;=$E$23,MOD(A1224-$E$23,int)=0),$E$24,0)+IF(MOD(A1224-$E$27,periods_per_year)=0,$E$26,0)+F1224&lt;J1223+E1224,IF(MOD(A1224-$E$27,periods_per_year)=0,$E$26,0),J1223+E1224-IF(AND(A1224&gt;=$E$23,MOD(A1224-$E$23,int)=0),$E$24,0)-F1224))))</f>
        <v>#NAME?</v>
      </c>
      <c r="H1224" s="79"/>
      <c r="I1224" s="78" t="str">
        <f t="shared" si="5"/>
        <v>#NAME?</v>
      </c>
      <c r="J1224" s="78" t="str">
        <f t="shared" si="6"/>
        <v>#NAME?</v>
      </c>
      <c r="K1224" s="78" t="str">
        <f t="shared" si="7"/>
        <v>#NAME?</v>
      </c>
      <c r="L1224" s="78" t="str">
        <f t="shared" si="8"/>
        <v>#NAME?</v>
      </c>
      <c r="M1224" s="4"/>
      <c r="N1224" s="4"/>
      <c r="O1224" s="74" t="str">
        <f t="shared" si="9"/>
        <v>#NAME?</v>
      </c>
      <c r="P1224" s="75" t="str">
        <f>IF(O1224="","",IF(OR(periods_per_year=26,periods_per_year=52),IF(periods_per_year=26,IF(O1224=1,fpdate,P1223+14),IF(periods_per_year=52,IF(O1224=1,fpdate,P1223+7),"n/a")),IF(periods_per_year=24,DATE(YEAR(fpdate),MONTH(fpdate)+(O1224-1)/2+IF(AND(DAY(fpdate)&gt;=15,MOD(O1224,2)=0),1,0),IF(MOD(O1224,2)=0,IF(DAY(fpdate)&gt;=15,DAY(fpdate)-14,DAY(fpdate)+14),DAY(fpdate))),IF(DAY(DATE(YEAR(fpdate),MONTH(fpdate)+O1224-1,DAY(fpdate)))&lt;&gt;DAY(fpdate),DATE(YEAR(fpdate),MONTH(fpdate)+O1224,0),DATE(YEAR(fpdate),MONTH(fpdate)+O1224-1,DAY(fpdate))))))</f>
        <v>#NAME?</v>
      </c>
      <c r="Q1224" s="80" t="str">
        <f>IF(O1224="","",IF(D1224&lt;&gt;"",D1224,IF(O1224=1,start_rate,IF(variable,IF(OR(O1224=1,O1224&lt;$J$23*periods_per_year),Q1223,MIN($J$24,IF(MOD(O1224-1,$J$26)=0,MAX($J$25,Q1223+$J$27),Q1223))),Q1223))))</f>
        <v>#NAME?</v>
      </c>
      <c r="R1224" s="78" t="str">
        <f t="shared" si="10"/>
        <v>#NAME?</v>
      </c>
      <c r="S1224" s="78" t="str">
        <f t="shared" si="11"/>
        <v>#NAME?</v>
      </c>
      <c r="T1224" s="78" t="str">
        <f t="shared" si="12"/>
        <v>#NAME?</v>
      </c>
      <c r="U1224" s="78" t="str">
        <f t="shared" si="13"/>
        <v>#NAME?</v>
      </c>
    </row>
    <row r="1225" ht="12.75" customHeight="1">
      <c r="A1225" s="74" t="str">
        <f t="shared" si="1"/>
        <v>#NAME?</v>
      </c>
      <c r="B1225" s="75" t="str">
        <f>IF(A1225="","",IF(OR(periods_per_year=26,periods_per_year=52),IF(periods_per_year=26,IF(A1225=1,fpdate,B1224+14),IF(periods_per_year=52,IF(A1225=1,fpdate,B1224+7),"n/a")),IF(periods_per_year=24,DATE(YEAR(fpdate),MONTH(fpdate)+(A1225-1)/2+IF(AND(DAY(fpdate)&gt;=15,MOD(A1225,2)=0),1,0),IF(MOD(A1225,2)=0,IF(DAY(fpdate)&gt;=15,DAY(fpdate)-14,DAY(fpdate)+14),DAY(fpdate))),IF(DAY(DATE(YEAR(fpdate),MONTH(fpdate)+A1225-1,DAY(fpdate)))&lt;&gt;DAY(fpdate),DATE(YEAR(fpdate),MONTH(fpdate)+A1225,0),DATE(YEAR(fpdate),MONTH(fpdate)+A1225-1,DAY(fpdate))))))</f>
        <v>#NAME?</v>
      </c>
      <c r="C1225" s="76" t="str">
        <f t="shared" si="2"/>
        <v>#NAME?</v>
      </c>
      <c r="D1225" s="77" t="str">
        <f>IF(A1225="","",IF(A1225=1,start_rate,IF(variable,IF(OR(A1225=1,A1225&lt;$J$23*periods_per_year),D1224,MIN($J$24,IF(MOD(A1225-1,$J$26)=0,MAX($J$25,D1224+$J$27),D1224))),D1224)))</f>
        <v>#NAME?</v>
      </c>
      <c r="E1225" s="78" t="str">
        <f t="shared" si="3"/>
        <v>#NAME?</v>
      </c>
      <c r="F1225" s="78" t="str">
        <f t="shared" si="4"/>
        <v>#NAME?</v>
      </c>
      <c r="G1225" s="78" t="str">
        <f>IF(OR(A1225="",A1225&lt;$E$23),"",IF(J1224&lt;=F1225,0,IF(IF(AND(A1225&gt;=$E$23,MOD(A1225-$E$23,int)=0),$E$24,0)+F1225&gt;=J1224+E1225,J1224+E1225-F1225,IF(AND(A1225&gt;=$E$23,MOD(A1225-$E$23,int)=0),$E$24,0)+IF(IF(AND(A1225&gt;=$E$23,MOD(A1225-$E$23,int)=0),$E$24,0)+IF(MOD(A1225-$E$27,periods_per_year)=0,$E$26,0)+F1225&lt;J1224+E1225,IF(MOD(A1225-$E$27,periods_per_year)=0,$E$26,0),J1224+E1225-IF(AND(A1225&gt;=$E$23,MOD(A1225-$E$23,int)=0),$E$24,0)-F1225))))</f>
        <v>#NAME?</v>
      </c>
      <c r="H1225" s="79"/>
      <c r="I1225" s="78" t="str">
        <f t="shared" si="5"/>
        <v>#NAME?</v>
      </c>
      <c r="J1225" s="78" t="str">
        <f t="shared" si="6"/>
        <v>#NAME?</v>
      </c>
      <c r="K1225" s="78" t="str">
        <f t="shared" si="7"/>
        <v>#NAME?</v>
      </c>
      <c r="L1225" s="78" t="str">
        <f t="shared" si="8"/>
        <v>#NAME?</v>
      </c>
      <c r="M1225" s="4"/>
      <c r="N1225" s="4"/>
      <c r="O1225" s="74" t="str">
        <f t="shared" si="9"/>
        <v>#NAME?</v>
      </c>
      <c r="P1225" s="75" t="str">
        <f>IF(O1225="","",IF(OR(periods_per_year=26,periods_per_year=52),IF(periods_per_year=26,IF(O1225=1,fpdate,P1224+14),IF(periods_per_year=52,IF(O1225=1,fpdate,P1224+7),"n/a")),IF(periods_per_year=24,DATE(YEAR(fpdate),MONTH(fpdate)+(O1225-1)/2+IF(AND(DAY(fpdate)&gt;=15,MOD(O1225,2)=0),1,0),IF(MOD(O1225,2)=0,IF(DAY(fpdate)&gt;=15,DAY(fpdate)-14,DAY(fpdate)+14),DAY(fpdate))),IF(DAY(DATE(YEAR(fpdate),MONTH(fpdate)+O1225-1,DAY(fpdate)))&lt;&gt;DAY(fpdate),DATE(YEAR(fpdate),MONTH(fpdate)+O1225,0),DATE(YEAR(fpdate),MONTH(fpdate)+O1225-1,DAY(fpdate))))))</f>
        <v>#NAME?</v>
      </c>
      <c r="Q1225" s="80" t="str">
        <f>IF(O1225="","",IF(D1225&lt;&gt;"",D1225,IF(O1225=1,start_rate,IF(variable,IF(OR(O1225=1,O1225&lt;$J$23*periods_per_year),Q1224,MIN($J$24,IF(MOD(O1225-1,$J$26)=0,MAX($J$25,Q1224+$J$27),Q1224))),Q1224))))</f>
        <v>#NAME?</v>
      </c>
      <c r="R1225" s="78" t="str">
        <f t="shared" si="10"/>
        <v>#NAME?</v>
      </c>
      <c r="S1225" s="78" t="str">
        <f t="shared" si="11"/>
        <v>#NAME?</v>
      </c>
      <c r="T1225" s="78" t="str">
        <f t="shared" si="12"/>
        <v>#NAME?</v>
      </c>
      <c r="U1225" s="78" t="str">
        <f t="shared" si="13"/>
        <v>#NAME?</v>
      </c>
    </row>
    <row r="1226" ht="12.75" customHeight="1">
      <c r="A1226" s="74" t="str">
        <f t="shared" si="1"/>
        <v>#NAME?</v>
      </c>
      <c r="B1226" s="75" t="str">
        <f>IF(A1226="","",IF(OR(periods_per_year=26,periods_per_year=52),IF(periods_per_year=26,IF(A1226=1,fpdate,B1225+14),IF(periods_per_year=52,IF(A1226=1,fpdate,B1225+7),"n/a")),IF(periods_per_year=24,DATE(YEAR(fpdate),MONTH(fpdate)+(A1226-1)/2+IF(AND(DAY(fpdate)&gt;=15,MOD(A1226,2)=0),1,0),IF(MOD(A1226,2)=0,IF(DAY(fpdate)&gt;=15,DAY(fpdate)-14,DAY(fpdate)+14),DAY(fpdate))),IF(DAY(DATE(YEAR(fpdate),MONTH(fpdate)+A1226-1,DAY(fpdate)))&lt;&gt;DAY(fpdate),DATE(YEAR(fpdate),MONTH(fpdate)+A1226,0),DATE(YEAR(fpdate),MONTH(fpdate)+A1226-1,DAY(fpdate))))))</f>
        <v>#NAME?</v>
      </c>
      <c r="C1226" s="76" t="str">
        <f t="shared" si="2"/>
        <v>#NAME?</v>
      </c>
      <c r="D1226" s="77" t="str">
        <f>IF(A1226="","",IF(A1226=1,start_rate,IF(variable,IF(OR(A1226=1,A1226&lt;$J$23*periods_per_year),D1225,MIN($J$24,IF(MOD(A1226-1,$J$26)=0,MAX($J$25,D1225+$J$27),D1225))),D1225)))</f>
        <v>#NAME?</v>
      </c>
      <c r="E1226" s="78" t="str">
        <f t="shared" si="3"/>
        <v>#NAME?</v>
      </c>
      <c r="F1226" s="78" t="str">
        <f t="shared" si="4"/>
        <v>#NAME?</v>
      </c>
      <c r="G1226" s="78" t="str">
        <f>IF(OR(A1226="",A1226&lt;$E$23),"",IF(J1225&lt;=F1226,0,IF(IF(AND(A1226&gt;=$E$23,MOD(A1226-$E$23,int)=0),$E$24,0)+F1226&gt;=J1225+E1226,J1225+E1226-F1226,IF(AND(A1226&gt;=$E$23,MOD(A1226-$E$23,int)=0),$E$24,0)+IF(IF(AND(A1226&gt;=$E$23,MOD(A1226-$E$23,int)=0),$E$24,0)+IF(MOD(A1226-$E$27,periods_per_year)=0,$E$26,0)+F1226&lt;J1225+E1226,IF(MOD(A1226-$E$27,periods_per_year)=0,$E$26,0),J1225+E1226-IF(AND(A1226&gt;=$E$23,MOD(A1226-$E$23,int)=0),$E$24,0)-F1226))))</f>
        <v>#NAME?</v>
      </c>
      <c r="H1226" s="79"/>
      <c r="I1226" s="78" t="str">
        <f t="shared" si="5"/>
        <v>#NAME?</v>
      </c>
      <c r="J1226" s="78" t="str">
        <f t="shared" si="6"/>
        <v>#NAME?</v>
      </c>
      <c r="K1226" s="78" t="str">
        <f t="shared" si="7"/>
        <v>#NAME?</v>
      </c>
      <c r="L1226" s="78" t="str">
        <f t="shared" si="8"/>
        <v>#NAME?</v>
      </c>
      <c r="M1226" s="4"/>
      <c r="N1226" s="4"/>
      <c r="O1226" s="74" t="str">
        <f t="shared" si="9"/>
        <v>#NAME?</v>
      </c>
      <c r="P1226" s="75" t="str">
        <f>IF(O1226="","",IF(OR(periods_per_year=26,periods_per_year=52),IF(periods_per_year=26,IF(O1226=1,fpdate,P1225+14),IF(periods_per_year=52,IF(O1226=1,fpdate,P1225+7),"n/a")),IF(periods_per_year=24,DATE(YEAR(fpdate),MONTH(fpdate)+(O1226-1)/2+IF(AND(DAY(fpdate)&gt;=15,MOD(O1226,2)=0),1,0),IF(MOD(O1226,2)=0,IF(DAY(fpdate)&gt;=15,DAY(fpdate)-14,DAY(fpdate)+14),DAY(fpdate))),IF(DAY(DATE(YEAR(fpdate),MONTH(fpdate)+O1226-1,DAY(fpdate)))&lt;&gt;DAY(fpdate),DATE(YEAR(fpdate),MONTH(fpdate)+O1226,0),DATE(YEAR(fpdate),MONTH(fpdate)+O1226-1,DAY(fpdate))))))</f>
        <v>#NAME?</v>
      </c>
      <c r="Q1226" s="80" t="str">
        <f>IF(O1226="","",IF(D1226&lt;&gt;"",D1226,IF(O1226=1,start_rate,IF(variable,IF(OR(O1226=1,O1226&lt;$J$23*periods_per_year),Q1225,MIN($J$24,IF(MOD(O1226-1,$J$26)=0,MAX($J$25,Q1225+$J$27),Q1225))),Q1225))))</f>
        <v>#NAME?</v>
      </c>
      <c r="R1226" s="78" t="str">
        <f t="shared" si="10"/>
        <v>#NAME?</v>
      </c>
      <c r="S1226" s="78" t="str">
        <f t="shared" si="11"/>
        <v>#NAME?</v>
      </c>
      <c r="T1226" s="78" t="str">
        <f t="shared" si="12"/>
        <v>#NAME?</v>
      </c>
      <c r="U1226" s="78" t="str">
        <f t="shared" si="13"/>
        <v>#NAME?</v>
      </c>
    </row>
    <row r="1227" ht="12.75" customHeight="1">
      <c r="A1227" s="74" t="str">
        <f t="shared" si="1"/>
        <v>#NAME?</v>
      </c>
      <c r="B1227" s="75" t="str">
        <f>IF(A1227="","",IF(OR(periods_per_year=26,periods_per_year=52),IF(periods_per_year=26,IF(A1227=1,fpdate,B1226+14),IF(periods_per_year=52,IF(A1227=1,fpdate,B1226+7),"n/a")),IF(periods_per_year=24,DATE(YEAR(fpdate),MONTH(fpdate)+(A1227-1)/2+IF(AND(DAY(fpdate)&gt;=15,MOD(A1227,2)=0),1,0),IF(MOD(A1227,2)=0,IF(DAY(fpdate)&gt;=15,DAY(fpdate)-14,DAY(fpdate)+14),DAY(fpdate))),IF(DAY(DATE(YEAR(fpdate),MONTH(fpdate)+A1227-1,DAY(fpdate)))&lt;&gt;DAY(fpdate),DATE(YEAR(fpdate),MONTH(fpdate)+A1227,0),DATE(YEAR(fpdate),MONTH(fpdate)+A1227-1,DAY(fpdate))))))</f>
        <v>#NAME?</v>
      </c>
      <c r="C1227" s="76" t="str">
        <f t="shared" si="2"/>
        <v>#NAME?</v>
      </c>
      <c r="D1227" s="77" t="str">
        <f>IF(A1227="","",IF(A1227=1,start_rate,IF(variable,IF(OR(A1227=1,A1227&lt;$J$23*periods_per_year),D1226,MIN($J$24,IF(MOD(A1227-1,$J$26)=0,MAX($J$25,D1226+$J$27),D1226))),D1226)))</f>
        <v>#NAME?</v>
      </c>
      <c r="E1227" s="78" t="str">
        <f t="shared" si="3"/>
        <v>#NAME?</v>
      </c>
      <c r="F1227" s="78" t="str">
        <f t="shared" si="4"/>
        <v>#NAME?</v>
      </c>
      <c r="G1227" s="78" t="str">
        <f>IF(OR(A1227="",A1227&lt;$E$23),"",IF(J1226&lt;=F1227,0,IF(IF(AND(A1227&gt;=$E$23,MOD(A1227-$E$23,int)=0),$E$24,0)+F1227&gt;=J1226+E1227,J1226+E1227-F1227,IF(AND(A1227&gt;=$E$23,MOD(A1227-$E$23,int)=0),$E$24,0)+IF(IF(AND(A1227&gt;=$E$23,MOD(A1227-$E$23,int)=0),$E$24,0)+IF(MOD(A1227-$E$27,periods_per_year)=0,$E$26,0)+F1227&lt;J1226+E1227,IF(MOD(A1227-$E$27,periods_per_year)=0,$E$26,0),J1226+E1227-IF(AND(A1227&gt;=$E$23,MOD(A1227-$E$23,int)=0),$E$24,0)-F1227))))</f>
        <v>#NAME?</v>
      </c>
      <c r="H1227" s="79"/>
      <c r="I1227" s="78" t="str">
        <f t="shared" si="5"/>
        <v>#NAME?</v>
      </c>
      <c r="J1227" s="78" t="str">
        <f t="shared" si="6"/>
        <v>#NAME?</v>
      </c>
      <c r="K1227" s="78" t="str">
        <f t="shared" si="7"/>
        <v>#NAME?</v>
      </c>
      <c r="L1227" s="78" t="str">
        <f t="shared" si="8"/>
        <v>#NAME?</v>
      </c>
      <c r="M1227" s="4"/>
      <c r="N1227" s="4"/>
      <c r="O1227" s="74" t="str">
        <f t="shared" si="9"/>
        <v>#NAME?</v>
      </c>
      <c r="P1227" s="75" t="str">
        <f>IF(O1227="","",IF(OR(periods_per_year=26,periods_per_year=52),IF(periods_per_year=26,IF(O1227=1,fpdate,P1226+14),IF(periods_per_year=52,IF(O1227=1,fpdate,P1226+7),"n/a")),IF(periods_per_year=24,DATE(YEAR(fpdate),MONTH(fpdate)+(O1227-1)/2+IF(AND(DAY(fpdate)&gt;=15,MOD(O1227,2)=0),1,0),IF(MOD(O1227,2)=0,IF(DAY(fpdate)&gt;=15,DAY(fpdate)-14,DAY(fpdate)+14),DAY(fpdate))),IF(DAY(DATE(YEAR(fpdate),MONTH(fpdate)+O1227-1,DAY(fpdate)))&lt;&gt;DAY(fpdate),DATE(YEAR(fpdate),MONTH(fpdate)+O1227,0),DATE(YEAR(fpdate),MONTH(fpdate)+O1227-1,DAY(fpdate))))))</f>
        <v>#NAME?</v>
      </c>
      <c r="Q1227" s="80" t="str">
        <f>IF(O1227="","",IF(D1227&lt;&gt;"",D1227,IF(O1227=1,start_rate,IF(variable,IF(OR(O1227=1,O1227&lt;$J$23*periods_per_year),Q1226,MIN($J$24,IF(MOD(O1227-1,$J$26)=0,MAX($J$25,Q1226+$J$27),Q1226))),Q1226))))</f>
        <v>#NAME?</v>
      </c>
      <c r="R1227" s="78" t="str">
        <f t="shared" si="10"/>
        <v>#NAME?</v>
      </c>
      <c r="S1227" s="78" t="str">
        <f t="shared" si="11"/>
        <v>#NAME?</v>
      </c>
      <c r="T1227" s="78" t="str">
        <f t="shared" si="12"/>
        <v>#NAME?</v>
      </c>
      <c r="U1227" s="78" t="str">
        <f t="shared" si="13"/>
        <v>#NAME?</v>
      </c>
    </row>
    <row r="1228" ht="12.75" customHeight="1">
      <c r="A1228" s="74" t="str">
        <f t="shared" si="1"/>
        <v>#NAME?</v>
      </c>
      <c r="B1228" s="75" t="str">
        <f>IF(A1228="","",IF(OR(periods_per_year=26,periods_per_year=52),IF(periods_per_year=26,IF(A1228=1,fpdate,B1227+14),IF(periods_per_year=52,IF(A1228=1,fpdate,B1227+7),"n/a")),IF(periods_per_year=24,DATE(YEAR(fpdate),MONTH(fpdate)+(A1228-1)/2+IF(AND(DAY(fpdate)&gt;=15,MOD(A1228,2)=0),1,0),IF(MOD(A1228,2)=0,IF(DAY(fpdate)&gt;=15,DAY(fpdate)-14,DAY(fpdate)+14),DAY(fpdate))),IF(DAY(DATE(YEAR(fpdate),MONTH(fpdate)+A1228-1,DAY(fpdate)))&lt;&gt;DAY(fpdate),DATE(YEAR(fpdate),MONTH(fpdate)+A1228,0),DATE(YEAR(fpdate),MONTH(fpdate)+A1228-1,DAY(fpdate))))))</f>
        <v>#NAME?</v>
      </c>
      <c r="C1228" s="76" t="str">
        <f t="shared" si="2"/>
        <v>#NAME?</v>
      </c>
      <c r="D1228" s="77" t="str">
        <f>IF(A1228="","",IF(A1228=1,start_rate,IF(variable,IF(OR(A1228=1,A1228&lt;$J$23*periods_per_year),D1227,MIN($J$24,IF(MOD(A1228-1,$J$26)=0,MAX($J$25,D1227+$J$27),D1227))),D1227)))</f>
        <v>#NAME?</v>
      </c>
      <c r="E1228" s="78" t="str">
        <f t="shared" si="3"/>
        <v>#NAME?</v>
      </c>
      <c r="F1228" s="78" t="str">
        <f t="shared" si="4"/>
        <v>#NAME?</v>
      </c>
      <c r="G1228" s="78" t="str">
        <f>IF(OR(A1228="",A1228&lt;$E$23),"",IF(J1227&lt;=F1228,0,IF(IF(AND(A1228&gt;=$E$23,MOD(A1228-$E$23,int)=0),$E$24,0)+F1228&gt;=J1227+E1228,J1227+E1228-F1228,IF(AND(A1228&gt;=$E$23,MOD(A1228-$E$23,int)=0),$E$24,0)+IF(IF(AND(A1228&gt;=$E$23,MOD(A1228-$E$23,int)=0),$E$24,0)+IF(MOD(A1228-$E$27,periods_per_year)=0,$E$26,0)+F1228&lt;J1227+E1228,IF(MOD(A1228-$E$27,periods_per_year)=0,$E$26,0),J1227+E1228-IF(AND(A1228&gt;=$E$23,MOD(A1228-$E$23,int)=0),$E$24,0)-F1228))))</f>
        <v>#NAME?</v>
      </c>
      <c r="H1228" s="79"/>
      <c r="I1228" s="78" t="str">
        <f t="shared" si="5"/>
        <v>#NAME?</v>
      </c>
      <c r="J1228" s="78" t="str">
        <f t="shared" si="6"/>
        <v>#NAME?</v>
      </c>
      <c r="K1228" s="78" t="str">
        <f t="shared" si="7"/>
        <v>#NAME?</v>
      </c>
      <c r="L1228" s="78" t="str">
        <f t="shared" si="8"/>
        <v>#NAME?</v>
      </c>
      <c r="M1228" s="4"/>
      <c r="N1228" s="4"/>
      <c r="O1228" s="74" t="str">
        <f t="shared" si="9"/>
        <v>#NAME?</v>
      </c>
      <c r="P1228" s="75" t="str">
        <f>IF(O1228="","",IF(OR(periods_per_year=26,periods_per_year=52),IF(periods_per_year=26,IF(O1228=1,fpdate,P1227+14),IF(periods_per_year=52,IF(O1228=1,fpdate,P1227+7),"n/a")),IF(periods_per_year=24,DATE(YEAR(fpdate),MONTH(fpdate)+(O1228-1)/2+IF(AND(DAY(fpdate)&gt;=15,MOD(O1228,2)=0),1,0),IF(MOD(O1228,2)=0,IF(DAY(fpdate)&gt;=15,DAY(fpdate)-14,DAY(fpdate)+14),DAY(fpdate))),IF(DAY(DATE(YEAR(fpdate),MONTH(fpdate)+O1228-1,DAY(fpdate)))&lt;&gt;DAY(fpdate),DATE(YEAR(fpdate),MONTH(fpdate)+O1228,0),DATE(YEAR(fpdate),MONTH(fpdate)+O1228-1,DAY(fpdate))))))</f>
        <v>#NAME?</v>
      </c>
      <c r="Q1228" s="80" t="str">
        <f>IF(O1228="","",IF(D1228&lt;&gt;"",D1228,IF(O1228=1,start_rate,IF(variable,IF(OR(O1228=1,O1228&lt;$J$23*periods_per_year),Q1227,MIN($J$24,IF(MOD(O1228-1,$J$26)=0,MAX($J$25,Q1227+$J$27),Q1227))),Q1227))))</f>
        <v>#NAME?</v>
      </c>
      <c r="R1228" s="78" t="str">
        <f t="shared" si="10"/>
        <v>#NAME?</v>
      </c>
      <c r="S1228" s="78" t="str">
        <f t="shared" si="11"/>
        <v>#NAME?</v>
      </c>
      <c r="T1228" s="78" t="str">
        <f t="shared" si="12"/>
        <v>#NAME?</v>
      </c>
      <c r="U1228" s="78" t="str">
        <f t="shared" si="13"/>
        <v>#NAME?</v>
      </c>
    </row>
    <row r="1229" ht="12.75" customHeight="1">
      <c r="A1229" s="74" t="str">
        <f t="shared" si="1"/>
        <v>#NAME?</v>
      </c>
      <c r="B1229" s="75" t="str">
        <f>IF(A1229="","",IF(OR(periods_per_year=26,periods_per_year=52),IF(periods_per_year=26,IF(A1229=1,fpdate,B1228+14),IF(periods_per_year=52,IF(A1229=1,fpdate,B1228+7),"n/a")),IF(periods_per_year=24,DATE(YEAR(fpdate),MONTH(fpdate)+(A1229-1)/2+IF(AND(DAY(fpdate)&gt;=15,MOD(A1229,2)=0),1,0),IF(MOD(A1229,2)=0,IF(DAY(fpdate)&gt;=15,DAY(fpdate)-14,DAY(fpdate)+14),DAY(fpdate))),IF(DAY(DATE(YEAR(fpdate),MONTH(fpdate)+A1229-1,DAY(fpdate)))&lt;&gt;DAY(fpdate),DATE(YEAR(fpdate),MONTH(fpdate)+A1229,0),DATE(YEAR(fpdate),MONTH(fpdate)+A1229-1,DAY(fpdate))))))</f>
        <v>#NAME?</v>
      </c>
      <c r="C1229" s="76" t="str">
        <f t="shared" si="2"/>
        <v>#NAME?</v>
      </c>
      <c r="D1229" s="77" t="str">
        <f>IF(A1229="","",IF(A1229=1,start_rate,IF(variable,IF(OR(A1229=1,A1229&lt;$J$23*periods_per_year),D1228,MIN($J$24,IF(MOD(A1229-1,$J$26)=0,MAX($J$25,D1228+$J$27),D1228))),D1228)))</f>
        <v>#NAME?</v>
      </c>
      <c r="E1229" s="78" t="str">
        <f t="shared" si="3"/>
        <v>#NAME?</v>
      </c>
      <c r="F1229" s="78" t="str">
        <f t="shared" si="4"/>
        <v>#NAME?</v>
      </c>
      <c r="G1229" s="78" t="str">
        <f>IF(OR(A1229="",A1229&lt;$E$23),"",IF(J1228&lt;=F1229,0,IF(IF(AND(A1229&gt;=$E$23,MOD(A1229-$E$23,int)=0),$E$24,0)+F1229&gt;=J1228+E1229,J1228+E1229-F1229,IF(AND(A1229&gt;=$E$23,MOD(A1229-$E$23,int)=0),$E$24,0)+IF(IF(AND(A1229&gt;=$E$23,MOD(A1229-$E$23,int)=0),$E$24,0)+IF(MOD(A1229-$E$27,periods_per_year)=0,$E$26,0)+F1229&lt;J1228+E1229,IF(MOD(A1229-$E$27,periods_per_year)=0,$E$26,0),J1228+E1229-IF(AND(A1229&gt;=$E$23,MOD(A1229-$E$23,int)=0),$E$24,0)-F1229))))</f>
        <v>#NAME?</v>
      </c>
      <c r="H1229" s="79"/>
      <c r="I1229" s="78" t="str">
        <f t="shared" si="5"/>
        <v>#NAME?</v>
      </c>
      <c r="J1229" s="78" t="str">
        <f t="shared" si="6"/>
        <v>#NAME?</v>
      </c>
      <c r="K1229" s="78" t="str">
        <f t="shared" si="7"/>
        <v>#NAME?</v>
      </c>
      <c r="L1229" s="78" t="str">
        <f t="shared" si="8"/>
        <v>#NAME?</v>
      </c>
      <c r="M1229" s="4"/>
      <c r="N1229" s="4"/>
      <c r="O1229" s="74" t="str">
        <f t="shared" si="9"/>
        <v>#NAME?</v>
      </c>
      <c r="P1229" s="75" t="str">
        <f>IF(O1229="","",IF(OR(periods_per_year=26,periods_per_year=52),IF(periods_per_year=26,IF(O1229=1,fpdate,P1228+14),IF(periods_per_year=52,IF(O1229=1,fpdate,P1228+7),"n/a")),IF(periods_per_year=24,DATE(YEAR(fpdate),MONTH(fpdate)+(O1229-1)/2+IF(AND(DAY(fpdate)&gt;=15,MOD(O1229,2)=0),1,0),IF(MOD(O1229,2)=0,IF(DAY(fpdate)&gt;=15,DAY(fpdate)-14,DAY(fpdate)+14),DAY(fpdate))),IF(DAY(DATE(YEAR(fpdate),MONTH(fpdate)+O1229-1,DAY(fpdate)))&lt;&gt;DAY(fpdate),DATE(YEAR(fpdate),MONTH(fpdate)+O1229,0),DATE(YEAR(fpdate),MONTH(fpdate)+O1229-1,DAY(fpdate))))))</f>
        <v>#NAME?</v>
      </c>
      <c r="Q1229" s="80" t="str">
        <f>IF(O1229="","",IF(D1229&lt;&gt;"",D1229,IF(O1229=1,start_rate,IF(variable,IF(OR(O1229=1,O1229&lt;$J$23*periods_per_year),Q1228,MIN($J$24,IF(MOD(O1229-1,$J$26)=0,MAX($J$25,Q1228+$J$27),Q1228))),Q1228))))</f>
        <v>#NAME?</v>
      </c>
      <c r="R1229" s="78" t="str">
        <f t="shared" si="10"/>
        <v>#NAME?</v>
      </c>
      <c r="S1229" s="78" t="str">
        <f t="shared" si="11"/>
        <v>#NAME?</v>
      </c>
      <c r="T1229" s="78" t="str">
        <f t="shared" si="12"/>
        <v>#NAME?</v>
      </c>
      <c r="U1229" s="78" t="str">
        <f t="shared" si="13"/>
        <v>#NAME?</v>
      </c>
    </row>
    <row r="1230" ht="12.75" customHeight="1">
      <c r="A1230" s="74" t="str">
        <f t="shared" si="1"/>
        <v>#NAME?</v>
      </c>
      <c r="B1230" s="75" t="str">
        <f>IF(A1230="","",IF(OR(periods_per_year=26,periods_per_year=52),IF(periods_per_year=26,IF(A1230=1,fpdate,B1229+14),IF(periods_per_year=52,IF(A1230=1,fpdate,B1229+7),"n/a")),IF(periods_per_year=24,DATE(YEAR(fpdate),MONTH(fpdate)+(A1230-1)/2+IF(AND(DAY(fpdate)&gt;=15,MOD(A1230,2)=0),1,0),IF(MOD(A1230,2)=0,IF(DAY(fpdate)&gt;=15,DAY(fpdate)-14,DAY(fpdate)+14),DAY(fpdate))),IF(DAY(DATE(YEAR(fpdate),MONTH(fpdate)+A1230-1,DAY(fpdate)))&lt;&gt;DAY(fpdate),DATE(YEAR(fpdate),MONTH(fpdate)+A1230,0),DATE(YEAR(fpdate),MONTH(fpdate)+A1230-1,DAY(fpdate))))))</f>
        <v>#NAME?</v>
      </c>
      <c r="C1230" s="76" t="str">
        <f t="shared" si="2"/>
        <v>#NAME?</v>
      </c>
      <c r="D1230" s="77" t="str">
        <f>IF(A1230="","",IF(A1230=1,start_rate,IF(variable,IF(OR(A1230=1,A1230&lt;$J$23*periods_per_year),D1229,MIN($J$24,IF(MOD(A1230-1,$J$26)=0,MAX($J$25,D1229+$J$27),D1229))),D1229)))</f>
        <v>#NAME?</v>
      </c>
      <c r="E1230" s="78" t="str">
        <f t="shared" si="3"/>
        <v>#NAME?</v>
      </c>
      <c r="F1230" s="78" t="str">
        <f t="shared" si="4"/>
        <v>#NAME?</v>
      </c>
      <c r="G1230" s="78" t="str">
        <f>IF(OR(A1230="",A1230&lt;$E$23),"",IF(J1229&lt;=F1230,0,IF(IF(AND(A1230&gt;=$E$23,MOD(A1230-$E$23,int)=0),$E$24,0)+F1230&gt;=J1229+E1230,J1229+E1230-F1230,IF(AND(A1230&gt;=$E$23,MOD(A1230-$E$23,int)=0),$E$24,0)+IF(IF(AND(A1230&gt;=$E$23,MOD(A1230-$E$23,int)=0),$E$24,0)+IF(MOD(A1230-$E$27,periods_per_year)=0,$E$26,0)+F1230&lt;J1229+E1230,IF(MOD(A1230-$E$27,periods_per_year)=0,$E$26,0),J1229+E1230-IF(AND(A1230&gt;=$E$23,MOD(A1230-$E$23,int)=0),$E$24,0)-F1230))))</f>
        <v>#NAME?</v>
      </c>
      <c r="H1230" s="79"/>
      <c r="I1230" s="78" t="str">
        <f t="shared" si="5"/>
        <v>#NAME?</v>
      </c>
      <c r="J1230" s="78" t="str">
        <f t="shared" si="6"/>
        <v>#NAME?</v>
      </c>
      <c r="K1230" s="78" t="str">
        <f t="shared" si="7"/>
        <v>#NAME?</v>
      </c>
      <c r="L1230" s="78" t="str">
        <f t="shared" si="8"/>
        <v>#NAME?</v>
      </c>
      <c r="M1230" s="4"/>
      <c r="N1230" s="4"/>
      <c r="O1230" s="74" t="str">
        <f t="shared" si="9"/>
        <v>#NAME?</v>
      </c>
      <c r="P1230" s="75" t="str">
        <f>IF(O1230="","",IF(OR(periods_per_year=26,periods_per_year=52),IF(periods_per_year=26,IF(O1230=1,fpdate,P1229+14),IF(periods_per_year=52,IF(O1230=1,fpdate,P1229+7),"n/a")),IF(periods_per_year=24,DATE(YEAR(fpdate),MONTH(fpdate)+(O1230-1)/2+IF(AND(DAY(fpdate)&gt;=15,MOD(O1230,2)=0),1,0),IF(MOD(O1230,2)=0,IF(DAY(fpdate)&gt;=15,DAY(fpdate)-14,DAY(fpdate)+14),DAY(fpdate))),IF(DAY(DATE(YEAR(fpdate),MONTH(fpdate)+O1230-1,DAY(fpdate)))&lt;&gt;DAY(fpdate),DATE(YEAR(fpdate),MONTH(fpdate)+O1230,0),DATE(YEAR(fpdate),MONTH(fpdate)+O1230-1,DAY(fpdate))))))</f>
        <v>#NAME?</v>
      </c>
      <c r="Q1230" s="80" t="str">
        <f>IF(O1230="","",IF(D1230&lt;&gt;"",D1230,IF(O1230=1,start_rate,IF(variable,IF(OR(O1230=1,O1230&lt;$J$23*periods_per_year),Q1229,MIN($J$24,IF(MOD(O1230-1,$J$26)=0,MAX($J$25,Q1229+$J$27),Q1229))),Q1229))))</f>
        <v>#NAME?</v>
      </c>
      <c r="R1230" s="78" t="str">
        <f t="shared" si="10"/>
        <v>#NAME?</v>
      </c>
      <c r="S1230" s="78" t="str">
        <f t="shared" si="11"/>
        <v>#NAME?</v>
      </c>
      <c r="T1230" s="78" t="str">
        <f t="shared" si="12"/>
        <v>#NAME?</v>
      </c>
      <c r="U1230" s="78" t="str">
        <f t="shared" si="13"/>
        <v>#NAME?</v>
      </c>
    </row>
    <row r="1231" ht="12.75" customHeight="1">
      <c r="A1231" s="74" t="str">
        <f t="shared" si="1"/>
        <v>#NAME?</v>
      </c>
      <c r="B1231" s="75" t="str">
        <f>IF(A1231="","",IF(OR(periods_per_year=26,periods_per_year=52),IF(periods_per_year=26,IF(A1231=1,fpdate,B1230+14),IF(periods_per_year=52,IF(A1231=1,fpdate,B1230+7),"n/a")),IF(periods_per_year=24,DATE(YEAR(fpdate),MONTH(fpdate)+(A1231-1)/2+IF(AND(DAY(fpdate)&gt;=15,MOD(A1231,2)=0),1,0),IF(MOD(A1231,2)=0,IF(DAY(fpdate)&gt;=15,DAY(fpdate)-14,DAY(fpdate)+14),DAY(fpdate))),IF(DAY(DATE(YEAR(fpdate),MONTH(fpdate)+A1231-1,DAY(fpdate)))&lt;&gt;DAY(fpdate),DATE(YEAR(fpdate),MONTH(fpdate)+A1231,0),DATE(YEAR(fpdate),MONTH(fpdate)+A1231-1,DAY(fpdate))))))</f>
        <v>#NAME?</v>
      </c>
      <c r="C1231" s="76" t="str">
        <f t="shared" si="2"/>
        <v>#NAME?</v>
      </c>
      <c r="D1231" s="77" t="str">
        <f>IF(A1231="","",IF(A1231=1,start_rate,IF(variable,IF(OR(A1231=1,A1231&lt;$J$23*periods_per_year),D1230,MIN($J$24,IF(MOD(A1231-1,$J$26)=0,MAX($J$25,D1230+$J$27),D1230))),D1230)))</f>
        <v>#NAME?</v>
      </c>
      <c r="E1231" s="78" t="str">
        <f t="shared" si="3"/>
        <v>#NAME?</v>
      </c>
      <c r="F1231" s="78" t="str">
        <f t="shared" si="4"/>
        <v>#NAME?</v>
      </c>
      <c r="G1231" s="78" t="str">
        <f>IF(OR(A1231="",A1231&lt;$E$23),"",IF(J1230&lt;=F1231,0,IF(IF(AND(A1231&gt;=$E$23,MOD(A1231-$E$23,int)=0),$E$24,0)+F1231&gt;=J1230+E1231,J1230+E1231-F1231,IF(AND(A1231&gt;=$E$23,MOD(A1231-$E$23,int)=0),$E$24,0)+IF(IF(AND(A1231&gt;=$E$23,MOD(A1231-$E$23,int)=0),$E$24,0)+IF(MOD(A1231-$E$27,periods_per_year)=0,$E$26,0)+F1231&lt;J1230+E1231,IF(MOD(A1231-$E$27,periods_per_year)=0,$E$26,0),J1230+E1231-IF(AND(A1231&gt;=$E$23,MOD(A1231-$E$23,int)=0),$E$24,0)-F1231))))</f>
        <v>#NAME?</v>
      </c>
      <c r="H1231" s="79"/>
      <c r="I1231" s="78" t="str">
        <f t="shared" si="5"/>
        <v>#NAME?</v>
      </c>
      <c r="J1231" s="78" t="str">
        <f t="shared" si="6"/>
        <v>#NAME?</v>
      </c>
      <c r="K1231" s="78" t="str">
        <f t="shared" si="7"/>
        <v>#NAME?</v>
      </c>
      <c r="L1231" s="78" t="str">
        <f t="shared" si="8"/>
        <v>#NAME?</v>
      </c>
      <c r="M1231" s="4"/>
      <c r="N1231" s="4"/>
      <c r="O1231" s="74" t="str">
        <f t="shared" si="9"/>
        <v>#NAME?</v>
      </c>
      <c r="P1231" s="75" t="str">
        <f>IF(O1231="","",IF(OR(periods_per_year=26,periods_per_year=52),IF(periods_per_year=26,IF(O1231=1,fpdate,P1230+14),IF(periods_per_year=52,IF(O1231=1,fpdate,P1230+7),"n/a")),IF(periods_per_year=24,DATE(YEAR(fpdate),MONTH(fpdate)+(O1231-1)/2+IF(AND(DAY(fpdate)&gt;=15,MOD(O1231,2)=0),1,0),IF(MOD(O1231,2)=0,IF(DAY(fpdate)&gt;=15,DAY(fpdate)-14,DAY(fpdate)+14),DAY(fpdate))),IF(DAY(DATE(YEAR(fpdate),MONTH(fpdate)+O1231-1,DAY(fpdate)))&lt;&gt;DAY(fpdate),DATE(YEAR(fpdate),MONTH(fpdate)+O1231,0),DATE(YEAR(fpdate),MONTH(fpdate)+O1231-1,DAY(fpdate))))))</f>
        <v>#NAME?</v>
      </c>
      <c r="Q1231" s="80" t="str">
        <f>IF(O1231="","",IF(D1231&lt;&gt;"",D1231,IF(O1231=1,start_rate,IF(variable,IF(OR(O1231=1,O1231&lt;$J$23*periods_per_year),Q1230,MIN($J$24,IF(MOD(O1231-1,$J$26)=0,MAX($J$25,Q1230+$J$27),Q1230))),Q1230))))</f>
        <v>#NAME?</v>
      </c>
      <c r="R1231" s="78" t="str">
        <f t="shared" si="10"/>
        <v>#NAME?</v>
      </c>
      <c r="S1231" s="78" t="str">
        <f t="shared" si="11"/>
        <v>#NAME?</v>
      </c>
      <c r="T1231" s="78" t="str">
        <f t="shared" si="12"/>
        <v>#NAME?</v>
      </c>
      <c r="U1231" s="78" t="str">
        <f t="shared" si="13"/>
        <v>#NAME?</v>
      </c>
    </row>
    <row r="1232" ht="12.75" customHeight="1">
      <c r="A1232" s="74" t="str">
        <f t="shared" si="1"/>
        <v>#NAME?</v>
      </c>
      <c r="B1232" s="75" t="str">
        <f>IF(A1232="","",IF(OR(periods_per_year=26,periods_per_year=52),IF(periods_per_year=26,IF(A1232=1,fpdate,B1231+14),IF(periods_per_year=52,IF(A1232=1,fpdate,B1231+7),"n/a")),IF(periods_per_year=24,DATE(YEAR(fpdate),MONTH(fpdate)+(A1232-1)/2+IF(AND(DAY(fpdate)&gt;=15,MOD(A1232,2)=0),1,0),IF(MOD(A1232,2)=0,IF(DAY(fpdate)&gt;=15,DAY(fpdate)-14,DAY(fpdate)+14),DAY(fpdate))),IF(DAY(DATE(YEAR(fpdate),MONTH(fpdate)+A1232-1,DAY(fpdate)))&lt;&gt;DAY(fpdate),DATE(YEAR(fpdate),MONTH(fpdate)+A1232,0),DATE(YEAR(fpdate),MONTH(fpdate)+A1232-1,DAY(fpdate))))))</f>
        <v>#NAME?</v>
      </c>
      <c r="C1232" s="76" t="str">
        <f t="shared" si="2"/>
        <v>#NAME?</v>
      </c>
      <c r="D1232" s="77" t="str">
        <f>IF(A1232="","",IF(A1232=1,start_rate,IF(variable,IF(OR(A1232=1,A1232&lt;$J$23*periods_per_year),D1231,MIN($J$24,IF(MOD(A1232-1,$J$26)=0,MAX($J$25,D1231+$J$27),D1231))),D1231)))</f>
        <v>#NAME?</v>
      </c>
      <c r="E1232" s="78" t="str">
        <f t="shared" si="3"/>
        <v>#NAME?</v>
      </c>
      <c r="F1232" s="78" t="str">
        <f t="shared" si="4"/>
        <v>#NAME?</v>
      </c>
      <c r="G1232" s="78" t="str">
        <f>IF(OR(A1232="",A1232&lt;$E$23),"",IF(J1231&lt;=F1232,0,IF(IF(AND(A1232&gt;=$E$23,MOD(A1232-$E$23,int)=0),$E$24,0)+F1232&gt;=J1231+E1232,J1231+E1232-F1232,IF(AND(A1232&gt;=$E$23,MOD(A1232-$E$23,int)=0),$E$24,0)+IF(IF(AND(A1232&gt;=$E$23,MOD(A1232-$E$23,int)=0),$E$24,0)+IF(MOD(A1232-$E$27,periods_per_year)=0,$E$26,0)+F1232&lt;J1231+E1232,IF(MOD(A1232-$E$27,periods_per_year)=0,$E$26,0),J1231+E1232-IF(AND(A1232&gt;=$E$23,MOD(A1232-$E$23,int)=0),$E$24,0)-F1232))))</f>
        <v>#NAME?</v>
      </c>
      <c r="H1232" s="79"/>
      <c r="I1232" s="78" t="str">
        <f t="shared" si="5"/>
        <v>#NAME?</v>
      </c>
      <c r="J1232" s="78" t="str">
        <f t="shared" si="6"/>
        <v>#NAME?</v>
      </c>
      <c r="K1232" s="78" t="str">
        <f t="shared" si="7"/>
        <v>#NAME?</v>
      </c>
      <c r="L1232" s="78" t="str">
        <f t="shared" si="8"/>
        <v>#NAME?</v>
      </c>
      <c r="M1232" s="4"/>
      <c r="N1232" s="4"/>
      <c r="O1232" s="74" t="str">
        <f t="shared" si="9"/>
        <v>#NAME?</v>
      </c>
      <c r="P1232" s="75" t="str">
        <f>IF(O1232="","",IF(OR(periods_per_year=26,periods_per_year=52),IF(periods_per_year=26,IF(O1232=1,fpdate,P1231+14),IF(periods_per_year=52,IF(O1232=1,fpdate,P1231+7),"n/a")),IF(periods_per_year=24,DATE(YEAR(fpdate),MONTH(fpdate)+(O1232-1)/2+IF(AND(DAY(fpdate)&gt;=15,MOD(O1232,2)=0),1,0),IF(MOD(O1232,2)=0,IF(DAY(fpdate)&gt;=15,DAY(fpdate)-14,DAY(fpdate)+14),DAY(fpdate))),IF(DAY(DATE(YEAR(fpdate),MONTH(fpdate)+O1232-1,DAY(fpdate)))&lt;&gt;DAY(fpdate),DATE(YEAR(fpdate),MONTH(fpdate)+O1232,0),DATE(YEAR(fpdate),MONTH(fpdate)+O1232-1,DAY(fpdate))))))</f>
        <v>#NAME?</v>
      </c>
      <c r="Q1232" s="80" t="str">
        <f>IF(O1232="","",IF(D1232&lt;&gt;"",D1232,IF(O1232=1,start_rate,IF(variable,IF(OR(O1232=1,O1232&lt;$J$23*periods_per_year),Q1231,MIN($J$24,IF(MOD(O1232-1,$J$26)=0,MAX($J$25,Q1231+$J$27),Q1231))),Q1231))))</f>
        <v>#NAME?</v>
      </c>
      <c r="R1232" s="78" t="str">
        <f t="shared" si="10"/>
        <v>#NAME?</v>
      </c>
      <c r="S1232" s="78" t="str">
        <f t="shared" si="11"/>
        <v>#NAME?</v>
      </c>
      <c r="T1232" s="78" t="str">
        <f t="shared" si="12"/>
        <v>#NAME?</v>
      </c>
      <c r="U1232" s="78" t="str">
        <f t="shared" si="13"/>
        <v>#NAME?</v>
      </c>
    </row>
    <row r="1233" ht="12.75" customHeight="1">
      <c r="A1233" s="74" t="str">
        <f t="shared" si="1"/>
        <v>#NAME?</v>
      </c>
      <c r="B1233" s="75" t="str">
        <f>IF(A1233="","",IF(OR(periods_per_year=26,periods_per_year=52),IF(periods_per_year=26,IF(A1233=1,fpdate,B1232+14),IF(periods_per_year=52,IF(A1233=1,fpdate,B1232+7),"n/a")),IF(periods_per_year=24,DATE(YEAR(fpdate),MONTH(fpdate)+(A1233-1)/2+IF(AND(DAY(fpdate)&gt;=15,MOD(A1233,2)=0),1,0),IF(MOD(A1233,2)=0,IF(DAY(fpdate)&gt;=15,DAY(fpdate)-14,DAY(fpdate)+14),DAY(fpdate))),IF(DAY(DATE(YEAR(fpdate),MONTH(fpdate)+A1233-1,DAY(fpdate)))&lt;&gt;DAY(fpdate),DATE(YEAR(fpdate),MONTH(fpdate)+A1233,0),DATE(YEAR(fpdate),MONTH(fpdate)+A1233-1,DAY(fpdate))))))</f>
        <v>#NAME?</v>
      </c>
      <c r="C1233" s="76" t="str">
        <f t="shared" si="2"/>
        <v>#NAME?</v>
      </c>
      <c r="D1233" s="77" t="str">
        <f>IF(A1233="","",IF(A1233=1,start_rate,IF(variable,IF(OR(A1233=1,A1233&lt;$J$23*periods_per_year),D1232,MIN($J$24,IF(MOD(A1233-1,$J$26)=0,MAX($J$25,D1232+$J$27),D1232))),D1232)))</f>
        <v>#NAME?</v>
      </c>
      <c r="E1233" s="78" t="str">
        <f t="shared" si="3"/>
        <v>#NAME?</v>
      </c>
      <c r="F1233" s="78" t="str">
        <f t="shared" si="4"/>
        <v>#NAME?</v>
      </c>
      <c r="G1233" s="78" t="str">
        <f>IF(OR(A1233="",A1233&lt;$E$23),"",IF(J1232&lt;=F1233,0,IF(IF(AND(A1233&gt;=$E$23,MOD(A1233-$E$23,int)=0),$E$24,0)+F1233&gt;=J1232+E1233,J1232+E1233-F1233,IF(AND(A1233&gt;=$E$23,MOD(A1233-$E$23,int)=0),$E$24,0)+IF(IF(AND(A1233&gt;=$E$23,MOD(A1233-$E$23,int)=0),$E$24,0)+IF(MOD(A1233-$E$27,periods_per_year)=0,$E$26,0)+F1233&lt;J1232+E1233,IF(MOD(A1233-$E$27,periods_per_year)=0,$E$26,0),J1232+E1233-IF(AND(A1233&gt;=$E$23,MOD(A1233-$E$23,int)=0),$E$24,0)-F1233))))</f>
        <v>#NAME?</v>
      </c>
      <c r="H1233" s="79"/>
      <c r="I1233" s="78" t="str">
        <f t="shared" si="5"/>
        <v>#NAME?</v>
      </c>
      <c r="J1233" s="78" t="str">
        <f t="shared" si="6"/>
        <v>#NAME?</v>
      </c>
      <c r="K1233" s="78" t="str">
        <f t="shared" si="7"/>
        <v>#NAME?</v>
      </c>
      <c r="L1233" s="78" t="str">
        <f t="shared" si="8"/>
        <v>#NAME?</v>
      </c>
      <c r="M1233" s="4"/>
      <c r="N1233" s="4"/>
      <c r="O1233" s="74" t="str">
        <f t="shared" si="9"/>
        <v>#NAME?</v>
      </c>
      <c r="P1233" s="75" t="str">
        <f>IF(O1233="","",IF(OR(periods_per_year=26,periods_per_year=52),IF(periods_per_year=26,IF(O1233=1,fpdate,P1232+14),IF(periods_per_year=52,IF(O1233=1,fpdate,P1232+7),"n/a")),IF(periods_per_year=24,DATE(YEAR(fpdate),MONTH(fpdate)+(O1233-1)/2+IF(AND(DAY(fpdate)&gt;=15,MOD(O1233,2)=0),1,0),IF(MOD(O1233,2)=0,IF(DAY(fpdate)&gt;=15,DAY(fpdate)-14,DAY(fpdate)+14),DAY(fpdate))),IF(DAY(DATE(YEAR(fpdate),MONTH(fpdate)+O1233-1,DAY(fpdate)))&lt;&gt;DAY(fpdate),DATE(YEAR(fpdate),MONTH(fpdate)+O1233,0),DATE(YEAR(fpdate),MONTH(fpdate)+O1233-1,DAY(fpdate))))))</f>
        <v>#NAME?</v>
      </c>
      <c r="Q1233" s="80" t="str">
        <f>IF(O1233="","",IF(D1233&lt;&gt;"",D1233,IF(O1233=1,start_rate,IF(variable,IF(OR(O1233=1,O1233&lt;$J$23*periods_per_year),Q1232,MIN($J$24,IF(MOD(O1233-1,$J$26)=0,MAX($J$25,Q1232+$J$27),Q1232))),Q1232))))</f>
        <v>#NAME?</v>
      </c>
      <c r="R1233" s="78" t="str">
        <f t="shared" si="10"/>
        <v>#NAME?</v>
      </c>
      <c r="S1233" s="78" t="str">
        <f t="shared" si="11"/>
        <v>#NAME?</v>
      </c>
      <c r="T1233" s="78" t="str">
        <f t="shared" si="12"/>
        <v>#NAME?</v>
      </c>
      <c r="U1233" s="78" t="str">
        <f t="shared" si="13"/>
        <v>#NAME?</v>
      </c>
    </row>
    <row r="1234" ht="12.75" customHeight="1">
      <c r="A1234" s="74" t="str">
        <f t="shared" si="1"/>
        <v>#NAME?</v>
      </c>
      <c r="B1234" s="75" t="str">
        <f>IF(A1234="","",IF(OR(periods_per_year=26,periods_per_year=52),IF(periods_per_year=26,IF(A1234=1,fpdate,B1233+14),IF(periods_per_year=52,IF(A1234=1,fpdate,B1233+7),"n/a")),IF(periods_per_year=24,DATE(YEAR(fpdate),MONTH(fpdate)+(A1234-1)/2+IF(AND(DAY(fpdate)&gt;=15,MOD(A1234,2)=0),1,0),IF(MOD(A1234,2)=0,IF(DAY(fpdate)&gt;=15,DAY(fpdate)-14,DAY(fpdate)+14),DAY(fpdate))),IF(DAY(DATE(YEAR(fpdate),MONTH(fpdate)+A1234-1,DAY(fpdate)))&lt;&gt;DAY(fpdate),DATE(YEAR(fpdate),MONTH(fpdate)+A1234,0),DATE(YEAR(fpdate),MONTH(fpdate)+A1234-1,DAY(fpdate))))))</f>
        <v>#NAME?</v>
      </c>
      <c r="C1234" s="76" t="str">
        <f t="shared" si="2"/>
        <v>#NAME?</v>
      </c>
      <c r="D1234" s="77" t="str">
        <f>IF(A1234="","",IF(A1234=1,start_rate,IF(variable,IF(OR(A1234=1,A1234&lt;$J$23*periods_per_year),D1233,MIN($J$24,IF(MOD(A1234-1,$J$26)=0,MAX($J$25,D1233+$J$27),D1233))),D1233)))</f>
        <v>#NAME?</v>
      </c>
      <c r="E1234" s="78" t="str">
        <f t="shared" si="3"/>
        <v>#NAME?</v>
      </c>
      <c r="F1234" s="78" t="str">
        <f t="shared" si="4"/>
        <v>#NAME?</v>
      </c>
      <c r="G1234" s="78" t="str">
        <f>IF(OR(A1234="",A1234&lt;$E$23),"",IF(J1233&lt;=F1234,0,IF(IF(AND(A1234&gt;=$E$23,MOD(A1234-$E$23,int)=0),$E$24,0)+F1234&gt;=J1233+E1234,J1233+E1234-F1234,IF(AND(A1234&gt;=$E$23,MOD(A1234-$E$23,int)=0),$E$24,0)+IF(IF(AND(A1234&gt;=$E$23,MOD(A1234-$E$23,int)=0),$E$24,0)+IF(MOD(A1234-$E$27,periods_per_year)=0,$E$26,0)+F1234&lt;J1233+E1234,IF(MOD(A1234-$E$27,periods_per_year)=0,$E$26,0),J1233+E1234-IF(AND(A1234&gt;=$E$23,MOD(A1234-$E$23,int)=0),$E$24,0)-F1234))))</f>
        <v>#NAME?</v>
      </c>
      <c r="H1234" s="79"/>
      <c r="I1234" s="78" t="str">
        <f t="shared" si="5"/>
        <v>#NAME?</v>
      </c>
      <c r="J1234" s="78" t="str">
        <f t="shared" si="6"/>
        <v>#NAME?</v>
      </c>
      <c r="K1234" s="78" t="str">
        <f t="shared" si="7"/>
        <v>#NAME?</v>
      </c>
      <c r="L1234" s="78" t="str">
        <f t="shared" si="8"/>
        <v>#NAME?</v>
      </c>
      <c r="M1234" s="4"/>
      <c r="N1234" s="4"/>
      <c r="O1234" s="74" t="str">
        <f t="shared" si="9"/>
        <v>#NAME?</v>
      </c>
      <c r="P1234" s="75" t="str">
        <f>IF(O1234="","",IF(OR(periods_per_year=26,periods_per_year=52),IF(periods_per_year=26,IF(O1234=1,fpdate,P1233+14),IF(periods_per_year=52,IF(O1234=1,fpdate,P1233+7),"n/a")),IF(periods_per_year=24,DATE(YEAR(fpdate),MONTH(fpdate)+(O1234-1)/2+IF(AND(DAY(fpdate)&gt;=15,MOD(O1234,2)=0),1,0),IF(MOD(O1234,2)=0,IF(DAY(fpdate)&gt;=15,DAY(fpdate)-14,DAY(fpdate)+14),DAY(fpdate))),IF(DAY(DATE(YEAR(fpdate),MONTH(fpdate)+O1234-1,DAY(fpdate)))&lt;&gt;DAY(fpdate),DATE(YEAR(fpdate),MONTH(fpdate)+O1234,0),DATE(YEAR(fpdate),MONTH(fpdate)+O1234-1,DAY(fpdate))))))</f>
        <v>#NAME?</v>
      </c>
      <c r="Q1234" s="80" t="str">
        <f>IF(O1234="","",IF(D1234&lt;&gt;"",D1234,IF(O1234=1,start_rate,IF(variable,IF(OR(O1234=1,O1234&lt;$J$23*periods_per_year),Q1233,MIN($J$24,IF(MOD(O1234-1,$J$26)=0,MAX($J$25,Q1233+$J$27),Q1233))),Q1233))))</f>
        <v>#NAME?</v>
      </c>
      <c r="R1234" s="78" t="str">
        <f t="shared" si="10"/>
        <v>#NAME?</v>
      </c>
      <c r="S1234" s="78" t="str">
        <f t="shared" si="11"/>
        <v>#NAME?</v>
      </c>
      <c r="T1234" s="78" t="str">
        <f t="shared" si="12"/>
        <v>#NAME?</v>
      </c>
      <c r="U1234" s="78" t="str">
        <f t="shared" si="13"/>
        <v>#NAME?</v>
      </c>
    </row>
    <row r="1235" ht="12.75" customHeight="1">
      <c r="A1235" s="74" t="str">
        <f t="shared" si="1"/>
        <v>#NAME?</v>
      </c>
      <c r="B1235" s="75" t="str">
        <f>IF(A1235="","",IF(OR(periods_per_year=26,periods_per_year=52),IF(periods_per_year=26,IF(A1235=1,fpdate,B1234+14),IF(periods_per_year=52,IF(A1235=1,fpdate,B1234+7),"n/a")),IF(periods_per_year=24,DATE(YEAR(fpdate),MONTH(fpdate)+(A1235-1)/2+IF(AND(DAY(fpdate)&gt;=15,MOD(A1235,2)=0),1,0),IF(MOD(A1235,2)=0,IF(DAY(fpdate)&gt;=15,DAY(fpdate)-14,DAY(fpdate)+14),DAY(fpdate))),IF(DAY(DATE(YEAR(fpdate),MONTH(fpdate)+A1235-1,DAY(fpdate)))&lt;&gt;DAY(fpdate),DATE(YEAR(fpdate),MONTH(fpdate)+A1235,0),DATE(YEAR(fpdate),MONTH(fpdate)+A1235-1,DAY(fpdate))))))</f>
        <v>#NAME?</v>
      </c>
      <c r="C1235" s="76" t="str">
        <f t="shared" si="2"/>
        <v>#NAME?</v>
      </c>
      <c r="D1235" s="77" t="str">
        <f>IF(A1235="","",IF(A1235=1,start_rate,IF(variable,IF(OR(A1235=1,A1235&lt;$J$23*periods_per_year),D1234,MIN($J$24,IF(MOD(A1235-1,$J$26)=0,MAX($J$25,D1234+$J$27),D1234))),D1234)))</f>
        <v>#NAME?</v>
      </c>
      <c r="E1235" s="78" t="str">
        <f t="shared" si="3"/>
        <v>#NAME?</v>
      </c>
      <c r="F1235" s="78" t="str">
        <f t="shared" si="4"/>
        <v>#NAME?</v>
      </c>
      <c r="G1235" s="78" t="str">
        <f>IF(OR(A1235="",A1235&lt;$E$23),"",IF(J1234&lt;=F1235,0,IF(IF(AND(A1235&gt;=$E$23,MOD(A1235-$E$23,int)=0),$E$24,0)+F1235&gt;=J1234+E1235,J1234+E1235-F1235,IF(AND(A1235&gt;=$E$23,MOD(A1235-$E$23,int)=0),$E$24,0)+IF(IF(AND(A1235&gt;=$E$23,MOD(A1235-$E$23,int)=0),$E$24,0)+IF(MOD(A1235-$E$27,periods_per_year)=0,$E$26,0)+F1235&lt;J1234+E1235,IF(MOD(A1235-$E$27,periods_per_year)=0,$E$26,0),J1234+E1235-IF(AND(A1235&gt;=$E$23,MOD(A1235-$E$23,int)=0),$E$24,0)-F1235))))</f>
        <v>#NAME?</v>
      </c>
      <c r="H1235" s="79"/>
      <c r="I1235" s="78" t="str">
        <f t="shared" si="5"/>
        <v>#NAME?</v>
      </c>
      <c r="J1235" s="78" t="str">
        <f t="shared" si="6"/>
        <v>#NAME?</v>
      </c>
      <c r="K1235" s="78" t="str">
        <f t="shared" si="7"/>
        <v>#NAME?</v>
      </c>
      <c r="L1235" s="78" t="str">
        <f t="shared" si="8"/>
        <v>#NAME?</v>
      </c>
      <c r="M1235" s="4"/>
      <c r="N1235" s="4"/>
      <c r="O1235" s="74" t="str">
        <f t="shared" si="9"/>
        <v>#NAME?</v>
      </c>
      <c r="P1235" s="75" t="str">
        <f>IF(O1235="","",IF(OR(periods_per_year=26,periods_per_year=52),IF(periods_per_year=26,IF(O1235=1,fpdate,P1234+14),IF(periods_per_year=52,IF(O1235=1,fpdate,P1234+7),"n/a")),IF(periods_per_year=24,DATE(YEAR(fpdate),MONTH(fpdate)+(O1235-1)/2+IF(AND(DAY(fpdate)&gt;=15,MOD(O1235,2)=0),1,0),IF(MOD(O1235,2)=0,IF(DAY(fpdate)&gt;=15,DAY(fpdate)-14,DAY(fpdate)+14),DAY(fpdate))),IF(DAY(DATE(YEAR(fpdate),MONTH(fpdate)+O1235-1,DAY(fpdate)))&lt;&gt;DAY(fpdate),DATE(YEAR(fpdate),MONTH(fpdate)+O1235,0),DATE(YEAR(fpdate),MONTH(fpdate)+O1235-1,DAY(fpdate))))))</f>
        <v>#NAME?</v>
      </c>
      <c r="Q1235" s="80" t="str">
        <f>IF(O1235="","",IF(D1235&lt;&gt;"",D1235,IF(O1235=1,start_rate,IF(variable,IF(OR(O1235=1,O1235&lt;$J$23*periods_per_year),Q1234,MIN($J$24,IF(MOD(O1235-1,$J$26)=0,MAX($J$25,Q1234+$J$27),Q1234))),Q1234))))</f>
        <v>#NAME?</v>
      </c>
      <c r="R1235" s="78" t="str">
        <f t="shared" si="10"/>
        <v>#NAME?</v>
      </c>
      <c r="S1235" s="78" t="str">
        <f t="shared" si="11"/>
        <v>#NAME?</v>
      </c>
      <c r="T1235" s="78" t="str">
        <f t="shared" si="12"/>
        <v>#NAME?</v>
      </c>
      <c r="U1235" s="78" t="str">
        <f t="shared" si="13"/>
        <v>#NAME?</v>
      </c>
    </row>
    <row r="1236" ht="12.75" customHeight="1">
      <c r="A1236" s="74" t="str">
        <f t="shared" si="1"/>
        <v>#NAME?</v>
      </c>
      <c r="B1236" s="75" t="str">
        <f>IF(A1236="","",IF(OR(periods_per_year=26,periods_per_year=52),IF(periods_per_year=26,IF(A1236=1,fpdate,B1235+14),IF(periods_per_year=52,IF(A1236=1,fpdate,B1235+7),"n/a")),IF(periods_per_year=24,DATE(YEAR(fpdate),MONTH(fpdate)+(A1236-1)/2+IF(AND(DAY(fpdate)&gt;=15,MOD(A1236,2)=0),1,0),IF(MOD(A1236,2)=0,IF(DAY(fpdate)&gt;=15,DAY(fpdate)-14,DAY(fpdate)+14),DAY(fpdate))),IF(DAY(DATE(YEAR(fpdate),MONTH(fpdate)+A1236-1,DAY(fpdate)))&lt;&gt;DAY(fpdate),DATE(YEAR(fpdate),MONTH(fpdate)+A1236,0),DATE(YEAR(fpdate),MONTH(fpdate)+A1236-1,DAY(fpdate))))))</f>
        <v>#NAME?</v>
      </c>
      <c r="C1236" s="76" t="str">
        <f t="shared" si="2"/>
        <v>#NAME?</v>
      </c>
      <c r="D1236" s="77" t="str">
        <f>IF(A1236="","",IF(A1236=1,start_rate,IF(variable,IF(OR(A1236=1,A1236&lt;$J$23*periods_per_year),D1235,MIN($J$24,IF(MOD(A1236-1,$J$26)=0,MAX($J$25,D1235+$J$27),D1235))),D1235)))</f>
        <v>#NAME?</v>
      </c>
      <c r="E1236" s="78" t="str">
        <f t="shared" si="3"/>
        <v>#NAME?</v>
      </c>
      <c r="F1236" s="78" t="str">
        <f t="shared" si="4"/>
        <v>#NAME?</v>
      </c>
      <c r="G1236" s="78" t="str">
        <f>IF(OR(A1236="",A1236&lt;$E$23),"",IF(J1235&lt;=F1236,0,IF(IF(AND(A1236&gt;=$E$23,MOD(A1236-$E$23,int)=0),$E$24,0)+F1236&gt;=J1235+E1236,J1235+E1236-F1236,IF(AND(A1236&gt;=$E$23,MOD(A1236-$E$23,int)=0),$E$24,0)+IF(IF(AND(A1236&gt;=$E$23,MOD(A1236-$E$23,int)=0),$E$24,0)+IF(MOD(A1236-$E$27,periods_per_year)=0,$E$26,0)+F1236&lt;J1235+E1236,IF(MOD(A1236-$E$27,periods_per_year)=0,$E$26,0),J1235+E1236-IF(AND(A1236&gt;=$E$23,MOD(A1236-$E$23,int)=0),$E$24,0)-F1236))))</f>
        <v>#NAME?</v>
      </c>
      <c r="H1236" s="79"/>
      <c r="I1236" s="78" t="str">
        <f t="shared" si="5"/>
        <v>#NAME?</v>
      </c>
      <c r="J1236" s="78" t="str">
        <f t="shared" si="6"/>
        <v>#NAME?</v>
      </c>
      <c r="K1236" s="78" t="str">
        <f t="shared" si="7"/>
        <v>#NAME?</v>
      </c>
      <c r="L1236" s="78" t="str">
        <f t="shared" si="8"/>
        <v>#NAME?</v>
      </c>
      <c r="M1236" s="4"/>
      <c r="N1236" s="4"/>
      <c r="O1236" s="74" t="str">
        <f t="shared" si="9"/>
        <v>#NAME?</v>
      </c>
      <c r="P1236" s="75" t="str">
        <f>IF(O1236="","",IF(OR(periods_per_year=26,periods_per_year=52),IF(periods_per_year=26,IF(O1236=1,fpdate,P1235+14),IF(periods_per_year=52,IF(O1236=1,fpdate,P1235+7),"n/a")),IF(periods_per_year=24,DATE(YEAR(fpdate),MONTH(fpdate)+(O1236-1)/2+IF(AND(DAY(fpdate)&gt;=15,MOD(O1236,2)=0),1,0),IF(MOD(O1236,2)=0,IF(DAY(fpdate)&gt;=15,DAY(fpdate)-14,DAY(fpdate)+14),DAY(fpdate))),IF(DAY(DATE(YEAR(fpdate),MONTH(fpdate)+O1236-1,DAY(fpdate)))&lt;&gt;DAY(fpdate),DATE(YEAR(fpdate),MONTH(fpdate)+O1236,0),DATE(YEAR(fpdate),MONTH(fpdate)+O1236-1,DAY(fpdate))))))</f>
        <v>#NAME?</v>
      </c>
      <c r="Q1236" s="80" t="str">
        <f>IF(O1236="","",IF(D1236&lt;&gt;"",D1236,IF(O1236=1,start_rate,IF(variable,IF(OR(O1236=1,O1236&lt;$J$23*periods_per_year),Q1235,MIN($J$24,IF(MOD(O1236-1,$J$26)=0,MAX($J$25,Q1235+$J$27),Q1235))),Q1235))))</f>
        <v>#NAME?</v>
      </c>
      <c r="R1236" s="78" t="str">
        <f t="shared" si="10"/>
        <v>#NAME?</v>
      </c>
      <c r="S1236" s="78" t="str">
        <f t="shared" si="11"/>
        <v>#NAME?</v>
      </c>
      <c r="T1236" s="78" t="str">
        <f t="shared" si="12"/>
        <v>#NAME?</v>
      </c>
      <c r="U1236" s="78" t="str">
        <f t="shared" si="13"/>
        <v>#NAME?</v>
      </c>
    </row>
    <row r="1237" ht="12.75" customHeight="1">
      <c r="A1237" s="74" t="str">
        <f t="shared" si="1"/>
        <v>#NAME?</v>
      </c>
      <c r="B1237" s="75" t="str">
        <f>IF(A1237="","",IF(OR(periods_per_year=26,periods_per_year=52),IF(periods_per_year=26,IF(A1237=1,fpdate,B1236+14),IF(periods_per_year=52,IF(A1237=1,fpdate,B1236+7),"n/a")),IF(periods_per_year=24,DATE(YEAR(fpdate),MONTH(fpdate)+(A1237-1)/2+IF(AND(DAY(fpdate)&gt;=15,MOD(A1237,2)=0),1,0),IF(MOD(A1237,2)=0,IF(DAY(fpdate)&gt;=15,DAY(fpdate)-14,DAY(fpdate)+14),DAY(fpdate))),IF(DAY(DATE(YEAR(fpdate),MONTH(fpdate)+A1237-1,DAY(fpdate)))&lt;&gt;DAY(fpdate),DATE(YEAR(fpdate),MONTH(fpdate)+A1237,0),DATE(YEAR(fpdate),MONTH(fpdate)+A1237-1,DAY(fpdate))))))</f>
        <v>#NAME?</v>
      </c>
      <c r="C1237" s="76" t="str">
        <f t="shared" si="2"/>
        <v>#NAME?</v>
      </c>
      <c r="D1237" s="77" t="str">
        <f>IF(A1237="","",IF(A1237=1,start_rate,IF(variable,IF(OR(A1237=1,A1237&lt;$J$23*periods_per_year),D1236,MIN($J$24,IF(MOD(A1237-1,$J$26)=0,MAX($J$25,D1236+$J$27),D1236))),D1236)))</f>
        <v>#NAME?</v>
      </c>
      <c r="E1237" s="78" t="str">
        <f t="shared" si="3"/>
        <v>#NAME?</v>
      </c>
      <c r="F1237" s="78" t="str">
        <f t="shared" si="4"/>
        <v>#NAME?</v>
      </c>
      <c r="G1237" s="78" t="str">
        <f>IF(OR(A1237="",A1237&lt;$E$23),"",IF(J1236&lt;=F1237,0,IF(IF(AND(A1237&gt;=$E$23,MOD(A1237-$E$23,int)=0),$E$24,0)+F1237&gt;=J1236+E1237,J1236+E1237-F1237,IF(AND(A1237&gt;=$E$23,MOD(A1237-$E$23,int)=0),$E$24,0)+IF(IF(AND(A1237&gt;=$E$23,MOD(A1237-$E$23,int)=0),$E$24,0)+IF(MOD(A1237-$E$27,periods_per_year)=0,$E$26,0)+F1237&lt;J1236+E1237,IF(MOD(A1237-$E$27,periods_per_year)=0,$E$26,0),J1236+E1237-IF(AND(A1237&gt;=$E$23,MOD(A1237-$E$23,int)=0),$E$24,0)-F1237))))</f>
        <v>#NAME?</v>
      </c>
      <c r="H1237" s="79"/>
      <c r="I1237" s="78" t="str">
        <f t="shared" si="5"/>
        <v>#NAME?</v>
      </c>
      <c r="J1237" s="78" t="str">
        <f t="shared" si="6"/>
        <v>#NAME?</v>
      </c>
      <c r="K1237" s="78" t="str">
        <f t="shared" si="7"/>
        <v>#NAME?</v>
      </c>
      <c r="L1237" s="78" t="str">
        <f t="shared" si="8"/>
        <v>#NAME?</v>
      </c>
      <c r="M1237" s="4"/>
      <c r="N1237" s="4"/>
      <c r="O1237" s="74" t="str">
        <f t="shared" si="9"/>
        <v>#NAME?</v>
      </c>
      <c r="P1237" s="75" t="str">
        <f>IF(O1237="","",IF(OR(periods_per_year=26,periods_per_year=52),IF(periods_per_year=26,IF(O1237=1,fpdate,P1236+14),IF(periods_per_year=52,IF(O1237=1,fpdate,P1236+7),"n/a")),IF(periods_per_year=24,DATE(YEAR(fpdate),MONTH(fpdate)+(O1237-1)/2+IF(AND(DAY(fpdate)&gt;=15,MOD(O1237,2)=0),1,0),IF(MOD(O1237,2)=0,IF(DAY(fpdate)&gt;=15,DAY(fpdate)-14,DAY(fpdate)+14),DAY(fpdate))),IF(DAY(DATE(YEAR(fpdate),MONTH(fpdate)+O1237-1,DAY(fpdate)))&lt;&gt;DAY(fpdate),DATE(YEAR(fpdate),MONTH(fpdate)+O1237,0),DATE(YEAR(fpdate),MONTH(fpdate)+O1237-1,DAY(fpdate))))))</f>
        <v>#NAME?</v>
      </c>
      <c r="Q1237" s="80" t="str">
        <f>IF(O1237="","",IF(D1237&lt;&gt;"",D1237,IF(O1237=1,start_rate,IF(variable,IF(OR(O1237=1,O1237&lt;$J$23*periods_per_year),Q1236,MIN($J$24,IF(MOD(O1237-1,$J$26)=0,MAX($J$25,Q1236+$J$27),Q1236))),Q1236))))</f>
        <v>#NAME?</v>
      </c>
      <c r="R1237" s="78" t="str">
        <f t="shared" si="10"/>
        <v>#NAME?</v>
      </c>
      <c r="S1237" s="78" t="str">
        <f t="shared" si="11"/>
        <v>#NAME?</v>
      </c>
      <c r="T1237" s="78" t="str">
        <f t="shared" si="12"/>
        <v>#NAME?</v>
      </c>
      <c r="U1237" s="78" t="str">
        <f t="shared" si="13"/>
        <v>#NAME?</v>
      </c>
    </row>
    <row r="1238" ht="12.75" customHeight="1">
      <c r="A1238" s="74" t="str">
        <f t="shared" si="1"/>
        <v>#NAME?</v>
      </c>
      <c r="B1238" s="75" t="str">
        <f>IF(A1238="","",IF(OR(periods_per_year=26,periods_per_year=52),IF(periods_per_year=26,IF(A1238=1,fpdate,B1237+14),IF(periods_per_year=52,IF(A1238=1,fpdate,B1237+7),"n/a")),IF(periods_per_year=24,DATE(YEAR(fpdate),MONTH(fpdate)+(A1238-1)/2+IF(AND(DAY(fpdate)&gt;=15,MOD(A1238,2)=0),1,0),IF(MOD(A1238,2)=0,IF(DAY(fpdate)&gt;=15,DAY(fpdate)-14,DAY(fpdate)+14),DAY(fpdate))),IF(DAY(DATE(YEAR(fpdate),MONTH(fpdate)+A1238-1,DAY(fpdate)))&lt;&gt;DAY(fpdate),DATE(YEAR(fpdate),MONTH(fpdate)+A1238,0),DATE(YEAR(fpdate),MONTH(fpdate)+A1238-1,DAY(fpdate))))))</f>
        <v>#NAME?</v>
      </c>
      <c r="C1238" s="76" t="str">
        <f t="shared" si="2"/>
        <v>#NAME?</v>
      </c>
      <c r="D1238" s="77" t="str">
        <f>IF(A1238="","",IF(A1238=1,start_rate,IF(variable,IF(OR(A1238=1,A1238&lt;$J$23*periods_per_year),D1237,MIN($J$24,IF(MOD(A1238-1,$J$26)=0,MAX($J$25,D1237+$J$27),D1237))),D1237)))</f>
        <v>#NAME?</v>
      </c>
      <c r="E1238" s="78" t="str">
        <f t="shared" si="3"/>
        <v>#NAME?</v>
      </c>
      <c r="F1238" s="78" t="str">
        <f t="shared" si="4"/>
        <v>#NAME?</v>
      </c>
      <c r="G1238" s="78" t="str">
        <f>IF(OR(A1238="",A1238&lt;$E$23),"",IF(J1237&lt;=F1238,0,IF(IF(AND(A1238&gt;=$E$23,MOD(A1238-$E$23,int)=0),$E$24,0)+F1238&gt;=J1237+E1238,J1237+E1238-F1238,IF(AND(A1238&gt;=$E$23,MOD(A1238-$E$23,int)=0),$E$24,0)+IF(IF(AND(A1238&gt;=$E$23,MOD(A1238-$E$23,int)=0),$E$24,0)+IF(MOD(A1238-$E$27,periods_per_year)=0,$E$26,0)+F1238&lt;J1237+E1238,IF(MOD(A1238-$E$27,periods_per_year)=0,$E$26,0),J1237+E1238-IF(AND(A1238&gt;=$E$23,MOD(A1238-$E$23,int)=0),$E$24,0)-F1238))))</f>
        <v>#NAME?</v>
      </c>
      <c r="H1238" s="79"/>
      <c r="I1238" s="78" t="str">
        <f t="shared" si="5"/>
        <v>#NAME?</v>
      </c>
      <c r="J1238" s="78" t="str">
        <f t="shared" si="6"/>
        <v>#NAME?</v>
      </c>
      <c r="K1238" s="78" t="str">
        <f t="shared" si="7"/>
        <v>#NAME?</v>
      </c>
      <c r="L1238" s="78" t="str">
        <f t="shared" si="8"/>
        <v>#NAME?</v>
      </c>
      <c r="M1238" s="4"/>
      <c r="N1238" s="4"/>
      <c r="O1238" s="74" t="str">
        <f t="shared" si="9"/>
        <v>#NAME?</v>
      </c>
      <c r="P1238" s="75" t="str">
        <f>IF(O1238="","",IF(OR(periods_per_year=26,periods_per_year=52),IF(periods_per_year=26,IF(O1238=1,fpdate,P1237+14),IF(periods_per_year=52,IF(O1238=1,fpdate,P1237+7),"n/a")),IF(periods_per_year=24,DATE(YEAR(fpdate),MONTH(fpdate)+(O1238-1)/2+IF(AND(DAY(fpdate)&gt;=15,MOD(O1238,2)=0),1,0),IF(MOD(O1238,2)=0,IF(DAY(fpdate)&gt;=15,DAY(fpdate)-14,DAY(fpdate)+14),DAY(fpdate))),IF(DAY(DATE(YEAR(fpdate),MONTH(fpdate)+O1238-1,DAY(fpdate)))&lt;&gt;DAY(fpdate),DATE(YEAR(fpdate),MONTH(fpdate)+O1238,0),DATE(YEAR(fpdate),MONTH(fpdate)+O1238-1,DAY(fpdate))))))</f>
        <v>#NAME?</v>
      </c>
      <c r="Q1238" s="80" t="str">
        <f>IF(O1238="","",IF(D1238&lt;&gt;"",D1238,IF(O1238=1,start_rate,IF(variable,IF(OR(O1238=1,O1238&lt;$J$23*periods_per_year),Q1237,MIN($J$24,IF(MOD(O1238-1,$J$26)=0,MAX($J$25,Q1237+$J$27),Q1237))),Q1237))))</f>
        <v>#NAME?</v>
      </c>
      <c r="R1238" s="78" t="str">
        <f t="shared" si="10"/>
        <v>#NAME?</v>
      </c>
      <c r="S1238" s="78" t="str">
        <f t="shared" si="11"/>
        <v>#NAME?</v>
      </c>
      <c r="T1238" s="78" t="str">
        <f t="shared" si="12"/>
        <v>#NAME?</v>
      </c>
      <c r="U1238" s="78" t="str">
        <f t="shared" si="13"/>
        <v>#NAME?</v>
      </c>
    </row>
    <row r="1239" ht="12.75" customHeight="1">
      <c r="A1239" s="74" t="str">
        <f t="shared" si="1"/>
        <v>#NAME?</v>
      </c>
      <c r="B1239" s="75" t="str">
        <f>IF(A1239="","",IF(OR(periods_per_year=26,periods_per_year=52),IF(periods_per_year=26,IF(A1239=1,fpdate,B1238+14),IF(periods_per_year=52,IF(A1239=1,fpdate,B1238+7),"n/a")),IF(periods_per_year=24,DATE(YEAR(fpdate),MONTH(fpdate)+(A1239-1)/2+IF(AND(DAY(fpdate)&gt;=15,MOD(A1239,2)=0),1,0),IF(MOD(A1239,2)=0,IF(DAY(fpdate)&gt;=15,DAY(fpdate)-14,DAY(fpdate)+14),DAY(fpdate))),IF(DAY(DATE(YEAR(fpdate),MONTH(fpdate)+A1239-1,DAY(fpdate)))&lt;&gt;DAY(fpdate),DATE(YEAR(fpdate),MONTH(fpdate)+A1239,0),DATE(YEAR(fpdate),MONTH(fpdate)+A1239-1,DAY(fpdate))))))</f>
        <v>#NAME?</v>
      </c>
      <c r="C1239" s="76" t="str">
        <f t="shared" si="2"/>
        <v>#NAME?</v>
      </c>
      <c r="D1239" s="77" t="str">
        <f>IF(A1239="","",IF(A1239=1,start_rate,IF(variable,IF(OR(A1239=1,A1239&lt;$J$23*periods_per_year),D1238,MIN($J$24,IF(MOD(A1239-1,$J$26)=0,MAX($J$25,D1238+$J$27),D1238))),D1238)))</f>
        <v>#NAME?</v>
      </c>
      <c r="E1239" s="78" t="str">
        <f t="shared" si="3"/>
        <v>#NAME?</v>
      </c>
      <c r="F1239" s="78" t="str">
        <f t="shared" si="4"/>
        <v>#NAME?</v>
      </c>
      <c r="G1239" s="78" t="str">
        <f>IF(OR(A1239="",A1239&lt;$E$23),"",IF(J1238&lt;=F1239,0,IF(IF(AND(A1239&gt;=$E$23,MOD(A1239-$E$23,int)=0),$E$24,0)+F1239&gt;=J1238+E1239,J1238+E1239-F1239,IF(AND(A1239&gt;=$E$23,MOD(A1239-$E$23,int)=0),$E$24,0)+IF(IF(AND(A1239&gt;=$E$23,MOD(A1239-$E$23,int)=0),$E$24,0)+IF(MOD(A1239-$E$27,periods_per_year)=0,$E$26,0)+F1239&lt;J1238+E1239,IF(MOD(A1239-$E$27,periods_per_year)=0,$E$26,0),J1238+E1239-IF(AND(A1239&gt;=$E$23,MOD(A1239-$E$23,int)=0),$E$24,0)-F1239))))</f>
        <v>#NAME?</v>
      </c>
      <c r="H1239" s="79"/>
      <c r="I1239" s="78" t="str">
        <f t="shared" si="5"/>
        <v>#NAME?</v>
      </c>
      <c r="J1239" s="78" t="str">
        <f t="shared" si="6"/>
        <v>#NAME?</v>
      </c>
      <c r="K1239" s="78" t="str">
        <f t="shared" si="7"/>
        <v>#NAME?</v>
      </c>
      <c r="L1239" s="78" t="str">
        <f t="shared" si="8"/>
        <v>#NAME?</v>
      </c>
      <c r="M1239" s="4"/>
      <c r="N1239" s="4"/>
      <c r="O1239" s="74" t="str">
        <f t="shared" si="9"/>
        <v>#NAME?</v>
      </c>
      <c r="P1239" s="75" t="str">
        <f>IF(O1239="","",IF(OR(periods_per_year=26,periods_per_year=52),IF(periods_per_year=26,IF(O1239=1,fpdate,P1238+14),IF(periods_per_year=52,IF(O1239=1,fpdate,P1238+7),"n/a")),IF(periods_per_year=24,DATE(YEAR(fpdate),MONTH(fpdate)+(O1239-1)/2+IF(AND(DAY(fpdate)&gt;=15,MOD(O1239,2)=0),1,0),IF(MOD(O1239,2)=0,IF(DAY(fpdate)&gt;=15,DAY(fpdate)-14,DAY(fpdate)+14),DAY(fpdate))),IF(DAY(DATE(YEAR(fpdate),MONTH(fpdate)+O1239-1,DAY(fpdate)))&lt;&gt;DAY(fpdate),DATE(YEAR(fpdate),MONTH(fpdate)+O1239,0),DATE(YEAR(fpdate),MONTH(fpdate)+O1239-1,DAY(fpdate))))))</f>
        <v>#NAME?</v>
      </c>
      <c r="Q1239" s="80" t="str">
        <f>IF(O1239="","",IF(D1239&lt;&gt;"",D1239,IF(O1239=1,start_rate,IF(variable,IF(OR(O1239=1,O1239&lt;$J$23*periods_per_year),Q1238,MIN($J$24,IF(MOD(O1239-1,$J$26)=0,MAX($J$25,Q1238+$J$27),Q1238))),Q1238))))</f>
        <v>#NAME?</v>
      </c>
      <c r="R1239" s="78" t="str">
        <f t="shared" si="10"/>
        <v>#NAME?</v>
      </c>
      <c r="S1239" s="78" t="str">
        <f t="shared" si="11"/>
        <v>#NAME?</v>
      </c>
      <c r="T1239" s="78" t="str">
        <f t="shared" si="12"/>
        <v>#NAME?</v>
      </c>
      <c r="U1239" s="78" t="str">
        <f t="shared" si="13"/>
        <v>#NAME?</v>
      </c>
    </row>
    <row r="1240" ht="12.75" customHeight="1">
      <c r="A1240" s="74" t="str">
        <f t="shared" si="1"/>
        <v>#NAME?</v>
      </c>
      <c r="B1240" s="75" t="str">
        <f>IF(A1240="","",IF(OR(periods_per_year=26,periods_per_year=52),IF(periods_per_year=26,IF(A1240=1,fpdate,B1239+14),IF(periods_per_year=52,IF(A1240=1,fpdate,B1239+7),"n/a")),IF(periods_per_year=24,DATE(YEAR(fpdate),MONTH(fpdate)+(A1240-1)/2+IF(AND(DAY(fpdate)&gt;=15,MOD(A1240,2)=0),1,0),IF(MOD(A1240,2)=0,IF(DAY(fpdate)&gt;=15,DAY(fpdate)-14,DAY(fpdate)+14),DAY(fpdate))),IF(DAY(DATE(YEAR(fpdate),MONTH(fpdate)+A1240-1,DAY(fpdate)))&lt;&gt;DAY(fpdate),DATE(YEAR(fpdate),MONTH(fpdate)+A1240,0),DATE(YEAR(fpdate),MONTH(fpdate)+A1240-1,DAY(fpdate))))))</f>
        <v>#NAME?</v>
      </c>
      <c r="C1240" s="76" t="str">
        <f t="shared" si="2"/>
        <v>#NAME?</v>
      </c>
      <c r="D1240" s="77" t="str">
        <f>IF(A1240="","",IF(A1240=1,start_rate,IF(variable,IF(OR(A1240=1,A1240&lt;$J$23*periods_per_year),D1239,MIN($J$24,IF(MOD(A1240-1,$J$26)=0,MAX($J$25,D1239+$J$27),D1239))),D1239)))</f>
        <v>#NAME?</v>
      </c>
      <c r="E1240" s="78" t="str">
        <f t="shared" si="3"/>
        <v>#NAME?</v>
      </c>
      <c r="F1240" s="78" t="str">
        <f t="shared" si="4"/>
        <v>#NAME?</v>
      </c>
      <c r="G1240" s="78" t="str">
        <f>IF(OR(A1240="",A1240&lt;$E$23),"",IF(J1239&lt;=F1240,0,IF(IF(AND(A1240&gt;=$E$23,MOD(A1240-$E$23,int)=0),$E$24,0)+F1240&gt;=J1239+E1240,J1239+E1240-F1240,IF(AND(A1240&gt;=$E$23,MOD(A1240-$E$23,int)=0),$E$24,0)+IF(IF(AND(A1240&gt;=$E$23,MOD(A1240-$E$23,int)=0),$E$24,0)+IF(MOD(A1240-$E$27,periods_per_year)=0,$E$26,0)+F1240&lt;J1239+E1240,IF(MOD(A1240-$E$27,periods_per_year)=0,$E$26,0),J1239+E1240-IF(AND(A1240&gt;=$E$23,MOD(A1240-$E$23,int)=0),$E$24,0)-F1240))))</f>
        <v>#NAME?</v>
      </c>
      <c r="H1240" s="79"/>
      <c r="I1240" s="78" t="str">
        <f t="shared" si="5"/>
        <v>#NAME?</v>
      </c>
      <c r="J1240" s="78" t="str">
        <f t="shared" si="6"/>
        <v>#NAME?</v>
      </c>
      <c r="K1240" s="78" t="str">
        <f t="shared" si="7"/>
        <v>#NAME?</v>
      </c>
      <c r="L1240" s="78" t="str">
        <f t="shared" si="8"/>
        <v>#NAME?</v>
      </c>
      <c r="M1240" s="4"/>
      <c r="N1240" s="4"/>
      <c r="O1240" s="74" t="str">
        <f t="shared" si="9"/>
        <v>#NAME?</v>
      </c>
      <c r="P1240" s="75" t="str">
        <f>IF(O1240="","",IF(OR(periods_per_year=26,periods_per_year=52),IF(periods_per_year=26,IF(O1240=1,fpdate,P1239+14),IF(periods_per_year=52,IF(O1240=1,fpdate,P1239+7),"n/a")),IF(periods_per_year=24,DATE(YEAR(fpdate),MONTH(fpdate)+(O1240-1)/2+IF(AND(DAY(fpdate)&gt;=15,MOD(O1240,2)=0),1,0),IF(MOD(O1240,2)=0,IF(DAY(fpdate)&gt;=15,DAY(fpdate)-14,DAY(fpdate)+14),DAY(fpdate))),IF(DAY(DATE(YEAR(fpdate),MONTH(fpdate)+O1240-1,DAY(fpdate)))&lt;&gt;DAY(fpdate),DATE(YEAR(fpdate),MONTH(fpdate)+O1240,0),DATE(YEAR(fpdate),MONTH(fpdate)+O1240-1,DAY(fpdate))))))</f>
        <v>#NAME?</v>
      </c>
      <c r="Q1240" s="80" t="str">
        <f>IF(O1240="","",IF(D1240&lt;&gt;"",D1240,IF(O1240=1,start_rate,IF(variable,IF(OR(O1240=1,O1240&lt;$J$23*periods_per_year),Q1239,MIN($J$24,IF(MOD(O1240-1,$J$26)=0,MAX($J$25,Q1239+$J$27),Q1239))),Q1239))))</f>
        <v>#NAME?</v>
      </c>
      <c r="R1240" s="78" t="str">
        <f t="shared" si="10"/>
        <v>#NAME?</v>
      </c>
      <c r="S1240" s="78" t="str">
        <f t="shared" si="11"/>
        <v>#NAME?</v>
      </c>
      <c r="T1240" s="78" t="str">
        <f t="shared" si="12"/>
        <v>#NAME?</v>
      </c>
      <c r="U1240" s="78" t="str">
        <f t="shared" si="13"/>
        <v>#NAME?</v>
      </c>
    </row>
    <row r="1241" ht="12.75" customHeight="1">
      <c r="A1241" s="74" t="str">
        <f t="shared" si="1"/>
        <v>#NAME?</v>
      </c>
      <c r="B1241" s="75" t="str">
        <f>IF(A1241="","",IF(OR(periods_per_year=26,periods_per_year=52),IF(periods_per_year=26,IF(A1241=1,fpdate,B1240+14),IF(periods_per_year=52,IF(A1241=1,fpdate,B1240+7),"n/a")),IF(periods_per_year=24,DATE(YEAR(fpdate),MONTH(fpdate)+(A1241-1)/2+IF(AND(DAY(fpdate)&gt;=15,MOD(A1241,2)=0),1,0),IF(MOD(A1241,2)=0,IF(DAY(fpdate)&gt;=15,DAY(fpdate)-14,DAY(fpdate)+14),DAY(fpdate))),IF(DAY(DATE(YEAR(fpdate),MONTH(fpdate)+A1241-1,DAY(fpdate)))&lt;&gt;DAY(fpdate),DATE(YEAR(fpdate),MONTH(fpdate)+A1241,0),DATE(YEAR(fpdate),MONTH(fpdate)+A1241-1,DAY(fpdate))))))</f>
        <v>#NAME?</v>
      </c>
      <c r="C1241" s="76" t="str">
        <f t="shared" si="2"/>
        <v>#NAME?</v>
      </c>
      <c r="D1241" s="77" t="str">
        <f>IF(A1241="","",IF(A1241=1,start_rate,IF(variable,IF(OR(A1241=1,A1241&lt;$J$23*periods_per_year),D1240,MIN($J$24,IF(MOD(A1241-1,$J$26)=0,MAX($J$25,D1240+$J$27),D1240))),D1240)))</f>
        <v>#NAME?</v>
      </c>
      <c r="E1241" s="78" t="str">
        <f t="shared" si="3"/>
        <v>#NAME?</v>
      </c>
      <c r="F1241" s="78" t="str">
        <f t="shared" si="4"/>
        <v>#NAME?</v>
      </c>
      <c r="G1241" s="78" t="str">
        <f>IF(OR(A1241="",A1241&lt;$E$23),"",IF(J1240&lt;=F1241,0,IF(IF(AND(A1241&gt;=$E$23,MOD(A1241-$E$23,int)=0),$E$24,0)+F1241&gt;=J1240+E1241,J1240+E1241-F1241,IF(AND(A1241&gt;=$E$23,MOD(A1241-$E$23,int)=0),$E$24,0)+IF(IF(AND(A1241&gt;=$E$23,MOD(A1241-$E$23,int)=0),$E$24,0)+IF(MOD(A1241-$E$27,periods_per_year)=0,$E$26,0)+F1241&lt;J1240+E1241,IF(MOD(A1241-$E$27,periods_per_year)=0,$E$26,0),J1240+E1241-IF(AND(A1241&gt;=$E$23,MOD(A1241-$E$23,int)=0),$E$24,0)-F1241))))</f>
        <v>#NAME?</v>
      </c>
      <c r="H1241" s="79"/>
      <c r="I1241" s="78" t="str">
        <f t="shared" si="5"/>
        <v>#NAME?</v>
      </c>
      <c r="J1241" s="78" t="str">
        <f t="shared" si="6"/>
        <v>#NAME?</v>
      </c>
      <c r="K1241" s="78" t="str">
        <f t="shared" si="7"/>
        <v>#NAME?</v>
      </c>
      <c r="L1241" s="78" t="str">
        <f t="shared" si="8"/>
        <v>#NAME?</v>
      </c>
      <c r="M1241" s="4"/>
      <c r="N1241" s="4"/>
      <c r="O1241" s="74" t="str">
        <f t="shared" si="9"/>
        <v>#NAME?</v>
      </c>
      <c r="P1241" s="75" t="str">
        <f>IF(O1241="","",IF(OR(periods_per_year=26,periods_per_year=52),IF(periods_per_year=26,IF(O1241=1,fpdate,P1240+14),IF(periods_per_year=52,IF(O1241=1,fpdate,P1240+7),"n/a")),IF(periods_per_year=24,DATE(YEAR(fpdate),MONTH(fpdate)+(O1241-1)/2+IF(AND(DAY(fpdate)&gt;=15,MOD(O1241,2)=0),1,0),IF(MOD(O1241,2)=0,IF(DAY(fpdate)&gt;=15,DAY(fpdate)-14,DAY(fpdate)+14),DAY(fpdate))),IF(DAY(DATE(YEAR(fpdate),MONTH(fpdate)+O1241-1,DAY(fpdate)))&lt;&gt;DAY(fpdate),DATE(YEAR(fpdate),MONTH(fpdate)+O1241,0),DATE(YEAR(fpdate),MONTH(fpdate)+O1241-1,DAY(fpdate))))))</f>
        <v>#NAME?</v>
      </c>
      <c r="Q1241" s="80" t="str">
        <f>IF(O1241="","",IF(D1241&lt;&gt;"",D1241,IF(O1241=1,start_rate,IF(variable,IF(OR(O1241=1,O1241&lt;$J$23*periods_per_year),Q1240,MIN($J$24,IF(MOD(O1241-1,$J$26)=0,MAX($J$25,Q1240+$J$27),Q1240))),Q1240))))</f>
        <v>#NAME?</v>
      </c>
      <c r="R1241" s="78" t="str">
        <f t="shared" si="10"/>
        <v>#NAME?</v>
      </c>
      <c r="S1241" s="78" t="str">
        <f t="shared" si="11"/>
        <v>#NAME?</v>
      </c>
      <c r="T1241" s="78" t="str">
        <f t="shared" si="12"/>
        <v>#NAME?</v>
      </c>
      <c r="U1241" s="78" t="str">
        <f t="shared" si="13"/>
        <v>#NAME?</v>
      </c>
    </row>
    <row r="1242" ht="12.75" customHeight="1">
      <c r="A1242" s="74" t="str">
        <f t="shared" si="1"/>
        <v>#NAME?</v>
      </c>
      <c r="B1242" s="75" t="str">
        <f>IF(A1242="","",IF(OR(periods_per_year=26,periods_per_year=52),IF(periods_per_year=26,IF(A1242=1,fpdate,B1241+14),IF(periods_per_year=52,IF(A1242=1,fpdate,B1241+7),"n/a")),IF(periods_per_year=24,DATE(YEAR(fpdate),MONTH(fpdate)+(A1242-1)/2+IF(AND(DAY(fpdate)&gt;=15,MOD(A1242,2)=0),1,0),IF(MOD(A1242,2)=0,IF(DAY(fpdate)&gt;=15,DAY(fpdate)-14,DAY(fpdate)+14),DAY(fpdate))),IF(DAY(DATE(YEAR(fpdate),MONTH(fpdate)+A1242-1,DAY(fpdate)))&lt;&gt;DAY(fpdate),DATE(YEAR(fpdate),MONTH(fpdate)+A1242,0),DATE(YEAR(fpdate),MONTH(fpdate)+A1242-1,DAY(fpdate))))))</f>
        <v>#NAME?</v>
      </c>
      <c r="C1242" s="76" t="str">
        <f t="shared" si="2"/>
        <v>#NAME?</v>
      </c>
      <c r="D1242" s="77" t="str">
        <f>IF(A1242="","",IF(A1242=1,start_rate,IF(variable,IF(OR(A1242=1,A1242&lt;$J$23*periods_per_year),D1241,MIN($J$24,IF(MOD(A1242-1,$J$26)=0,MAX($J$25,D1241+$J$27),D1241))),D1241)))</f>
        <v>#NAME?</v>
      </c>
      <c r="E1242" s="78" t="str">
        <f t="shared" si="3"/>
        <v>#NAME?</v>
      </c>
      <c r="F1242" s="78" t="str">
        <f t="shared" si="4"/>
        <v>#NAME?</v>
      </c>
      <c r="G1242" s="78" t="str">
        <f>IF(OR(A1242="",A1242&lt;$E$23),"",IF(J1241&lt;=F1242,0,IF(IF(AND(A1242&gt;=$E$23,MOD(A1242-$E$23,int)=0),$E$24,0)+F1242&gt;=J1241+E1242,J1241+E1242-F1242,IF(AND(A1242&gt;=$E$23,MOD(A1242-$E$23,int)=0),$E$24,0)+IF(IF(AND(A1242&gt;=$E$23,MOD(A1242-$E$23,int)=0),$E$24,0)+IF(MOD(A1242-$E$27,periods_per_year)=0,$E$26,0)+F1242&lt;J1241+E1242,IF(MOD(A1242-$E$27,periods_per_year)=0,$E$26,0),J1241+E1242-IF(AND(A1242&gt;=$E$23,MOD(A1242-$E$23,int)=0),$E$24,0)-F1242))))</f>
        <v>#NAME?</v>
      </c>
      <c r="H1242" s="79"/>
      <c r="I1242" s="78" t="str">
        <f t="shared" si="5"/>
        <v>#NAME?</v>
      </c>
      <c r="J1242" s="78" t="str">
        <f t="shared" si="6"/>
        <v>#NAME?</v>
      </c>
      <c r="K1242" s="78" t="str">
        <f t="shared" si="7"/>
        <v>#NAME?</v>
      </c>
      <c r="L1242" s="78" t="str">
        <f t="shared" si="8"/>
        <v>#NAME?</v>
      </c>
      <c r="M1242" s="4"/>
      <c r="N1242" s="4"/>
      <c r="O1242" s="74" t="str">
        <f t="shared" si="9"/>
        <v>#NAME?</v>
      </c>
      <c r="P1242" s="75" t="str">
        <f>IF(O1242="","",IF(OR(periods_per_year=26,periods_per_year=52),IF(periods_per_year=26,IF(O1242=1,fpdate,P1241+14),IF(periods_per_year=52,IF(O1242=1,fpdate,P1241+7),"n/a")),IF(periods_per_year=24,DATE(YEAR(fpdate),MONTH(fpdate)+(O1242-1)/2+IF(AND(DAY(fpdate)&gt;=15,MOD(O1242,2)=0),1,0),IF(MOD(O1242,2)=0,IF(DAY(fpdate)&gt;=15,DAY(fpdate)-14,DAY(fpdate)+14),DAY(fpdate))),IF(DAY(DATE(YEAR(fpdate),MONTH(fpdate)+O1242-1,DAY(fpdate)))&lt;&gt;DAY(fpdate),DATE(YEAR(fpdate),MONTH(fpdate)+O1242,0),DATE(YEAR(fpdate),MONTH(fpdate)+O1242-1,DAY(fpdate))))))</f>
        <v>#NAME?</v>
      </c>
      <c r="Q1242" s="80" t="str">
        <f>IF(O1242="","",IF(D1242&lt;&gt;"",D1242,IF(O1242=1,start_rate,IF(variable,IF(OR(O1242=1,O1242&lt;$J$23*periods_per_year),Q1241,MIN($J$24,IF(MOD(O1242-1,$J$26)=0,MAX($J$25,Q1241+$J$27),Q1241))),Q1241))))</f>
        <v>#NAME?</v>
      </c>
      <c r="R1242" s="78" t="str">
        <f t="shared" si="10"/>
        <v>#NAME?</v>
      </c>
      <c r="S1242" s="78" t="str">
        <f t="shared" si="11"/>
        <v>#NAME?</v>
      </c>
      <c r="T1242" s="78" t="str">
        <f t="shared" si="12"/>
        <v>#NAME?</v>
      </c>
      <c r="U1242" s="78" t="str">
        <f t="shared" si="13"/>
        <v>#NAME?</v>
      </c>
    </row>
    <row r="1243" ht="12.75" customHeight="1">
      <c r="A1243" s="74" t="str">
        <f t="shared" si="1"/>
        <v>#NAME?</v>
      </c>
      <c r="B1243" s="75" t="str">
        <f>IF(A1243="","",IF(OR(periods_per_year=26,periods_per_year=52),IF(periods_per_year=26,IF(A1243=1,fpdate,B1242+14),IF(periods_per_year=52,IF(A1243=1,fpdate,B1242+7),"n/a")),IF(periods_per_year=24,DATE(YEAR(fpdate),MONTH(fpdate)+(A1243-1)/2+IF(AND(DAY(fpdate)&gt;=15,MOD(A1243,2)=0),1,0),IF(MOD(A1243,2)=0,IF(DAY(fpdate)&gt;=15,DAY(fpdate)-14,DAY(fpdate)+14),DAY(fpdate))),IF(DAY(DATE(YEAR(fpdate),MONTH(fpdate)+A1243-1,DAY(fpdate)))&lt;&gt;DAY(fpdate),DATE(YEAR(fpdate),MONTH(fpdate)+A1243,0),DATE(YEAR(fpdate),MONTH(fpdate)+A1243-1,DAY(fpdate))))))</f>
        <v>#NAME?</v>
      </c>
      <c r="C1243" s="76" t="str">
        <f t="shared" si="2"/>
        <v>#NAME?</v>
      </c>
      <c r="D1243" s="77" t="str">
        <f>IF(A1243="","",IF(A1243=1,start_rate,IF(variable,IF(OR(A1243=1,A1243&lt;$J$23*periods_per_year),D1242,MIN($J$24,IF(MOD(A1243-1,$J$26)=0,MAX($J$25,D1242+$J$27),D1242))),D1242)))</f>
        <v>#NAME?</v>
      </c>
      <c r="E1243" s="78" t="str">
        <f t="shared" si="3"/>
        <v>#NAME?</v>
      </c>
      <c r="F1243" s="78" t="str">
        <f t="shared" si="4"/>
        <v>#NAME?</v>
      </c>
      <c r="G1243" s="78" t="str">
        <f>IF(OR(A1243="",A1243&lt;$E$23),"",IF(J1242&lt;=F1243,0,IF(IF(AND(A1243&gt;=$E$23,MOD(A1243-$E$23,int)=0),$E$24,0)+F1243&gt;=J1242+E1243,J1242+E1243-F1243,IF(AND(A1243&gt;=$E$23,MOD(A1243-$E$23,int)=0),$E$24,0)+IF(IF(AND(A1243&gt;=$E$23,MOD(A1243-$E$23,int)=0),$E$24,0)+IF(MOD(A1243-$E$27,periods_per_year)=0,$E$26,0)+F1243&lt;J1242+E1243,IF(MOD(A1243-$E$27,periods_per_year)=0,$E$26,0),J1242+E1243-IF(AND(A1243&gt;=$E$23,MOD(A1243-$E$23,int)=0),$E$24,0)-F1243))))</f>
        <v>#NAME?</v>
      </c>
      <c r="H1243" s="79"/>
      <c r="I1243" s="78" t="str">
        <f t="shared" si="5"/>
        <v>#NAME?</v>
      </c>
      <c r="J1243" s="78" t="str">
        <f t="shared" si="6"/>
        <v>#NAME?</v>
      </c>
      <c r="K1243" s="78" t="str">
        <f t="shared" si="7"/>
        <v>#NAME?</v>
      </c>
      <c r="L1243" s="78" t="str">
        <f t="shared" si="8"/>
        <v>#NAME?</v>
      </c>
      <c r="M1243" s="4"/>
      <c r="N1243" s="4"/>
      <c r="O1243" s="74" t="str">
        <f t="shared" si="9"/>
        <v>#NAME?</v>
      </c>
      <c r="P1243" s="75" t="str">
        <f>IF(O1243="","",IF(OR(periods_per_year=26,periods_per_year=52),IF(periods_per_year=26,IF(O1243=1,fpdate,P1242+14),IF(periods_per_year=52,IF(O1243=1,fpdate,P1242+7),"n/a")),IF(periods_per_year=24,DATE(YEAR(fpdate),MONTH(fpdate)+(O1243-1)/2+IF(AND(DAY(fpdate)&gt;=15,MOD(O1243,2)=0),1,0),IF(MOD(O1243,2)=0,IF(DAY(fpdate)&gt;=15,DAY(fpdate)-14,DAY(fpdate)+14),DAY(fpdate))),IF(DAY(DATE(YEAR(fpdate),MONTH(fpdate)+O1243-1,DAY(fpdate)))&lt;&gt;DAY(fpdate),DATE(YEAR(fpdate),MONTH(fpdate)+O1243,0),DATE(YEAR(fpdate),MONTH(fpdate)+O1243-1,DAY(fpdate))))))</f>
        <v>#NAME?</v>
      </c>
      <c r="Q1243" s="80" t="str">
        <f>IF(O1243="","",IF(D1243&lt;&gt;"",D1243,IF(O1243=1,start_rate,IF(variable,IF(OR(O1243=1,O1243&lt;$J$23*periods_per_year),Q1242,MIN($J$24,IF(MOD(O1243-1,$J$26)=0,MAX($J$25,Q1242+$J$27),Q1242))),Q1242))))</f>
        <v>#NAME?</v>
      </c>
      <c r="R1243" s="78" t="str">
        <f t="shared" si="10"/>
        <v>#NAME?</v>
      </c>
      <c r="S1243" s="78" t="str">
        <f t="shared" si="11"/>
        <v>#NAME?</v>
      </c>
      <c r="T1243" s="78" t="str">
        <f t="shared" si="12"/>
        <v>#NAME?</v>
      </c>
      <c r="U1243" s="78" t="str">
        <f t="shared" si="13"/>
        <v>#NAME?</v>
      </c>
    </row>
    <row r="1244" ht="12.75" customHeight="1">
      <c r="A1244" s="74" t="str">
        <f t="shared" si="1"/>
        <v>#NAME?</v>
      </c>
      <c r="B1244" s="75" t="str">
        <f>IF(A1244="","",IF(OR(periods_per_year=26,periods_per_year=52),IF(periods_per_year=26,IF(A1244=1,fpdate,B1243+14),IF(periods_per_year=52,IF(A1244=1,fpdate,B1243+7),"n/a")),IF(periods_per_year=24,DATE(YEAR(fpdate),MONTH(fpdate)+(A1244-1)/2+IF(AND(DAY(fpdate)&gt;=15,MOD(A1244,2)=0),1,0),IF(MOD(A1244,2)=0,IF(DAY(fpdate)&gt;=15,DAY(fpdate)-14,DAY(fpdate)+14),DAY(fpdate))),IF(DAY(DATE(YEAR(fpdate),MONTH(fpdate)+A1244-1,DAY(fpdate)))&lt;&gt;DAY(fpdate),DATE(YEAR(fpdate),MONTH(fpdate)+A1244,0),DATE(YEAR(fpdate),MONTH(fpdate)+A1244-1,DAY(fpdate))))))</f>
        <v>#NAME?</v>
      </c>
      <c r="C1244" s="76" t="str">
        <f t="shared" si="2"/>
        <v>#NAME?</v>
      </c>
      <c r="D1244" s="77" t="str">
        <f>IF(A1244="","",IF(A1244=1,start_rate,IF(variable,IF(OR(A1244=1,A1244&lt;$J$23*periods_per_year),D1243,MIN($J$24,IF(MOD(A1244-1,$J$26)=0,MAX($J$25,D1243+$J$27),D1243))),D1243)))</f>
        <v>#NAME?</v>
      </c>
      <c r="E1244" s="78" t="str">
        <f t="shared" si="3"/>
        <v>#NAME?</v>
      </c>
      <c r="F1244" s="78" t="str">
        <f t="shared" si="4"/>
        <v>#NAME?</v>
      </c>
      <c r="G1244" s="78" t="str">
        <f>IF(OR(A1244="",A1244&lt;$E$23),"",IF(J1243&lt;=F1244,0,IF(IF(AND(A1244&gt;=$E$23,MOD(A1244-$E$23,int)=0),$E$24,0)+F1244&gt;=J1243+E1244,J1243+E1244-F1244,IF(AND(A1244&gt;=$E$23,MOD(A1244-$E$23,int)=0),$E$24,0)+IF(IF(AND(A1244&gt;=$E$23,MOD(A1244-$E$23,int)=0),$E$24,0)+IF(MOD(A1244-$E$27,periods_per_year)=0,$E$26,0)+F1244&lt;J1243+E1244,IF(MOD(A1244-$E$27,periods_per_year)=0,$E$26,0),J1243+E1244-IF(AND(A1244&gt;=$E$23,MOD(A1244-$E$23,int)=0),$E$24,0)-F1244))))</f>
        <v>#NAME?</v>
      </c>
      <c r="H1244" s="79"/>
      <c r="I1244" s="78" t="str">
        <f t="shared" si="5"/>
        <v>#NAME?</v>
      </c>
      <c r="J1244" s="78" t="str">
        <f t="shared" si="6"/>
        <v>#NAME?</v>
      </c>
      <c r="K1244" s="78" t="str">
        <f t="shared" si="7"/>
        <v>#NAME?</v>
      </c>
      <c r="L1244" s="78" t="str">
        <f t="shared" si="8"/>
        <v>#NAME?</v>
      </c>
      <c r="M1244" s="4"/>
      <c r="N1244" s="4"/>
      <c r="O1244" s="74" t="str">
        <f t="shared" si="9"/>
        <v>#NAME?</v>
      </c>
      <c r="P1244" s="75" t="str">
        <f>IF(O1244="","",IF(OR(periods_per_year=26,periods_per_year=52),IF(periods_per_year=26,IF(O1244=1,fpdate,P1243+14),IF(periods_per_year=52,IF(O1244=1,fpdate,P1243+7),"n/a")),IF(periods_per_year=24,DATE(YEAR(fpdate),MONTH(fpdate)+(O1244-1)/2+IF(AND(DAY(fpdate)&gt;=15,MOD(O1244,2)=0),1,0),IF(MOD(O1244,2)=0,IF(DAY(fpdate)&gt;=15,DAY(fpdate)-14,DAY(fpdate)+14),DAY(fpdate))),IF(DAY(DATE(YEAR(fpdate),MONTH(fpdate)+O1244-1,DAY(fpdate)))&lt;&gt;DAY(fpdate),DATE(YEAR(fpdate),MONTH(fpdate)+O1244,0),DATE(YEAR(fpdate),MONTH(fpdate)+O1244-1,DAY(fpdate))))))</f>
        <v>#NAME?</v>
      </c>
      <c r="Q1244" s="80" t="str">
        <f>IF(O1244="","",IF(D1244&lt;&gt;"",D1244,IF(O1244=1,start_rate,IF(variable,IF(OR(O1244=1,O1244&lt;$J$23*periods_per_year),Q1243,MIN($J$24,IF(MOD(O1244-1,$J$26)=0,MAX($J$25,Q1243+$J$27),Q1243))),Q1243))))</f>
        <v>#NAME?</v>
      </c>
      <c r="R1244" s="78" t="str">
        <f t="shared" si="10"/>
        <v>#NAME?</v>
      </c>
      <c r="S1244" s="78" t="str">
        <f t="shared" si="11"/>
        <v>#NAME?</v>
      </c>
      <c r="T1244" s="78" t="str">
        <f t="shared" si="12"/>
        <v>#NAME?</v>
      </c>
      <c r="U1244" s="78" t="str">
        <f t="shared" si="13"/>
        <v>#NAME?</v>
      </c>
    </row>
    <row r="1245" ht="12.75" customHeight="1">
      <c r="A1245" s="74" t="str">
        <f t="shared" si="1"/>
        <v>#NAME?</v>
      </c>
      <c r="B1245" s="75" t="str">
        <f>IF(A1245="","",IF(OR(periods_per_year=26,periods_per_year=52),IF(periods_per_year=26,IF(A1245=1,fpdate,B1244+14),IF(periods_per_year=52,IF(A1245=1,fpdate,B1244+7),"n/a")),IF(periods_per_year=24,DATE(YEAR(fpdate),MONTH(fpdate)+(A1245-1)/2+IF(AND(DAY(fpdate)&gt;=15,MOD(A1245,2)=0),1,0),IF(MOD(A1245,2)=0,IF(DAY(fpdate)&gt;=15,DAY(fpdate)-14,DAY(fpdate)+14),DAY(fpdate))),IF(DAY(DATE(YEAR(fpdate),MONTH(fpdate)+A1245-1,DAY(fpdate)))&lt;&gt;DAY(fpdate),DATE(YEAR(fpdate),MONTH(fpdate)+A1245,0),DATE(YEAR(fpdate),MONTH(fpdate)+A1245-1,DAY(fpdate))))))</f>
        <v>#NAME?</v>
      </c>
      <c r="C1245" s="76" t="str">
        <f t="shared" si="2"/>
        <v>#NAME?</v>
      </c>
      <c r="D1245" s="77" t="str">
        <f>IF(A1245="","",IF(A1245=1,start_rate,IF(variable,IF(OR(A1245=1,A1245&lt;$J$23*periods_per_year),D1244,MIN($J$24,IF(MOD(A1245-1,$J$26)=0,MAX($J$25,D1244+$J$27),D1244))),D1244)))</f>
        <v>#NAME?</v>
      </c>
      <c r="E1245" s="78" t="str">
        <f t="shared" si="3"/>
        <v>#NAME?</v>
      </c>
      <c r="F1245" s="78" t="str">
        <f t="shared" si="4"/>
        <v>#NAME?</v>
      </c>
      <c r="G1245" s="78" t="str">
        <f>IF(OR(A1245="",A1245&lt;$E$23),"",IF(J1244&lt;=F1245,0,IF(IF(AND(A1245&gt;=$E$23,MOD(A1245-$E$23,int)=0),$E$24,0)+F1245&gt;=J1244+E1245,J1244+E1245-F1245,IF(AND(A1245&gt;=$E$23,MOD(A1245-$E$23,int)=0),$E$24,0)+IF(IF(AND(A1245&gt;=$E$23,MOD(A1245-$E$23,int)=0),$E$24,0)+IF(MOD(A1245-$E$27,periods_per_year)=0,$E$26,0)+F1245&lt;J1244+E1245,IF(MOD(A1245-$E$27,periods_per_year)=0,$E$26,0),J1244+E1245-IF(AND(A1245&gt;=$E$23,MOD(A1245-$E$23,int)=0),$E$24,0)-F1245))))</f>
        <v>#NAME?</v>
      </c>
      <c r="H1245" s="79"/>
      <c r="I1245" s="78" t="str">
        <f t="shared" si="5"/>
        <v>#NAME?</v>
      </c>
      <c r="J1245" s="78" t="str">
        <f t="shared" si="6"/>
        <v>#NAME?</v>
      </c>
      <c r="K1245" s="78" t="str">
        <f t="shared" si="7"/>
        <v>#NAME?</v>
      </c>
      <c r="L1245" s="78" t="str">
        <f t="shared" si="8"/>
        <v>#NAME?</v>
      </c>
      <c r="M1245" s="4"/>
      <c r="N1245" s="4"/>
      <c r="O1245" s="74" t="str">
        <f t="shared" si="9"/>
        <v>#NAME?</v>
      </c>
      <c r="P1245" s="75" t="str">
        <f>IF(O1245="","",IF(OR(periods_per_year=26,periods_per_year=52),IF(periods_per_year=26,IF(O1245=1,fpdate,P1244+14),IF(periods_per_year=52,IF(O1245=1,fpdate,P1244+7),"n/a")),IF(periods_per_year=24,DATE(YEAR(fpdate),MONTH(fpdate)+(O1245-1)/2+IF(AND(DAY(fpdate)&gt;=15,MOD(O1245,2)=0),1,0),IF(MOD(O1245,2)=0,IF(DAY(fpdate)&gt;=15,DAY(fpdate)-14,DAY(fpdate)+14),DAY(fpdate))),IF(DAY(DATE(YEAR(fpdate),MONTH(fpdate)+O1245-1,DAY(fpdate)))&lt;&gt;DAY(fpdate),DATE(YEAR(fpdate),MONTH(fpdate)+O1245,0),DATE(YEAR(fpdate),MONTH(fpdate)+O1245-1,DAY(fpdate))))))</f>
        <v>#NAME?</v>
      </c>
      <c r="Q1245" s="80" t="str">
        <f>IF(O1245="","",IF(D1245&lt;&gt;"",D1245,IF(O1245=1,start_rate,IF(variable,IF(OR(O1245=1,O1245&lt;$J$23*periods_per_year),Q1244,MIN($J$24,IF(MOD(O1245-1,$J$26)=0,MAX($J$25,Q1244+$J$27),Q1244))),Q1244))))</f>
        <v>#NAME?</v>
      </c>
      <c r="R1245" s="78" t="str">
        <f t="shared" si="10"/>
        <v>#NAME?</v>
      </c>
      <c r="S1245" s="78" t="str">
        <f t="shared" si="11"/>
        <v>#NAME?</v>
      </c>
      <c r="T1245" s="78" t="str">
        <f t="shared" si="12"/>
        <v>#NAME?</v>
      </c>
      <c r="U1245" s="78" t="str">
        <f t="shared" si="13"/>
        <v>#NAME?</v>
      </c>
    </row>
    <row r="1246" ht="12.75" customHeight="1">
      <c r="A1246" s="74" t="str">
        <f t="shared" si="1"/>
        <v>#NAME?</v>
      </c>
      <c r="B1246" s="75" t="str">
        <f>IF(A1246="","",IF(OR(periods_per_year=26,periods_per_year=52),IF(periods_per_year=26,IF(A1246=1,fpdate,B1245+14),IF(periods_per_year=52,IF(A1246=1,fpdate,B1245+7),"n/a")),IF(periods_per_year=24,DATE(YEAR(fpdate),MONTH(fpdate)+(A1246-1)/2+IF(AND(DAY(fpdate)&gt;=15,MOD(A1246,2)=0),1,0),IF(MOD(A1246,2)=0,IF(DAY(fpdate)&gt;=15,DAY(fpdate)-14,DAY(fpdate)+14),DAY(fpdate))),IF(DAY(DATE(YEAR(fpdate),MONTH(fpdate)+A1246-1,DAY(fpdate)))&lt;&gt;DAY(fpdate),DATE(YEAR(fpdate),MONTH(fpdate)+A1246,0),DATE(YEAR(fpdate),MONTH(fpdate)+A1246-1,DAY(fpdate))))))</f>
        <v>#NAME?</v>
      </c>
      <c r="C1246" s="76" t="str">
        <f t="shared" si="2"/>
        <v>#NAME?</v>
      </c>
      <c r="D1246" s="77" t="str">
        <f>IF(A1246="","",IF(A1246=1,start_rate,IF(variable,IF(OR(A1246=1,A1246&lt;$J$23*periods_per_year),D1245,MIN($J$24,IF(MOD(A1246-1,$J$26)=0,MAX($J$25,D1245+$J$27),D1245))),D1245)))</f>
        <v>#NAME?</v>
      </c>
      <c r="E1246" s="78" t="str">
        <f t="shared" si="3"/>
        <v>#NAME?</v>
      </c>
      <c r="F1246" s="78" t="str">
        <f t="shared" si="4"/>
        <v>#NAME?</v>
      </c>
      <c r="G1246" s="78" t="str">
        <f>IF(OR(A1246="",A1246&lt;$E$23),"",IF(J1245&lt;=F1246,0,IF(IF(AND(A1246&gt;=$E$23,MOD(A1246-$E$23,int)=0),$E$24,0)+F1246&gt;=J1245+E1246,J1245+E1246-F1246,IF(AND(A1246&gt;=$E$23,MOD(A1246-$E$23,int)=0),$E$24,0)+IF(IF(AND(A1246&gt;=$E$23,MOD(A1246-$E$23,int)=0),$E$24,0)+IF(MOD(A1246-$E$27,periods_per_year)=0,$E$26,0)+F1246&lt;J1245+E1246,IF(MOD(A1246-$E$27,periods_per_year)=0,$E$26,0),J1245+E1246-IF(AND(A1246&gt;=$E$23,MOD(A1246-$E$23,int)=0),$E$24,0)-F1246))))</f>
        <v>#NAME?</v>
      </c>
      <c r="H1246" s="79"/>
      <c r="I1246" s="78" t="str">
        <f t="shared" si="5"/>
        <v>#NAME?</v>
      </c>
      <c r="J1246" s="78" t="str">
        <f t="shared" si="6"/>
        <v>#NAME?</v>
      </c>
      <c r="K1246" s="78" t="str">
        <f t="shared" si="7"/>
        <v>#NAME?</v>
      </c>
      <c r="L1246" s="78" t="str">
        <f t="shared" si="8"/>
        <v>#NAME?</v>
      </c>
      <c r="M1246" s="4"/>
      <c r="N1246" s="4"/>
      <c r="O1246" s="74" t="str">
        <f t="shared" si="9"/>
        <v>#NAME?</v>
      </c>
      <c r="P1246" s="75" t="str">
        <f>IF(O1246="","",IF(OR(periods_per_year=26,periods_per_year=52),IF(periods_per_year=26,IF(O1246=1,fpdate,P1245+14),IF(periods_per_year=52,IF(O1246=1,fpdate,P1245+7),"n/a")),IF(periods_per_year=24,DATE(YEAR(fpdate),MONTH(fpdate)+(O1246-1)/2+IF(AND(DAY(fpdate)&gt;=15,MOD(O1246,2)=0),1,0),IF(MOD(O1246,2)=0,IF(DAY(fpdate)&gt;=15,DAY(fpdate)-14,DAY(fpdate)+14),DAY(fpdate))),IF(DAY(DATE(YEAR(fpdate),MONTH(fpdate)+O1246-1,DAY(fpdate)))&lt;&gt;DAY(fpdate),DATE(YEAR(fpdate),MONTH(fpdate)+O1246,0),DATE(YEAR(fpdate),MONTH(fpdate)+O1246-1,DAY(fpdate))))))</f>
        <v>#NAME?</v>
      </c>
      <c r="Q1246" s="80" t="str">
        <f>IF(O1246="","",IF(D1246&lt;&gt;"",D1246,IF(O1246=1,start_rate,IF(variable,IF(OR(O1246=1,O1246&lt;$J$23*periods_per_year),Q1245,MIN($J$24,IF(MOD(O1246-1,$J$26)=0,MAX($J$25,Q1245+$J$27),Q1245))),Q1245))))</f>
        <v>#NAME?</v>
      </c>
      <c r="R1246" s="78" t="str">
        <f t="shared" si="10"/>
        <v>#NAME?</v>
      </c>
      <c r="S1246" s="78" t="str">
        <f t="shared" si="11"/>
        <v>#NAME?</v>
      </c>
      <c r="T1246" s="78" t="str">
        <f t="shared" si="12"/>
        <v>#NAME?</v>
      </c>
      <c r="U1246" s="78" t="str">
        <f t="shared" si="13"/>
        <v>#NAME?</v>
      </c>
    </row>
    <row r="1247" ht="12.75" customHeight="1">
      <c r="A1247" s="74" t="str">
        <f t="shared" si="1"/>
        <v>#NAME?</v>
      </c>
      <c r="B1247" s="75" t="str">
        <f>IF(A1247="","",IF(OR(periods_per_year=26,periods_per_year=52),IF(periods_per_year=26,IF(A1247=1,fpdate,B1246+14),IF(periods_per_year=52,IF(A1247=1,fpdate,B1246+7),"n/a")),IF(periods_per_year=24,DATE(YEAR(fpdate),MONTH(fpdate)+(A1247-1)/2+IF(AND(DAY(fpdate)&gt;=15,MOD(A1247,2)=0),1,0),IF(MOD(A1247,2)=0,IF(DAY(fpdate)&gt;=15,DAY(fpdate)-14,DAY(fpdate)+14),DAY(fpdate))),IF(DAY(DATE(YEAR(fpdate),MONTH(fpdate)+A1247-1,DAY(fpdate)))&lt;&gt;DAY(fpdate),DATE(YEAR(fpdate),MONTH(fpdate)+A1247,0),DATE(YEAR(fpdate),MONTH(fpdate)+A1247-1,DAY(fpdate))))))</f>
        <v>#NAME?</v>
      </c>
      <c r="C1247" s="76" t="str">
        <f t="shared" si="2"/>
        <v>#NAME?</v>
      </c>
      <c r="D1247" s="77" t="str">
        <f>IF(A1247="","",IF(A1247=1,start_rate,IF(variable,IF(OR(A1247=1,A1247&lt;$J$23*periods_per_year),D1246,MIN($J$24,IF(MOD(A1247-1,$J$26)=0,MAX($J$25,D1246+$J$27),D1246))),D1246)))</f>
        <v>#NAME?</v>
      </c>
      <c r="E1247" s="78" t="str">
        <f t="shared" si="3"/>
        <v>#NAME?</v>
      </c>
      <c r="F1247" s="78" t="str">
        <f t="shared" si="4"/>
        <v>#NAME?</v>
      </c>
      <c r="G1247" s="78" t="str">
        <f>IF(OR(A1247="",A1247&lt;$E$23),"",IF(J1246&lt;=F1247,0,IF(IF(AND(A1247&gt;=$E$23,MOD(A1247-$E$23,int)=0),$E$24,0)+F1247&gt;=J1246+E1247,J1246+E1247-F1247,IF(AND(A1247&gt;=$E$23,MOD(A1247-$E$23,int)=0),$E$24,0)+IF(IF(AND(A1247&gt;=$E$23,MOD(A1247-$E$23,int)=0),$E$24,0)+IF(MOD(A1247-$E$27,periods_per_year)=0,$E$26,0)+F1247&lt;J1246+E1247,IF(MOD(A1247-$E$27,periods_per_year)=0,$E$26,0),J1246+E1247-IF(AND(A1247&gt;=$E$23,MOD(A1247-$E$23,int)=0),$E$24,0)-F1247))))</f>
        <v>#NAME?</v>
      </c>
      <c r="H1247" s="79"/>
      <c r="I1247" s="78" t="str">
        <f t="shared" si="5"/>
        <v>#NAME?</v>
      </c>
      <c r="J1247" s="78" t="str">
        <f t="shared" si="6"/>
        <v>#NAME?</v>
      </c>
      <c r="K1247" s="78" t="str">
        <f t="shared" si="7"/>
        <v>#NAME?</v>
      </c>
      <c r="L1247" s="78" t="str">
        <f t="shared" si="8"/>
        <v>#NAME?</v>
      </c>
      <c r="M1247" s="4"/>
      <c r="N1247" s="4"/>
      <c r="O1247" s="74" t="str">
        <f t="shared" si="9"/>
        <v>#NAME?</v>
      </c>
      <c r="P1247" s="75" t="str">
        <f>IF(O1247="","",IF(OR(periods_per_year=26,periods_per_year=52),IF(periods_per_year=26,IF(O1247=1,fpdate,P1246+14),IF(periods_per_year=52,IF(O1247=1,fpdate,P1246+7),"n/a")),IF(periods_per_year=24,DATE(YEAR(fpdate),MONTH(fpdate)+(O1247-1)/2+IF(AND(DAY(fpdate)&gt;=15,MOD(O1247,2)=0),1,0),IF(MOD(O1247,2)=0,IF(DAY(fpdate)&gt;=15,DAY(fpdate)-14,DAY(fpdate)+14),DAY(fpdate))),IF(DAY(DATE(YEAR(fpdate),MONTH(fpdate)+O1247-1,DAY(fpdate)))&lt;&gt;DAY(fpdate),DATE(YEAR(fpdate),MONTH(fpdate)+O1247,0),DATE(YEAR(fpdate),MONTH(fpdate)+O1247-1,DAY(fpdate))))))</f>
        <v>#NAME?</v>
      </c>
      <c r="Q1247" s="80" t="str">
        <f>IF(O1247="","",IF(D1247&lt;&gt;"",D1247,IF(O1247=1,start_rate,IF(variable,IF(OR(O1247=1,O1247&lt;$J$23*periods_per_year),Q1246,MIN($J$24,IF(MOD(O1247-1,$J$26)=0,MAX($J$25,Q1246+$J$27),Q1246))),Q1246))))</f>
        <v>#NAME?</v>
      </c>
      <c r="R1247" s="78" t="str">
        <f t="shared" si="10"/>
        <v>#NAME?</v>
      </c>
      <c r="S1247" s="78" t="str">
        <f t="shared" si="11"/>
        <v>#NAME?</v>
      </c>
      <c r="T1247" s="78" t="str">
        <f t="shared" si="12"/>
        <v>#NAME?</v>
      </c>
      <c r="U1247" s="78" t="str">
        <f t="shared" si="13"/>
        <v>#NAME?</v>
      </c>
    </row>
    <row r="1248" ht="12.75" customHeight="1">
      <c r="A1248" s="74" t="str">
        <f t="shared" si="1"/>
        <v>#NAME?</v>
      </c>
      <c r="B1248" s="75" t="str">
        <f>IF(A1248="","",IF(OR(periods_per_year=26,periods_per_year=52),IF(periods_per_year=26,IF(A1248=1,fpdate,B1247+14),IF(periods_per_year=52,IF(A1248=1,fpdate,B1247+7),"n/a")),IF(periods_per_year=24,DATE(YEAR(fpdate),MONTH(fpdate)+(A1248-1)/2+IF(AND(DAY(fpdate)&gt;=15,MOD(A1248,2)=0),1,0),IF(MOD(A1248,2)=0,IF(DAY(fpdate)&gt;=15,DAY(fpdate)-14,DAY(fpdate)+14),DAY(fpdate))),IF(DAY(DATE(YEAR(fpdate),MONTH(fpdate)+A1248-1,DAY(fpdate)))&lt;&gt;DAY(fpdate),DATE(YEAR(fpdate),MONTH(fpdate)+A1248,0),DATE(YEAR(fpdate),MONTH(fpdate)+A1248-1,DAY(fpdate))))))</f>
        <v>#NAME?</v>
      </c>
      <c r="C1248" s="76" t="str">
        <f t="shared" si="2"/>
        <v>#NAME?</v>
      </c>
      <c r="D1248" s="77" t="str">
        <f>IF(A1248="","",IF(A1248=1,start_rate,IF(variable,IF(OR(A1248=1,A1248&lt;$J$23*periods_per_year),D1247,MIN($J$24,IF(MOD(A1248-1,$J$26)=0,MAX($J$25,D1247+$J$27),D1247))),D1247)))</f>
        <v>#NAME?</v>
      </c>
      <c r="E1248" s="78" t="str">
        <f t="shared" si="3"/>
        <v>#NAME?</v>
      </c>
      <c r="F1248" s="78" t="str">
        <f t="shared" si="4"/>
        <v>#NAME?</v>
      </c>
      <c r="G1248" s="78" t="str">
        <f>IF(OR(A1248="",A1248&lt;$E$23),"",IF(J1247&lt;=F1248,0,IF(IF(AND(A1248&gt;=$E$23,MOD(A1248-$E$23,int)=0),$E$24,0)+F1248&gt;=J1247+E1248,J1247+E1248-F1248,IF(AND(A1248&gt;=$E$23,MOD(A1248-$E$23,int)=0),$E$24,0)+IF(IF(AND(A1248&gt;=$E$23,MOD(A1248-$E$23,int)=0),$E$24,0)+IF(MOD(A1248-$E$27,periods_per_year)=0,$E$26,0)+F1248&lt;J1247+E1248,IF(MOD(A1248-$E$27,periods_per_year)=0,$E$26,0),J1247+E1248-IF(AND(A1248&gt;=$E$23,MOD(A1248-$E$23,int)=0),$E$24,0)-F1248))))</f>
        <v>#NAME?</v>
      </c>
      <c r="H1248" s="79"/>
      <c r="I1248" s="78" t="str">
        <f t="shared" si="5"/>
        <v>#NAME?</v>
      </c>
      <c r="J1248" s="78" t="str">
        <f t="shared" si="6"/>
        <v>#NAME?</v>
      </c>
      <c r="K1248" s="78" t="str">
        <f t="shared" si="7"/>
        <v>#NAME?</v>
      </c>
      <c r="L1248" s="78" t="str">
        <f t="shared" si="8"/>
        <v>#NAME?</v>
      </c>
      <c r="M1248" s="4"/>
      <c r="N1248" s="4"/>
      <c r="O1248" s="74" t="str">
        <f t="shared" si="9"/>
        <v>#NAME?</v>
      </c>
      <c r="P1248" s="75" t="str">
        <f>IF(O1248="","",IF(OR(periods_per_year=26,periods_per_year=52),IF(periods_per_year=26,IF(O1248=1,fpdate,P1247+14),IF(periods_per_year=52,IF(O1248=1,fpdate,P1247+7),"n/a")),IF(periods_per_year=24,DATE(YEAR(fpdate),MONTH(fpdate)+(O1248-1)/2+IF(AND(DAY(fpdate)&gt;=15,MOD(O1248,2)=0),1,0),IF(MOD(O1248,2)=0,IF(DAY(fpdate)&gt;=15,DAY(fpdate)-14,DAY(fpdate)+14),DAY(fpdate))),IF(DAY(DATE(YEAR(fpdate),MONTH(fpdate)+O1248-1,DAY(fpdate)))&lt;&gt;DAY(fpdate),DATE(YEAR(fpdate),MONTH(fpdate)+O1248,0),DATE(YEAR(fpdate),MONTH(fpdate)+O1248-1,DAY(fpdate))))))</f>
        <v>#NAME?</v>
      </c>
      <c r="Q1248" s="80" t="str">
        <f>IF(O1248="","",IF(D1248&lt;&gt;"",D1248,IF(O1248=1,start_rate,IF(variable,IF(OR(O1248=1,O1248&lt;$J$23*periods_per_year),Q1247,MIN($J$24,IF(MOD(O1248-1,$J$26)=0,MAX($J$25,Q1247+$J$27),Q1247))),Q1247))))</f>
        <v>#NAME?</v>
      </c>
      <c r="R1248" s="78" t="str">
        <f t="shared" si="10"/>
        <v>#NAME?</v>
      </c>
      <c r="S1248" s="78" t="str">
        <f t="shared" si="11"/>
        <v>#NAME?</v>
      </c>
      <c r="T1248" s="78" t="str">
        <f t="shared" si="12"/>
        <v>#NAME?</v>
      </c>
      <c r="U1248" s="78" t="str">
        <f t="shared" si="13"/>
        <v>#NAME?</v>
      </c>
    </row>
    <row r="1249" ht="12.75" customHeight="1">
      <c r="A1249" s="74" t="str">
        <f t="shared" si="1"/>
        <v>#NAME?</v>
      </c>
      <c r="B1249" s="75" t="str">
        <f>IF(A1249="","",IF(OR(periods_per_year=26,periods_per_year=52),IF(periods_per_year=26,IF(A1249=1,fpdate,B1248+14),IF(periods_per_year=52,IF(A1249=1,fpdate,B1248+7),"n/a")),IF(periods_per_year=24,DATE(YEAR(fpdate),MONTH(fpdate)+(A1249-1)/2+IF(AND(DAY(fpdate)&gt;=15,MOD(A1249,2)=0),1,0),IF(MOD(A1249,2)=0,IF(DAY(fpdate)&gt;=15,DAY(fpdate)-14,DAY(fpdate)+14),DAY(fpdate))),IF(DAY(DATE(YEAR(fpdate),MONTH(fpdate)+A1249-1,DAY(fpdate)))&lt;&gt;DAY(fpdate),DATE(YEAR(fpdate),MONTH(fpdate)+A1249,0),DATE(YEAR(fpdate),MONTH(fpdate)+A1249-1,DAY(fpdate))))))</f>
        <v>#NAME?</v>
      </c>
      <c r="C1249" s="76" t="str">
        <f t="shared" si="2"/>
        <v>#NAME?</v>
      </c>
      <c r="D1249" s="77" t="str">
        <f>IF(A1249="","",IF(A1249=1,start_rate,IF(variable,IF(OR(A1249=1,A1249&lt;$J$23*periods_per_year),D1248,MIN($J$24,IF(MOD(A1249-1,$J$26)=0,MAX($J$25,D1248+$J$27),D1248))),D1248)))</f>
        <v>#NAME?</v>
      </c>
      <c r="E1249" s="78" t="str">
        <f t="shared" si="3"/>
        <v>#NAME?</v>
      </c>
      <c r="F1249" s="78" t="str">
        <f t="shared" si="4"/>
        <v>#NAME?</v>
      </c>
      <c r="G1249" s="78" t="str">
        <f>IF(OR(A1249="",A1249&lt;$E$23),"",IF(J1248&lt;=F1249,0,IF(IF(AND(A1249&gt;=$E$23,MOD(A1249-$E$23,int)=0),$E$24,0)+F1249&gt;=J1248+E1249,J1248+E1249-F1249,IF(AND(A1249&gt;=$E$23,MOD(A1249-$E$23,int)=0),$E$24,0)+IF(IF(AND(A1249&gt;=$E$23,MOD(A1249-$E$23,int)=0),$E$24,0)+IF(MOD(A1249-$E$27,periods_per_year)=0,$E$26,0)+F1249&lt;J1248+E1249,IF(MOD(A1249-$E$27,periods_per_year)=0,$E$26,0),J1248+E1249-IF(AND(A1249&gt;=$E$23,MOD(A1249-$E$23,int)=0),$E$24,0)-F1249))))</f>
        <v>#NAME?</v>
      </c>
      <c r="H1249" s="79"/>
      <c r="I1249" s="78" t="str">
        <f t="shared" si="5"/>
        <v>#NAME?</v>
      </c>
      <c r="J1249" s="78" t="str">
        <f t="shared" si="6"/>
        <v>#NAME?</v>
      </c>
      <c r="K1249" s="78" t="str">
        <f t="shared" si="7"/>
        <v>#NAME?</v>
      </c>
      <c r="L1249" s="78" t="str">
        <f t="shared" si="8"/>
        <v>#NAME?</v>
      </c>
      <c r="M1249" s="4"/>
      <c r="N1249" s="4"/>
      <c r="O1249" s="74" t="str">
        <f t="shared" si="9"/>
        <v>#NAME?</v>
      </c>
      <c r="P1249" s="75" t="str">
        <f>IF(O1249="","",IF(OR(periods_per_year=26,periods_per_year=52),IF(periods_per_year=26,IF(O1249=1,fpdate,P1248+14),IF(periods_per_year=52,IF(O1249=1,fpdate,P1248+7),"n/a")),IF(periods_per_year=24,DATE(YEAR(fpdate),MONTH(fpdate)+(O1249-1)/2+IF(AND(DAY(fpdate)&gt;=15,MOD(O1249,2)=0),1,0),IF(MOD(O1249,2)=0,IF(DAY(fpdate)&gt;=15,DAY(fpdate)-14,DAY(fpdate)+14),DAY(fpdate))),IF(DAY(DATE(YEAR(fpdate),MONTH(fpdate)+O1249-1,DAY(fpdate)))&lt;&gt;DAY(fpdate),DATE(YEAR(fpdate),MONTH(fpdate)+O1249,0),DATE(YEAR(fpdate),MONTH(fpdate)+O1249-1,DAY(fpdate))))))</f>
        <v>#NAME?</v>
      </c>
      <c r="Q1249" s="80" t="str">
        <f>IF(O1249="","",IF(D1249&lt;&gt;"",D1249,IF(O1249=1,start_rate,IF(variable,IF(OR(O1249=1,O1249&lt;$J$23*periods_per_year),Q1248,MIN($J$24,IF(MOD(O1249-1,$J$26)=0,MAX($J$25,Q1248+$J$27),Q1248))),Q1248))))</f>
        <v>#NAME?</v>
      </c>
      <c r="R1249" s="78" t="str">
        <f t="shared" si="10"/>
        <v>#NAME?</v>
      </c>
      <c r="S1249" s="78" t="str">
        <f t="shared" si="11"/>
        <v>#NAME?</v>
      </c>
      <c r="T1249" s="78" t="str">
        <f t="shared" si="12"/>
        <v>#NAME?</v>
      </c>
      <c r="U1249" s="78" t="str">
        <f t="shared" si="13"/>
        <v>#NAME?</v>
      </c>
    </row>
    <row r="1250" ht="12.75" customHeight="1">
      <c r="A1250" s="74" t="str">
        <f t="shared" si="1"/>
        <v>#NAME?</v>
      </c>
      <c r="B1250" s="75" t="str">
        <f>IF(A1250="","",IF(OR(periods_per_year=26,periods_per_year=52),IF(periods_per_year=26,IF(A1250=1,fpdate,B1249+14),IF(periods_per_year=52,IF(A1250=1,fpdate,B1249+7),"n/a")),IF(periods_per_year=24,DATE(YEAR(fpdate),MONTH(fpdate)+(A1250-1)/2+IF(AND(DAY(fpdate)&gt;=15,MOD(A1250,2)=0),1,0),IF(MOD(A1250,2)=0,IF(DAY(fpdate)&gt;=15,DAY(fpdate)-14,DAY(fpdate)+14),DAY(fpdate))),IF(DAY(DATE(YEAR(fpdate),MONTH(fpdate)+A1250-1,DAY(fpdate)))&lt;&gt;DAY(fpdate),DATE(YEAR(fpdate),MONTH(fpdate)+A1250,0),DATE(YEAR(fpdate),MONTH(fpdate)+A1250-1,DAY(fpdate))))))</f>
        <v>#NAME?</v>
      </c>
      <c r="C1250" s="76" t="str">
        <f t="shared" si="2"/>
        <v>#NAME?</v>
      </c>
      <c r="D1250" s="77" t="str">
        <f>IF(A1250="","",IF(A1250=1,start_rate,IF(variable,IF(OR(A1250=1,A1250&lt;$J$23*periods_per_year),D1249,MIN($J$24,IF(MOD(A1250-1,$J$26)=0,MAX($J$25,D1249+$J$27),D1249))),D1249)))</f>
        <v>#NAME?</v>
      </c>
      <c r="E1250" s="78" t="str">
        <f t="shared" si="3"/>
        <v>#NAME?</v>
      </c>
      <c r="F1250" s="78" t="str">
        <f t="shared" si="4"/>
        <v>#NAME?</v>
      </c>
      <c r="G1250" s="78" t="str">
        <f>IF(OR(A1250="",A1250&lt;$E$23),"",IF(J1249&lt;=F1250,0,IF(IF(AND(A1250&gt;=$E$23,MOD(A1250-$E$23,int)=0),$E$24,0)+F1250&gt;=J1249+E1250,J1249+E1250-F1250,IF(AND(A1250&gt;=$E$23,MOD(A1250-$E$23,int)=0),$E$24,0)+IF(IF(AND(A1250&gt;=$E$23,MOD(A1250-$E$23,int)=0),$E$24,0)+IF(MOD(A1250-$E$27,periods_per_year)=0,$E$26,0)+F1250&lt;J1249+E1250,IF(MOD(A1250-$E$27,periods_per_year)=0,$E$26,0),J1249+E1250-IF(AND(A1250&gt;=$E$23,MOD(A1250-$E$23,int)=0),$E$24,0)-F1250))))</f>
        <v>#NAME?</v>
      </c>
      <c r="H1250" s="79"/>
      <c r="I1250" s="78" t="str">
        <f t="shared" si="5"/>
        <v>#NAME?</v>
      </c>
      <c r="J1250" s="78" t="str">
        <f t="shared" si="6"/>
        <v>#NAME?</v>
      </c>
      <c r="K1250" s="78" t="str">
        <f t="shared" si="7"/>
        <v>#NAME?</v>
      </c>
      <c r="L1250" s="78" t="str">
        <f t="shared" si="8"/>
        <v>#NAME?</v>
      </c>
      <c r="M1250" s="4"/>
      <c r="N1250" s="4"/>
      <c r="O1250" s="74" t="str">
        <f t="shared" si="9"/>
        <v>#NAME?</v>
      </c>
      <c r="P1250" s="75" t="str">
        <f>IF(O1250="","",IF(OR(periods_per_year=26,periods_per_year=52),IF(periods_per_year=26,IF(O1250=1,fpdate,P1249+14),IF(periods_per_year=52,IF(O1250=1,fpdate,P1249+7),"n/a")),IF(periods_per_year=24,DATE(YEAR(fpdate),MONTH(fpdate)+(O1250-1)/2+IF(AND(DAY(fpdate)&gt;=15,MOD(O1250,2)=0),1,0),IF(MOD(O1250,2)=0,IF(DAY(fpdate)&gt;=15,DAY(fpdate)-14,DAY(fpdate)+14),DAY(fpdate))),IF(DAY(DATE(YEAR(fpdate),MONTH(fpdate)+O1250-1,DAY(fpdate)))&lt;&gt;DAY(fpdate),DATE(YEAR(fpdate),MONTH(fpdate)+O1250,0),DATE(YEAR(fpdate),MONTH(fpdate)+O1250-1,DAY(fpdate))))))</f>
        <v>#NAME?</v>
      </c>
      <c r="Q1250" s="80" t="str">
        <f>IF(O1250="","",IF(D1250&lt;&gt;"",D1250,IF(O1250=1,start_rate,IF(variable,IF(OR(O1250=1,O1250&lt;$J$23*periods_per_year),Q1249,MIN($J$24,IF(MOD(O1250-1,$J$26)=0,MAX($J$25,Q1249+$J$27),Q1249))),Q1249))))</f>
        <v>#NAME?</v>
      </c>
      <c r="R1250" s="78" t="str">
        <f t="shared" si="10"/>
        <v>#NAME?</v>
      </c>
      <c r="S1250" s="78" t="str">
        <f t="shared" si="11"/>
        <v>#NAME?</v>
      </c>
      <c r="T1250" s="78" t="str">
        <f t="shared" si="12"/>
        <v>#NAME?</v>
      </c>
      <c r="U1250" s="78" t="str">
        <f t="shared" si="13"/>
        <v>#NAME?</v>
      </c>
    </row>
    <row r="1251" ht="12.75" customHeight="1">
      <c r="A1251" s="74" t="str">
        <f t="shared" si="1"/>
        <v>#NAME?</v>
      </c>
      <c r="B1251" s="75" t="str">
        <f>IF(A1251="","",IF(OR(periods_per_year=26,periods_per_year=52),IF(periods_per_year=26,IF(A1251=1,fpdate,B1250+14),IF(periods_per_year=52,IF(A1251=1,fpdate,B1250+7),"n/a")),IF(periods_per_year=24,DATE(YEAR(fpdate),MONTH(fpdate)+(A1251-1)/2+IF(AND(DAY(fpdate)&gt;=15,MOD(A1251,2)=0),1,0),IF(MOD(A1251,2)=0,IF(DAY(fpdate)&gt;=15,DAY(fpdate)-14,DAY(fpdate)+14),DAY(fpdate))),IF(DAY(DATE(YEAR(fpdate),MONTH(fpdate)+A1251-1,DAY(fpdate)))&lt;&gt;DAY(fpdate),DATE(YEAR(fpdate),MONTH(fpdate)+A1251,0),DATE(YEAR(fpdate),MONTH(fpdate)+A1251-1,DAY(fpdate))))))</f>
        <v>#NAME?</v>
      </c>
      <c r="C1251" s="76" t="str">
        <f t="shared" si="2"/>
        <v>#NAME?</v>
      </c>
      <c r="D1251" s="77" t="str">
        <f>IF(A1251="","",IF(A1251=1,start_rate,IF(variable,IF(OR(A1251=1,A1251&lt;$J$23*periods_per_year),D1250,MIN($J$24,IF(MOD(A1251-1,$J$26)=0,MAX($J$25,D1250+$J$27),D1250))),D1250)))</f>
        <v>#NAME?</v>
      </c>
      <c r="E1251" s="78" t="str">
        <f t="shared" si="3"/>
        <v>#NAME?</v>
      </c>
      <c r="F1251" s="78" t="str">
        <f t="shared" si="4"/>
        <v>#NAME?</v>
      </c>
      <c r="G1251" s="78" t="str">
        <f>IF(OR(A1251="",A1251&lt;$E$23),"",IF(J1250&lt;=F1251,0,IF(IF(AND(A1251&gt;=$E$23,MOD(A1251-$E$23,int)=0),$E$24,0)+F1251&gt;=J1250+E1251,J1250+E1251-F1251,IF(AND(A1251&gt;=$E$23,MOD(A1251-$E$23,int)=0),$E$24,0)+IF(IF(AND(A1251&gt;=$E$23,MOD(A1251-$E$23,int)=0),$E$24,0)+IF(MOD(A1251-$E$27,periods_per_year)=0,$E$26,0)+F1251&lt;J1250+E1251,IF(MOD(A1251-$E$27,periods_per_year)=0,$E$26,0),J1250+E1251-IF(AND(A1251&gt;=$E$23,MOD(A1251-$E$23,int)=0),$E$24,0)-F1251))))</f>
        <v>#NAME?</v>
      </c>
      <c r="H1251" s="79"/>
      <c r="I1251" s="78" t="str">
        <f t="shared" si="5"/>
        <v>#NAME?</v>
      </c>
      <c r="J1251" s="78" t="str">
        <f t="shared" si="6"/>
        <v>#NAME?</v>
      </c>
      <c r="K1251" s="78" t="str">
        <f t="shared" si="7"/>
        <v>#NAME?</v>
      </c>
      <c r="L1251" s="78" t="str">
        <f t="shared" si="8"/>
        <v>#NAME?</v>
      </c>
      <c r="M1251" s="4"/>
      <c r="N1251" s="4"/>
      <c r="O1251" s="74" t="str">
        <f t="shared" si="9"/>
        <v>#NAME?</v>
      </c>
      <c r="P1251" s="75" t="str">
        <f>IF(O1251="","",IF(OR(periods_per_year=26,periods_per_year=52),IF(periods_per_year=26,IF(O1251=1,fpdate,P1250+14),IF(periods_per_year=52,IF(O1251=1,fpdate,P1250+7),"n/a")),IF(periods_per_year=24,DATE(YEAR(fpdate),MONTH(fpdate)+(O1251-1)/2+IF(AND(DAY(fpdate)&gt;=15,MOD(O1251,2)=0),1,0),IF(MOD(O1251,2)=0,IF(DAY(fpdate)&gt;=15,DAY(fpdate)-14,DAY(fpdate)+14),DAY(fpdate))),IF(DAY(DATE(YEAR(fpdate),MONTH(fpdate)+O1251-1,DAY(fpdate)))&lt;&gt;DAY(fpdate),DATE(YEAR(fpdate),MONTH(fpdate)+O1251,0),DATE(YEAR(fpdate),MONTH(fpdate)+O1251-1,DAY(fpdate))))))</f>
        <v>#NAME?</v>
      </c>
      <c r="Q1251" s="80" t="str">
        <f>IF(O1251="","",IF(D1251&lt;&gt;"",D1251,IF(O1251=1,start_rate,IF(variable,IF(OR(O1251=1,O1251&lt;$J$23*periods_per_year),Q1250,MIN($J$24,IF(MOD(O1251-1,$J$26)=0,MAX($J$25,Q1250+$J$27),Q1250))),Q1250))))</f>
        <v>#NAME?</v>
      </c>
      <c r="R1251" s="78" t="str">
        <f t="shared" si="10"/>
        <v>#NAME?</v>
      </c>
      <c r="S1251" s="78" t="str">
        <f t="shared" si="11"/>
        <v>#NAME?</v>
      </c>
      <c r="T1251" s="78" t="str">
        <f t="shared" si="12"/>
        <v>#NAME?</v>
      </c>
      <c r="U1251" s="78" t="str">
        <f t="shared" si="13"/>
        <v>#NAME?</v>
      </c>
    </row>
    <row r="1252" ht="12.75" customHeight="1">
      <c r="A1252" s="74" t="str">
        <f t="shared" si="1"/>
        <v>#NAME?</v>
      </c>
      <c r="B1252" s="75" t="str">
        <f>IF(A1252="","",IF(OR(periods_per_year=26,periods_per_year=52),IF(periods_per_year=26,IF(A1252=1,fpdate,B1251+14),IF(periods_per_year=52,IF(A1252=1,fpdate,B1251+7),"n/a")),IF(periods_per_year=24,DATE(YEAR(fpdate),MONTH(fpdate)+(A1252-1)/2+IF(AND(DAY(fpdate)&gt;=15,MOD(A1252,2)=0),1,0),IF(MOD(A1252,2)=0,IF(DAY(fpdate)&gt;=15,DAY(fpdate)-14,DAY(fpdate)+14),DAY(fpdate))),IF(DAY(DATE(YEAR(fpdate),MONTH(fpdate)+A1252-1,DAY(fpdate)))&lt;&gt;DAY(fpdate),DATE(YEAR(fpdate),MONTH(fpdate)+A1252,0),DATE(YEAR(fpdate),MONTH(fpdate)+A1252-1,DAY(fpdate))))))</f>
        <v>#NAME?</v>
      </c>
      <c r="C1252" s="76" t="str">
        <f t="shared" si="2"/>
        <v>#NAME?</v>
      </c>
      <c r="D1252" s="77" t="str">
        <f>IF(A1252="","",IF(A1252=1,start_rate,IF(variable,IF(OR(A1252=1,A1252&lt;$J$23*periods_per_year),D1251,MIN($J$24,IF(MOD(A1252-1,$J$26)=0,MAX($J$25,D1251+$J$27),D1251))),D1251)))</f>
        <v>#NAME?</v>
      </c>
      <c r="E1252" s="78" t="str">
        <f t="shared" si="3"/>
        <v>#NAME?</v>
      </c>
      <c r="F1252" s="78" t="str">
        <f t="shared" si="4"/>
        <v>#NAME?</v>
      </c>
      <c r="G1252" s="78" t="str">
        <f>IF(OR(A1252="",A1252&lt;$E$23),"",IF(J1251&lt;=F1252,0,IF(IF(AND(A1252&gt;=$E$23,MOD(A1252-$E$23,int)=0),$E$24,0)+F1252&gt;=J1251+E1252,J1251+E1252-F1252,IF(AND(A1252&gt;=$E$23,MOD(A1252-$E$23,int)=0),$E$24,0)+IF(IF(AND(A1252&gt;=$E$23,MOD(A1252-$E$23,int)=0),$E$24,0)+IF(MOD(A1252-$E$27,periods_per_year)=0,$E$26,0)+F1252&lt;J1251+E1252,IF(MOD(A1252-$E$27,periods_per_year)=0,$E$26,0),J1251+E1252-IF(AND(A1252&gt;=$E$23,MOD(A1252-$E$23,int)=0),$E$24,0)-F1252))))</f>
        <v>#NAME?</v>
      </c>
      <c r="H1252" s="79"/>
      <c r="I1252" s="78" t="str">
        <f t="shared" si="5"/>
        <v>#NAME?</v>
      </c>
      <c r="J1252" s="78" t="str">
        <f t="shared" si="6"/>
        <v>#NAME?</v>
      </c>
      <c r="K1252" s="78" t="str">
        <f t="shared" si="7"/>
        <v>#NAME?</v>
      </c>
      <c r="L1252" s="78" t="str">
        <f t="shared" si="8"/>
        <v>#NAME?</v>
      </c>
      <c r="M1252" s="4"/>
      <c r="N1252" s="4"/>
      <c r="O1252" s="74" t="str">
        <f t="shared" si="9"/>
        <v>#NAME?</v>
      </c>
      <c r="P1252" s="75" t="str">
        <f>IF(O1252="","",IF(OR(periods_per_year=26,periods_per_year=52),IF(periods_per_year=26,IF(O1252=1,fpdate,P1251+14),IF(periods_per_year=52,IF(O1252=1,fpdate,P1251+7),"n/a")),IF(periods_per_year=24,DATE(YEAR(fpdate),MONTH(fpdate)+(O1252-1)/2+IF(AND(DAY(fpdate)&gt;=15,MOD(O1252,2)=0),1,0),IF(MOD(O1252,2)=0,IF(DAY(fpdate)&gt;=15,DAY(fpdate)-14,DAY(fpdate)+14),DAY(fpdate))),IF(DAY(DATE(YEAR(fpdate),MONTH(fpdate)+O1252-1,DAY(fpdate)))&lt;&gt;DAY(fpdate),DATE(YEAR(fpdate),MONTH(fpdate)+O1252,0),DATE(YEAR(fpdate),MONTH(fpdate)+O1252-1,DAY(fpdate))))))</f>
        <v>#NAME?</v>
      </c>
      <c r="Q1252" s="80" t="str">
        <f>IF(O1252="","",IF(D1252&lt;&gt;"",D1252,IF(O1252=1,start_rate,IF(variable,IF(OR(O1252=1,O1252&lt;$J$23*periods_per_year),Q1251,MIN($J$24,IF(MOD(O1252-1,$J$26)=0,MAX($J$25,Q1251+$J$27),Q1251))),Q1251))))</f>
        <v>#NAME?</v>
      </c>
      <c r="R1252" s="78" t="str">
        <f t="shared" si="10"/>
        <v>#NAME?</v>
      </c>
      <c r="S1252" s="78" t="str">
        <f t="shared" si="11"/>
        <v>#NAME?</v>
      </c>
      <c r="T1252" s="78" t="str">
        <f t="shared" si="12"/>
        <v>#NAME?</v>
      </c>
      <c r="U1252" s="78" t="str">
        <f t="shared" si="13"/>
        <v>#NAME?</v>
      </c>
    </row>
    <row r="1253" ht="12.75" customHeight="1">
      <c r="A1253" s="74" t="str">
        <f t="shared" si="1"/>
        <v>#NAME?</v>
      </c>
      <c r="B1253" s="75" t="str">
        <f>IF(A1253="","",IF(OR(periods_per_year=26,periods_per_year=52),IF(periods_per_year=26,IF(A1253=1,fpdate,B1252+14),IF(periods_per_year=52,IF(A1253=1,fpdate,B1252+7),"n/a")),IF(periods_per_year=24,DATE(YEAR(fpdate),MONTH(fpdate)+(A1253-1)/2+IF(AND(DAY(fpdate)&gt;=15,MOD(A1253,2)=0),1,0),IF(MOD(A1253,2)=0,IF(DAY(fpdate)&gt;=15,DAY(fpdate)-14,DAY(fpdate)+14),DAY(fpdate))),IF(DAY(DATE(YEAR(fpdate),MONTH(fpdate)+A1253-1,DAY(fpdate)))&lt;&gt;DAY(fpdate),DATE(YEAR(fpdate),MONTH(fpdate)+A1253,0),DATE(YEAR(fpdate),MONTH(fpdate)+A1253-1,DAY(fpdate))))))</f>
        <v>#NAME?</v>
      </c>
      <c r="C1253" s="76" t="str">
        <f t="shared" si="2"/>
        <v>#NAME?</v>
      </c>
      <c r="D1253" s="77" t="str">
        <f>IF(A1253="","",IF(A1253=1,start_rate,IF(variable,IF(OR(A1253=1,A1253&lt;$J$23*periods_per_year),D1252,MIN($J$24,IF(MOD(A1253-1,$J$26)=0,MAX($J$25,D1252+$J$27),D1252))),D1252)))</f>
        <v>#NAME?</v>
      </c>
      <c r="E1253" s="78" t="str">
        <f t="shared" si="3"/>
        <v>#NAME?</v>
      </c>
      <c r="F1253" s="78" t="str">
        <f t="shared" si="4"/>
        <v>#NAME?</v>
      </c>
      <c r="G1253" s="78" t="str">
        <f>IF(OR(A1253="",A1253&lt;$E$23),"",IF(J1252&lt;=F1253,0,IF(IF(AND(A1253&gt;=$E$23,MOD(A1253-$E$23,int)=0),$E$24,0)+F1253&gt;=J1252+E1253,J1252+E1253-F1253,IF(AND(A1253&gt;=$E$23,MOD(A1253-$E$23,int)=0),$E$24,0)+IF(IF(AND(A1253&gt;=$E$23,MOD(A1253-$E$23,int)=0),$E$24,0)+IF(MOD(A1253-$E$27,periods_per_year)=0,$E$26,0)+F1253&lt;J1252+E1253,IF(MOD(A1253-$E$27,periods_per_year)=0,$E$26,0),J1252+E1253-IF(AND(A1253&gt;=$E$23,MOD(A1253-$E$23,int)=0),$E$24,0)-F1253))))</f>
        <v>#NAME?</v>
      </c>
      <c r="H1253" s="79"/>
      <c r="I1253" s="78" t="str">
        <f t="shared" si="5"/>
        <v>#NAME?</v>
      </c>
      <c r="J1253" s="78" t="str">
        <f t="shared" si="6"/>
        <v>#NAME?</v>
      </c>
      <c r="K1253" s="78" t="str">
        <f t="shared" si="7"/>
        <v>#NAME?</v>
      </c>
      <c r="L1253" s="78" t="str">
        <f t="shared" si="8"/>
        <v>#NAME?</v>
      </c>
      <c r="M1253" s="4"/>
      <c r="N1253" s="4"/>
      <c r="O1253" s="74" t="str">
        <f t="shared" si="9"/>
        <v>#NAME?</v>
      </c>
      <c r="P1253" s="75" t="str">
        <f>IF(O1253="","",IF(OR(periods_per_year=26,periods_per_year=52),IF(periods_per_year=26,IF(O1253=1,fpdate,P1252+14),IF(periods_per_year=52,IF(O1253=1,fpdate,P1252+7),"n/a")),IF(periods_per_year=24,DATE(YEAR(fpdate),MONTH(fpdate)+(O1253-1)/2+IF(AND(DAY(fpdate)&gt;=15,MOD(O1253,2)=0),1,0),IF(MOD(O1253,2)=0,IF(DAY(fpdate)&gt;=15,DAY(fpdate)-14,DAY(fpdate)+14),DAY(fpdate))),IF(DAY(DATE(YEAR(fpdate),MONTH(fpdate)+O1253-1,DAY(fpdate)))&lt;&gt;DAY(fpdate),DATE(YEAR(fpdate),MONTH(fpdate)+O1253,0),DATE(YEAR(fpdate),MONTH(fpdate)+O1253-1,DAY(fpdate))))))</f>
        <v>#NAME?</v>
      </c>
      <c r="Q1253" s="80" t="str">
        <f>IF(O1253="","",IF(D1253&lt;&gt;"",D1253,IF(O1253=1,start_rate,IF(variable,IF(OR(O1253=1,O1253&lt;$J$23*periods_per_year),Q1252,MIN($J$24,IF(MOD(O1253-1,$J$26)=0,MAX($J$25,Q1252+$J$27),Q1252))),Q1252))))</f>
        <v>#NAME?</v>
      </c>
      <c r="R1253" s="78" t="str">
        <f t="shared" si="10"/>
        <v>#NAME?</v>
      </c>
      <c r="S1253" s="78" t="str">
        <f t="shared" si="11"/>
        <v>#NAME?</v>
      </c>
      <c r="T1253" s="78" t="str">
        <f t="shared" si="12"/>
        <v>#NAME?</v>
      </c>
      <c r="U1253" s="78" t="str">
        <f t="shared" si="13"/>
        <v>#NAME?</v>
      </c>
    </row>
    <row r="1254" ht="12.75" customHeight="1">
      <c r="A1254" s="74" t="str">
        <f t="shared" si="1"/>
        <v>#NAME?</v>
      </c>
      <c r="B1254" s="75" t="str">
        <f>IF(A1254="","",IF(OR(periods_per_year=26,periods_per_year=52),IF(periods_per_year=26,IF(A1254=1,fpdate,B1253+14),IF(periods_per_year=52,IF(A1254=1,fpdate,B1253+7),"n/a")),IF(periods_per_year=24,DATE(YEAR(fpdate),MONTH(fpdate)+(A1254-1)/2+IF(AND(DAY(fpdate)&gt;=15,MOD(A1254,2)=0),1,0),IF(MOD(A1254,2)=0,IF(DAY(fpdate)&gt;=15,DAY(fpdate)-14,DAY(fpdate)+14),DAY(fpdate))),IF(DAY(DATE(YEAR(fpdate),MONTH(fpdate)+A1254-1,DAY(fpdate)))&lt;&gt;DAY(fpdate),DATE(YEAR(fpdate),MONTH(fpdate)+A1254,0),DATE(YEAR(fpdate),MONTH(fpdate)+A1254-1,DAY(fpdate))))))</f>
        <v>#NAME?</v>
      </c>
      <c r="C1254" s="76" t="str">
        <f t="shared" si="2"/>
        <v>#NAME?</v>
      </c>
      <c r="D1254" s="77" t="str">
        <f>IF(A1254="","",IF(A1254=1,start_rate,IF(variable,IF(OR(A1254=1,A1254&lt;$J$23*periods_per_year),D1253,MIN($J$24,IF(MOD(A1254-1,$J$26)=0,MAX($J$25,D1253+$J$27),D1253))),D1253)))</f>
        <v>#NAME?</v>
      </c>
      <c r="E1254" s="78" t="str">
        <f t="shared" si="3"/>
        <v>#NAME?</v>
      </c>
      <c r="F1254" s="78" t="str">
        <f t="shared" si="4"/>
        <v>#NAME?</v>
      </c>
      <c r="G1254" s="78" t="str">
        <f>IF(OR(A1254="",A1254&lt;$E$23),"",IF(J1253&lt;=F1254,0,IF(IF(AND(A1254&gt;=$E$23,MOD(A1254-$E$23,int)=0),$E$24,0)+F1254&gt;=J1253+E1254,J1253+E1254-F1254,IF(AND(A1254&gt;=$E$23,MOD(A1254-$E$23,int)=0),$E$24,0)+IF(IF(AND(A1254&gt;=$E$23,MOD(A1254-$E$23,int)=0),$E$24,0)+IF(MOD(A1254-$E$27,periods_per_year)=0,$E$26,0)+F1254&lt;J1253+E1254,IF(MOD(A1254-$E$27,periods_per_year)=0,$E$26,0),J1253+E1254-IF(AND(A1254&gt;=$E$23,MOD(A1254-$E$23,int)=0),$E$24,0)-F1254))))</f>
        <v>#NAME?</v>
      </c>
      <c r="H1254" s="79"/>
      <c r="I1254" s="78" t="str">
        <f t="shared" si="5"/>
        <v>#NAME?</v>
      </c>
      <c r="J1254" s="78" t="str">
        <f t="shared" si="6"/>
        <v>#NAME?</v>
      </c>
      <c r="K1254" s="78" t="str">
        <f t="shared" si="7"/>
        <v>#NAME?</v>
      </c>
      <c r="L1254" s="78" t="str">
        <f t="shared" si="8"/>
        <v>#NAME?</v>
      </c>
      <c r="M1254" s="4"/>
      <c r="N1254" s="4"/>
      <c r="O1254" s="74" t="str">
        <f t="shared" si="9"/>
        <v>#NAME?</v>
      </c>
      <c r="P1254" s="75" t="str">
        <f>IF(O1254="","",IF(OR(periods_per_year=26,periods_per_year=52),IF(periods_per_year=26,IF(O1254=1,fpdate,P1253+14),IF(periods_per_year=52,IF(O1254=1,fpdate,P1253+7),"n/a")),IF(periods_per_year=24,DATE(YEAR(fpdate),MONTH(fpdate)+(O1254-1)/2+IF(AND(DAY(fpdate)&gt;=15,MOD(O1254,2)=0),1,0),IF(MOD(O1254,2)=0,IF(DAY(fpdate)&gt;=15,DAY(fpdate)-14,DAY(fpdate)+14),DAY(fpdate))),IF(DAY(DATE(YEAR(fpdate),MONTH(fpdate)+O1254-1,DAY(fpdate)))&lt;&gt;DAY(fpdate),DATE(YEAR(fpdate),MONTH(fpdate)+O1254,0),DATE(YEAR(fpdate),MONTH(fpdate)+O1254-1,DAY(fpdate))))))</f>
        <v>#NAME?</v>
      </c>
      <c r="Q1254" s="80" t="str">
        <f>IF(O1254="","",IF(D1254&lt;&gt;"",D1254,IF(O1254=1,start_rate,IF(variable,IF(OR(O1254=1,O1254&lt;$J$23*periods_per_year),Q1253,MIN($J$24,IF(MOD(O1254-1,$J$26)=0,MAX($J$25,Q1253+$J$27),Q1253))),Q1253))))</f>
        <v>#NAME?</v>
      </c>
      <c r="R1254" s="78" t="str">
        <f t="shared" si="10"/>
        <v>#NAME?</v>
      </c>
      <c r="S1254" s="78" t="str">
        <f t="shared" si="11"/>
        <v>#NAME?</v>
      </c>
      <c r="T1254" s="78" t="str">
        <f t="shared" si="12"/>
        <v>#NAME?</v>
      </c>
      <c r="U1254" s="78" t="str">
        <f t="shared" si="13"/>
        <v>#NAME?</v>
      </c>
    </row>
    <row r="1255" ht="12.75" customHeight="1">
      <c r="A1255" s="74" t="str">
        <f t="shared" si="1"/>
        <v>#NAME?</v>
      </c>
      <c r="B1255" s="75" t="str">
        <f>IF(A1255="","",IF(OR(periods_per_year=26,periods_per_year=52),IF(periods_per_year=26,IF(A1255=1,fpdate,B1254+14),IF(periods_per_year=52,IF(A1255=1,fpdate,B1254+7),"n/a")),IF(periods_per_year=24,DATE(YEAR(fpdate),MONTH(fpdate)+(A1255-1)/2+IF(AND(DAY(fpdate)&gt;=15,MOD(A1255,2)=0),1,0),IF(MOD(A1255,2)=0,IF(DAY(fpdate)&gt;=15,DAY(fpdate)-14,DAY(fpdate)+14),DAY(fpdate))),IF(DAY(DATE(YEAR(fpdate),MONTH(fpdate)+A1255-1,DAY(fpdate)))&lt;&gt;DAY(fpdate),DATE(YEAR(fpdate),MONTH(fpdate)+A1255,0),DATE(YEAR(fpdate),MONTH(fpdate)+A1255-1,DAY(fpdate))))))</f>
        <v>#NAME?</v>
      </c>
      <c r="C1255" s="76" t="str">
        <f t="shared" si="2"/>
        <v>#NAME?</v>
      </c>
      <c r="D1255" s="77" t="str">
        <f>IF(A1255="","",IF(A1255=1,start_rate,IF(variable,IF(OR(A1255=1,A1255&lt;$J$23*periods_per_year),D1254,MIN($J$24,IF(MOD(A1255-1,$J$26)=0,MAX($J$25,D1254+$J$27),D1254))),D1254)))</f>
        <v>#NAME?</v>
      </c>
      <c r="E1255" s="78" t="str">
        <f t="shared" si="3"/>
        <v>#NAME?</v>
      </c>
      <c r="F1255" s="78" t="str">
        <f t="shared" si="4"/>
        <v>#NAME?</v>
      </c>
      <c r="G1255" s="78" t="str">
        <f>IF(OR(A1255="",A1255&lt;$E$23),"",IF(J1254&lt;=F1255,0,IF(IF(AND(A1255&gt;=$E$23,MOD(A1255-$E$23,int)=0),$E$24,0)+F1255&gt;=J1254+E1255,J1254+E1255-F1255,IF(AND(A1255&gt;=$E$23,MOD(A1255-$E$23,int)=0),$E$24,0)+IF(IF(AND(A1255&gt;=$E$23,MOD(A1255-$E$23,int)=0),$E$24,0)+IF(MOD(A1255-$E$27,periods_per_year)=0,$E$26,0)+F1255&lt;J1254+E1255,IF(MOD(A1255-$E$27,periods_per_year)=0,$E$26,0),J1254+E1255-IF(AND(A1255&gt;=$E$23,MOD(A1255-$E$23,int)=0),$E$24,0)-F1255))))</f>
        <v>#NAME?</v>
      </c>
      <c r="H1255" s="79"/>
      <c r="I1255" s="78" t="str">
        <f t="shared" si="5"/>
        <v>#NAME?</v>
      </c>
      <c r="J1255" s="78" t="str">
        <f t="shared" si="6"/>
        <v>#NAME?</v>
      </c>
      <c r="K1255" s="78" t="str">
        <f t="shared" si="7"/>
        <v>#NAME?</v>
      </c>
      <c r="L1255" s="78" t="str">
        <f t="shared" si="8"/>
        <v>#NAME?</v>
      </c>
      <c r="M1255" s="4"/>
      <c r="N1255" s="4"/>
      <c r="O1255" s="74" t="str">
        <f t="shared" si="9"/>
        <v>#NAME?</v>
      </c>
      <c r="P1255" s="75" t="str">
        <f>IF(O1255="","",IF(OR(periods_per_year=26,periods_per_year=52),IF(periods_per_year=26,IF(O1255=1,fpdate,P1254+14),IF(periods_per_year=52,IF(O1255=1,fpdate,P1254+7),"n/a")),IF(periods_per_year=24,DATE(YEAR(fpdate),MONTH(fpdate)+(O1255-1)/2+IF(AND(DAY(fpdate)&gt;=15,MOD(O1255,2)=0),1,0),IF(MOD(O1255,2)=0,IF(DAY(fpdate)&gt;=15,DAY(fpdate)-14,DAY(fpdate)+14),DAY(fpdate))),IF(DAY(DATE(YEAR(fpdate),MONTH(fpdate)+O1255-1,DAY(fpdate)))&lt;&gt;DAY(fpdate),DATE(YEAR(fpdate),MONTH(fpdate)+O1255,0),DATE(YEAR(fpdate),MONTH(fpdate)+O1255-1,DAY(fpdate))))))</f>
        <v>#NAME?</v>
      </c>
      <c r="Q1255" s="80" t="str">
        <f>IF(O1255="","",IF(D1255&lt;&gt;"",D1255,IF(O1255=1,start_rate,IF(variable,IF(OR(O1255=1,O1255&lt;$J$23*periods_per_year),Q1254,MIN($J$24,IF(MOD(O1255-1,$J$26)=0,MAX($J$25,Q1254+$J$27),Q1254))),Q1254))))</f>
        <v>#NAME?</v>
      </c>
      <c r="R1255" s="78" t="str">
        <f t="shared" si="10"/>
        <v>#NAME?</v>
      </c>
      <c r="S1255" s="78" t="str">
        <f t="shared" si="11"/>
        <v>#NAME?</v>
      </c>
      <c r="T1255" s="78" t="str">
        <f t="shared" si="12"/>
        <v>#NAME?</v>
      </c>
      <c r="U1255" s="78" t="str">
        <f t="shared" si="13"/>
        <v>#NAME?</v>
      </c>
    </row>
    <row r="1256" ht="12.75" customHeight="1">
      <c r="A1256" s="74" t="str">
        <f t="shared" si="1"/>
        <v>#NAME?</v>
      </c>
      <c r="B1256" s="75" t="str">
        <f>IF(A1256="","",IF(OR(periods_per_year=26,periods_per_year=52),IF(periods_per_year=26,IF(A1256=1,fpdate,B1255+14),IF(periods_per_year=52,IF(A1256=1,fpdate,B1255+7),"n/a")),IF(periods_per_year=24,DATE(YEAR(fpdate),MONTH(fpdate)+(A1256-1)/2+IF(AND(DAY(fpdate)&gt;=15,MOD(A1256,2)=0),1,0),IF(MOD(A1256,2)=0,IF(DAY(fpdate)&gt;=15,DAY(fpdate)-14,DAY(fpdate)+14),DAY(fpdate))),IF(DAY(DATE(YEAR(fpdate),MONTH(fpdate)+A1256-1,DAY(fpdate)))&lt;&gt;DAY(fpdate),DATE(YEAR(fpdate),MONTH(fpdate)+A1256,0),DATE(YEAR(fpdate),MONTH(fpdate)+A1256-1,DAY(fpdate))))))</f>
        <v>#NAME?</v>
      </c>
      <c r="C1256" s="76" t="str">
        <f t="shared" si="2"/>
        <v>#NAME?</v>
      </c>
      <c r="D1256" s="77" t="str">
        <f>IF(A1256="","",IF(A1256=1,start_rate,IF(variable,IF(OR(A1256=1,A1256&lt;$J$23*periods_per_year),D1255,MIN($J$24,IF(MOD(A1256-1,$J$26)=0,MAX($J$25,D1255+$J$27),D1255))),D1255)))</f>
        <v>#NAME?</v>
      </c>
      <c r="E1256" s="78" t="str">
        <f t="shared" si="3"/>
        <v>#NAME?</v>
      </c>
      <c r="F1256" s="78" t="str">
        <f t="shared" si="4"/>
        <v>#NAME?</v>
      </c>
      <c r="G1256" s="78" t="str">
        <f>IF(OR(A1256="",A1256&lt;$E$23),"",IF(J1255&lt;=F1256,0,IF(IF(AND(A1256&gt;=$E$23,MOD(A1256-$E$23,int)=0),$E$24,0)+F1256&gt;=J1255+E1256,J1255+E1256-F1256,IF(AND(A1256&gt;=$E$23,MOD(A1256-$E$23,int)=0),$E$24,0)+IF(IF(AND(A1256&gt;=$E$23,MOD(A1256-$E$23,int)=0),$E$24,0)+IF(MOD(A1256-$E$27,periods_per_year)=0,$E$26,0)+F1256&lt;J1255+E1256,IF(MOD(A1256-$E$27,periods_per_year)=0,$E$26,0),J1255+E1256-IF(AND(A1256&gt;=$E$23,MOD(A1256-$E$23,int)=0),$E$24,0)-F1256))))</f>
        <v>#NAME?</v>
      </c>
      <c r="H1256" s="79"/>
      <c r="I1256" s="78" t="str">
        <f t="shared" si="5"/>
        <v>#NAME?</v>
      </c>
      <c r="J1256" s="78" t="str">
        <f t="shared" si="6"/>
        <v>#NAME?</v>
      </c>
      <c r="K1256" s="78" t="str">
        <f t="shared" si="7"/>
        <v>#NAME?</v>
      </c>
      <c r="L1256" s="78" t="str">
        <f t="shared" si="8"/>
        <v>#NAME?</v>
      </c>
      <c r="M1256" s="4"/>
      <c r="N1256" s="4"/>
      <c r="O1256" s="74" t="str">
        <f t="shared" si="9"/>
        <v>#NAME?</v>
      </c>
      <c r="P1256" s="75" t="str">
        <f>IF(O1256="","",IF(OR(periods_per_year=26,periods_per_year=52),IF(periods_per_year=26,IF(O1256=1,fpdate,P1255+14),IF(periods_per_year=52,IF(O1256=1,fpdate,P1255+7),"n/a")),IF(periods_per_year=24,DATE(YEAR(fpdate),MONTH(fpdate)+(O1256-1)/2+IF(AND(DAY(fpdate)&gt;=15,MOD(O1256,2)=0),1,0),IF(MOD(O1256,2)=0,IF(DAY(fpdate)&gt;=15,DAY(fpdate)-14,DAY(fpdate)+14),DAY(fpdate))),IF(DAY(DATE(YEAR(fpdate),MONTH(fpdate)+O1256-1,DAY(fpdate)))&lt;&gt;DAY(fpdate),DATE(YEAR(fpdate),MONTH(fpdate)+O1256,0),DATE(YEAR(fpdate),MONTH(fpdate)+O1256-1,DAY(fpdate))))))</f>
        <v>#NAME?</v>
      </c>
      <c r="Q1256" s="80" t="str">
        <f>IF(O1256="","",IF(D1256&lt;&gt;"",D1256,IF(O1256=1,start_rate,IF(variable,IF(OR(O1256=1,O1256&lt;$J$23*periods_per_year),Q1255,MIN($J$24,IF(MOD(O1256-1,$J$26)=0,MAX($J$25,Q1255+$J$27),Q1255))),Q1255))))</f>
        <v>#NAME?</v>
      </c>
      <c r="R1256" s="78" t="str">
        <f t="shared" si="10"/>
        <v>#NAME?</v>
      </c>
      <c r="S1256" s="78" t="str">
        <f t="shared" si="11"/>
        <v>#NAME?</v>
      </c>
      <c r="T1256" s="78" t="str">
        <f t="shared" si="12"/>
        <v>#NAME?</v>
      </c>
      <c r="U1256" s="78" t="str">
        <f t="shared" si="13"/>
        <v>#NAME?</v>
      </c>
    </row>
    <row r="1257" ht="12.75" customHeight="1">
      <c r="A1257" s="74" t="str">
        <f t="shared" si="1"/>
        <v>#NAME?</v>
      </c>
      <c r="B1257" s="75" t="str">
        <f>IF(A1257="","",IF(OR(periods_per_year=26,periods_per_year=52),IF(periods_per_year=26,IF(A1257=1,fpdate,B1256+14),IF(periods_per_year=52,IF(A1257=1,fpdate,B1256+7),"n/a")),IF(periods_per_year=24,DATE(YEAR(fpdate),MONTH(fpdate)+(A1257-1)/2+IF(AND(DAY(fpdate)&gt;=15,MOD(A1257,2)=0),1,0),IF(MOD(A1257,2)=0,IF(DAY(fpdate)&gt;=15,DAY(fpdate)-14,DAY(fpdate)+14),DAY(fpdate))),IF(DAY(DATE(YEAR(fpdate),MONTH(fpdate)+A1257-1,DAY(fpdate)))&lt;&gt;DAY(fpdate),DATE(YEAR(fpdate),MONTH(fpdate)+A1257,0),DATE(YEAR(fpdate),MONTH(fpdate)+A1257-1,DAY(fpdate))))))</f>
        <v>#NAME?</v>
      </c>
      <c r="C1257" s="76" t="str">
        <f t="shared" si="2"/>
        <v>#NAME?</v>
      </c>
      <c r="D1257" s="77" t="str">
        <f>IF(A1257="","",IF(A1257=1,start_rate,IF(variable,IF(OR(A1257=1,A1257&lt;$J$23*periods_per_year),D1256,MIN($J$24,IF(MOD(A1257-1,$J$26)=0,MAX($J$25,D1256+$J$27),D1256))),D1256)))</f>
        <v>#NAME?</v>
      </c>
      <c r="E1257" s="78" t="str">
        <f t="shared" si="3"/>
        <v>#NAME?</v>
      </c>
      <c r="F1257" s="78" t="str">
        <f t="shared" si="4"/>
        <v>#NAME?</v>
      </c>
      <c r="G1257" s="78" t="str">
        <f>IF(OR(A1257="",A1257&lt;$E$23),"",IF(J1256&lt;=F1257,0,IF(IF(AND(A1257&gt;=$E$23,MOD(A1257-$E$23,int)=0),$E$24,0)+F1257&gt;=J1256+E1257,J1256+E1257-F1257,IF(AND(A1257&gt;=$E$23,MOD(A1257-$E$23,int)=0),$E$24,0)+IF(IF(AND(A1257&gt;=$E$23,MOD(A1257-$E$23,int)=0),$E$24,0)+IF(MOD(A1257-$E$27,periods_per_year)=0,$E$26,0)+F1257&lt;J1256+E1257,IF(MOD(A1257-$E$27,periods_per_year)=0,$E$26,0),J1256+E1257-IF(AND(A1257&gt;=$E$23,MOD(A1257-$E$23,int)=0),$E$24,0)-F1257))))</f>
        <v>#NAME?</v>
      </c>
      <c r="H1257" s="79"/>
      <c r="I1257" s="78" t="str">
        <f t="shared" si="5"/>
        <v>#NAME?</v>
      </c>
      <c r="J1257" s="78" t="str">
        <f t="shared" si="6"/>
        <v>#NAME?</v>
      </c>
      <c r="K1257" s="78" t="str">
        <f t="shared" si="7"/>
        <v>#NAME?</v>
      </c>
      <c r="L1257" s="78" t="str">
        <f t="shared" si="8"/>
        <v>#NAME?</v>
      </c>
      <c r="M1257" s="4"/>
      <c r="N1257" s="4"/>
      <c r="O1257" s="74" t="str">
        <f t="shared" si="9"/>
        <v>#NAME?</v>
      </c>
      <c r="P1257" s="75" t="str">
        <f>IF(O1257="","",IF(OR(periods_per_year=26,periods_per_year=52),IF(periods_per_year=26,IF(O1257=1,fpdate,P1256+14),IF(periods_per_year=52,IF(O1257=1,fpdate,P1256+7),"n/a")),IF(periods_per_year=24,DATE(YEAR(fpdate),MONTH(fpdate)+(O1257-1)/2+IF(AND(DAY(fpdate)&gt;=15,MOD(O1257,2)=0),1,0),IF(MOD(O1257,2)=0,IF(DAY(fpdate)&gt;=15,DAY(fpdate)-14,DAY(fpdate)+14),DAY(fpdate))),IF(DAY(DATE(YEAR(fpdate),MONTH(fpdate)+O1257-1,DAY(fpdate)))&lt;&gt;DAY(fpdate),DATE(YEAR(fpdate),MONTH(fpdate)+O1257,0),DATE(YEAR(fpdate),MONTH(fpdate)+O1257-1,DAY(fpdate))))))</f>
        <v>#NAME?</v>
      </c>
      <c r="Q1257" s="80" t="str">
        <f>IF(O1257="","",IF(D1257&lt;&gt;"",D1257,IF(O1257=1,start_rate,IF(variable,IF(OR(O1257=1,O1257&lt;$J$23*periods_per_year),Q1256,MIN($J$24,IF(MOD(O1257-1,$J$26)=0,MAX($J$25,Q1256+$J$27),Q1256))),Q1256))))</f>
        <v>#NAME?</v>
      </c>
      <c r="R1257" s="78" t="str">
        <f t="shared" si="10"/>
        <v>#NAME?</v>
      </c>
      <c r="S1257" s="78" t="str">
        <f t="shared" si="11"/>
        <v>#NAME?</v>
      </c>
      <c r="T1257" s="78" t="str">
        <f t="shared" si="12"/>
        <v>#NAME?</v>
      </c>
      <c r="U1257" s="78" t="str">
        <f t="shared" si="13"/>
        <v>#NAME?</v>
      </c>
    </row>
    <row r="1258" ht="12.75" customHeight="1">
      <c r="A1258" s="74" t="str">
        <f t="shared" si="1"/>
        <v>#NAME?</v>
      </c>
      <c r="B1258" s="75" t="str">
        <f>IF(A1258="","",IF(OR(periods_per_year=26,periods_per_year=52),IF(periods_per_year=26,IF(A1258=1,fpdate,B1257+14),IF(periods_per_year=52,IF(A1258=1,fpdate,B1257+7),"n/a")),IF(periods_per_year=24,DATE(YEAR(fpdate),MONTH(fpdate)+(A1258-1)/2+IF(AND(DAY(fpdate)&gt;=15,MOD(A1258,2)=0),1,0),IF(MOD(A1258,2)=0,IF(DAY(fpdate)&gt;=15,DAY(fpdate)-14,DAY(fpdate)+14),DAY(fpdate))),IF(DAY(DATE(YEAR(fpdate),MONTH(fpdate)+A1258-1,DAY(fpdate)))&lt;&gt;DAY(fpdate),DATE(YEAR(fpdate),MONTH(fpdate)+A1258,0),DATE(YEAR(fpdate),MONTH(fpdate)+A1258-1,DAY(fpdate))))))</f>
        <v>#NAME?</v>
      </c>
      <c r="C1258" s="76" t="str">
        <f t="shared" si="2"/>
        <v>#NAME?</v>
      </c>
      <c r="D1258" s="77" t="str">
        <f>IF(A1258="","",IF(A1258=1,start_rate,IF(variable,IF(OR(A1258=1,A1258&lt;$J$23*periods_per_year),D1257,MIN($J$24,IF(MOD(A1258-1,$J$26)=0,MAX($J$25,D1257+$J$27),D1257))),D1257)))</f>
        <v>#NAME?</v>
      </c>
      <c r="E1258" s="78" t="str">
        <f t="shared" si="3"/>
        <v>#NAME?</v>
      </c>
      <c r="F1258" s="78" t="str">
        <f t="shared" si="4"/>
        <v>#NAME?</v>
      </c>
      <c r="G1258" s="78" t="str">
        <f>IF(OR(A1258="",A1258&lt;$E$23),"",IF(J1257&lt;=F1258,0,IF(IF(AND(A1258&gt;=$E$23,MOD(A1258-$E$23,int)=0),$E$24,0)+F1258&gt;=J1257+E1258,J1257+E1258-F1258,IF(AND(A1258&gt;=$E$23,MOD(A1258-$E$23,int)=0),$E$24,0)+IF(IF(AND(A1258&gt;=$E$23,MOD(A1258-$E$23,int)=0),$E$24,0)+IF(MOD(A1258-$E$27,periods_per_year)=0,$E$26,0)+F1258&lt;J1257+E1258,IF(MOD(A1258-$E$27,periods_per_year)=0,$E$26,0),J1257+E1258-IF(AND(A1258&gt;=$E$23,MOD(A1258-$E$23,int)=0),$E$24,0)-F1258))))</f>
        <v>#NAME?</v>
      </c>
      <c r="H1258" s="79"/>
      <c r="I1258" s="78" t="str">
        <f t="shared" si="5"/>
        <v>#NAME?</v>
      </c>
      <c r="J1258" s="78" t="str">
        <f t="shared" si="6"/>
        <v>#NAME?</v>
      </c>
      <c r="K1258" s="78" t="str">
        <f t="shared" si="7"/>
        <v>#NAME?</v>
      </c>
      <c r="L1258" s="78" t="str">
        <f t="shared" si="8"/>
        <v>#NAME?</v>
      </c>
      <c r="M1258" s="4"/>
      <c r="N1258" s="4"/>
      <c r="O1258" s="74" t="str">
        <f t="shared" si="9"/>
        <v>#NAME?</v>
      </c>
      <c r="P1258" s="75" t="str">
        <f>IF(O1258="","",IF(OR(periods_per_year=26,periods_per_year=52),IF(periods_per_year=26,IF(O1258=1,fpdate,P1257+14),IF(periods_per_year=52,IF(O1258=1,fpdate,P1257+7),"n/a")),IF(periods_per_year=24,DATE(YEAR(fpdate),MONTH(fpdate)+(O1258-1)/2+IF(AND(DAY(fpdate)&gt;=15,MOD(O1258,2)=0),1,0),IF(MOD(O1258,2)=0,IF(DAY(fpdate)&gt;=15,DAY(fpdate)-14,DAY(fpdate)+14),DAY(fpdate))),IF(DAY(DATE(YEAR(fpdate),MONTH(fpdate)+O1258-1,DAY(fpdate)))&lt;&gt;DAY(fpdate),DATE(YEAR(fpdate),MONTH(fpdate)+O1258,0),DATE(YEAR(fpdate),MONTH(fpdate)+O1258-1,DAY(fpdate))))))</f>
        <v>#NAME?</v>
      </c>
      <c r="Q1258" s="80" t="str">
        <f>IF(O1258="","",IF(D1258&lt;&gt;"",D1258,IF(O1258=1,start_rate,IF(variable,IF(OR(O1258=1,O1258&lt;$J$23*periods_per_year),Q1257,MIN($J$24,IF(MOD(O1258-1,$J$26)=0,MAX($J$25,Q1257+$J$27),Q1257))),Q1257))))</f>
        <v>#NAME?</v>
      </c>
      <c r="R1258" s="78" t="str">
        <f t="shared" si="10"/>
        <v>#NAME?</v>
      </c>
      <c r="S1258" s="78" t="str">
        <f t="shared" si="11"/>
        <v>#NAME?</v>
      </c>
      <c r="T1258" s="78" t="str">
        <f t="shared" si="12"/>
        <v>#NAME?</v>
      </c>
      <c r="U1258" s="78" t="str">
        <f t="shared" si="13"/>
        <v>#NAME?</v>
      </c>
    </row>
    <row r="1259" ht="12.75" customHeight="1">
      <c r="A1259" s="74" t="str">
        <f t="shared" si="1"/>
        <v>#NAME?</v>
      </c>
      <c r="B1259" s="75" t="str">
        <f>IF(A1259="","",IF(OR(periods_per_year=26,periods_per_year=52),IF(periods_per_year=26,IF(A1259=1,fpdate,B1258+14),IF(periods_per_year=52,IF(A1259=1,fpdate,B1258+7),"n/a")),IF(periods_per_year=24,DATE(YEAR(fpdate),MONTH(fpdate)+(A1259-1)/2+IF(AND(DAY(fpdate)&gt;=15,MOD(A1259,2)=0),1,0),IF(MOD(A1259,2)=0,IF(DAY(fpdate)&gt;=15,DAY(fpdate)-14,DAY(fpdate)+14),DAY(fpdate))),IF(DAY(DATE(YEAR(fpdate),MONTH(fpdate)+A1259-1,DAY(fpdate)))&lt;&gt;DAY(fpdate),DATE(YEAR(fpdate),MONTH(fpdate)+A1259,0),DATE(YEAR(fpdate),MONTH(fpdate)+A1259-1,DAY(fpdate))))))</f>
        <v>#NAME?</v>
      </c>
      <c r="C1259" s="76" t="str">
        <f t="shared" si="2"/>
        <v>#NAME?</v>
      </c>
      <c r="D1259" s="77" t="str">
        <f>IF(A1259="","",IF(A1259=1,start_rate,IF(variable,IF(OR(A1259=1,A1259&lt;$J$23*periods_per_year),D1258,MIN($J$24,IF(MOD(A1259-1,$J$26)=0,MAX($J$25,D1258+$J$27),D1258))),D1258)))</f>
        <v>#NAME?</v>
      </c>
      <c r="E1259" s="78" t="str">
        <f t="shared" si="3"/>
        <v>#NAME?</v>
      </c>
      <c r="F1259" s="78" t="str">
        <f t="shared" si="4"/>
        <v>#NAME?</v>
      </c>
      <c r="G1259" s="78" t="str">
        <f>IF(OR(A1259="",A1259&lt;$E$23),"",IF(J1258&lt;=F1259,0,IF(IF(AND(A1259&gt;=$E$23,MOD(A1259-$E$23,int)=0),$E$24,0)+F1259&gt;=J1258+E1259,J1258+E1259-F1259,IF(AND(A1259&gt;=$E$23,MOD(A1259-$E$23,int)=0),$E$24,0)+IF(IF(AND(A1259&gt;=$E$23,MOD(A1259-$E$23,int)=0),$E$24,0)+IF(MOD(A1259-$E$27,periods_per_year)=0,$E$26,0)+F1259&lt;J1258+E1259,IF(MOD(A1259-$E$27,periods_per_year)=0,$E$26,0),J1258+E1259-IF(AND(A1259&gt;=$E$23,MOD(A1259-$E$23,int)=0),$E$24,0)-F1259))))</f>
        <v>#NAME?</v>
      </c>
      <c r="H1259" s="79"/>
      <c r="I1259" s="78" t="str">
        <f t="shared" si="5"/>
        <v>#NAME?</v>
      </c>
      <c r="J1259" s="78" t="str">
        <f t="shared" si="6"/>
        <v>#NAME?</v>
      </c>
      <c r="K1259" s="78" t="str">
        <f t="shared" si="7"/>
        <v>#NAME?</v>
      </c>
      <c r="L1259" s="78" t="str">
        <f t="shared" si="8"/>
        <v>#NAME?</v>
      </c>
      <c r="M1259" s="4"/>
      <c r="N1259" s="4"/>
      <c r="O1259" s="74" t="str">
        <f t="shared" si="9"/>
        <v>#NAME?</v>
      </c>
      <c r="P1259" s="75" t="str">
        <f>IF(O1259="","",IF(OR(periods_per_year=26,periods_per_year=52),IF(periods_per_year=26,IF(O1259=1,fpdate,P1258+14),IF(periods_per_year=52,IF(O1259=1,fpdate,P1258+7),"n/a")),IF(periods_per_year=24,DATE(YEAR(fpdate),MONTH(fpdate)+(O1259-1)/2+IF(AND(DAY(fpdate)&gt;=15,MOD(O1259,2)=0),1,0),IF(MOD(O1259,2)=0,IF(DAY(fpdate)&gt;=15,DAY(fpdate)-14,DAY(fpdate)+14),DAY(fpdate))),IF(DAY(DATE(YEAR(fpdate),MONTH(fpdate)+O1259-1,DAY(fpdate)))&lt;&gt;DAY(fpdate),DATE(YEAR(fpdate),MONTH(fpdate)+O1259,0),DATE(YEAR(fpdate),MONTH(fpdate)+O1259-1,DAY(fpdate))))))</f>
        <v>#NAME?</v>
      </c>
      <c r="Q1259" s="80" t="str">
        <f>IF(O1259="","",IF(D1259&lt;&gt;"",D1259,IF(O1259=1,start_rate,IF(variable,IF(OR(O1259=1,O1259&lt;$J$23*periods_per_year),Q1258,MIN($J$24,IF(MOD(O1259-1,$J$26)=0,MAX($J$25,Q1258+$J$27),Q1258))),Q1258))))</f>
        <v>#NAME?</v>
      </c>
      <c r="R1259" s="78" t="str">
        <f t="shared" si="10"/>
        <v>#NAME?</v>
      </c>
      <c r="S1259" s="78" t="str">
        <f t="shared" si="11"/>
        <v>#NAME?</v>
      </c>
      <c r="T1259" s="78" t="str">
        <f t="shared" si="12"/>
        <v>#NAME?</v>
      </c>
      <c r="U1259" s="78" t="str">
        <f t="shared" si="13"/>
        <v>#NAME?</v>
      </c>
    </row>
    <row r="1260" ht="12.75" customHeight="1">
      <c r="A1260" s="74" t="str">
        <f t="shared" si="1"/>
        <v>#NAME?</v>
      </c>
      <c r="B1260" s="75" t="str">
        <f>IF(A1260="","",IF(OR(periods_per_year=26,periods_per_year=52),IF(periods_per_year=26,IF(A1260=1,fpdate,B1259+14),IF(periods_per_year=52,IF(A1260=1,fpdate,B1259+7),"n/a")),IF(periods_per_year=24,DATE(YEAR(fpdate),MONTH(fpdate)+(A1260-1)/2+IF(AND(DAY(fpdate)&gt;=15,MOD(A1260,2)=0),1,0),IF(MOD(A1260,2)=0,IF(DAY(fpdate)&gt;=15,DAY(fpdate)-14,DAY(fpdate)+14),DAY(fpdate))),IF(DAY(DATE(YEAR(fpdate),MONTH(fpdate)+A1260-1,DAY(fpdate)))&lt;&gt;DAY(fpdate),DATE(YEAR(fpdate),MONTH(fpdate)+A1260,0),DATE(YEAR(fpdate),MONTH(fpdate)+A1260-1,DAY(fpdate))))))</f>
        <v>#NAME?</v>
      </c>
      <c r="C1260" s="76" t="str">
        <f t="shared" si="2"/>
        <v>#NAME?</v>
      </c>
      <c r="D1260" s="77" t="str">
        <f>IF(A1260="","",IF(A1260=1,start_rate,IF(variable,IF(OR(A1260=1,A1260&lt;$J$23*periods_per_year),D1259,MIN($J$24,IF(MOD(A1260-1,$J$26)=0,MAX($J$25,D1259+$J$27),D1259))),D1259)))</f>
        <v>#NAME?</v>
      </c>
      <c r="E1260" s="78" t="str">
        <f t="shared" si="3"/>
        <v>#NAME?</v>
      </c>
      <c r="F1260" s="78" t="str">
        <f t="shared" si="4"/>
        <v>#NAME?</v>
      </c>
      <c r="G1260" s="78" t="str">
        <f>IF(OR(A1260="",A1260&lt;$E$23),"",IF(J1259&lt;=F1260,0,IF(IF(AND(A1260&gt;=$E$23,MOD(A1260-$E$23,int)=0),$E$24,0)+F1260&gt;=J1259+E1260,J1259+E1260-F1260,IF(AND(A1260&gt;=$E$23,MOD(A1260-$E$23,int)=0),$E$24,0)+IF(IF(AND(A1260&gt;=$E$23,MOD(A1260-$E$23,int)=0),$E$24,0)+IF(MOD(A1260-$E$27,periods_per_year)=0,$E$26,0)+F1260&lt;J1259+E1260,IF(MOD(A1260-$E$27,periods_per_year)=0,$E$26,0),J1259+E1260-IF(AND(A1260&gt;=$E$23,MOD(A1260-$E$23,int)=0),$E$24,0)-F1260))))</f>
        <v>#NAME?</v>
      </c>
      <c r="H1260" s="79"/>
      <c r="I1260" s="78" t="str">
        <f t="shared" si="5"/>
        <v>#NAME?</v>
      </c>
      <c r="J1260" s="78" t="str">
        <f t="shared" si="6"/>
        <v>#NAME?</v>
      </c>
      <c r="K1260" s="78" t="str">
        <f t="shared" si="7"/>
        <v>#NAME?</v>
      </c>
      <c r="L1260" s="78" t="str">
        <f t="shared" si="8"/>
        <v>#NAME?</v>
      </c>
      <c r="M1260" s="4"/>
      <c r="N1260" s="4"/>
      <c r="O1260" s="74" t="str">
        <f t="shared" si="9"/>
        <v>#NAME?</v>
      </c>
      <c r="P1260" s="75" t="str">
        <f>IF(O1260="","",IF(OR(periods_per_year=26,periods_per_year=52),IF(periods_per_year=26,IF(O1260=1,fpdate,P1259+14),IF(periods_per_year=52,IF(O1260=1,fpdate,P1259+7),"n/a")),IF(periods_per_year=24,DATE(YEAR(fpdate),MONTH(fpdate)+(O1260-1)/2+IF(AND(DAY(fpdate)&gt;=15,MOD(O1260,2)=0),1,0),IF(MOD(O1260,2)=0,IF(DAY(fpdate)&gt;=15,DAY(fpdate)-14,DAY(fpdate)+14),DAY(fpdate))),IF(DAY(DATE(YEAR(fpdate),MONTH(fpdate)+O1260-1,DAY(fpdate)))&lt;&gt;DAY(fpdate),DATE(YEAR(fpdate),MONTH(fpdate)+O1260,0),DATE(YEAR(fpdate),MONTH(fpdate)+O1260-1,DAY(fpdate))))))</f>
        <v>#NAME?</v>
      </c>
      <c r="Q1260" s="80" t="str">
        <f>IF(O1260="","",IF(D1260&lt;&gt;"",D1260,IF(O1260=1,start_rate,IF(variable,IF(OR(O1260=1,O1260&lt;$J$23*periods_per_year),Q1259,MIN($J$24,IF(MOD(O1260-1,$J$26)=0,MAX($J$25,Q1259+$J$27),Q1259))),Q1259))))</f>
        <v>#NAME?</v>
      </c>
      <c r="R1260" s="78" t="str">
        <f t="shared" si="10"/>
        <v>#NAME?</v>
      </c>
      <c r="S1260" s="78" t="str">
        <f t="shared" si="11"/>
        <v>#NAME?</v>
      </c>
      <c r="T1260" s="78" t="str">
        <f t="shared" si="12"/>
        <v>#NAME?</v>
      </c>
      <c r="U1260" s="78" t="str">
        <f t="shared" si="13"/>
        <v>#NAME?</v>
      </c>
    </row>
    <row r="1261" ht="12.75" customHeight="1">
      <c r="A1261" s="74" t="str">
        <f t="shared" si="1"/>
        <v>#NAME?</v>
      </c>
      <c r="B1261" s="75" t="str">
        <f>IF(A1261="","",IF(OR(periods_per_year=26,periods_per_year=52),IF(periods_per_year=26,IF(A1261=1,fpdate,B1260+14),IF(periods_per_year=52,IF(A1261=1,fpdate,B1260+7),"n/a")),IF(periods_per_year=24,DATE(YEAR(fpdate),MONTH(fpdate)+(A1261-1)/2+IF(AND(DAY(fpdate)&gt;=15,MOD(A1261,2)=0),1,0),IF(MOD(A1261,2)=0,IF(DAY(fpdate)&gt;=15,DAY(fpdate)-14,DAY(fpdate)+14),DAY(fpdate))),IF(DAY(DATE(YEAR(fpdate),MONTH(fpdate)+A1261-1,DAY(fpdate)))&lt;&gt;DAY(fpdate),DATE(YEAR(fpdate),MONTH(fpdate)+A1261,0),DATE(YEAR(fpdate),MONTH(fpdate)+A1261-1,DAY(fpdate))))))</f>
        <v>#NAME?</v>
      </c>
      <c r="C1261" s="76" t="str">
        <f t="shared" si="2"/>
        <v>#NAME?</v>
      </c>
      <c r="D1261" s="77" t="str">
        <f>IF(A1261="","",IF(A1261=1,start_rate,IF(variable,IF(OR(A1261=1,A1261&lt;$J$23*periods_per_year),D1260,MIN($J$24,IF(MOD(A1261-1,$J$26)=0,MAX($J$25,D1260+$J$27),D1260))),D1260)))</f>
        <v>#NAME?</v>
      </c>
      <c r="E1261" s="78" t="str">
        <f t="shared" si="3"/>
        <v>#NAME?</v>
      </c>
      <c r="F1261" s="78" t="str">
        <f t="shared" si="4"/>
        <v>#NAME?</v>
      </c>
      <c r="G1261" s="78" t="str">
        <f>IF(OR(A1261="",A1261&lt;$E$23),"",IF(J1260&lt;=F1261,0,IF(IF(AND(A1261&gt;=$E$23,MOD(A1261-$E$23,int)=0),$E$24,0)+F1261&gt;=J1260+E1261,J1260+E1261-F1261,IF(AND(A1261&gt;=$E$23,MOD(A1261-$E$23,int)=0),$E$24,0)+IF(IF(AND(A1261&gt;=$E$23,MOD(A1261-$E$23,int)=0),$E$24,0)+IF(MOD(A1261-$E$27,periods_per_year)=0,$E$26,0)+F1261&lt;J1260+E1261,IF(MOD(A1261-$E$27,periods_per_year)=0,$E$26,0),J1260+E1261-IF(AND(A1261&gt;=$E$23,MOD(A1261-$E$23,int)=0),$E$24,0)-F1261))))</f>
        <v>#NAME?</v>
      </c>
      <c r="H1261" s="79"/>
      <c r="I1261" s="78" t="str">
        <f t="shared" si="5"/>
        <v>#NAME?</v>
      </c>
      <c r="J1261" s="78" t="str">
        <f t="shared" si="6"/>
        <v>#NAME?</v>
      </c>
      <c r="K1261" s="78" t="str">
        <f t="shared" si="7"/>
        <v>#NAME?</v>
      </c>
      <c r="L1261" s="78" t="str">
        <f t="shared" si="8"/>
        <v>#NAME?</v>
      </c>
      <c r="M1261" s="4"/>
      <c r="N1261" s="4"/>
      <c r="O1261" s="74" t="str">
        <f t="shared" si="9"/>
        <v>#NAME?</v>
      </c>
      <c r="P1261" s="75" t="str">
        <f>IF(O1261="","",IF(OR(periods_per_year=26,periods_per_year=52),IF(periods_per_year=26,IF(O1261=1,fpdate,P1260+14),IF(periods_per_year=52,IF(O1261=1,fpdate,P1260+7),"n/a")),IF(periods_per_year=24,DATE(YEAR(fpdate),MONTH(fpdate)+(O1261-1)/2+IF(AND(DAY(fpdate)&gt;=15,MOD(O1261,2)=0),1,0),IF(MOD(O1261,2)=0,IF(DAY(fpdate)&gt;=15,DAY(fpdate)-14,DAY(fpdate)+14),DAY(fpdate))),IF(DAY(DATE(YEAR(fpdate),MONTH(fpdate)+O1261-1,DAY(fpdate)))&lt;&gt;DAY(fpdate),DATE(YEAR(fpdate),MONTH(fpdate)+O1261,0),DATE(YEAR(fpdate),MONTH(fpdate)+O1261-1,DAY(fpdate))))))</f>
        <v>#NAME?</v>
      </c>
      <c r="Q1261" s="80" t="str">
        <f>IF(O1261="","",IF(D1261&lt;&gt;"",D1261,IF(O1261=1,start_rate,IF(variable,IF(OR(O1261=1,O1261&lt;$J$23*periods_per_year),Q1260,MIN($J$24,IF(MOD(O1261-1,$J$26)=0,MAX($J$25,Q1260+$J$27),Q1260))),Q1260))))</f>
        <v>#NAME?</v>
      </c>
      <c r="R1261" s="78" t="str">
        <f t="shared" si="10"/>
        <v>#NAME?</v>
      </c>
      <c r="S1261" s="78" t="str">
        <f t="shared" si="11"/>
        <v>#NAME?</v>
      </c>
      <c r="T1261" s="78" t="str">
        <f t="shared" si="12"/>
        <v>#NAME?</v>
      </c>
      <c r="U1261" s="78" t="str">
        <f t="shared" si="13"/>
        <v>#NAME?</v>
      </c>
    </row>
    <row r="1262" ht="12.75" customHeight="1">
      <c r="A1262" s="74" t="str">
        <f t="shared" si="1"/>
        <v>#NAME?</v>
      </c>
      <c r="B1262" s="75" t="str">
        <f>IF(A1262="","",IF(OR(periods_per_year=26,periods_per_year=52),IF(periods_per_year=26,IF(A1262=1,fpdate,B1261+14),IF(periods_per_year=52,IF(A1262=1,fpdate,B1261+7),"n/a")),IF(periods_per_year=24,DATE(YEAR(fpdate),MONTH(fpdate)+(A1262-1)/2+IF(AND(DAY(fpdate)&gt;=15,MOD(A1262,2)=0),1,0),IF(MOD(A1262,2)=0,IF(DAY(fpdate)&gt;=15,DAY(fpdate)-14,DAY(fpdate)+14),DAY(fpdate))),IF(DAY(DATE(YEAR(fpdate),MONTH(fpdate)+A1262-1,DAY(fpdate)))&lt;&gt;DAY(fpdate),DATE(YEAR(fpdate),MONTH(fpdate)+A1262,0),DATE(YEAR(fpdate),MONTH(fpdate)+A1262-1,DAY(fpdate))))))</f>
        <v>#NAME?</v>
      </c>
      <c r="C1262" s="76" t="str">
        <f t="shared" si="2"/>
        <v>#NAME?</v>
      </c>
      <c r="D1262" s="77" t="str">
        <f>IF(A1262="","",IF(A1262=1,start_rate,IF(variable,IF(OR(A1262=1,A1262&lt;$J$23*periods_per_year),D1261,MIN($J$24,IF(MOD(A1262-1,$J$26)=0,MAX($J$25,D1261+$J$27),D1261))),D1261)))</f>
        <v>#NAME?</v>
      </c>
      <c r="E1262" s="78" t="str">
        <f t="shared" si="3"/>
        <v>#NAME?</v>
      </c>
      <c r="F1262" s="78" t="str">
        <f t="shared" si="4"/>
        <v>#NAME?</v>
      </c>
      <c r="G1262" s="78" t="str">
        <f>IF(OR(A1262="",A1262&lt;$E$23),"",IF(J1261&lt;=F1262,0,IF(IF(AND(A1262&gt;=$E$23,MOD(A1262-$E$23,int)=0),$E$24,0)+F1262&gt;=J1261+E1262,J1261+E1262-F1262,IF(AND(A1262&gt;=$E$23,MOD(A1262-$E$23,int)=0),$E$24,0)+IF(IF(AND(A1262&gt;=$E$23,MOD(A1262-$E$23,int)=0),$E$24,0)+IF(MOD(A1262-$E$27,periods_per_year)=0,$E$26,0)+F1262&lt;J1261+E1262,IF(MOD(A1262-$E$27,periods_per_year)=0,$E$26,0),J1261+E1262-IF(AND(A1262&gt;=$E$23,MOD(A1262-$E$23,int)=0),$E$24,0)-F1262))))</f>
        <v>#NAME?</v>
      </c>
      <c r="H1262" s="79"/>
      <c r="I1262" s="78" t="str">
        <f t="shared" si="5"/>
        <v>#NAME?</v>
      </c>
      <c r="J1262" s="78" t="str">
        <f t="shared" si="6"/>
        <v>#NAME?</v>
      </c>
      <c r="K1262" s="78" t="str">
        <f t="shared" si="7"/>
        <v>#NAME?</v>
      </c>
      <c r="L1262" s="78" t="str">
        <f t="shared" si="8"/>
        <v>#NAME?</v>
      </c>
      <c r="M1262" s="4"/>
      <c r="N1262" s="4"/>
      <c r="O1262" s="74" t="str">
        <f t="shared" si="9"/>
        <v>#NAME?</v>
      </c>
      <c r="P1262" s="75" t="str">
        <f>IF(O1262="","",IF(OR(periods_per_year=26,periods_per_year=52),IF(periods_per_year=26,IF(O1262=1,fpdate,P1261+14),IF(periods_per_year=52,IF(O1262=1,fpdate,P1261+7),"n/a")),IF(periods_per_year=24,DATE(YEAR(fpdate),MONTH(fpdate)+(O1262-1)/2+IF(AND(DAY(fpdate)&gt;=15,MOD(O1262,2)=0),1,0),IF(MOD(O1262,2)=0,IF(DAY(fpdate)&gt;=15,DAY(fpdate)-14,DAY(fpdate)+14),DAY(fpdate))),IF(DAY(DATE(YEAR(fpdate),MONTH(fpdate)+O1262-1,DAY(fpdate)))&lt;&gt;DAY(fpdate),DATE(YEAR(fpdate),MONTH(fpdate)+O1262,0),DATE(YEAR(fpdate),MONTH(fpdate)+O1262-1,DAY(fpdate))))))</f>
        <v>#NAME?</v>
      </c>
      <c r="Q1262" s="80" t="str">
        <f>IF(O1262="","",IF(D1262&lt;&gt;"",D1262,IF(O1262=1,start_rate,IF(variable,IF(OR(O1262=1,O1262&lt;$J$23*periods_per_year),Q1261,MIN($J$24,IF(MOD(O1262-1,$J$26)=0,MAX($J$25,Q1261+$J$27),Q1261))),Q1261))))</f>
        <v>#NAME?</v>
      </c>
      <c r="R1262" s="78" t="str">
        <f t="shared" si="10"/>
        <v>#NAME?</v>
      </c>
      <c r="S1262" s="78" t="str">
        <f t="shared" si="11"/>
        <v>#NAME?</v>
      </c>
      <c r="T1262" s="78" t="str">
        <f t="shared" si="12"/>
        <v>#NAME?</v>
      </c>
      <c r="U1262" s="78" t="str">
        <f t="shared" si="13"/>
        <v>#NAME?</v>
      </c>
    </row>
    <row r="1263" ht="12.75" customHeight="1">
      <c r="A1263" s="74" t="str">
        <f t="shared" si="1"/>
        <v>#NAME?</v>
      </c>
      <c r="B1263" s="75" t="str">
        <f>IF(A1263="","",IF(OR(periods_per_year=26,periods_per_year=52),IF(periods_per_year=26,IF(A1263=1,fpdate,B1262+14),IF(periods_per_year=52,IF(A1263=1,fpdate,B1262+7),"n/a")),IF(periods_per_year=24,DATE(YEAR(fpdate),MONTH(fpdate)+(A1263-1)/2+IF(AND(DAY(fpdate)&gt;=15,MOD(A1263,2)=0),1,0),IF(MOD(A1263,2)=0,IF(DAY(fpdate)&gt;=15,DAY(fpdate)-14,DAY(fpdate)+14),DAY(fpdate))),IF(DAY(DATE(YEAR(fpdate),MONTH(fpdate)+A1263-1,DAY(fpdate)))&lt;&gt;DAY(fpdate),DATE(YEAR(fpdate),MONTH(fpdate)+A1263,0),DATE(YEAR(fpdate),MONTH(fpdate)+A1263-1,DAY(fpdate))))))</f>
        <v>#NAME?</v>
      </c>
      <c r="C1263" s="76" t="str">
        <f t="shared" si="2"/>
        <v>#NAME?</v>
      </c>
      <c r="D1263" s="77" t="str">
        <f>IF(A1263="","",IF(A1263=1,start_rate,IF(variable,IF(OR(A1263=1,A1263&lt;$J$23*periods_per_year),D1262,MIN($J$24,IF(MOD(A1263-1,$J$26)=0,MAX($J$25,D1262+$J$27),D1262))),D1262)))</f>
        <v>#NAME?</v>
      </c>
      <c r="E1263" s="78" t="str">
        <f t="shared" si="3"/>
        <v>#NAME?</v>
      </c>
      <c r="F1263" s="78" t="str">
        <f t="shared" si="4"/>
        <v>#NAME?</v>
      </c>
      <c r="G1263" s="78" t="str">
        <f>IF(OR(A1263="",A1263&lt;$E$23),"",IF(J1262&lt;=F1263,0,IF(IF(AND(A1263&gt;=$E$23,MOD(A1263-$E$23,int)=0),$E$24,0)+F1263&gt;=J1262+E1263,J1262+E1263-F1263,IF(AND(A1263&gt;=$E$23,MOD(A1263-$E$23,int)=0),$E$24,0)+IF(IF(AND(A1263&gt;=$E$23,MOD(A1263-$E$23,int)=0),$E$24,0)+IF(MOD(A1263-$E$27,periods_per_year)=0,$E$26,0)+F1263&lt;J1262+E1263,IF(MOD(A1263-$E$27,periods_per_year)=0,$E$26,0),J1262+E1263-IF(AND(A1263&gt;=$E$23,MOD(A1263-$E$23,int)=0),$E$24,0)-F1263))))</f>
        <v>#NAME?</v>
      </c>
      <c r="H1263" s="79"/>
      <c r="I1263" s="78" t="str">
        <f t="shared" si="5"/>
        <v>#NAME?</v>
      </c>
      <c r="J1263" s="78" t="str">
        <f t="shared" si="6"/>
        <v>#NAME?</v>
      </c>
      <c r="K1263" s="78" t="str">
        <f t="shared" si="7"/>
        <v>#NAME?</v>
      </c>
      <c r="L1263" s="78" t="str">
        <f t="shared" si="8"/>
        <v>#NAME?</v>
      </c>
      <c r="M1263" s="4"/>
      <c r="N1263" s="4"/>
      <c r="O1263" s="74" t="str">
        <f t="shared" si="9"/>
        <v>#NAME?</v>
      </c>
      <c r="P1263" s="75" t="str">
        <f>IF(O1263="","",IF(OR(periods_per_year=26,periods_per_year=52),IF(periods_per_year=26,IF(O1263=1,fpdate,P1262+14),IF(periods_per_year=52,IF(O1263=1,fpdate,P1262+7),"n/a")),IF(periods_per_year=24,DATE(YEAR(fpdate),MONTH(fpdate)+(O1263-1)/2+IF(AND(DAY(fpdate)&gt;=15,MOD(O1263,2)=0),1,0),IF(MOD(O1263,2)=0,IF(DAY(fpdate)&gt;=15,DAY(fpdate)-14,DAY(fpdate)+14),DAY(fpdate))),IF(DAY(DATE(YEAR(fpdate),MONTH(fpdate)+O1263-1,DAY(fpdate)))&lt;&gt;DAY(fpdate),DATE(YEAR(fpdate),MONTH(fpdate)+O1263,0),DATE(YEAR(fpdate),MONTH(fpdate)+O1263-1,DAY(fpdate))))))</f>
        <v>#NAME?</v>
      </c>
      <c r="Q1263" s="80" t="str">
        <f>IF(O1263="","",IF(D1263&lt;&gt;"",D1263,IF(O1263=1,start_rate,IF(variable,IF(OR(O1263=1,O1263&lt;$J$23*periods_per_year),Q1262,MIN($J$24,IF(MOD(O1263-1,$J$26)=0,MAX($J$25,Q1262+$J$27),Q1262))),Q1262))))</f>
        <v>#NAME?</v>
      </c>
      <c r="R1263" s="78" t="str">
        <f t="shared" si="10"/>
        <v>#NAME?</v>
      </c>
      <c r="S1263" s="78" t="str">
        <f t="shared" si="11"/>
        <v>#NAME?</v>
      </c>
      <c r="T1263" s="78" t="str">
        <f t="shared" si="12"/>
        <v>#NAME?</v>
      </c>
      <c r="U1263" s="78" t="str">
        <f t="shared" si="13"/>
        <v>#NAME?</v>
      </c>
    </row>
    <row r="1264" ht="12.75" customHeight="1">
      <c r="A1264" s="74" t="str">
        <f t="shared" si="1"/>
        <v>#NAME?</v>
      </c>
      <c r="B1264" s="75" t="str">
        <f>IF(A1264="","",IF(OR(periods_per_year=26,periods_per_year=52),IF(periods_per_year=26,IF(A1264=1,fpdate,B1263+14),IF(periods_per_year=52,IF(A1264=1,fpdate,B1263+7),"n/a")),IF(periods_per_year=24,DATE(YEAR(fpdate),MONTH(fpdate)+(A1264-1)/2+IF(AND(DAY(fpdate)&gt;=15,MOD(A1264,2)=0),1,0),IF(MOD(A1264,2)=0,IF(DAY(fpdate)&gt;=15,DAY(fpdate)-14,DAY(fpdate)+14),DAY(fpdate))),IF(DAY(DATE(YEAR(fpdate),MONTH(fpdate)+A1264-1,DAY(fpdate)))&lt;&gt;DAY(fpdate),DATE(YEAR(fpdate),MONTH(fpdate)+A1264,0),DATE(YEAR(fpdate),MONTH(fpdate)+A1264-1,DAY(fpdate))))))</f>
        <v>#NAME?</v>
      </c>
      <c r="C1264" s="76" t="str">
        <f t="shared" si="2"/>
        <v>#NAME?</v>
      </c>
      <c r="D1264" s="77" t="str">
        <f>IF(A1264="","",IF(A1264=1,start_rate,IF(variable,IF(OR(A1264=1,A1264&lt;$J$23*periods_per_year),D1263,MIN($J$24,IF(MOD(A1264-1,$J$26)=0,MAX($J$25,D1263+$J$27),D1263))),D1263)))</f>
        <v>#NAME?</v>
      </c>
      <c r="E1264" s="78" t="str">
        <f t="shared" si="3"/>
        <v>#NAME?</v>
      </c>
      <c r="F1264" s="78" t="str">
        <f t="shared" si="4"/>
        <v>#NAME?</v>
      </c>
      <c r="G1264" s="78" t="str">
        <f>IF(OR(A1264="",A1264&lt;$E$23),"",IF(J1263&lt;=F1264,0,IF(IF(AND(A1264&gt;=$E$23,MOD(A1264-$E$23,int)=0),$E$24,0)+F1264&gt;=J1263+E1264,J1263+E1264-F1264,IF(AND(A1264&gt;=$E$23,MOD(A1264-$E$23,int)=0),$E$24,0)+IF(IF(AND(A1264&gt;=$E$23,MOD(A1264-$E$23,int)=0),$E$24,0)+IF(MOD(A1264-$E$27,periods_per_year)=0,$E$26,0)+F1264&lt;J1263+E1264,IF(MOD(A1264-$E$27,periods_per_year)=0,$E$26,0),J1263+E1264-IF(AND(A1264&gt;=$E$23,MOD(A1264-$E$23,int)=0),$E$24,0)-F1264))))</f>
        <v>#NAME?</v>
      </c>
      <c r="H1264" s="79"/>
      <c r="I1264" s="78" t="str">
        <f t="shared" si="5"/>
        <v>#NAME?</v>
      </c>
      <c r="J1264" s="78" t="str">
        <f t="shared" si="6"/>
        <v>#NAME?</v>
      </c>
      <c r="K1264" s="78" t="str">
        <f t="shared" si="7"/>
        <v>#NAME?</v>
      </c>
      <c r="L1264" s="78" t="str">
        <f t="shared" si="8"/>
        <v>#NAME?</v>
      </c>
      <c r="M1264" s="4"/>
      <c r="N1264" s="4"/>
      <c r="O1264" s="74" t="str">
        <f t="shared" si="9"/>
        <v>#NAME?</v>
      </c>
      <c r="P1264" s="75" t="str">
        <f>IF(O1264="","",IF(OR(periods_per_year=26,periods_per_year=52),IF(periods_per_year=26,IF(O1264=1,fpdate,P1263+14),IF(periods_per_year=52,IF(O1264=1,fpdate,P1263+7),"n/a")),IF(periods_per_year=24,DATE(YEAR(fpdate),MONTH(fpdate)+(O1264-1)/2+IF(AND(DAY(fpdate)&gt;=15,MOD(O1264,2)=0),1,0),IF(MOD(O1264,2)=0,IF(DAY(fpdate)&gt;=15,DAY(fpdate)-14,DAY(fpdate)+14),DAY(fpdate))),IF(DAY(DATE(YEAR(fpdate),MONTH(fpdate)+O1264-1,DAY(fpdate)))&lt;&gt;DAY(fpdate),DATE(YEAR(fpdate),MONTH(fpdate)+O1264,0),DATE(YEAR(fpdate),MONTH(fpdate)+O1264-1,DAY(fpdate))))))</f>
        <v>#NAME?</v>
      </c>
      <c r="Q1264" s="80" t="str">
        <f>IF(O1264="","",IF(D1264&lt;&gt;"",D1264,IF(O1264=1,start_rate,IF(variable,IF(OR(O1264=1,O1264&lt;$J$23*periods_per_year),Q1263,MIN($J$24,IF(MOD(O1264-1,$J$26)=0,MAX($J$25,Q1263+$J$27),Q1263))),Q1263))))</f>
        <v>#NAME?</v>
      </c>
      <c r="R1264" s="78" t="str">
        <f t="shared" si="10"/>
        <v>#NAME?</v>
      </c>
      <c r="S1264" s="78" t="str">
        <f t="shared" si="11"/>
        <v>#NAME?</v>
      </c>
      <c r="T1264" s="78" t="str">
        <f t="shared" si="12"/>
        <v>#NAME?</v>
      </c>
      <c r="U1264" s="78" t="str">
        <f t="shared" si="13"/>
        <v>#NAME?</v>
      </c>
    </row>
    <row r="1265" ht="12.75" customHeight="1">
      <c r="A1265" s="74" t="str">
        <f t="shared" si="1"/>
        <v>#NAME?</v>
      </c>
      <c r="B1265" s="75" t="str">
        <f>IF(A1265="","",IF(OR(periods_per_year=26,periods_per_year=52),IF(periods_per_year=26,IF(A1265=1,fpdate,B1264+14),IF(periods_per_year=52,IF(A1265=1,fpdate,B1264+7),"n/a")),IF(periods_per_year=24,DATE(YEAR(fpdate),MONTH(fpdate)+(A1265-1)/2+IF(AND(DAY(fpdate)&gt;=15,MOD(A1265,2)=0),1,0),IF(MOD(A1265,2)=0,IF(DAY(fpdate)&gt;=15,DAY(fpdate)-14,DAY(fpdate)+14),DAY(fpdate))),IF(DAY(DATE(YEAR(fpdate),MONTH(fpdate)+A1265-1,DAY(fpdate)))&lt;&gt;DAY(fpdate),DATE(YEAR(fpdate),MONTH(fpdate)+A1265,0),DATE(YEAR(fpdate),MONTH(fpdate)+A1265-1,DAY(fpdate))))))</f>
        <v>#NAME?</v>
      </c>
      <c r="C1265" s="76" t="str">
        <f t="shared" si="2"/>
        <v>#NAME?</v>
      </c>
      <c r="D1265" s="77" t="str">
        <f>IF(A1265="","",IF(A1265=1,start_rate,IF(variable,IF(OR(A1265=1,A1265&lt;$J$23*periods_per_year),D1264,MIN($J$24,IF(MOD(A1265-1,$J$26)=0,MAX($J$25,D1264+$J$27),D1264))),D1264)))</f>
        <v>#NAME?</v>
      </c>
      <c r="E1265" s="78" t="str">
        <f t="shared" si="3"/>
        <v>#NAME?</v>
      </c>
      <c r="F1265" s="78" t="str">
        <f t="shared" si="4"/>
        <v>#NAME?</v>
      </c>
      <c r="G1265" s="78" t="str">
        <f>IF(OR(A1265="",A1265&lt;$E$23),"",IF(J1264&lt;=F1265,0,IF(IF(AND(A1265&gt;=$E$23,MOD(A1265-$E$23,int)=0),$E$24,0)+F1265&gt;=J1264+E1265,J1264+E1265-F1265,IF(AND(A1265&gt;=$E$23,MOD(A1265-$E$23,int)=0),$E$24,0)+IF(IF(AND(A1265&gt;=$E$23,MOD(A1265-$E$23,int)=0),$E$24,0)+IF(MOD(A1265-$E$27,periods_per_year)=0,$E$26,0)+F1265&lt;J1264+E1265,IF(MOD(A1265-$E$27,periods_per_year)=0,$E$26,0),J1264+E1265-IF(AND(A1265&gt;=$E$23,MOD(A1265-$E$23,int)=0),$E$24,0)-F1265))))</f>
        <v>#NAME?</v>
      </c>
      <c r="H1265" s="79"/>
      <c r="I1265" s="78" t="str">
        <f t="shared" si="5"/>
        <v>#NAME?</v>
      </c>
      <c r="J1265" s="78" t="str">
        <f t="shared" si="6"/>
        <v>#NAME?</v>
      </c>
      <c r="K1265" s="78" t="str">
        <f t="shared" si="7"/>
        <v>#NAME?</v>
      </c>
      <c r="L1265" s="78" t="str">
        <f t="shared" si="8"/>
        <v>#NAME?</v>
      </c>
      <c r="M1265" s="4"/>
      <c r="N1265" s="4"/>
      <c r="O1265" s="74" t="str">
        <f t="shared" si="9"/>
        <v>#NAME?</v>
      </c>
      <c r="P1265" s="75" t="str">
        <f>IF(O1265="","",IF(OR(periods_per_year=26,periods_per_year=52),IF(periods_per_year=26,IF(O1265=1,fpdate,P1264+14),IF(periods_per_year=52,IF(O1265=1,fpdate,P1264+7),"n/a")),IF(periods_per_year=24,DATE(YEAR(fpdate),MONTH(fpdate)+(O1265-1)/2+IF(AND(DAY(fpdate)&gt;=15,MOD(O1265,2)=0),1,0),IF(MOD(O1265,2)=0,IF(DAY(fpdate)&gt;=15,DAY(fpdate)-14,DAY(fpdate)+14),DAY(fpdate))),IF(DAY(DATE(YEAR(fpdate),MONTH(fpdate)+O1265-1,DAY(fpdate)))&lt;&gt;DAY(fpdate),DATE(YEAR(fpdate),MONTH(fpdate)+O1265,0),DATE(YEAR(fpdate),MONTH(fpdate)+O1265-1,DAY(fpdate))))))</f>
        <v>#NAME?</v>
      </c>
      <c r="Q1265" s="80" t="str">
        <f>IF(O1265="","",IF(D1265&lt;&gt;"",D1265,IF(O1265=1,start_rate,IF(variable,IF(OR(O1265=1,O1265&lt;$J$23*periods_per_year),Q1264,MIN($J$24,IF(MOD(O1265-1,$J$26)=0,MAX($J$25,Q1264+$J$27),Q1264))),Q1264))))</f>
        <v>#NAME?</v>
      </c>
      <c r="R1265" s="78" t="str">
        <f t="shared" si="10"/>
        <v>#NAME?</v>
      </c>
      <c r="S1265" s="78" t="str">
        <f t="shared" si="11"/>
        <v>#NAME?</v>
      </c>
      <c r="T1265" s="78" t="str">
        <f t="shared" si="12"/>
        <v>#NAME?</v>
      </c>
      <c r="U1265" s="78" t="str">
        <f t="shared" si="13"/>
        <v>#NAME?</v>
      </c>
    </row>
    <row r="1266" ht="12.75" customHeight="1">
      <c r="A1266" s="74" t="str">
        <f t="shared" si="1"/>
        <v>#NAME?</v>
      </c>
      <c r="B1266" s="75" t="str">
        <f>IF(A1266="","",IF(OR(periods_per_year=26,periods_per_year=52),IF(periods_per_year=26,IF(A1266=1,fpdate,B1265+14),IF(periods_per_year=52,IF(A1266=1,fpdate,B1265+7),"n/a")),IF(periods_per_year=24,DATE(YEAR(fpdate),MONTH(fpdate)+(A1266-1)/2+IF(AND(DAY(fpdate)&gt;=15,MOD(A1266,2)=0),1,0),IF(MOD(A1266,2)=0,IF(DAY(fpdate)&gt;=15,DAY(fpdate)-14,DAY(fpdate)+14),DAY(fpdate))),IF(DAY(DATE(YEAR(fpdate),MONTH(fpdate)+A1266-1,DAY(fpdate)))&lt;&gt;DAY(fpdate),DATE(YEAR(fpdate),MONTH(fpdate)+A1266,0),DATE(YEAR(fpdate),MONTH(fpdate)+A1266-1,DAY(fpdate))))))</f>
        <v>#NAME?</v>
      </c>
      <c r="C1266" s="76" t="str">
        <f t="shared" si="2"/>
        <v>#NAME?</v>
      </c>
      <c r="D1266" s="77" t="str">
        <f>IF(A1266="","",IF(A1266=1,start_rate,IF(variable,IF(OR(A1266=1,A1266&lt;$J$23*periods_per_year),D1265,MIN($J$24,IF(MOD(A1266-1,$J$26)=0,MAX($J$25,D1265+$J$27),D1265))),D1265)))</f>
        <v>#NAME?</v>
      </c>
      <c r="E1266" s="78" t="str">
        <f t="shared" si="3"/>
        <v>#NAME?</v>
      </c>
      <c r="F1266" s="78" t="str">
        <f t="shared" si="4"/>
        <v>#NAME?</v>
      </c>
      <c r="G1266" s="78" t="str">
        <f>IF(OR(A1266="",A1266&lt;$E$23),"",IF(J1265&lt;=F1266,0,IF(IF(AND(A1266&gt;=$E$23,MOD(A1266-$E$23,int)=0),$E$24,0)+F1266&gt;=J1265+E1266,J1265+E1266-F1266,IF(AND(A1266&gt;=$E$23,MOD(A1266-$E$23,int)=0),$E$24,0)+IF(IF(AND(A1266&gt;=$E$23,MOD(A1266-$E$23,int)=0),$E$24,0)+IF(MOD(A1266-$E$27,periods_per_year)=0,$E$26,0)+F1266&lt;J1265+E1266,IF(MOD(A1266-$E$27,periods_per_year)=0,$E$26,0),J1265+E1266-IF(AND(A1266&gt;=$E$23,MOD(A1266-$E$23,int)=0),$E$24,0)-F1266))))</f>
        <v>#NAME?</v>
      </c>
      <c r="H1266" s="79"/>
      <c r="I1266" s="78" t="str">
        <f t="shared" si="5"/>
        <v>#NAME?</v>
      </c>
      <c r="J1266" s="78" t="str">
        <f t="shared" si="6"/>
        <v>#NAME?</v>
      </c>
      <c r="K1266" s="78" t="str">
        <f t="shared" si="7"/>
        <v>#NAME?</v>
      </c>
      <c r="L1266" s="78" t="str">
        <f t="shared" si="8"/>
        <v>#NAME?</v>
      </c>
      <c r="M1266" s="4"/>
      <c r="N1266" s="4"/>
      <c r="O1266" s="74" t="str">
        <f t="shared" si="9"/>
        <v>#NAME?</v>
      </c>
      <c r="P1266" s="75" t="str">
        <f>IF(O1266="","",IF(OR(periods_per_year=26,periods_per_year=52),IF(periods_per_year=26,IF(O1266=1,fpdate,P1265+14),IF(periods_per_year=52,IF(O1266=1,fpdate,P1265+7),"n/a")),IF(periods_per_year=24,DATE(YEAR(fpdate),MONTH(fpdate)+(O1266-1)/2+IF(AND(DAY(fpdate)&gt;=15,MOD(O1266,2)=0),1,0),IF(MOD(O1266,2)=0,IF(DAY(fpdate)&gt;=15,DAY(fpdate)-14,DAY(fpdate)+14),DAY(fpdate))),IF(DAY(DATE(YEAR(fpdate),MONTH(fpdate)+O1266-1,DAY(fpdate)))&lt;&gt;DAY(fpdate),DATE(YEAR(fpdate),MONTH(fpdate)+O1266,0),DATE(YEAR(fpdate),MONTH(fpdate)+O1266-1,DAY(fpdate))))))</f>
        <v>#NAME?</v>
      </c>
      <c r="Q1266" s="80" t="str">
        <f>IF(O1266="","",IF(D1266&lt;&gt;"",D1266,IF(O1266=1,start_rate,IF(variable,IF(OR(O1266=1,O1266&lt;$J$23*periods_per_year),Q1265,MIN($J$24,IF(MOD(O1266-1,$J$26)=0,MAX($J$25,Q1265+$J$27),Q1265))),Q1265))))</f>
        <v>#NAME?</v>
      </c>
      <c r="R1266" s="78" t="str">
        <f t="shared" si="10"/>
        <v>#NAME?</v>
      </c>
      <c r="S1266" s="78" t="str">
        <f t="shared" si="11"/>
        <v>#NAME?</v>
      </c>
      <c r="T1266" s="78" t="str">
        <f t="shared" si="12"/>
        <v>#NAME?</v>
      </c>
      <c r="U1266" s="78" t="str">
        <f t="shared" si="13"/>
        <v>#NAME?</v>
      </c>
    </row>
    <row r="1267" ht="12.75" customHeight="1">
      <c r="A1267" s="74" t="str">
        <f t="shared" si="1"/>
        <v>#NAME?</v>
      </c>
      <c r="B1267" s="75" t="str">
        <f>IF(A1267="","",IF(OR(periods_per_year=26,periods_per_year=52),IF(periods_per_year=26,IF(A1267=1,fpdate,B1266+14),IF(periods_per_year=52,IF(A1267=1,fpdate,B1266+7),"n/a")),IF(periods_per_year=24,DATE(YEAR(fpdate),MONTH(fpdate)+(A1267-1)/2+IF(AND(DAY(fpdate)&gt;=15,MOD(A1267,2)=0),1,0),IF(MOD(A1267,2)=0,IF(DAY(fpdate)&gt;=15,DAY(fpdate)-14,DAY(fpdate)+14),DAY(fpdate))),IF(DAY(DATE(YEAR(fpdate),MONTH(fpdate)+A1267-1,DAY(fpdate)))&lt;&gt;DAY(fpdate),DATE(YEAR(fpdate),MONTH(fpdate)+A1267,0),DATE(YEAR(fpdate),MONTH(fpdate)+A1267-1,DAY(fpdate))))))</f>
        <v>#NAME?</v>
      </c>
      <c r="C1267" s="76" t="str">
        <f t="shared" si="2"/>
        <v>#NAME?</v>
      </c>
      <c r="D1267" s="77" t="str">
        <f>IF(A1267="","",IF(A1267=1,start_rate,IF(variable,IF(OR(A1267=1,A1267&lt;$J$23*periods_per_year),D1266,MIN($J$24,IF(MOD(A1267-1,$J$26)=0,MAX($J$25,D1266+$J$27),D1266))),D1266)))</f>
        <v>#NAME?</v>
      </c>
      <c r="E1267" s="78" t="str">
        <f t="shared" si="3"/>
        <v>#NAME?</v>
      </c>
      <c r="F1267" s="78" t="str">
        <f t="shared" si="4"/>
        <v>#NAME?</v>
      </c>
      <c r="G1267" s="78" t="str">
        <f>IF(OR(A1267="",A1267&lt;$E$23),"",IF(J1266&lt;=F1267,0,IF(IF(AND(A1267&gt;=$E$23,MOD(A1267-$E$23,int)=0),$E$24,0)+F1267&gt;=J1266+E1267,J1266+E1267-F1267,IF(AND(A1267&gt;=$E$23,MOD(A1267-$E$23,int)=0),$E$24,0)+IF(IF(AND(A1267&gt;=$E$23,MOD(A1267-$E$23,int)=0),$E$24,0)+IF(MOD(A1267-$E$27,periods_per_year)=0,$E$26,0)+F1267&lt;J1266+E1267,IF(MOD(A1267-$E$27,periods_per_year)=0,$E$26,0),J1266+E1267-IF(AND(A1267&gt;=$E$23,MOD(A1267-$E$23,int)=0),$E$24,0)-F1267))))</f>
        <v>#NAME?</v>
      </c>
      <c r="H1267" s="79"/>
      <c r="I1267" s="78" t="str">
        <f t="shared" si="5"/>
        <v>#NAME?</v>
      </c>
      <c r="J1267" s="78" t="str">
        <f t="shared" si="6"/>
        <v>#NAME?</v>
      </c>
      <c r="K1267" s="78" t="str">
        <f t="shared" si="7"/>
        <v>#NAME?</v>
      </c>
      <c r="L1267" s="78" t="str">
        <f t="shared" si="8"/>
        <v>#NAME?</v>
      </c>
      <c r="M1267" s="4"/>
      <c r="N1267" s="4"/>
      <c r="O1267" s="74" t="str">
        <f t="shared" si="9"/>
        <v>#NAME?</v>
      </c>
      <c r="P1267" s="75" t="str">
        <f>IF(O1267="","",IF(OR(periods_per_year=26,periods_per_year=52),IF(periods_per_year=26,IF(O1267=1,fpdate,P1266+14),IF(periods_per_year=52,IF(O1267=1,fpdate,P1266+7),"n/a")),IF(periods_per_year=24,DATE(YEAR(fpdate),MONTH(fpdate)+(O1267-1)/2+IF(AND(DAY(fpdate)&gt;=15,MOD(O1267,2)=0),1,0),IF(MOD(O1267,2)=0,IF(DAY(fpdate)&gt;=15,DAY(fpdate)-14,DAY(fpdate)+14),DAY(fpdate))),IF(DAY(DATE(YEAR(fpdate),MONTH(fpdate)+O1267-1,DAY(fpdate)))&lt;&gt;DAY(fpdate),DATE(YEAR(fpdate),MONTH(fpdate)+O1267,0),DATE(YEAR(fpdate),MONTH(fpdate)+O1267-1,DAY(fpdate))))))</f>
        <v>#NAME?</v>
      </c>
      <c r="Q1267" s="80" t="str">
        <f>IF(O1267="","",IF(D1267&lt;&gt;"",D1267,IF(O1267=1,start_rate,IF(variable,IF(OR(O1267=1,O1267&lt;$J$23*periods_per_year),Q1266,MIN($J$24,IF(MOD(O1267-1,$J$26)=0,MAX($J$25,Q1266+$J$27),Q1266))),Q1266))))</f>
        <v>#NAME?</v>
      </c>
      <c r="R1267" s="78" t="str">
        <f t="shared" si="10"/>
        <v>#NAME?</v>
      </c>
      <c r="S1267" s="78" t="str">
        <f t="shared" si="11"/>
        <v>#NAME?</v>
      </c>
      <c r="T1267" s="78" t="str">
        <f t="shared" si="12"/>
        <v>#NAME?</v>
      </c>
      <c r="U1267" s="78" t="str">
        <f t="shared" si="13"/>
        <v>#NAME?</v>
      </c>
    </row>
    <row r="1268" ht="12.75" customHeight="1">
      <c r="A1268" s="74" t="str">
        <f t="shared" si="1"/>
        <v>#NAME?</v>
      </c>
      <c r="B1268" s="75" t="str">
        <f>IF(A1268="","",IF(OR(periods_per_year=26,periods_per_year=52),IF(periods_per_year=26,IF(A1268=1,fpdate,B1267+14),IF(periods_per_year=52,IF(A1268=1,fpdate,B1267+7),"n/a")),IF(periods_per_year=24,DATE(YEAR(fpdate),MONTH(fpdate)+(A1268-1)/2+IF(AND(DAY(fpdate)&gt;=15,MOD(A1268,2)=0),1,0),IF(MOD(A1268,2)=0,IF(DAY(fpdate)&gt;=15,DAY(fpdate)-14,DAY(fpdate)+14),DAY(fpdate))),IF(DAY(DATE(YEAR(fpdate),MONTH(fpdate)+A1268-1,DAY(fpdate)))&lt;&gt;DAY(fpdate),DATE(YEAR(fpdate),MONTH(fpdate)+A1268,0),DATE(YEAR(fpdate),MONTH(fpdate)+A1268-1,DAY(fpdate))))))</f>
        <v>#NAME?</v>
      </c>
      <c r="C1268" s="76" t="str">
        <f t="shared" si="2"/>
        <v>#NAME?</v>
      </c>
      <c r="D1268" s="77" t="str">
        <f>IF(A1268="","",IF(A1268=1,start_rate,IF(variable,IF(OR(A1268=1,A1268&lt;$J$23*periods_per_year),D1267,MIN($J$24,IF(MOD(A1268-1,$J$26)=0,MAX($J$25,D1267+$J$27),D1267))),D1267)))</f>
        <v>#NAME?</v>
      </c>
      <c r="E1268" s="78" t="str">
        <f t="shared" si="3"/>
        <v>#NAME?</v>
      </c>
      <c r="F1268" s="78" t="str">
        <f t="shared" si="4"/>
        <v>#NAME?</v>
      </c>
      <c r="G1268" s="78" t="str">
        <f>IF(OR(A1268="",A1268&lt;$E$23),"",IF(J1267&lt;=F1268,0,IF(IF(AND(A1268&gt;=$E$23,MOD(A1268-$E$23,int)=0),$E$24,0)+F1268&gt;=J1267+E1268,J1267+E1268-F1268,IF(AND(A1268&gt;=$E$23,MOD(A1268-$E$23,int)=0),$E$24,0)+IF(IF(AND(A1268&gt;=$E$23,MOD(A1268-$E$23,int)=0),$E$24,0)+IF(MOD(A1268-$E$27,periods_per_year)=0,$E$26,0)+F1268&lt;J1267+E1268,IF(MOD(A1268-$E$27,periods_per_year)=0,$E$26,0),J1267+E1268-IF(AND(A1268&gt;=$E$23,MOD(A1268-$E$23,int)=0),$E$24,0)-F1268))))</f>
        <v>#NAME?</v>
      </c>
      <c r="H1268" s="79"/>
      <c r="I1268" s="78" t="str">
        <f t="shared" si="5"/>
        <v>#NAME?</v>
      </c>
      <c r="J1268" s="78" t="str">
        <f t="shared" si="6"/>
        <v>#NAME?</v>
      </c>
      <c r="K1268" s="78" t="str">
        <f t="shared" si="7"/>
        <v>#NAME?</v>
      </c>
      <c r="L1268" s="78" t="str">
        <f t="shared" si="8"/>
        <v>#NAME?</v>
      </c>
      <c r="M1268" s="4"/>
      <c r="N1268" s="4"/>
      <c r="O1268" s="74" t="str">
        <f t="shared" si="9"/>
        <v>#NAME?</v>
      </c>
      <c r="P1268" s="75" t="str">
        <f>IF(O1268="","",IF(OR(periods_per_year=26,periods_per_year=52),IF(periods_per_year=26,IF(O1268=1,fpdate,P1267+14),IF(periods_per_year=52,IF(O1268=1,fpdate,P1267+7),"n/a")),IF(periods_per_year=24,DATE(YEAR(fpdate),MONTH(fpdate)+(O1268-1)/2+IF(AND(DAY(fpdate)&gt;=15,MOD(O1268,2)=0),1,0),IF(MOD(O1268,2)=0,IF(DAY(fpdate)&gt;=15,DAY(fpdate)-14,DAY(fpdate)+14),DAY(fpdate))),IF(DAY(DATE(YEAR(fpdate),MONTH(fpdate)+O1268-1,DAY(fpdate)))&lt;&gt;DAY(fpdate),DATE(YEAR(fpdate),MONTH(fpdate)+O1268,0),DATE(YEAR(fpdate),MONTH(fpdate)+O1268-1,DAY(fpdate))))))</f>
        <v>#NAME?</v>
      </c>
      <c r="Q1268" s="80" t="str">
        <f>IF(O1268="","",IF(D1268&lt;&gt;"",D1268,IF(O1268=1,start_rate,IF(variable,IF(OR(O1268=1,O1268&lt;$J$23*periods_per_year),Q1267,MIN($J$24,IF(MOD(O1268-1,$J$26)=0,MAX($J$25,Q1267+$J$27),Q1267))),Q1267))))</f>
        <v>#NAME?</v>
      </c>
      <c r="R1268" s="78" t="str">
        <f t="shared" si="10"/>
        <v>#NAME?</v>
      </c>
      <c r="S1268" s="78" t="str">
        <f t="shared" si="11"/>
        <v>#NAME?</v>
      </c>
      <c r="T1268" s="78" t="str">
        <f t="shared" si="12"/>
        <v>#NAME?</v>
      </c>
      <c r="U1268" s="78" t="str">
        <f t="shared" si="13"/>
        <v>#NAME?</v>
      </c>
    </row>
    <row r="1269" ht="12.75" customHeight="1">
      <c r="A1269" s="74" t="str">
        <f t="shared" si="1"/>
        <v>#NAME?</v>
      </c>
      <c r="B1269" s="75" t="str">
        <f>IF(A1269="","",IF(OR(periods_per_year=26,periods_per_year=52),IF(periods_per_year=26,IF(A1269=1,fpdate,B1268+14),IF(periods_per_year=52,IF(A1269=1,fpdate,B1268+7),"n/a")),IF(periods_per_year=24,DATE(YEAR(fpdate),MONTH(fpdate)+(A1269-1)/2+IF(AND(DAY(fpdate)&gt;=15,MOD(A1269,2)=0),1,0),IF(MOD(A1269,2)=0,IF(DAY(fpdate)&gt;=15,DAY(fpdate)-14,DAY(fpdate)+14),DAY(fpdate))),IF(DAY(DATE(YEAR(fpdate),MONTH(fpdate)+A1269-1,DAY(fpdate)))&lt;&gt;DAY(fpdate),DATE(YEAR(fpdate),MONTH(fpdate)+A1269,0),DATE(YEAR(fpdate),MONTH(fpdate)+A1269-1,DAY(fpdate))))))</f>
        <v>#NAME?</v>
      </c>
      <c r="C1269" s="76" t="str">
        <f t="shared" si="2"/>
        <v>#NAME?</v>
      </c>
      <c r="D1269" s="77" t="str">
        <f>IF(A1269="","",IF(A1269=1,start_rate,IF(variable,IF(OR(A1269=1,A1269&lt;$J$23*periods_per_year),D1268,MIN($J$24,IF(MOD(A1269-1,$J$26)=0,MAX($J$25,D1268+$J$27),D1268))),D1268)))</f>
        <v>#NAME?</v>
      </c>
      <c r="E1269" s="78" t="str">
        <f t="shared" si="3"/>
        <v>#NAME?</v>
      </c>
      <c r="F1269" s="78" t="str">
        <f t="shared" si="4"/>
        <v>#NAME?</v>
      </c>
      <c r="G1269" s="78" t="str">
        <f>IF(OR(A1269="",A1269&lt;$E$23),"",IF(J1268&lt;=F1269,0,IF(IF(AND(A1269&gt;=$E$23,MOD(A1269-$E$23,int)=0),$E$24,0)+F1269&gt;=J1268+E1269,J1268+E1269-F1269,IF(AND(A1269&gt;=$E$23,MOD(A1269-$E$23,int)=0),$E$24,0)+IF(IF(AND(A1269&gt;=$E$23,MOD(A1269-$E$23,int)=0),$E$24,0)+IF(MOD(A1269-$E$27,periods_per_year)=0,$E$26,0)+F1269&lt;J1268+E1269,IF(MOD(A1269-$E$27,periods_per_year)=0,$E$26,0),J1268+E1269-IF(AND(A1269&gt;=$E$23,MOD(A1269-$E$23,int)=0),$E$24,0)-F1269))))</f>
        <v>#NAME?</v>
      </c>
      <c r="H1269" s="79"/>
      <c r="I1269" s="78" t="str">
        <f t="shared" si="5"/>
        <v>#NAME?</v>
      </c>
      <c r="J1269" s="78" t="str">
        <f t="shared" si="6"/>
        <v>#NAME?</v>
      </c>
      <c r="K1269" s="78" t="str">
        <f t="shared" si="7"/>
        <v>#NAME?</v>
      </c>
      <c r="L1269" s="78" t="str">
        <f t="shared" si="8"/>
        <v>#NAME?</v>
      </c>
      <c r="M1269" s="4"/>
      <c r="N1269" s="4"/>
      <c r="O1269" s="74" t="str">
        <f t="shared" si="9"/>
        <v>#NAME?</v>
      </c>
      <c r="P1269" s="75" t="str">
        <f>IF(O1269="","",IF(OR(periods_per_year=26,periods_per_year=52),IF(periods_per_year=26,IF(O1269=1,fpdate,P1268+14),IF(periods_per_year=52,IF(O1269=1,fpdate,P1268+7),"n/a")),IF(periods_per_year=24,DATE(YEAR(fpdate),MONTH(fpdate)+(O1269-1)/2+IF(AND(DAY(fpdate)&gt;=15,MOD(O1269,2)=0),1,0),IF(MOD(O1269,2)=0,IF(DAY(fpdate)&gt;=15,DAY(fpdate)-14,DAY(fpdate)+14),DAY(fpdate))),IF(DAY(DATE(YEAR(fpdate),MONTH(fpdate)+O1269-1,DAY(fpdate)))&lt;&gt;DAY(fpdate),DATE(YEAR(fpdate),MONTH(fpdate)+O1269,0),DATE(YEAR(fpdate),MONTH(fpdate)+O1269-1,DAY(fpdate))))))</f>
        <v>#NAME?</v>
      </c>
      <c r="Q1269" s="80" t="str">
        <f>IF(O1269="","",IF(D1269&lt;&gt;"",D1269,IF(O1269=1,start_rate,IF(variable,IF(OR(O1269=1,O1269&lt;$J$23*periods_per_year),Q1268,MIN($J$24,IF(MOD(O1269-1,$J$26)=0,MAX($J$25,Q1268+$J$27),Q1268))),Q1268))))</f>
        <v>#NAME?</v>
      </c>
      <c r="R1269" s="78" t="str">
        <f t="shared" si="10"/>
        <v>#NAME?</v>
      </c>
      <c r="S1269" s="78" t="str">
        <f t="shared" si="11"/>
        <v>#NAME?</v>
      </c>
      <c r="T1269" s="78" t="str">
        <f t="shared" si="12"/>
        <v>#NAME?</v>
      </c>
      <c r="U1269" s="78" t="str">
        <f t="shared" si="13"/>
        <v>#NAME?</v>
      </c>
    </row>
    <row r="1270" ht="12.75" customHeight="1">
      <c r="A1270" s="74" t="str">
        <f t="shared" si="1"/>
        <v>#NAME?</v>
      </c>
      <c r="B1270" s="75" t="str">
        <f>IF(A1270="","",IF(OR(periods_per_year=26,periods_per_year=52),IF(periods_per_year=26,IF(A1270=1,fpdate,B1269+14),IF(periods_per_year=52,IF(A1270=1,fpdate,B1269+7),"n/a")),IF(periods_per_year=24,DATE(YEAR(fpdate),MONTH(fpdate)+(A1270-1)/2+IF(AND(DAY(fpdate)&gt;=15,MOD(A1270,2)=0),1,0),IF(MOD(A1270,2)=0,IF(DAY(fpdate)&gt;=15,DAY(fpdate)-14,DAY(fpdate)+14),DAY(fpdate))),IF(DAY(DATE(YEAR(fpdate),MONTH(fpdate)+A1270-1,DAY(fpdate)))&lt;&gt;DAY(fpdate),DATE(YEAR(fpdate),MONTH(fpdate)+A1270,0),DATE(YEAR(fpdate),MONTH(fpdate)+A1270-1,DAY(fpdate))))))</f>
        <v>#NAME?</v>
      </c>
      <c r="C1270" s="76" t="str">
        <f t="shared" si="2"/>
        <v>#NAME?</v>
      </c>
      <c r="D1270" s="77" t="str">
        <f>IF(A1270="","",IF(A1270=1,start_rate,IF(variable,IF(OR(A1270=1,A1270&lt;$J$23*periods_per_year),D1269,MIN($J$24,IF(MOD(A1270-1,$J$26)=0,MAX($J$25,D1269+$J$27),D1269))),D1269)))</f>
        <v>#NAME?</v>
      </c>
      <c r="E1270" s="78" t="str">
        <f t="shared" si="3"/>
        <v>#NAME?</v>
      </c>
      <c r="F1270" s="78" t="str">
        <f t="shared" si="4"/>
        <v>#NAME?</v>
      </c>
      <c r="G1270" s="78" t="str">
        <f>IF(OR(A1270="",A1270&lt;$E$23),"",IF(J1269&lt;=F1270,0,IF(IF(AND(A1270&gt;=$E$23,MOD(A1270-$E$23,int)=0),$E$24,0)+F1270&gt;=J1269+E1270,J1269+E1270-F1270,IF(AND(A1270&gt;=$E$23,MOD(A1270-$E$23,int)=0),$E$24,0)+IF(IF(AND(A1270&gt;=$E$23,MOD(A1270-$E$23,int)=0),$E$24,0)+IF(MOD(A1270-$E$27,periods_per_year)=0,$E$26,0)+F1270&lt;J1269+E1270,IF(MOD(A1270-$E$27,periods_per_year)=0,$E$26,0),J1269+E1270-IF(AND(A1270&gt;=$E$23,MOD(A1270-$E$23,int)=0),$E$24,0)-F1270))))</f>
        <v>#NAME?</v>
      </c>
      <c r="H1270" s="79"/>
      <c r="I1270" s="78" t="str">
        <f t="shared" si="5"/>
        <v>#NAME?</v>
      </c>
      <c r="J1270" s="78" t="str">
        <f t="shared" si="6"/>
        <v>#NAME?</v>
      </c>
      <c r="K1270" s="78" t="str">
        <f t="shared" si="7"/>
        <v>#NAME?</v>
      </c>
      <c r="L1270" s="78" t="str">
        <f t="shared" si="8"/>
        <v>#NAME?</v>
      </c>
      <c r="M1270" s="4"/>
      <c r="N1270" s="4"/>
      <c r="O1270" s="74" t="str">
        <f t="shared" si="9"/>
        <v>#NAME?</v>
      </c>
      <c r="P1270" s="75" t="str">
        <f>IF(O1270="","",IF(OR(periods_per_year=26,periods_per_year=52),IF(periods_per_year=26,IF(O1270=1,fpdate,P1269+14),IF(periods_per_year=52,IF(O1270=1,fpdate,P1269+7),"n/a")),IF(periods_per_year=24,DATE(YEAR(fpdate),MONTH(fpdate)+(O1270-1)/2+IF(AND(DAY(fpdate)&gt;=15,MOD(O1270,2)=0),1,0),IF(MOD(O1270,2)=0,IF(DAY(fpdate)&gt;=15,DAY(fpdate)-14,DAY(fpdate)+14),DAY(fpdate))),IF(DAY(DATE(YEAR(fpdate),MONTH(fpdate)+O1270-1,DAY(fpdate)))&lt;&gt;DAY(fpdate),DATE(YEAR(fpdate),MONTH(fpdate)+O1270,0),DATE(YEAR(fpdate),MONTH(fpdate)+O1270-1,DAY(fpdate))))))</f>
        <v>#NAME?</v>
      </c>
      <c r="Q1270" s="80" t="str">
        <f>IF(O1270="","",IF(D1270&lt;&gt;"",D1270,IF(O1270=1,start_rate,IF(variable,IF(OR(O1270=1,O1270&lt;$J$23*periods_per_year),Q1269,MIN($J$24,IF(MOD(O1270-1,$J$26)=0,MAX($J$25,Q1269+$J$27),Q1269))),Q1269))))</f>
        <v>#NAME?</v>
      </c>
      <c r="R1270" s="78" t="str">
        <f t="shared" si="10"/>
        <v>#NAME?</v>
      </c>
      <c r="S1270" s="78" t="str">
        <f t="shared" si="11"/>
        <v>#NAME?</v>
      </c>
      <c r="T1270" s="78" t="str">
        <f t="shared" si="12"/>
        <v>#NAME?</v>
      </c>
      <c r="U1270" s="78" t="str">
        <f t="shared" si="13"/>
        <v>#NAME?</v>
      </c>
    </row>
    <row r="1271" ht="12.75" customHeight="1">
      <c r="A1271" s="74" t="str">
        <f t="shared" si="1"/>
        <v>#NAME?</v>
      </c>
      <c r="B1271" s="75" t="str">
        <f>IF(A1271="","",IF(OR(periods_per_year=26,periods_per_year=52),IF(periods_per_year=26,IF(A1271=1,fpdate,B1270+14),IF(periods_per_year=52,IF(A1271=1,fpdate,B1270+7),"n/a")),IF(periods_per_year=24,DATE(YEAR(fpdate),MONTH(fpdate)+(A1271-1)/2+IF(AND(DAY(fpdate)&gt;=15,MOD(A1271,2)=0),1,0),IF(MOD(A1271,2)=0,IF(DAY(fpdate)&gt;=15,DAY(fpdate)-14,DAY(fpdate)+14),DAY(fpdate))),IF(DAY(DATE(YEAR(fpdate),MONTH(fpdate)+A1271-1,DAY(fpdate)))&lt;&gt;DAY(fpdate),DATE(YEAR(fpdate),MONTH(fpdate)+A1271,0),DATE(YEAR(fpdate),MONTH(fpdate)+A1271-1,DAY(fpdate))))))</f>
        <v>#NAME?</v>
      </c>
      <c r="C1271" s="76" t="str">
        <f t="shared" si="2"/>
        <v>#NAME?</v>
      </c>
      <c r="D1271" s="77" t="str">
        <f>IF(A1271="","",IF(A1271=1,start_rate,IF(variable,IF(OR(A1271=1,A1271&lt;$J$23*periods_per_year),D1270,MIN($J$24,IF(MOD(A1271-1,$J$26)=0,MAX($J$25,D1270+$J$27),D1270))),D1270)))</f>
        <v>#NAME?</v>
      </c>
      <c r="E1271" s="78" t="str">
        <f t="shared" si="3"/>
        <v>#NAME?</v>
      </c>
      <c r="F1271" s="78" t="str">
        <f t="shared" si="4"/>
        <v>#NAME?</v>
      </c>
      <c r="G1271" s="78" t="str">
        <f>IF(OR(A1271="",A1271&lt;$E$23),"",IF(J1270&lt;=F1271,0,IF(IF(AND(A1271&gt;=$E$23,MOD(A1271-$E$23,int)=0),$E$24,0)+F1271&gt;=J1270+E1271,J1270+E1271-F1271,IF(AND(A1271&gt;=$E$23,MOD(A1271-$E$23,int)=0),$E$24,0)+IF(IF(AND(A1271&gt;=$E$23,MOD(A1271-$E$23,int)=0),$E$24,0)+IF(MOD(A1271-$E$27,periods_per_year)=0,$E$26,0)+F1271&lt;J1270+E1271,IF(MOD(A1271-$E$27,periods_per_year)=0,$E$26,0),J1270+E1271-IF(AND(A1271&gt;=$E$23,MOD(A1271-$E$23,int)=0),$E$24,0)-F1271))))</f>
        <v>#NAME?</v>
      </c>
      <c r="H1271" s="79"/>
      <c r="I1271" s="78" t="str">
        <f t="shared" si="5"/>
        <v>#NAME?</v>
      </c>
      <c r="J1271" s="78" t="str">
        <f t="shared" si="6"/>
        <v>#NAME?</v>
      </c>
      <c r="K1271" s="78" t="str">
        <f t="shared" si="7"/>
        <v>#NAME?</v>
      </c>
      <c r="L1271" s="78" t="str">
        <f t="shared" si="8"/>
        <v>#NAME?</v>
      </c>
      <c r="M1271" s="4"/>
      <c r="N1271" s="4"/>
      <c r="O1271" s="74" t="str">
        <f t="shared" si="9"/>
        <v>#NAME?</v>
      </c>
      <c r="P1271" s="75" t="str">
        <f>IF(O1271="","",IF(OR(periods_per_year=26,periods_per_year=52),IF(periods_per_year=26,IF(O1271=1,fpdate,P1270+14),IF(periods_per_year=52,IF(O1271=1,fpdate,P1270+7),"n/a")),IF(periods_per_year=24,DATE(YEAR(fpdate),MONTH(fpdate)+(O1271-1)/2+IF(AND(DAY(fpdate)&gt;=15,MOD(O1271,2)=0),1,0),IF(MOD(O1271,2)=0,IF(DAY(fpdate)&gt;=15,DAY(fpdate)-14,DAY(fpdate)+14),DAY(fpdate))),IF(DAY(DATE(YEAR(fpdate),MONTH(fpdate)+O1271-1,DAY(fpdate)))&lt;&gt;DAY(fpdate),DATE(YEAR(fpdate),MONTH(fpdate)+O1271,0),DATE(YEAR(fpdate),MONTH(fpdate)+O1271-1,DAY(fpdate))))))</f>
        <v>#NAME?</v>
      </c>
      <c r="Q1271" s="80" t="str">
        <f>IF(O1271="","",IF(D1271&lt;&gt;"",D1271,IF(O1271=1,start_rate,IF(variable,IF(OR(O1271=1,O1271&lt;$J$23*periods_per_year),Q1270,MIN($J$24,IF(MOD(O1271-1,$J$26)=0,MAX($J$25,Q1270+$J$27),Q1270))),Q1270))))</f>
        <v>#NAME?</v>
      </c>
      <c r="R1271" s="78" t="str">
        <f t="shared" si="10"/>
        <v>#NAME?</v>
      </c>
      <c r="S1271" s="78" t="str">
        <f t="shared" si="11"/>
        <v>#NAME?</v>
      </c>
      <c r="T1271" s="78" t="str">
        <f t="shared" si="12"/>
        <v>#NAME?</v>
      </c>
      <c r="U1271" s="78" t="str">
        <f t="shared" si="13"/>
        <v>#NAME?</v>
      </c>
    </row>
    <row r="1272" ht="12.75" customHeight="1">
      <c r="A1272" s="74" t="str">
        <f t="shared" si="1"/>
        <v>#NAME?</v>
      </c>
      <c r="B1272" s="75" t="str">
        <f>IF(A1272="","",IF(OR(periods_per_year=26,periods_per_year=52),IF(periods_per_year=26,IF(A1272=1,fpdate,B1271+14),IF(periods_per_year=52,IF(A1272=1,fpdate,B1271+7),"n/a")),IF(periods_per_year=24,DATE(YEAR(fpdate),MONTH(fpdate)+(A1272-1)/2+IF(AND(DAY(fpdate)&gt;=15,MOD(A1272,2)=0),1,0),IF(MOD(A1272,2)=0,IF(DAY(fpdate)&gt;=15,DAY(fpdate)-14,DAY(fpdate)+14),DAY(fpdate))),IF(DAY(DATE(YEAR(fpdate),MONTH(fpdate)+A1272-1,DAY(fpdate)))&lt;&gt;DAY(fpdate),DATE(YEAR(fpdate),MONTH(fpdate)+A1272,0),DATE(YEAR(fpdate),MONTH(fpdate)+A1272-1,DAY(fpdate))))))</f>
        <v>#NAME?</v>
      </c>
      <c r="C1272" s="76" t="str">
        <f t="shared" si="2"/>
        <v>#NAME?</v>
      </c>
      <c r="D1272" s="77" t="str">
        <f>IF(A1272="","",IF(A1272=1,start_rate,IF(variable,IF(OR(A1272=1,A1272&lt;$J$23*periods_per_year),D1271,MIN($J$24,IF(MOD(A1272-1,$J$26)=0,MAX($J$25,D1271+$J$27),D1271))),D1271)))</f>
        <v>#NAME?</v>
      </c>
      <c r="E1272" s="78" t="str">
        <f t="shared" si="3"/>
        <v>#NAME?</v>
      </c>
      <c r="F1272" s="78" t="str">
        <f t="shared" si="4"/>
        <v>#NAME?</v>
      </c>
      <c r="G1272" s="78" t="str">
        <f>IF(OR(A1272="",A1272&lt;$E$23),"",IF(J1271&lt;=F1272,0,IF(IF(AND(A1272&gt;=$E$23,MOD(A1272-$E$23,int)=0),$E$24,0)+F1272&gt;=J1271+E1272,J1271+E1272-F1272,IF(AND(A1272&gt;=$E$23,MOD(A1272-$E$23,int)=0),$E$24,0)+IF(IF(AND(A1272&gt;=$E$23,MOD(A1272-$E$23,int)=0),$E$24,0)+IF(MOD(A1272-$E$27,periods_per_year)=0,$E$26,0)+F1272&lt;J1271+E1272,IF(MOD(A1272-$E$27,periods_per_year)=0,$E$26,0),J1271+E1272-IF(AND(A1272&gt;=$E$23,MOD(A1272-$E$23,int)=0),$E$24,0)-F1272))))</f>
        <v>#NAME?</v>
      </c>
      <c r="H1272" s="79"/>
      <c r="I1272" s="78" t="str">
        <f t="shared" si="5"/>
        <v>#NAME?</v>
      </c>
      <c r="J1272" s="78" t="str">
        <f t="shared" si="6"/>
        <v>#NAME?</v>
      </c>
      <c r="K1272" s="78" t="str">
        <f t="shared" si="7"/>
        <v>#NAME?</v>
      </c>
      <c r="L1272" s="78" t="str">
        <f t="shared" si="8"/>
        <v>#NAME?</v>
      </c>
      <c r="M1272" s="4"/>
      <c r="N1272" s="4"/>
      <c r="O1272" s="74" t="str">
        <f t="shared" si="9"/>
        <v>#NAME?</v>
      </c>
      <c r="P1272" s="75" t="str">
        <f>IF(O1272="","",IF(OR(periods_per_year=26,periods_per_year=52),IF(periods_per_year=26,IF(O1272=1,fpdate,P1271+14),IF(periods_per_year=52,IF(O1272=1,fpdate,P1271+7),"n/a")),IF(periods_per_year=24,DATE(YEAR(fpdate),MONTH(fpdate)+(O1272-1)/2+IF(AND(DAY(fpdate)&gt;=15,MOD(O1272,2)=0),1,0),IF(MOD(O1272,2)=0,IF(DAY(fpdate)&gt;=15,DAY(fpdate)-14,DAY(fpdate)+14),DAY(fpdate))),IF(DAY(DATE(YEAR(fpdate),MONTH(fpdate)+O1272-1,DAY(fpdate)))&lt;&gt;DAY(fpdate),DATE(YEAR(fpdate),MONTH(fpdate)+O1272,0),DATE(YEAR(fpdate),MONTH(fpdate)+O1272-1,DAY(fpdate))))))</f>
        <v>#NAME?</v>
      </c>
      <c r="Q1272" s="80" t="str">
        <f>IF(O1272="","",IF(D1272&lt;&gt;"",D1272,IF(O1272=1,start_rate,IF(variable,IF(OR(O1272=1,O1272&lt;$J$23*periods_per_year),Q1271,MIN($J$24,IF(MOD(O1272-1,$J$26)=0,MAX($J$25,Q1271+$J$27),Q1271))),Q1271))))</f>
        <v>#NAME?</v>
      </c>
      <c r="R1272" s="78" t="str">
        <f t="shared" si="10"/>
        <v>#NAME?</v>
      </c>
      <c r="S1272" s="78" t="str">
        <f t="shared" si="11"/>
        <v>#NAME?</v>
      </c>
      <c r="T1272" s="78" t="str">
        <f t="shared" si="12"/>
        <v>#NAME?</v>
      </c>
      <c r="U1272" s="78" t="str">
        <f t="shared" si="13"/>
        <v>#NAME?</v>
      </c>
    </row>
    <row r="1273" ht="12.75" customHeight="1">
      <c r="A1273" s="74" t="str">
        <f t="shared" si="1"/>
        <v>#NAME?</v>
      </c>
      <c r="B1273" s="75" t="str">
        <f>IF(A1273="","",IF(OR(periods_per_year=26,periods_per_year=52),IF(periods_per_year=26,IF(A1273=1,fpdate,B1272+14),IF(periods_per_year=52,IF(A1273=1,fpdate,B1272+7),"n/a")),IF(periods_per_year=24,DATE(YEAR(fpdate),MONTH(fpdate)+(A1273-1)/2+IF(AND(DAY(fpdate)&gt;=15,MOD(A1273,2)=0),1,0),IF(MOD(A1273,2)=0,IF(DAY(fpdate)&gt;=15,DAY(fpdate)-14,DAY(fpdate)+14),DAY(fpdate))),IF(DAY(DATE(YEAR(fpdate),MONTH(fpdate)+A1273-1,DAY(fpdate)))&lt;&gt;DAY(fpdate),DATE(YEAR(fpdate),MONTH(fpdate)+A1273,0),DATE(YEAR(fpdate),MONTH(fpdate)+A1273-1,DAY(fpdate))))))</f>
        <v>#NAME?</v>
      </c>
      <c r="C1273" s="76" t="str">
        <f t="shared" si="2"/>
        <v>#NAME?</v>
      </c>
      <c r="D1273" s="77" t="str">
        <f>IF(A1273="","",IF(A1273=1,start_rate,IF(variable,IF(OR(A1273=1,A1273&lt;$J$23*periods_per_year),D1272,MIN($J$24,IF(MOD(A1273-1,$J$26)=0,MAX($J$25,D1272+$J$27),D1272))),D1272)))</f>
        <v>#NAME?</v>
      </c>
      <c r="E1273" s="78" t="str">
        <f t="shared" si="3"/>
        <v>#NAME?</v>
      </c>
      <c r="F1273" s="78" t="str">
        <f t="shared" si="4"/>
        <v>#NAME?</v>
      </c>
      <c r="G1273" s="78" t="str">
        <f>IF(OR(A1273="",A1273&lt;$E$23),"",IF(J1272&lt;=F1273,0,IF(IF(AND(A1273&gt;=$E$23,MOD(A1273-$E$23,int)=0),$E$24,0)+F1273&gt;=J1272+E1273,J1272+E1273-F1273,IF(AND(A1273&gt;=$E$23,MOD(A1273-$E$23,int)=0),$E$24,0)+IF(IF(AND(A1273&gt;=$E$23,MOD(A1273-$E$23,int)=0),$E$24,0)+IF(MOD(A1273-$E$27,periods_per_year)=0,$E$26,0)+F1273&lt;J1272+E1273,IF(MOD(A1273-$E$27,periods_per_year)=0,$E$26,0),J1272+E1273-IF(AND(A1273&gt;=$E$23,MOD(A1273-$E$23,int)=0),$E$24,0)-F1273))))</f>
        <v>#NAME?</v>
      </c>
      <c r="H1273" s="79"/>
      <c r="I1273" s="78" t="str">
        <f t="shared" si="5"/>
        <v>#NAME?</v>
      </c>
      <c r="J1273" s="78" t="str">
        <f t="shared" si="6"/>
        <v>#NAME?</v>
      </c>
      <c r="K1273" s="78" t="str">
        <f t="shared" si="7"/>
        <v>#NAME?</v>
      </c>
      <c r="L1273" s="78" t="str">
        <f t="shared" si="8"/>
        <v>#NAME?</v>
      </c>
      <c r="M1273" s="4"/>
      <c r="N1273" s="4"/>
      <c r="O1273" s="74" t="str">
        <f t="shared" si="9"/>
        <v>#NAME?</v>
      </c>
      <c r="P1273" s="75" t="str">
        <f>IF(O1273="","",IF(OR(periods_per_year=26,periods_per_year=52),IF(periods_per_year=26,IF(O1273=1,fpdate,P1272+14),IF(periods_per_year=52,IF(O1273=1,fpdate,P1272+7),"n/a")),IF(periods_per_year=24,DATE(YEAR(fpdate),MONTH(fpdate)+(O1273-1)/2+IF(AND(DAY(fpdate)&gt;=15,MOD(O1273,2)=0),1,0),IF(MOD(O1273,2)=0,IF(DAY(fpdate)&gt;=15,DAY(fpdate)-14,DAY(fpdate)+14),DAY(fpdate))),IF(DAY(DATE(YEAR(fpdate),MONTH(fpdate)+O1273-1,DAY(fpdate)))&lt;&gt;DAY(fpdate),DATE(YEAR(fpdate),MONTH(fpdate)+O1273,0),DATE(YEAR(fpdate),MONTH(fpdate)+O1273-1,DAY(fpdate))))))</f>
        <v>#NAME?</v>
      </c>
      <c r="Q1273" s="80" t="str">
        <f>IF(O1273="","",IF(D1273&lt;&gt;"",D1273,IF(O1273=1,start_rate,IF(variable,IF(OR(O1273=1,O1273&lt;$J$23*periods_per_year),Q1272,MIN($J$24,IF(MOD(O1273-1,$J$26)=0,MAX($J$25,Q1272+$J$27),Q1272))),Q1272))))</f>
        <v>#NAME?</v>
      </c>
      <c r="R1273" s="78" t="str">
        <f t="shared" si="10"/>
        <v>#NAME?</v>
      </c>
      <c r="S1273" s="78" t="str">
        <f t="shared" si="11"/>
        <v>#NAME?</v>
      </c>
      <c r="T1273" s="78" t="str">
        <f t="shared" si="12"/>
        <v>#NAME?</v>
      </c>
      <c r="U1273" s="78" t="str">
        <f t="shared" si="13"/>
        <v>#NAME?</v>
      </c>
    </row>
    <row r="1274" ht="12.75" customHeight="1">
      <c r="A1274" s="74" t="str">
        <f t="shared" si="1"/>
        <v>#NAME?</v>
      </c>
      <c r="B1274" s="75" t="str">
        <f>IF(A1274="","",IF(OR(periods_per_year=26,periods_per_year=52),IF(periods_per_year=26,IF(A1274=1,fpdate,B1273+14),IF(periods_per_year=52,IF(A1274=1,fpdate,B1273+7),"n/a")),IF(periods_per_year=24,DATE(YEAR(fpdate),MONTH(fpdate)+(A1274-1)/2+IF(AND(DAY(fpdate)&gt;=15,MOD(A1274,2)=0),1,0),IF(MOD(A1274,2)=0,IF(DAY(fpdate)&gt;=15,DAY(fpdate)-14,DAY(fpdate)+14),DAY(fpdate))),IF(DAY(DATE(YEAR(fpdate),MONTH(fpdate)+A1274-1,DAY(fpdate)))&lt;&gt;DAY(fpdate),DATE(YEAR(fpdate),MONTH(fpdate)+A1274,0),DATE(YEAR(fpdate),MONTH(fpdate)+A1274-1,DAY(fpdate))))))</f>
        <v>#NAME?</v>
      </c>
      <c r="C1274" s="76" t="str">
        <f t="shared" si="2"/>
        <v>#NAME?</v>
      </c>
      <c r="D1274" s="77" t="str">
        <f>IF(A1274="","",IF(A1274=1,start_rate,IF(variable,IF(OR(A1274=1,A1274&lt;$J$23*periods_per_year),D1273,MIN($J$24,IF(MOD(A1274-1,$J$26)=0,MAX($J$25,D1273+$J$27),D1273))),D1273)))</f>
        <v>#NAME?</v>
      </c>
      <c r="E1274" s="78" t="str">
        <f t="shared" si="3"/>
        <v>#NAME?</v>
      </c>
      <c r="F1274" s="78" t="str">
        <f t="shared" si="4"/>
        <v>#NAME?</v>
      </c>
      <c r="G1274" s="78" t="str">
        <f>IF(OR(A1274="",A1274&lt;$E$23),"",IF(J1273&lt;=F1274,0,IF(IF(AND(A1274&gt;=$E$23,MOD(A1274-$E$23,int)=0),$E$24,0)+F1274&gt;=J1273+E1274,J1273+E1274-F1274,IF(AND(A1274&gt;=$E$23,MOD(A1274-$E$23,int)=0),$E$24,0)+IF(IF(AND(A1274&gt;=$E$23,MOD(A1274-$E$23,int)=0),$E$24,0)+IF(MOD(A1274-$E$27,periods_per_year)=0,$E$26,0)+F1274&lt;J1273+E1274,IF(MOD(A1274-$E$27,periods_per_year)=0,$E$26,0),J1273+E1274-IF(AND(A1274&gt;=$E$23,MOD(A1274-$E$23,int)=0),$E$24,0)-F1274))))</f>
        <v>#NAME?</v>
      </c>
      <c r="H1274" s="79"/>
      <c r="I1274" s="78" t="str">
        <f t="shared" si="5"/>
        <v>#NAME?</v>
      </c>
      <c r="J1274" s="78" t="str">
        <f t="shared" si="6"/>
        <v>#NAME?</v>
      </c>
      <c r="K1274" s="78" t="str">
        <f t="shared" si="7"/>
        <v>#NAME?</v>
      </c>
      <c r="L1274" s="78" t="str">
        <f t="shared" si="8"/>
        <v>#NAME?</v>
      </c>
      <c r="M1274" s="4"/>
      <c r="N1274" s="4"/>
      <c r="O1274" s="74" t="str">
        <f t="shared" si="9"/>
        <v>#NAME?</v>
      </c>
      <c r="P1274" s="75" t="str">
        <f>IF(O1274="","",IF(OR(periods_per_year=26,periods_per_year=52),IF(periods_per_year=26,IF(O1274=1,fpdate,P1273+14),IF(periods_per_year=52,IF(O1274=1,fpdate,P1273+7),"n/a")),IF(periods_per_year=24,DATE(YEAR(fpdate),MONTH(fpdate)+(O1274-1)/2+IF(AND(DAY(fpdate)&gt;=15,MOD(O1274,2)=0),1,0),IF(MOD(O1274,2)=0,IF(DAY(fpdate)&gt;=15,DAY(fpdate)-14,DAY(fpdate)+14),DAY(fpdate))),IF(DAY(DATE(YEAR(fpdate),MONTH(fpdate)+O1274-1,DAY(fpdate)))&lt;&gt;DAY(fpdate),DATE(YEAR(fpdate),MONTH(fpdate)+O1274,0),DATE(YEAR(fpdate),MONTH(fpdate)+O1274-1,DAY(fpdate))))))</f>
        <v>#NAME?</v>
      </c>
      <c r="Q1274" s="80" t="str">
        <f>IF(O1274="","",IF(D1274&lt;&gt;"",D1274,IF(O1274=1,start_rate,IF(variable,IF(OR(O1274=1,O1274&lt;$J$23*periods_per_year),Q1273,MIN($J$24,IF(MOD(O1274-1,$J$26)=0,MAX($J$25,Q1273+$J$27),Q1273))),Q1273))))</f>
        <v>#NAME?</v>
      </c>
      <c r="R1274" s="78" t="str">
        <f t="shared" si="10"/>
        <v>#NAME?</v>
      </c>
      <c r="S1274" s="78" t="str">
        <f t="shared" si="11"/>
        <v>#NAME?</v>
      </c>
      <c r="T1274" s="78" t="str">
        <f t="shared" si="12"/>
        <v>#NAME?</v>
      </c>
      <c r="U1274" s="78" t="str">
        <f t="shared" si="13"/>
        <v>#NAME?</v>
      </c>
    </row>
    <row r="1275" ht="12.75" customHeight="1">
      <c r="A1275" s="74" t="str">
        <f t="shared" si="1"/>
        <v>#NAME?</v>
      </c>
      <c r="B1275" s="75" t="str">
        <f>IF(A1275="","",IF(OR(periods_per_year=26,periods_per_year=52),IF(periods_per_year=26,IF(A1275=1,fpdate,B1274+14),IF(periods_per_year=52,IF(A1275=1,fpdate,B1274+7),"n/a")),IF(periods_per_year=24,DATE(YEAR(fpdate),MONTH(fpdate)+(A1275-1)/2+IF(AND(DAY(fpdate)&gt;=15,MOD(A1275,2)=0),1,0),IF(MOD(A1275,2)=0,IF(DAY(fpdate)&gt;=15,DAY(fpdate)-14,DAY(fpdate)+14),DAY(fpdate))),IF(DAY(DATE(YEAR(fpdate),MONTH(fpdate)+A1275-1,DAY(fpdate)))&lt;&gt;DAY(fpdate),DATE(YEAR(fpdate),MONTH(fpdate)+A1275,0),DATE(YEAR(fpdate),MONTH(fpdate)+A1275-1,DAY(fpdate))))))</f>
        <v>#NAME?</v>
      </c>
      <c r="C1275" s="76" t="str">
        <f t="shared" si="2"/>
        <v>#NAME?</v>
      </c>
      <c r="D1275" s="77" t="str">
        <f>IF(A1275="","",IF(A1275=1,start_rate,IF(variable,IF(OR(A1275=1,A1275&lt;$J$23*periods_per_year),D1274,MIN($J$24,IF(MOD(A1275-1,$J$26)=0,MAX($J$25,D1274+$J$27),D1274))),D1274)))</f>
        <v>#NAME?</v>
      </c>
      <c r="E1275" s="78" t="str">
        <f t="shared" si="3"/>
        <v>#NAME?</v>
      </c>
      <c r="F1275" s="78" t="str">
        <f t="shared" si="4"/>
        <v>#NAME?</v>
      </c>
      <c r="G1275" s="78" t="str">
        <f>IF(OR(A1275="",A1275&lt;$E$23),"",IF(J1274&lt;=F1275,0,IF(IF(AND(A1275&gt;=$E$23,MOD(A1275-$E$23,int)=0),$E$24,0)+F1275&gt;=J1274+E1275,J1274+E1275-F1275,IF(AND(A1275&gt;=$E$23,MOD(A1275-$E$23,int)=0),$E$24,0)+IF(IF(AND(A1275&gt;=$E$23,MOD(A1275-$E$23,int)=0),$E$24,0)+IF(MOD(A1275-$E$27,periods_per_year)=0,$E$26,0)+F1275&lt;J1274+E1275,IF(MOD(A1275-$E$27,periods_per_year)=0,$E$26,0),J1274+E1275-IF(AND(A1275&gt;=$E$23,MOD(A1275-$E$23,int)=0),$E$24,0)-F1275))))</f>
        <v>#NAME?</v>
      </c>
      <c r="H1275" s="79"/>
      <c r="I1275" s="78" t="str">
        <f t="shared" si="5"/>
        <v>#NAME?</v>
      </c>
      <c r="J1275" s="78" t="str">
        <f t="shared" si="6"/>
        <v>#NAME?</v>
      </c>
      <c r="K1275" s="78" t="str">
        <f t="shared" si="7"/>
        <v>#NAME?</v>
      </c>
      <c r="L1275" s="78" t="str">
        <f t="shared" si="8"/>
        <v>#NAME?</v>
      </c>
      <c r="M1275" s="4"/>
      <c r="N1275" s="4"/>
      <c r="O1275" s="74" t="str">
        <f t="shared" si="9"/>
        <v>#NAME?</v>
      </c>
      <c r="P1275" s="75" t="str">
        <f>IF(O1275="","",IF(OR(periods_per_year=26,periods_per_year=52),IF(periods_per_year=26,IF(O1275=1,fpdate,P1274+14),IF(periods_per_year=52,IF(O1275=1,fpdate,P1274+7),"n/a")),IF(periods_per_year=24,DATE(YEAR(fpdate),MONTH(fpdate)+(O1275-1)/2+IF(AND(DAY(fpdate)&gt;=15,MOD(O1275,2)=0),1,0),IF(MOD(O1275,2)=0,IF(DAY(fpdate)&gt;=15,DAY(fpdate)-14,DAY(fpdate)+14),DAY(fpdate))),IF(DAY(DATE(YEAR(fpdate),MONTH(fpdate)+O1275-1,DAY(fpdate)))&lt;&gt;DAY(fpdate),DATE(YEAR(fpdate),MONTH(fpdate)+O1275,0),DATE(YEAR(fpdate),MONTH(fpdate)+O1275-1,DAY(fpdate))))))</f>
        <v>#NAME?</v>
      </c>
      <c r="Q1275" s="80" t="str">
        <f>IF(O1275="","",IF(D1275&lt;&gt;"",D1275,IF(O1275=1,start_rate,IF(variable,IF(OR(O1275=1,O1275&lt;$J$23*periods_per_year),Q1274,MIN($J$24,IF(MOD(O1275-1,$J$26)=0,MAX($J$25,Q1274+$J$27),Q1274))),Q1274))))</f>
        <v>#NAME?</v>
      </c>
      <c r="R1275" s="78" t="str">
        <f t="shared" si="10"/>
        <v>#NAME?</v>
      </c>
      <c r="S1275" s="78" t="str">
        <f t="shared" si="11"/>
        <v>#NAME?</v>
      </c>
      <c r="T1275" s="78" t="str">
        <f t="shared" si="12"/>
        <v>#NAME?</v>
      </c>
      <c r="U1275" s="78" t="str">
        <f t="shared" si="13"/>
        <v>#NAME?</v>
      </c>
    </row>
    <row r="1276" ht="12.75" customHeight="1">
      <c r="A1276" s="74" t="str">
        <f t="shared" si="1"/>
        <v>#NAME?</v>
      </c>
      <c r="B1276" s="75" t="str">
        <f>IF(A1276="","",IF(OR(periods_per_year=26,periods_per_year=52),IF(periods_per_year=26,IF(A1276=1,fpdate,B1275+14),IF(periods_per_year=52,IF(A1276=1,fpdate,B1275+7),"n/a")),IF(periods_per_year=24,DATE(YEAR(fpdate),MONTH(fpdate)+(A1276-1)/2+IF(AND(DAY(fpdate)&gt;=15,MOD(A1276,2)=0),1,0),IF(MOD(A1276,2)=0,IF(DAY(fpdate)&gt;=15,DAY(fpdate)-14,DAY(fpdate)+14),DAY(fpdate))),IF(DAY(DATE(YEAR(fpdate),MONTH(fpdate)+A1276-1,DAY(fpdate)))&lt;&gt;DAY(fpdate),DATE(YEAR(fpdate),MONTH(fpdate)+A1276,0),DATE(YEAR(fpdate),MONTH(fpdate)+A1276-1,DAY(fpdate))))))</f>
        <v>#NAME?</v>
      </c>
      <c r="C1276" s="76" t="str">
        <f t="shared" si="2"/>
        <v>#NAME?</v>
      </c>
      <c r="D1276" s="77" t="str">
        <f>IF(A1276="","",IF(A1276=1,start_rate,IF(variable,IF(OR(A1276=1,A1276&lt;$J$23*periods_per_year),D1275,MIN($J$24,IF(MOD(A1276-1,$J$26)=0,MAX($J$25,D1275+$J$27),D1275))),D1275)))</f>
        <v>#NAME?</v>
      </c>
      <c r="E1276" s="78" t="str">
        <f t="shared" si="3"/>
        <v>#NAME?</v>
      </c>
      <c r="F1276" s="78" t="str">
        <f t="shared" si="4"/>
        <v>#NAME?</v>
      </c>
      <c r="G1276" s="78" t="str">
        <f>IF(OR(A1276="",A1276&lt;$E$23),"",IF(J1275&lt;=F1276,0,IF(IF(AND(A1276&gt;=$E$23,MOD(A1276-$E$23,int)=0),$E$24,0)+F1276&gt;=J1275+E1276,J1275+E1276-F1276,IF(AND(A1276&gt;=$E$23,MOD(A1276-$E$23,int)=0),$E$24,0)+IF(IF(AND(A1276&gt;=$E$23,MOD(A1276-$E$23,int)=0),$E$24,0)+IF(MOD(A1276-$E$27,periods_per_year)=0,$E$26,0)+F1276&lt;J1275+E1276,IF(MOD(A1276-$E$27,periods_per_year)=0,$E$26,0),J1275+E1276-IF(AND(A1276&gt;=$E$23,MOD(A1276-$E$23,int)=0),$E$24,0)-F1276))))</f>
        <v>#NAME?</v>
      </c>
      <c r="H1276" s="79"/>
      <c r="I1276" s="78" t="str">
        <f t="shared" si="5"/>
        <v>#NAME?</v>
      </c>
      <c r="J1276" s="78" t="str">
        <f t="shared" si="6"/>
        <v>#NAME?</v>
      </c>
      <c r="K1276" s="78" t="str">
        <f t="shared" si="7"/>
        <v>#NAME?</v>
      </c>
      <c r="L1276" s="78" t="str">
        <f t="shared" si="8"/>
        <v>#NAME?</v>
      </c>
      <c r="M1276" s="4"/>
      <c r="N1276" s="4"/>
      <c r="O1276" s="74" t="str">
        <f t="shared" si="9"/>
        <v>#NAME?</v>
      </c>
      <c r="P1276" s="75" t="str">
        <f>IF(O1276="","",IF(OR(periods_per_year=26,periods_per_year=52),IF(periods_per_year=26,IF(O1276=1,fpdate,P1275+14),IF(periods_per_year=52,IF(O1276=1,fpdate,P1275+7),"n/a")),IF(periods_per_year=24,DATE(YEAR(fpdate),MONTH(fpdate)+(O1276-1)/2+IF(AND(DAY(fpdate)&gt;=15,MOD(O1276,2)=0),1,0),IF(MOD(O1276,2)=0,IF(DAY(fpdate)&gt;=15,DAY(fpdate)-14,DAY(fpdate)+14),DAY(fpdate))),IF(DAY(DATE(YEAR(fpdate),MONTH(fpdate)+O1276-1,DAY(fpdate)))&lt;&gt;DAY(fpdate),DATE(YEAR(fpdate),MONTH(fpdate)+O1276,0),DATE(YEAR(fpdate),MONTH(fpdate)+O1276-1,DAY(fpdate))))))</f>
        <v>#NAME?</v>
      </c>
      <c r="Q1276" s="80" t="str">
        <f>IF(O1276="","",IF(D1276&lt;&gt;"",D1276,IF(O1276=1,start_rate,IF(variable,IF(OR(O1276=1,O1276&lt;$J$23*periods_per_year),Q1275,MIN($J$24,IF(MOD(O1276-1,$J$26)=0,MAX($J$25,Q1275+$J$27),Q1275))),Q1275))))</f>
        <v>#NAME?</v>
      </c>
      <c r="R1276" s="78" t="str">
        <f t="shared" si="10"/>
        <v>#NAME?</v>
      </c>
      <c r="S1276" s="78" t="str">
        <f t="shared" si="11"/>
        <v>#NAME?</v>
      </c>
      <c r="T1276" s="78" t="str">
        <f t="shared" si="12"/>
        <v>#NAME?</v>
      </c>
      <c r="U1276" s="78" t="str">
        <f t="shared" si="13"/>
        <v>#NAME?</v>
      </c>
    </row>
    <row r="1277" ht="12.75" customHeight="1">
      <c r="A1277" s="74" t="str">
        <f t="shared" si="1"/>
        <v>#NAME?</v>
      </c>
      <c r="B1277" s="75" t="str">
        <f>IF(A1277="","",IF(OR(periods_per_year=26,periods_per_year=52),IF(periods_per_year=26,IF(A1277=1,fpdate,B1276+14),IF(periods_per_year=52,IF(A1277=1,fpdate,B1276+7),"n/a")),IF(periods_per_year=24,DATE(YEAR(fpdate),MONTH(fpdate)+(A1277-1)/2+IF(AND(DAY(fpdate)&gt;=15,MOD(A1277,2)=0),1,0),IF(MOD(A1277,2)=0,IF(DAY(fpdate)&gt;=15,DAY(fpdate)-14,DAY(fpdate)+14),DAY(fpdate))),IF(DAY(DATE(YEAR(fpdate),MONTH(fpdate)+A1277-1,DAY(fpdate)))&lt;&gt;DAY(fpdate),DATE(YEAR(fpdate),MONTH(fpdate)+A1277,0),DATE(YEAR(fpdate),MONTH(fpdate)+A1277-1,DAY(fpdate))))))</f>
        <v>#NAME?</v>
      </c>
      <c r="C1277" s="76" t="str">
        <f t="shared" si="2"/>
        <v>#NAME?</v>
      </c>
      <c r="D1277" s="77" t="str">
        <f>IF(A1277="","",IF(A1277=1,start_rate,IF(variable,IF(OR(A1277=1,A1277&lt;$J$23*periods_per_year),D1276,MIN($J$24,IF(MOD(A1277-1,$J$26)=0,MAX($J$25,D1276+$J$27),D1276))),D1276)))</f>
        <v>#NAME?</v>
      </c>
      <c r="E1277" s="78" t="str">
        <f t="shared" si="3"/>
        <v>#NAME?</v>
      </c>
      <c r="F1277" s="78" t="str">
        <f t="shared" si="4"/>
        <v>#NAME?</v>
      </c>
      <c r="G1277" s="78" t="str">
        <f>IF(OR(A1277="",A1277&lt;$E$23),"",IF(J1276&lt;=F1277,0,IF(IF(AND(A1277&gt;=$E$23,MOD(A1277-$E$23,int)=0),$E$24,0)+F1277&gt;=J1276+E1277,J1276+E1277-F1277,IF(AND(A1277&gt;=$E$23,MOD(A1277-$E$23,int)=0),$E$24,0)+IF(IF(AND(A1277&gt;=$E$23,MOD(A1277-$E$23,int)=0),$E$24,0)+IF(MOD(A1277-$E$27,periods_per_year)=0,$E$26,0)+F1277&lt;J1276+E1277,IF(MOD(A1277-$E$27,periods_per_year)=0,$E$26,0),J1276+E1277-IF(AND(A1277&gt;=$E$23,MOD(A1277-$E$23,int)=0),$E$24,0)-F1277))))</f>
        <v>#NAME?</v>
      </c>
      <c r="H1277" s="79"/>
      <c r="I1277" s="78" t="str">
        <f t="shared" si="5"/>
        <v>#NAME?</v>
      </c>
      <c r="J1277" s="78" t="str">
        <f t="shared" si="6"/>
        <v>#NAME?</v>
      </c>
      <c r="K1277" s="78" t="str">
        <f t="shared" si="7"/>
        <v>#NAME?</v>
      </c>
      <c r="L1277" s="78" t="str">
        <f t="shared" si="8"/>
        <v>#NAME?</v>
      </c>
      <c r="M1277" s="4"/>
      <c r="N1277" s="4"/>
      <c r="O1277" s="74" t="str">
        <f t="shared" si="9"/>
        <v>#NAME?</v>
      </c>
      <c r="P1277" s="75" t="str">
        <f>IF(O1277="","",IF(OR(periods_per_year=26,periods_per_year=52),IF(periods_per_year=26,IF(O1277=1,fpdate,P1276+14),IF(periods_per_year=52,IF(O1277=1,fpdate,P1276+7),"n/a")),IF(periods_per_year=24,DATE(YEAR(fpdate),MONTH(fpdate)+(O1277-1)/2+IF(AND(DAY(fpdate)&gt;=15,MOD(O1277,2)=0),1,0),IF(MOD(O1277,2)=0,IF(DAY(fpdate)&gt;=15,DAY(fpdate)-14,DAY(fpdate)+14),DAY(fpdate))),IF(DAY(DATE(YEAR(fpdate),MONTH(fpdate)+O1277-1,DAY(fpdate)))&lt;&gt;DAY(fpdate),DATE(YEAR(fpdate),MONTH(fpdate)+O1277,0),DATE(YEAR(fpdate),MONTH(fpdate)+O1277-1,DAY(fpdate))))))</f>
        <v>#NAME?</v>
      </c>
      <c r="Q1277" s="80" t="str">
        <f>IF(O1277="","",IF(D1277&lt;&gt;"",D1277,IF(O1277=1,start_rate,IF(variable,IF(OR(O1277=1,O1277&lt;$J$23*periods_per_year),Q1276,MIN($J$24,IF(MOD(O1277-1,$J$26)=0,MAX($J$25,Q1276+$J$27),Q1276))),Q1276))))</f>
        <v>#NAME?</v>
      </c>
      <c r="R1277" s="78" t="str">
        <f t="shared" si="10"/>
        <v>#NAME?</v>
      </c>
      <c r="S1277" s="78" t="str">
        <f t="shared" si="11"/>
        <v>#NAME?</v>
      </c>
      <c r="T1277" s="78" t="str">
        <f t="shared" si="12"/>
        <v>#NAME?</v>
      </c>
      <c r="U1277" s="78" t="str">
        <f t="shared" si="13"/>
        <v>#NAME?</v>
      </c>
    </row>
    <row r="1278" ht="12.75" customHeight="1">
      <c r="A1278" s="74" t="str">
        <f t="shared" si="1"/>
        <v>#NAME?</v>
      </c>
      <c r="B1278" s="75" t="str">
        <f>IF(A1278="","",IF(OR(periods_per_year=26,periods_per_year=52),IF(periods_per_year=26,IF(A1278=1,fpdate,B1277+14),IF(periods_per_year=52,IF(A1278=1,fpdate,B1277+7),"n/a")),IF(periods_per_year=24,DATE(YEAR(fpdate),MONTH(fpdate)+(A1278-1)/2+IF(AND(DAY(fpdate)&gt;=15,MOD(A1278,2)=0),1,0),IF(MOD(A1278,2)=0,IF(DAY(fpdate)&gt;=15,DAY(fpdate)-14,DAY(fpdate)+14),DAY(fpdate))),IF(DAY(DATE(YEAR(fpdate),MONTH(fpdate)+A1278-1,DAY(fpdate)))&lt;&gt;DAY(fpdate),DATE(YEAR(fpdate),MONTH(fpdate)+A1278,0),DATE(YEAR(fpdate),MONTH(fpdate)+A1278-1,DAY(fpdate))))))</f>
        <v>#NAME?</v>
      </c>
      <c r="C1278" s="76" t="str">
        <f t="shared" si="2"/>
        <v>#NAME?</v>
      </c>
      <c r="D1278" s="77" t="str">
        <f>IF(A1278="","",IF(A1278=1,start_rate,IF(variable,IF(OR(A1278=1,A1278&lt;$J$23*periods_per_year),D1277,MIN($J$24,IF(MOD(A1278-1,$J$26)=0,MAX($J$25,D1277+$J$27),D1277))),D1277)))</f>
        <v>#NAME?</v>
      </c>
      <c r="E1278" s="78" t="str">
        <f t="shared" si="3"/>
        <v>#NAME?</v>
      </c>
      <c r="F1278" s="78" t="str">
        <f t="shared" si="4"/>
        <v>#NAME?</v>
      </c>
      <c r="G1278" s="78" t="str">
        <f>IF(OR(A1278="",A1278&lt;$E$23),"",IF(J1277&lt;=F1278,0,IF(IF(AND(A1278&gt;=$E$23,MOD(A1278-$E$23,int)=0),$E$24,0)+F1278&gt;=J1277+E1278,J1277+E1278-F1278,IF(AND(A1278&gt;=$E$23,MOD(A1278-$E$23,int)=0),$E$24,0)+IF(IF(AND(A1278&gt;=$E$23,MOD(A1278-$E$23,int)=0),$E$24,0)+IF(MOD(A1278-$E$27,periods_per_year)=0,$E$26,0)+F1278&lt;J1277+E1278,IF(MOD(A1278-$E$27,periods_per_year)=0,$E$26,0),J1277+E1278-IF(AND(A1278&gt;=$E$23,MOD(A1278-$E$23,int)=0),$E$24,0)-F1278))))</f>
        <v>#NAME?</v>
      </c>
      <c r="H1278" s="79"/>
      <c r="I1278" s="78" t="str">
        <f t="shared" si="5"/>
        <v>#NAME?</v>
      </c>
      <c r="J1278" s="78" t="str">
        <f t="shared" si="6"/>
        <v>#NAME?</v>
      </c>
      <c r="K1278" s="78" t="str">
        <f t="shared" si="7"/>
        <v>#NAME?</v>
      </c>
      <c r="L1278" s="78" t="str">
        <f t="shared" si="8"/>
        <v>#NAME?</v>
      </c>
      <c r="M1278" s="4"/>
      <c r="N1278" s="4"/>
      <c r="O1278" s="74" t="str">
        <f t="shared" si="9"/>
        <v>#NAME?</v>
      </c>
      <c r="P1278" s="75" t="str">
        <f>IF(O1278="","",IF(OR(periods_per_year=26,periods_per_year=52),IF(periods_per_year=26,IF(O1278=1,fpdate,P1277+14),IF(periods_per_year=52,IF(O1278=1,fpdate,P1277+7),"n/a")),IF(periods_per_year=24,DATE(YEAR(fpdate),MONTH(fpdate)+(O1278-1)/2+IF(AND(DAY(fpdate)&gt;=15,MOD(O1278,2)=0),1,0),IF(MOD(O1278,2)=0,IF(DAY(fpdate)&gt;=15,DAY(fpdate)-14,DAY(fpdate)+14),DAY(fpdate))),IF(DAY(DATE(YEAR(fpdate),MONTH(fpdate)+O1278-1,DAY(fpdate)))&lt;&gt;DAY(fpdate),DATE(YEAR(fpdate),MONTH(fpdate)+O1278,0),DATE(YEAR(fpdate),MONTH(fpdate)+O1278-1,DAY(fpdate))))))</f>
        <v>#NAME?</v>
      </c>
      <c r="Q1278" s="80" t="str">
        <f>IF(O1278="","",IF(D1278&lt;&gt;"",D1278,IF(O1278=1,start_rate,IF(variable,IF(OR(O1278=1,O1278&lt;$J$23*periods_per_year),Q1277,MIN($J$24,IF(MOD(O1278-1,$J$26)=0,MAX($J$25,Q1277+$J$27),Q1277))),Q1277))))</f>
        <v>#NAME?</v>
      </c>
      <c r="R1278" s="78" t="str">
        <f t="shared" si="10"/>
        <v>#NAME?</v>
      </c>
      <c r="S1278" s="78" t="str">
        <f t="shared" si="11"/>
        <v>#NAME?</v>
      </c>
      <c r="T1278" s="78" t="str">
        <f t="shared" si="12"/>
        <v>#NAME?</v>
      </c>
      <c r="U1278" s="78" t="str">
        <f t="shared" si="13"/>
        <v>#NAME?</v>
      </c>
    </row>
    <row r="1279" ht="12.75" customHeight="1">
      <c r="A1279" s="74" t="str">
        <f t="shared" si="1"/>
        <v>#NAME?</v>
      </c>
      <c r="B1279" s="75" t="str">
        <f>IF(A1279="","",IF(OR(periods_per_year=26,periods_per_year=52),IF(periods_per_year=26,IF(A1279=1,fpdate,B1278+14),IF(periods_per_year=52,IF(A1279=1,fpdate,B1278+7),"n/a")),IF(periods_per_year=24,DATE(YEAR(fpdate),MONTH(fpdate)+(A1279-1)/2+IF(AND(DAY(fpdate)&gt;=15,MOD(A1279,2)=0),1,0),IF(MOD(A1279,2)=0,IF(DAY(fpdate)&gt;=15,DAY(fpdate)-14,DAY(fpdate)+14),DAY(fpdate))),IF(DAY(DATE(YEAR(fpdate),MONTH(fpdate)+A1279-1,DAY(fpdate)))&lt;&gt;DAY(fpdate),DATE(YEAR(fpdate),MONTH(fpdate)+A1279,0),DATE(YEAR(fpdate),MONTH(fpdate)+A1279-1,DAY(fpdate))))))</f>
        <v>#NAME?</v>
      </c>
      <c r="C1279" s="76" t="str">
        <f t="shared" si="2"/>
        <v>#NAME?</v>
      </c>
      <c r="D1279" s="77" t="str">
        <f>IF(A1279="","",IF(A1279=1,start_rate,IF(variable,IF(OR(A1279=1,A1279&lt;$J$23*periods_per_year),D1278,MIN($J$24,IF(MOD(A1279-1,$J$26)=0,MAX($J$25,D1278+$J$27),D1278))),D1278)))</f>
        <v>#NAME?</v>
      </c>
      <c r="E1279" s="78" t="str">
        <f t="shared" si="3"/>
        <v>#NAME?</v>
      </c>
      <c r="F1279" s="78" t="str">
        <f t="shared" si="4"/>
        <v>#NAME?</v>
      </c>
      <c r="G1279" s="78" t="str">
        <f>IF(OR(A1279="",A1279&lt;$E$23),"",IF(J1278&lt;=F1279,0,IF(IF(AND(A1279&gt;=$E$23,MOD(A1279-$E$23,int)=0),$E$24,0)+F1279&gt;=J1278+E1279,J1278+E1279-F1279,IF(AND(A1279&gt;=$E$23,MOD(A1279-$E$23,int)=0),$E$24,0)+IF(IF(AND(A1279&gt;=$E$23,MOD(A1279-$E$23,int)=0),$E$24,0)+IF(MOD(A1279-$E$27,periods_per_year)=0,$E$26,0)+F1279&lt;J1278+E1279,IF(MOD(A1279-$E$27,periods_per_year)=0,$E$26,0),J1278+E1279-IF(AND(A1279&gt;=$E$23,MOD(A1279-$E$23,int)=0),$E$24,0)-F1279))))</f>
        <v>#NAME?</v>
      </c>
      <c r="H1279" s="79"/>
      <c r="I1279" s="78" t="str">
        <f t="shared" si="5"/>
        <v>#NAME?</v>
      </c>
      <c r="J1279" s="78" t="str">
        <f t="shared" si="6"/>
        <v>#NAME?</v>
      </c>
      <c r="K1279" s="78" t="str">
        <f t="shared" si="7"/>
        <v>#NAME?</v>
      </c>
      <c r="L1279" s="78" t="str">
        <f t="shared" si="8"/>
        <v>#NAME?</v>
      </c>
      <c r="M1279" s="4"/>
      <c r="N1279" s="4"/>
      <c r="O1279" s="74" t="str">
        <f t="shared" si="9"/>
        <v>#NAME?</v>
      </c>
      <c r="P1279" s="75" t="str">
        <f>IF(O1279="","",IF(OR(periods_per_year=26,periods_per_year=52),IF(periods_per_year=26,IF(O1279=1,fpdate,P1278+14),IF(periods_per_year=52,IF(O1279=1,fpdate,P1278+7),"n/a")),IF(periods_per_year=24,DATE(YEAR(fpdate),MONTH(fpdate)+(O1279-1)/2+IF(AND(DAY(fpdate)&gt;=15,MOD(O1279,2)=0),1,0),IF(MOD(O1279,2)=0,IF(DAY(fpdate)&gt;=15,DAY(fpdate)-14,DAY(fpdate)+14),DAY(fpdate))),IF(DAY(DATE(YEAR(fpdate),MONTH(fpdate)+O1279-1,DAY(fpdate)))&lt;&gt;DAY(fpdate),DATE(YEAR(fpdate),MONTH(fpdate)+O1279,0),DATE(YEAR(fpdate),MONTH(fpdate)+O1279-1,DAY(fpdate))))))</f>
        <v>#NAME?</v>
      </c>
      <c r="Q1279" s="80" t="str">
        <f>IF(O1279="","",IF(D1279&lt;&gt;"",D1279,IF(O1279=1,start_rate,IF(variable,IF(OR(O1279=1,O1279&lt;$J$23*periods_per_year),Q1278,MIN($J$24,IF(MOD(O1279-1,$J$26)=0,MAX($J$25,Q1278+$J$27),Q1278))),Q1278))))</f>
        <v>#NAME?</v>
      </c>
      <c r="R1279" s="78" t="str">
        <f t="shared" si="10"/>
        <v>#NAME?</v>
      </c>
      <c r="S1279" s="78" t="str">
        <f t="shared" si="11"/>
        <v>#NAME?</v>
      </c>
      <c r="T1279" s="78" t="str">
        <f t="shared" si="12"/>
        <v>#NAME?</v>
      </c>
      <c r="U1279" s="78" t="str">
        <f t="shared" si="13"/>
        <v>#NAME?</v>
      </c>
    </row>
    <row r="1280" ht="12.75" customHeight="1">
      <c r="A1280" s="74" t="str">
        <f t="shared" si="1"/>
        <v>#NAME?</v>
      </c>
      <c r="B1280" s="75" t="str">
        <f>IF(A1280="","",IF(OR(periods_per_year=26,periods_per_year=52),IF(periods_per_year=26,IF(A1280=1,fpdate,B1279+14),IF(periods_per_year=52,IF(A1280=1,fpdate,B1279+7),"n/a")),IF(periods_per_year=24,DATE(YEAR(fpdate),MONTH(fpdate)+(A1280-1)/2+IF(AND(DAY(fpdate)&gt;=15,MOD(A1280,2)=0),1,0),IF(MOD(A1280,2)=0,IF(DAY(fpdate)&gt;=15,DAY(fpdate)-14,DAY(fpdate)+14),DAY(fpdate))),IF(DAY(DATE(YEAR(fpdate),MONTH(fpdate)+A1280-1,DAY(fpdate)))&lt;&gt;DAY(fpdate),DATE(YEAR(fpdate),MONTH(fpdate)+A1280,0),DATE(YEAR(fpdate),MONTH(fpdate)+A1280-1,DAY(fpdate))))))</f>
        <v>#NAME?</v>
      </c>
      <c r="C1280" s="76" t="str">
        <f t="shared" si="2"/>
        <v>#NAME?</v>
      </c>
      <c r="D1280" s="77" t="str">
        <f>IF(A1280="","",IF(A1280=1,start_rate,IF(variable,IF(OR(A1280=1,A1280&lt;$J$23*periods_per_year),D1279,MIN($J$24,IF(MOD(A1280-1,$J$26)=0,MAX($J$25,D1279+$J$27),D1279))),D1279)))</f>
        <v>#NAME?</v>
      </c>
      <c r="E1280" s="78" t="str">
        <f t="shared" si="3"/>
        <v>#NAME?</v>
      </c>
      <c r="F1280" s="78" t="str">
        <f t="shared" si="4"/>
        <v>#NAME?</v>
      </c>
      <c r="G1280" s="78" t="str">
        <f>IF(OR(A1280="",A1280&lt;$E$23),"",IF(J1279&lt;=F1280,0,IF(IF(AND(A1280&gt;=$E$23,MOD(A1280-$E$23,int)=0),$E$24,0)+F1280&gt;=J1279+E1280,J1279+E1280-F1280,IF(AND(A1280&gt;=$E$23,MOD(A1280-$E$23,int)=0),$E$24,0)+IF(IF(AND(A1280&gt;=$E$23,MOD(A1280-$E$23,int)=0),$E$24,0)+IF(MOD(A1280-$E$27,periods_per_year)=0,$E$26,0)+F1280&lt;J1279+E1280,IF(MOD(A1280-$E$27,periods_per_year)=0,$E$26,0),J1279+E1280-IF(AND(A1280&gt;=$E$23,MOD(A1280-$E$23,int)=0),$E$24,0)-F1280))))</f>
        <v>#NAME?</v>
      </c>
      <c r="H1280" s="79"/>
      <c r="I1280" s="78" t="str">
        <f t="shared" si="5"/>
        <v>#NAME?</v>
      </c>
      <c r="J1280" s="78" t="str">
        <f t="shared" si="6"/>
        <v>#NAME?</v>
      </c>
      <c r="K1280" s="78" t="str">
        <f t="shared" si="7"/>
        <v>#NAME?</v>
      </c>
      <c r="L1280" s="78" t="str">
        <f t="shared" si="8"/>
        <v>#NAME?</v>
      </c>
      <c r="M1280" s="4"/>
      <c r="N1280" s="4"/>
      <c r="O1280" s="74" t="str">
        <f t="shared" si="9"/>
        <v>#NAME?</v>
      </c>
      <c r="P1280" s="75" t="str">
        <f>IF(O1280="","",IF(OR(periods_per_year=26,periods_per_year=52),IF(periods_per_year=26,IF(O1280=1,fpdate,P1279+14),IF(periods_per_year=52,IF(O1280=1,fpdate,P1279+7),"n/a")),IF(periods_per_year=24,DATE(YEAR(fpdate),MONTH(fpdate)+(O1280-1)/2+IF(AND(DAY(fpdate)&gt;=15,MOD(O1280,2)=0),1,0),IF(MOD(O1280,2)=0,IF(DAY(fpdate)&gt;=15,DAY(fpdate)-14,DAY(fpdate)+14),DAY(fpdate))),IF(DAY(DATE(YEAR(fpdate),MONTH(fpdate)+O1280-1,DAY(fpdate)))&lt;&gt;DAY(fpdate),DATE(YEAR(fpdate),MONTH(fpdate)+O1280,0),DATE(YEAR(fpdate),MONTH(fpdate)+O1280-1,DAY(fpdate))))))</f>
        <v>#NAME?</v>
      </c>
      <c r="Q1280" s="80" t="str">
        <f>IF(O1280="","",IF(D1280&lt;&gt;"",D1280,IF(O1280=1,start_rate,IF(variable,IF(OR(O1280=1,O1280&lt;$J$23*periods_per_year),Q1279,MIN($J$24,IF(MOD(O1280-1,$J$26)=0,MAX($J$25,Q1279+$J$27),Q1279))),Q1279))))</f>
        <v>#NAME?</v>
      </c>
      <c r="R1280" s="78" t="str">
        <f t="shared" si="10"/>
        <v>#NAME?</v>
      </c>
      <c r="S1280" s="78" t="str">
        <f t="shared" si="11"/>
        <v>#NAME?</v>
      </c>
      <c r="T1280" s="78" t="str">
        <f t="shared" si="12"/>
        <v>#NAME?</v>
      </c>
      <c r="U1280" s="78" t="str">
        <f t="shared" si="13"/>
        <v>#NAME?</v>
      </c>
    </row>
    <row r="1281" ht="12.75" customHeight="1">
      <c r="A1281" s="74" t="str">
        <f t="shared" si="1"/>
        <v>#NAME?</v>
      </c>
      <c r="B1281" s="75" t="str">
        <f>IF(A1281="","",IF(OR(periods_per_year=26,periods_per_year=52),IF(periods_per_year=26,IF(A1281=1,fpdate,B1280+14),IF(periods_per_year=52,IF(A1281=1,fpdate,B1280+7),"n/a")),IF(periods_per_year=24,DATE(YEAR(fpdate),MONTH(fpdate)+(A1281-1)/2+IF(AND(DAY(fpdate)&gt;=15,MOD(A1281,2)=0),1,0),IF(MOD(A1281,2)=0,IF(DAY(fpdate)&gt;=15,DAY(fpdate)-14,DAY(fpdate)+14),DAY(fpdate))),IF(DAY(DATE(YEAR(fpdate),MONTH(fpdate)+A1281-1,DAY(fpdate)))&lt;&gt;DAY(fpdate),DATE(YEAR(fpdate),MONTH(fpdate)+A1281,0),DATE(YEAR(fpdate),MONTH(fpdate)+A1281-1,DAY(fpdate))))))</f>
        <v>#NAME?</v>
      </c>
      <c r="C1281" s="76" t="str">
        <f t="shared" si="2"/>
        <v>#NAME?</v>
      </c>
      <c r="D1281" s="77" t="str">
        <f>IF(A1281="","",IF(A1281=1,start_rate,IF(variable,IF(OR(A1281=1,A1281&lt;$J$23*periods_per_year),D1280,MIN($J$24,IF(MOD(A1281-1,$J$26)=0,MAX($J$25,D1280+$J$27),D1280))),D1280)))</f>
        <v>#NAME?</v>
      </c>
      <c r="E1281" s="78" t="str">
        <f t="shared" si="3"/>
        <v>#NAME?</v>
      </c>
      <c r="F1281" s="78" t="str">
        <f t="shared" si="4"/>
        <v>#NAME?</v>
      </c>
      <c r="G1281" s="78" t="str">
        <f>IF(OR(A1281="",A1281&lt;$E$23),"",IF(J1280&lt;=F1281,0,IF(IF(AND(A1281&gt;=$E$23,MOD(A1281-$E$23,int)=0),$E$24,0)+F1281&gt;=J1280+E1281,J1280+E1281-F1281,IF(AND(A1281&gt;=$E$23,MOD(A1281-$E$23,int)=0),$E$24,0)+IF(IF(AND(A1281&gt;=$E$23,MOD(A1281-$E$23,int)=0),$E$24,0)+IF(MOD(A1281-$E$27,periods_per_year)=0,$E$26,0)+F1281&lt;J1280+E1281,IF(MOD(A1281-$E$27,periods_per_year)=0,$E$26,0),J1280+E1281-IF(AND(A1281&gt;=$E$23,MOD(A1281-$E$23,int)=0),$E$24,0)-F1281))))</f>
        <v>#NAME?</v>
      </c>
      <c r="H1281" s="79"/>
      <c r="I1281" s="78" t="str">
        <f t="shared" si="5"/>
        <v>#NAME?</v>
      </c>
      <c r="J1281" s="78" t="str">
        <f t="shared" si="6"/>
        <v>#NAME?</v>
      </c>
      <c r="K1281" s="78" t="str">
        <f t="shared" si="7"/>
        <v>#NAME?</v>
      </c>
      <c r="L1281" s="78" t="str">
        <f t="shared" si="8"/>
        <v>#NAME?</v>
      </c>
      <c r="M1281" s="4"/>
      <c r="N1281" s="4"/>
      <c r="O1281" s="74" t="str">
        <f t="shared" si="9"/>
        <v>#NAME?</v>
      </c>
      <c r="P1281" s="75" t="str">
        <f>IF(O1281="","",IF(OR(periods_per_year=26,periods_per_year=52),IF(periods_per_year=26,IF(O1281=1,fpdate,P1280+14),IF(periods_per_year=52,IF(O1281=1,fpdate,P1280+7),"n/a")),IF(periods_per_year=24,DATE(YEAR(fpdate),MONTH(fpdate)+(O1281-1)/2+IF(AND(DAY(fpdate)&gt;=15,MOD(O1281,2)=0),1,0),IF(MOD(O1281,2)=0,IF(DAY(fpdate)&gt;=15,DAY(fpdate)-14,DAY(fpdate)+14),DAY(fpdate))),IF(DAY(DATE(YEAR(fpdate),MONTH(fpdate)+O1281-1,DAY(fpdate)))&lt;&gt;DAY(fpdate),DATE(YEAR(fpdate),MONTH(fpdate)+O1281,0),DATE(YEAR(fpdate),MONTH(fpdate)+O1281-1,DAY(fpdate))))))</f>
        <v>#NAME?</v>
      </c>
      <c r="Q1281" s="80" t="str">
        <f>IF(O1281="","",IF(D1281&lt;&gt;"",D1281,IF(O1281=1,start_rate,IF(variable,IF(OR(O1281=1,O1281&lt;$J$23*periods_per_year),Q1280,MIN($J$24,IF(MOD(O1281-1,$J$26)=0,MAX($J$25,Q1280+$J$27),Q1280))),Q1280))))</f>
        <v>#NAME?</v>
      </c>
      <c r="R1281" s="78" t="str">
        <f t="shared" si="10"/>
        <v>#NAME?</v>
      </c>
      <c r="S1281" s="78" t="str">
        <f t="shared" si="11"/>
        <v>#NAME?</v>
      </c>
      <c r="T1281" s="78" t="str">
        <f t="shared" si="12"/>
        <v>#NAME?</v>
      </c>
      <c r="U1281" s="78" t="str">
        <f t="shared" si="13"/>
        <v>#NAME?</v>
      </c>
    </row>
    <row r="1282" ht="12.75" customHeight="1">
      <c r="A1282" s="74" t="str">
        <f t="shared" si="1"/>
        <v>#NAME?</v>
      </c>
      <c r="B1282" s="75" t="str">
        <f>IF(A1282="","",IF(OR(periods_per_year=26,periods_per_year=52),IF(periods_per_year=26,IF(A1282=1,fpdate,B1281+14),IF(periods_per_year=52,IF(A1282=1,fpdate,B1281+7),"n/a")),IF(periods_per_year=24,DATE(YEAR(fpdate),MONTH(fpdate)+(A1282-1)/2+IF(AND(DAY(fpdate)&gt;=15,MOD(A1282,2)=0),1,0),IF(MOD(A1282,2)=0,IF(DAY(fpdate)&gt;=15,DAY(fpdate)-14,DAY(fpdate)+14),DAY(fpdate))),IF(DAY(DATE(YEAR(fpdate),MONTH(fpdate)+A1282-1,DAY(fpdate)))&lt;&gt;DAY(fpdate),DATE(YEAR(fpdate),MONTH(fpdate)+A1282,0),DATE(YEAR(fpdate),MONTH(fpdate)+A1282-1,DAY(fpdate))))))</f>
        <v>#NAME?</v>
      </c>
      <c r="C1282" s="76" t="str">
        <f t="shared" si="2"/>
        <v>#NAME?</v>
      </c>
      <c r="D1282" s="77" t="str">
        <f>IF(A1282="","",IF(A1282=1,start_rate,IF(variable,IF(OR(A1282=1,A1282&lt;$J$23*periods_per_year),D1281,MIN($J$24,IF(MOD(A1282-1,$J$26)=0,MAX($J$25,D1281+$J$27),D1281))),D1281)))</f>
        <v>#NAME?</v>
      </c>
      <c r="E1282" s="78" t="str">
        <f t="shared" si="3"/>
        <v>#NAME?</v>
      </c>
      <c r="F1282" s="78" t="str">
        <f t="shared" si="4"/>
        <v>#NAME?</v>
      </c>
      <c r="G1282" s="78" t="str">
        <f>IF(OR(A1282="",A1282&lt;$E$23),"",IF(J1281&lt;=F1282,0,IF(IF(AND(A1282&gt;=$E$23,MOD(A1282-$E$23,int)=0),$E$24,0)+F1282&gt;=J1281+E1282,J1281+E1282-F1282,IF(AND(A1282&gt;=$E$23,MOD(A1282-$E$23,int)=0),$E$24,0)+IF(IF(AND(A1282&gt;=$E$23,MOD(A1282-$E$23,int)=0),$E$24,0)+IF(MOD(A1282-$E$27,periods_per_year)=0,$E$26,0)+F1282&lt;J1281+E1282,IF(MOD(A1282-$E$27,periods_per_year)=0,$E$26,0),J1281+E1282-IF(AND(A1282&gt;=$E$23,MOD(A1282-$E$23,int)=0),$E$24,0)-F1282))))</f>
        <v>#NAME?</v>
      </c>
      <c r="H1282" s="79"/>
      <c r="I1282" s="78" t="str">
        <f t="shared" si="5"/>
        <v>#NAME?</v>
      </c>
      <c r="J1282" s="78" t="str">
        <f t="shared" si="6"/>
        <v>#NAME?</v>
      </c>
      <c r="K1282" s="78" t="str">
        <f t="shared" si="7"/>
        <v>#NAME?</v>
      </c>
      <c r="L1282" s="78" t="str">
        <f t="shared" si="8"/>
        <v>#NAME?</v>
      </c>
      <c r="M1282" s="4"/>
      <c r="N1282" s="4"/>
      <c r="O1282" s="74" t="str">
        <f t="shared" si="9"/>
        <v>#NAME?</v>
      </c>
      <c r="P1282" s="75" t="str">
        <f>IF(O1282="","",IF(OR(periods_per_year=26,periods_per_year=52),IF(periods_per_year=26,IF(O1282=1,fpdate,P1281+14),IF(periods_per_year=52,IF(O1282=1,fpdate,P1281+7),"n/a")),IF(periods_per_year=24,DATE(YEAR(fpdate),MONTH(fpdate)+(O1282-1)/2+IF(AND(DAY(fpdate)&gt;=15,MOD(O1282,2)=0),1,0),IF(MOD(O1282,2)=0,IF(DAY(fpdate)&gt;=15,DAY(fpdate)-14,DAY(fpdate)+14),DAY(fpdate))),IF(DAY(DATE(YEAR(fpdate),MONTH(fpdate)+O1282-1,DAY(fpdate)))&lt;&gt;DAY(fpdate),DATE(YEAR(fpdate),MONTH(fpdate)+O1282,0),DATE(YEAR(fpdate),MONTH(fpdate)+O1282-1,DAY(fpdate))))))</f>
        <v>#NAME?</v>
      </c>
      <c r="Q1282" s="80" t="str">
        <f>IF(O1282="","",IF(D1282&lt;&gt;"",D1282,IF(O1282=1,start_rate,IF(variable,IF(OR(O1282=1,O1282&lt;$J$23*periods_per_year),Q1281,MIN($J$24,IF(MOD(O1282-1,$J$26)=0,MAX($J$25,Q1281+$J$27),Q1281))),Q1281))))</f>
        <v>#NAME?</v>
      </c>
      <c r="R1282" s="78" t="str">
        <f t="shared" si="10"/>
        <v>#NAME?</v>
      </c>
      <c r="S1282" s="78" t="str">
        <f t="shared" si="11"/>
        <v>#NAME?</v>
      </c>
      <c r="T1282" s="78" t="str">
        <f t="shared" si="12"/>
        <v>#NAME?</v>
      </c>
      <c r="U1282" s="78" t="str">
        <f t="shared" si="13"/>
        <v>#NAME?</v>
      </c>
    </row>
    <row r="1283" ht="12.75" customHeight="1">
      <c r="A1283" s="74" t="str">
        <f t="shared" si="1"/>
        <v>#NAME?</v>
      </c>
      <c r="B1283" s="75" t="str">
        <f>IF(A1283="","",IF(OR(periods_per_year=26,periods_per_year=52),IF(periods_per_year=26,IF(A1283=1,fpdate,B1282+14),IF(periods_per_year=52,IF(A1283=1,fpdate,B1282+7),"n/a")),IF(periods_per_year=24,DATE(YEAR(fpdate),MONTH(fpdate)+(A1283-1)/2+IF(AND(DAY(fpdate)&gt;=15,MOD(A1283,2)=0),1,0),IF(MOD(A1283,2)=0,IF(DAY(fpdate)&gt;=15,DAY(fpdate)-14,DAY(fpdate)+14),DAY(fpdate))),IF(DAY(DATE(YEAR(fpdate),MONTH(fpdate)+A1283-1,DAY(fpdate)))&lt;&gt;DAY(fpdate),DATE(YEAR(fpdate),MONTH(fpdate)+A1283,0),DATE(YEAR(fpdate),MONTH(fpdate)+A1283-1,DAY(fpdate))))))</f>
        <v>#NAME?</v>
      </c>
      <c r="C1283" s="76" t="str">
        <f t="shared" si="2"/>
        <v>#NAME?</v>
      </c>
      <c r="D1283" s="77" t="str">
        <f>IF(A1283="","",IF(A1283=1,start_rate,IF(variable,IF(OR(A1283=1,A1283&lt;$J$23*periods_per_year),D1282,MIN($J$24,IF(MOD(A1283-1,$J$26)=0,MAX($J$25,D1282+$J$27),D1282))),D1282)))</f>
        <v>#NAME?</v>
      </c>
      <c r="E1283" s="78" t="str">
        <f t="shared" si="3"/>
        <v>#NAME?</v>
      </c>
      <c r="F1283" s="78" t="str">
        <f t="shared" si="4"/>
        <v>#NAME?</v>
      </c>
      <c r="G1283" s="78" t="str">
        <f>IF(OR(A1283="",A1283&lt;$E$23),"",IF(J1282&lt;=F1283,0,IF(IF(AND(A1283&gt;=$E$23,MOD(A1283-$E$23,int)=0),$E$24,0)+F1283&gt;=J1282+E1283,J1282+E1283-F1283,IF(AND(A1283&gt;=$E$23,MOD(A1283-$E$23,int)=0),$E$24,0)+IF(IF(AND(A1283&gt;=$E$23,MOD(A1283-$E$23,int)=0),$E$24,0)+IF(MOD(A1283-$E$27,periods_per_year)=0,$E$26,0)+F1283&lt;J1282+E1283,IF(MOD(A1283-$E$27,periods_per_year)=0,$E$26,0),J1282+E1283-IF(AND(A1283&gt;=$E$23,MOD(A1283-$E$23,int)=0),$E$24,0)-F1283))))</f>
        <v>#NAME?</v>
      </c>
      <c r="H1283" s="79"/>
      <c r="I1283" s="78" t="str">
        <f t="shared" si="5"/>
        <v>#NAME?</v>
      </c>
      <c r="J1283" s="78" t="str">
        <f t="shared" si="6"/>
        <v>#NAME?</v>
      </c>
      <c r="K1283" s="78" t="str">
        <f t="shared" si="7"/>
        <v>#NAME?</v>
      </c>
      <c r="L1283" s="78" t="str">
        <f t="shared" si="8"/>
        <v>#NAME?</v>
      </c>
      <c r="M1283" s="4"/>
      <c r="N1283" s="4"/>
      <c r="O1283" s="74" t="str">
        <f t="shared" si="9"/>
        <v>#NAME?</v>
      </c>
      <c r="P1283" s="75" t="str">
        <f>IF(O1283="","",IF(OR(periods_per_year=26,periods_per_year=52),IF(periods_per_year=26,IF(O1283=1,fpdate,P1282+14),IF(periods_per_year=52,IF(O1283=1,fpdate,P1282+7),"n/a")),IF(periods_per_year=24,DATE(YEAR(fpdate),MONTH(fpdate)+(O1283-1)/2+IF(AND(DAY(fpdate)&gt;=15,MOD(O1283,2)=0),1,0),IF(MOD(O1283,2)=0,IF(DAY(fpdate)&gt;=15,DAY(fpdate)-14,DAY(fpdate)+14),DAY(fpdate))),IF(DAY(DATE(YEAR(fpdate),MONTH(fpdate)+O1283-1,DAY(fpdate)))&lt;&gt;DAY(fpdate),DATE(YEAR(fpdate),MONTH(fpdate)+O1283,0),DATE(YEAR(fpdate),MONTH(fpdate)+O1283-1,DAY(fpdate))))))</f>
        <v>#NAME?</v>
      </c>
      <c r="Q1283" s="80" t="str">
        <f>IF(O1283="","",IF(D1283&lt;&gt;"",D1283,IF(O1283=1,start_rate,IF(variable,IF(OR(O1283=1,O1283&lt;$J$23*periods_per_year),Q1282,MIN($J$24,IF(MOD(O1283-1,$J$26)=0,MAX($J$25,Q1282+$J$27),Q1282))),Q1282))))</f>
        <v>#NAME?</v>
      </c>
      <c r="R1283" s="78" t="str">
        <f t="shared" si="10"/>
        <v>#NAME?</v>
      </c>
      <c r="S1283" s="78" t="str">
        <f t="shared" si="11"/>
        <v>#NAME?</v>
      </c>
      <c r="T1283" s="78" t="str">
        <f t="shared" si="12"/>
        <v>#NAME?</v>
      </c>
      <c r="U1283" s="78" t="str">
        <f t="shared" si="13"/>
        <v>#NAME?</v>
      </c>
    </row>
    <row r="1284" ht="12.75" customHeight="1">
      <c r="A1284" s="74" t="str">
        <f t="shared" si="1"/>
        <v>#NAME?</v>
      </c>
      <c r="B1284" s="75" t="str">
        <f>IF(A1284="","",IF(OR(periods_per_year=26,periods_per_year=52),IF(periods_per_year=26,IF(A1284=1,fpdate,B1283+14),IF(periods_per_year=52,IF(A1284=1,fpdate,B1283+7),"n/a")),IF(periods_per_year=24,DATE(YEAR(fpdate),MONTH(fpdate)+(A1284-1)/2+IF(AND(DAY(fpdate)&gt;=15,MOD(A1284,2)=0),1,0),IF(MOD(A1284,2)=0,IF(DAY(fpdate)&gt;=15,DAY(fpdate)-14,DAY(fpdate)+14),DAY(fpdate))),IF(DAY(DATE(YEAR(fpdate),MONTH(fpdate)+A1284-1,DAY(fpdate)))&lt;&gt;DAY(fpdate),DATE(YEAR(fpdate),MONTH(fpdate)+A1284,0),DATE(YEAR(fpdate),MONTH(fpdate)+A1284-1,DAY(fpdate))))))</f>
        <v>#NAME?</v>
      </c>
      <c r="C1284" s="76" t="str">
        <f t="shared" si="2"/>
        <v>#NAME?</v>
      </c>
      <c r="D1284" s="77" t="str">
        <f>IF(A1284="","",IF(A1284=1,start_rate,IF(variable,IF(OR(A1284=1,A1284&lt;$J$23*periods_per_year),D1283,MIN($J$24,IF(MOD(A1284-1,$J$26)=0,MAX($J$25,D1283+$J$27),D1283))),D1283)))</f>
        <v>#NAME?</v>
      </c>
      <c r="E1284" s="78" t="str">
        <f t="shared" si="3"/>
        <v>#NAME?</v>
      </c>
      <c r="F1284" s="78" t="str">
        <f t="shared" si="4"/>
        <v>#NAME?</v>
      </c>
      <c r="G1284" s="78" t="str">
        <f>IF(OR(A1284="",A1284&lt;$E$23),"",IF(J1283&lt;=F1284,0,IF(IF(AND(A1284&gt;=$E$23,MOD(A1284-$E$23,int)=0),$E$24,0)+F1284&gt;=J1283+E1284,J1283+E1284-F1284,IF(AND(A1284&gt;=$E$23,MOD(A1284-$E$23,int)=0),$E$24,0)+IF(IF(AND(A1284&gt;=$E$23,MOD(A1284-$E$23,int)=0),$E$24,0)+IF(MOD(A1284-$E$27,periods_per_year)=0,$E$26,0)+F1284&lt;J1283+E1284,IF(MOD(A1284-$E$27,periods_per_year)=0,$E$26,0),J1283+E1284-IF(AND(A1284&gt;=$E$23,MOD(A1284-$E$23,int)=0),$E$24,0)-F1284))))</f>
        <v>#NAME?</v>
      </c>
      <c r="H1284" s="79"/>
      <c r="I1284" s="78" t="str">
        <f t="shared" si="5"/>
        <v>#NAME?</v>
      </c>
      <c r="J1284" s="78" t="str">
        <f t="shared" si="6"/>
        <v>#NAME?</v>
      </c>
      <c r="K1284" s="78" t="str">
        <f t="shared" si="7"/>
        <v>#NAME?</v>
      </c>
      <c r="L1284" s="78" t="str">
        <f t="shared" si="8"/>
        <v>#NAME?</v>
      </c>
      <c r="M1284" s="4"/>
      <c r="N1284" s="4"/>
      <c r="O1284" s="74" t="str">
        <f t="shared" si="9"/>
        <v>#NAME?</v>
      </c>
      <c r="P1284" s="75" t="str">
        <f>IF(O1284="","",IF(OR(periods_per_year=26,periods_per_year=52),IF(periods_per_year=26,IF(O1284=1,fpdate,P1283+14),IF(periods_per_year=52,IF(O1284=1,fpdate,P1283+7),"n/a")),IF(periods_per_year=24,DATE(YEAR(fpdate),MONTH(fpdate)+(O1284-1)/2+IF(AND(DAY(fpdate)&gt;=15,MOD(O1284,2)=0),1,0),IF(MOD(O1284,2)=0,IF(DAY(fpdate)&gt;=15,DAY(fpdate)-14,DAY(fpdate)+14),DAY(fpdate))),IF(DAY(DATE(YEAR(fpdate),MONTH(fpdate)+O1284-1,DAY(fpdate)))&lt;&gt;DAY(fpdate),DATE(YEAR(fpdate),MONTH(fpdate)+O1284,0),DATE(YEAR(fpdate),MONTH(fpdate)+O1284-1,DAY(fpdate))))))</f>
        <v>#NAME?</v>
      </c>
      <c r="Q1284" s="80" t="str">
        <f>IF(O1284="","",IF(D1284&lt;&gt;"",D1284,IF(O1284=1,start_rate,IF(variable,IF(OR(O1284=1,O1284&lt;$J$23*periods_per_year),Q1283,MIN($J$24,IF(MOD(O1284-1,$J$26)=0,MAX($J$25,Q1283+$J$27),Q1283))),Q1283))))</f>
        <v>#NAME?</v>
      </c>
      <c r="R1284" s="78" t="str">
        <f t="shared" si="10"/>
        <v>#NAME?</v>
      </c>
      <c r="S1284" s="78" t="str">
        <f t="shared" si="11"/>
        <v>#NAME?</v>
      </c>
      <c r="T1284" s="78" t="str">
        <f t="shared" si="12"/>
        <v>#NAME?</v>
      </c>
      <c r="U1284" s="78" t="str">
        <f t="shared" si="13"/>
        <v>#NAME?</v>
      </c>
    </row>
    <row r="1285" ht="12.75" customHeight="1">
      <c r="A1285" s="74" t="str">
        <f t="shared" si="1"/>
        <v>#NAME?</v>
      </c>
      <c r="B1285" s="75" t="str">
        <f>IF(A1285="","",IF(OR(periods_per_year=26,periods_per_year=52),IF(periods_per_year=26,IF(A1285=1,fpdate,B1284+14),IF(periods_per_year=52,IF(A1285=1,fpdate,B1284+7),"n/a")),IF(periods_per_year=24,DATE(YEAR(fpdate),MONTH(fpdate)+(A1285-1)/2+IF(AND(DAY(fpdate)&gt;=15,MOD(A1285,2)=0),1,0),IF(MOD(A1285,2)=0,IF(DAY(fpdate)&gt;=15,DAY(fpdate)-14,DAY(fpdate)+14),DAY(fpdate))),IF(DAY(DATE(YEAR(fpdate),MONTH(fpdate)+A1285-1,DAY(fpdate)))&lt;&gt;DAY(fpdate),DATE(YEAR(fpdate),MONTH(fpdate)+A1285,0),DATE(YEAR(fpdate),MONTH(fpdate)+A1285-1,DAY(fpdate))))))</f>
        <v>#NAME?</v>
      </c>
      <c r="C1285" s="76" t="str">
        <f t="shared" si="2"/>
        <v>#NAME?</v>
      </c>
      <c r="D1285" s="77" t="str">
        <f>IF(A1285="","",IF(A1285=1,start_rate,IF(variable,IF(OR(A1285=1,A1285&lt;$J$23*periods_per_year),D1284,MIN($J$24,IF(MOD(A1285-1,$J$26)=0,MAX($J$25,D1284+$J$27),D1284))),D1284)))</f>
        <v>#NAME?</v>
      </c>
      <c r="E1285" s="78" t="str">
        <f t="shared" si="3"/>
        <v>#NAME?</v>
      </c>
      <c r="F1285" s="78" t="str">
        <f t="shared" si="4"/>
        <v>#NAME?</v>
      </c>
      <c r="G1285" s="78" t="str">
        <f>IF(OR(A1285="",A1285&lt;$E$23),"",IF(J1284&lt;=F1285,0,IF(IF(AND(A1285&gt;=$E$23,MOD(A1285-$E$23,int)=0),$E$24,0)+F1285&gt;=J1284+E1285,J1284+E1285-F1285,IF(AND(A1285&gt;=$E$23,MOD(A1285-$E$23,int)=0),$E$24,0)+IF(IF(AND(A1285&gt;=$E$23,MOD(A1285-$E$23,int)=0),$E$24,0)+IF(MOD(A1285-$E$27,periods_per_year)=0,$E$26,0)+F1285&lt;J1284+E1285,IF(MOD(A1285-$E$27,periods_per_year)=0,$E$26,0),J1284+E1285-IF(AND(A1285&gt;=$E$23,MOD(A1285-$E$23,int)=0),$E$24,0)-F1285))))</f>
        <v>#NAME?</v>
      </c>
      <c r="H1285" s="79"/>
      <c r="I1285" s="78" t="str">
        <f t="shared" si="5"/>
        <v>#NAME?</v>
      </c>
      <c r="J1285" s="78" t="str">
        <f t="shared" si="6"/>
        <v>#NAME?</v>
      </c>
      <c r="K1285" s="78" t="str">
        <f t="shared" si="7"/>
        <v>#NAME?</v>
      </c>
      <c r="L1285" s="78" t="str">
        <f t="shared" si="8"/>
        <v>#NAME?</v>
      </c>
      <c r="M1285" s="4"/>
      <c r="N1285" s="4"/>
      <c r="O1285" s="74" t="str">
        <f t="shared" si="9"/>
        <v>#NAME?</v>
      </c>
      <c r="P1285" s="75" t="str">
        <f>IF(O1285="","",IF(OR(periods_per_year=26,periods_per_year=52),IF(periods_per_year=26,IF(O1285=1,fpdate,P1284+14),IF(periods_per_year=52,IF(O1285=1,fpdate,P1284+7),"n/a")),IF(periods_per_year=24,DATE(YEAR(fpdate),MONTH(fpdate)+(O1285-1)/2+IF(AND(DAY(fpdate)&gt;=15,MOD(O1285,2)=0),1,0),IF(MOD(O1285,2)=0,IF(DAY(fpdate)&gt;=15,DAY(fpdate)-14,DAY(fpdate)+14),DAY(fpdate))),IF(DAY(DATE(YEAR(fpdate),MONTH(fpdate)+O1285-1,DAY(fpdate)))&lt;&gt;DAY(fpdate),DATE(YEAR(fpdate),MONTH(fpdate)+O1285,0),DATE(YEAR(fpdate),MONTH(fpdate)+O1285-1,DAY(fpdate))))))</f>
        <v>#NAME?</v>
      </c>
      <c r="Q1285" s="80" t="str">
        <f>IF(O1285="","",IF(D1285&lt;&gt;"",D1285,IF(O1285=1,start_rate,IF(variable,IF(OR(O1285=1,O1285&lt;$J$23*periods_per_year),Q1284,MIN($J$24,IF(MOD(O1285-1,$J$26)=0,MAX($J$25,Q1284+$J$27),Q1284))),Q1284))))</f>
        <v>#NAME?</v>
      </c>
      <c r="R1285" s="78" t="str">
        <f t="shared" si="10"/>
        <v>#NAME?</v>
      </c>
      <c r="S1285" s="78" t="str">
        <f t="shared" si="11"/>
        <v>#NAME?</v>
      </c>
      <c r="T1285" s="78" t="str">
        <f t="shared" si="12"/>
        <v>#NAME?</v>
      </c>
      <c r="U1285" s="78" t="str">
        <f t="shared" si="13"/>
        <v>#NAME?</v>
      </c>
    </row>
    <row r="1286" ht="12.75" customHeight="1">
      <c r="A1286" s="74" t="str">
        <f t="shared" si="1"/>
        <v>#NAME?</v>
      </c>
      <c r="B1286" s="75" t="str">
        <f>IF(A1286="","",IF(OR(periods_per_year=26,periods_per_year=52),IF(periods_per_year=26,IF(A1286=1,fpdate,B1285+14),IF(periods_per_year=52,IF(A1286=1,fpdate,B1285+7),"n/a")),IF(periods_per_year=24,DATE(YEAR(fpdate),MONTH(fpdate)+(A1286-1)/2+IF(AND(DAY(fpdate)&gt;=15,MOD(A1286,2)=0),1,0),IF(MOD(A1286,2)=0,IF(DAY(fpdate)&gt;=15,DAY(fpdate)-14,DAY(fpdate)+14),DAY(fpdate))),IF(DAY(DATE(YEAR(fpdate),MONTH(fpdate)+A1286-1,DAY(fpdate)))&lt;&gt;DAY(fpdate),DATE(YEAR(fpdate),MONTH(fpdate)+A1286,0),DATE(YEAR(fpdate),MONTH(fpdate)+A1286-1,DAY(fpdate))))))</f>
        <v>#NAME?</v>
      </c>
      <c r="C1286" s="76" t="str">
        <f t="shared" si="2"/>
        <v>#NAME?</v>
      </c>
      <c r="D1286" s="77" t="str">
        <f>IF(A1286="","",IF(A1286=1,start_rate,IF(variable,IF(OR(A1286=1,A1286&lt;$J$23*periods_per_year),D1285,MIN($J$24,IF(MOD(A1286-1,$J$26)=0,MAX($J$25,D1285+$J$27),D1285))),D1285)))</f>
        <v>#NAME?</v>
      </c>
      <c r="E1286" s="78" t="str">
        <f t="shared" si="3"/>
        <v>#NAME?</v>
      </c>
      <c r="F1286" s="78" t="str">
        <f t="shared" si="4"/>
        <v>#NAME?</v>
      </c>
      <c r="G1286" s="78" t="str">
        <f>IF(OR(A1286="",A1286&lt;$E$23),"",IF(J1285&lt;=F1286,0,IF(IF(AND(A1286&gt;=$E$23,MOD(A1286-$E$23,int)=0),$E$24,0)+F1286&gt;=J1285+E1286,J1285+E1286-F1286,IF(AND(A1286&gt;=$E$23,MOD(A1286-$E$23,int)=0),$E$24,0)+IF(IF(AND(A1286&gt;=$E$23,MOD(A1286-$E$23,int)=0),$E$24,0)+IF(MOD(A1286-$E$27,periods_per_year)=0,$E$26,0)+F1286&lt;J1285+E1286,IF(MOD(A1286-$E$27,periods_per_year)=0,$E$26,0),J1285+E1286-IF(AND(A1286&gt;=$E$23,MOD(A1286-$E$23,int)=0),$E$24,0)-F1286))))</f>
        <v>#NAME?</v>
      </c>
      <c r="H1286" s="79"/>
      <c r="I1286" s="78" t="str">
        <f t="shared" si="5"/>
        <v>#NAME?</v>
      </c>
      <c r="J1286" s="78" t="str">
        <f t="shared" si="6"/>
        <v>#NAME?</v>
      </c>
      <c r="K1286" s="78" t="str">
        <f t="shared" si="7"/>
        <v>#NAME?</v>
      </c>
      <c r="L1286" s="78" t="str">
        <f t="shared" si="8"/>
        <v>#NAME?</v>
      </c>
      <c r="M1286" s="4"/>
      <c r="N1286" s="4"/>
      <c r="O1286" s="74" t="str">
        <f t="shared" si="9"/>
        <v>#NAME?</v>
      </c>
      <c r="P1286" s="75" t="str">
        <f>IF(O1286="","",IF(OR(periods_per_year=26,periods_per_year=52),IF(periods_per_year=26,IF(O1286=1,fpdate,P1285+14),IF(periods_per_year=52,IF(O1286=1,fpdate,P1285+7),"n/a")),IF(periods_per_year=24,DATE(YEAR(fpdate),MONTH(fpdate)+(O1286-1)/2+IF(AND(DAY(fpdate)&gt;=15,MOD(O1286,2)=0),1,0),IF(MOD(O1286,2)=0,IF(DAY(fpdate)&gt;=15,DAY(fpdate)-14,DAY(fpdate)+14),DAY(fpdate))),IF(DAY(DATE(YEAR(fpdate),MONTH(fpdate)+O1286-1,DAY(fpdate)))&lt;&gt;DAY(fpdate),DATE(YEAR(fpdate),MONTH(fpdate)+O1286,0),DATE(YEAR(fpdate),MONTH(fpdate)+O1286-1,DAY(fpdate))))))</f>
        <v>#NAME?</v>
      </c>
      <c r="Q1286" s="80" t="str">
        <f>IF(O1286="","",IF(D1286&lt;&gt;"",D1286,IF(O1286=1,start_rate,IF(variable,IF(OR(O1286=1,O1286&lt;$J$23*periods_per_year),Q1285,MIN($J$24,IF(MOD(O1286-1,$J$26)=0,MAX($J$25,Q1285+$J$27),Q1285))),Q1285))))</f>
        <v>#NAME?</v>
      </c>
      <c r="R1286" s="78" t="str">
        <f t="shared" si="10"/>
        <v>#NAME?</v>
      </c>
      <c r="S1286" s="78" t="str">
        <f t="shared" si="11"/>
        <v>#NAME?</v>
      </c>
      <c r="T1286" s="78" t="str">
        <f t="shared" si="12"/>
        <v>#NAME?</v>
      </c>
      <c r="U1286" s="78" t="str">
        <f t="shared" si="13"/>
        <v>#NAME?</v>
      </c>
    </row>
    <row r="1287" ht="12.75" customHeight="1">
      <c r="A1287" s="74" t="str">
        <f t="shared" si="1"/>
        <v>#NAME?</v>
      </c>
      <c r="B1287" s="75" t="str">
        <f>IF(A1287="","",IF(OR(periods_per_year=26,periods_per_year=52),IF(periods_per_year=26,IF(A1287=1,fpdate,B1286+14),IF(periods_per_year=52,IF(A1287=1,fpdate,B1286+7),"n/a")),IF(periods_per_year=24,DATE(YEAR(fpdate),MONTH(fpdate)+(A1287-1)/2+IF(AND(DAY(fpdate)&gt;=15,MOD(A1287,2)=0),1,0),IF(MOD(A1287,2)=0,IF(DAY(fpdate)&gt;=15,DAY(fpdate)-14,DAY(fpdate)+14),DAY(fpdate))),IF(DAY(DATE(YEAR(fpdate),MONTH(fpdate)+A1287-1,DAY(fpdate)))&lt;&gt;DAY(fpdate),DATE(YEAR(fpdate),MONTH(fpdate)+A1287,0),DATE(YEAR(fpdate),MONTH(fpdate)+A1287-1,DAY(fpdate))))))</f>
        <v>#NAME?</v>
      </c>
      <c r="C1287" s="76" t="str">
        <f t="shared" si="2"/>
        <v>#NAME?</v>
      </c>
      <c r="D1287" s="77" t="str">
        <f>IF(A1287="","",IF(A1287=1,start_rate,IF(variable,IF(OR(A1287=1,A1287&lt;$J$23*periods_per_year),D1286,MIN($J$24,IF(MOD(A1287-1,$J$26)=0,MAX($J$25,D1286+$J$27),D1286))),D1286)))</f>
        <v>#NAME?</v>
      </c>
      <c r="E1287" s="78" t="str">
        <f t="shared" si="3"/>
        <v>#NAME?</v>
      </c>
      <c r="F1287" s="78" t="str">
        <f t="shared" si="4"/>
        <v>#NAME?</v>
      </c>
      <c r="G1287" s="78" t="str">
        <f>IF(OR(A1287="",A1287&lt;$E$23),"",IF(J1286&lt;=F1287,0,IF(IF(AND(A1287&gt;=$E$23,MOD(A1287-$E$23,int)=0),$E$24,0)+F1287&gt;=J1286+E1287,J1286+E1287-F1287,IF(AND(A1287&gt;=$E$23,MOD(A1287-$E$23,int)=0),$E$24,0)+IF(IF(AND(A1287&gt;=$E$23,MOD(A1287-$E$23,int)=0),$E$24,0)+IF(MOD(A1287-$E$27,periods_per_year)=0,$E$26,0)+F1287&lt;J1286+E1287,IF(MOD(A1287-$E$27,periods_per_year)=0,$E$26,0),J1286+E1287-IF(AND(A1287&gt;=$E$23,MOD(A1287-$E$23,int)=0),$E$24,0)-F1287))))</f>
        <v>#NAME?</v>
      </c>
      <c r="H1287" s="79"/>
      <c r="I1287" s="78" t="str">
        <f t="shared" si="5"/>
        <v>#NAME?</v>
      </c>
      <c r="J1287" s="78" t="str">
        <f t="shared" si="6"/>
        <v>#NAME?</v>
      </c>
      <c r="K1287" s="78" t="str">
        <f t="shared" si="7"/>
        <v>#NAME?</v>
      </c>
      <c r="L1287" s="78" t="str">
        <f t="shared" si="8"/>
        <v>#NAME?</v>
      </c>
      <c r="M1287" s="4"/>
      <c r="N1287" s="4"/>
      <c r="O1287" s="74" t="str">
        <f t="shared" si="9"/>
        <v>#NAME?</v>
      </c>
      <c r="P1287" s="75" t="str">
        <f>IF(O1287="","",IF(OR(periods_per_year=26,periods_per_year=52),IF(periods_per_year=26,IF(O1287=1,fpdate,P1286+14),IF(periods_per_year=52,IF(O1287=1,fpdate,P1286+7),"n/a")),IF(periods_per_year=24,DATE(YEAR(fpdate),MONTH(fpdate)+(O1287-1)/2+IF(AND(DAY(fpdate)&gt;=15,MOD(O1287,2)=0),1,0),IF(MOD(O1287,2)=0,IF(DAY(fpdate)&gt;=15,DAY(fpdate)-14,DAY(fpdate)+14),DAY(fpdate))),IF(DAY(DATE(YEAR(fpdate),MONTH(fpdate)+O1287-1,DAY(fpdate)))&lt;&gt;DAY(fpdate),DATE(YEAR(fpdate),MONTH(fpdate)+O1287,0),DATE(YEAR(fpdate),MONTH(fpdate)+O1287-1,DAY(fpdate))))))</f>
        <v>#NAME?</v>
      </c>
      <c r="Q1287" s="80" t="str">
        <f>IF(O1287="","",IF(D1287&lt;&gt;"",D1287,IF(O1287=1,start_rate,IF(variable,IF(OR(O1287=1,O1287&lt;$J$23*periods_per_year),Q1286,MIN($J$24,IF(MOD(O1287-1,$J$26)=0,MAX($J$25,Q1286+$J$27),Q1286))),Q1286))))</f>
        <v>#NAME?</v>
      </c>
      <c r="R1287" s="78" t="str">
        <f t="shared" si="10"/>
        <v>#NAME?</v>
      </c>
      <c r="S1287" s="78" t="str">
        <f t="shared" si="11"/>
        <v>#NAME?</v>
      </c>
      <c r="T1287" s="78" t="str">
        <f t="shared" si="12"/>
        <v>#NAME?</v>
      </c>
      <c r="U1287" s="78" t="str">
        <f t="shared" si="13"/>
        <v>#NAME?</v>
      </c>
    </row>
    <row r="1288" ht="12.75" customHeight="1">
      <c r="A1288" s="74" t="str">
        <f t="shared" si="1"/>
        <v>#NAME?</v>
      </c>
      <c r="B1288" s="75" t="str">
        <f>IF(A1288="","",IF(OR(periods_per_year=26,periods_per_year=52),IF(periods_per_year=26,IF(A1288=1,fpdate,B1287+14),IF(periods_per_year=52,IF(A1288=1,fpdate,B1287+7),"n/a")),IF(periods_per_year=24,DATE(YEAR(fpdate),MONTH(fpdate)+(A1288-1)/2+IF(AND(DAY(fpdate)&gt;=15,MOD(A1288,2)=0),1,0),IF(MOD(A1288,2)=0,IF(DAY(fpdate)&gt;=15,DAY(fpdate)-14,DAY(fpdate)+14),DAY(fpdate))),IF(DAY(DATE(YEAR(fpdate),MONTH(fpdate)+A1288-1,DAY(fpdate)))&lt;&gt;DAY(fpdate),DATE(YEAR(fpdate),MONTH(fpdate)+A1288,0),DATE(YEAR(fpdate),MONTH(fpdate)+A1288-1,DAY(fpdate))))))</f>
        <v>#NAME?</v>
      </c>
      <c r="C1288" s="76" t="str">
        <f t="shared" si="2"/>
        <v>#NAME?</v>
      </c>
      <c r="D1288" s="77" t="str">
        <f>IF(A1288="","",IF(A1288=1,start_rate,IF(variable,IF(OR(A1288=1,A1288&lt;$J$23*periods_per_year),D1287,MIN($J$24,IF(MOD(A1288-1,$J$26)=0,MAX($J$25,D1287+$J$27),D1287))),D1287)))</f>
        <v>#NAME?</v>
      </c>
      <c r="E1288" s="78" t="str">
        <f t="shared" si="3"/>
        <v>#NAME?</v>
      </c>
      <c r="F1288" s="78" t="str">
        <f t="shared" si="4"/>
        <v>#NAME?</v>
      </c>
      <c r="G1288" s="78" t="str">
        <f>IF(OR(A1288="",A1288&lt;$E$23),"",IF(J1287&lt;=F1288,0,IF(IF(AND(A1288&gt;=$E$23,MOD(A1288-$E$23,int)=0),$E$24,0)+F1288&gt;=J1287+E1288,J1287+E1288-F1288,IF(AND(A1288&gt;=$E$23,MOD(A1288-$E$23,int)=0),$E$24,0)+IF(IF(AND(A1288&gt;=$E$23,MOD(A1288-$E$23,int)=0),$E$24,0)+IF(MOD(A1288-$E$27,periods_per_year)=0,$E$26,0)+F1288&lt;J1287+E1288,IF(MOD(A1288-$E$27,periods_per_year)=0,$E$26,0),J1287+E1288-IF(AND(A1288&gt;=$E$23,MOD(A1288-$E$23,int)=0),$E$24,0)-F1288))))</f>
        <v>#NAME?</v>
      </c>
      <c r="H1288" s="79"/>
      <c r="I1288" s="78" t="str">
        <f t="shared" si="5"/>
        <v>#NAME?</v>
      </c>
      <c r="J1288" s="78" t="str">
        <f t="shared" si="6"/>
        <v>#NAME?</v>
      </c>
      <c r="K1288" s="78" t="str">
        <f t="shared" si="7"/>
        <v>#NAME?</v>
      </c>
      <c r="L1288" s="78" t="str">
        <f t="shared" si="8"/>
        <v>#NAME?</v>
      </c>
      <c r="M1288" s="4"/>
      <c r="N1288" s="4"/>
      <c r="O1288" s="74" t="str">
        <f t="shared" si="9"/>
        <v>#NAME?</v>
      </c>
      <c r="P1288" s="75" t="str">
        <f>IF(O1288="","",IF(OR(periods_per_year=26,periods_per_year=52),IF(periods_per_year=26,IF(O1288=1,fpdate,P1287+14),IF(periods_per_year=52,IF(O1288=1,fpdate,P1287+7),"n/a")),IF(periods_per_year=24,DATE(YEAR(fpdate),MONTH(fpdate)+(O1288-1)/2+IF(AND(DAY(fpdate)&gt;=15,MOD(O1288,2)=0),1,0),IF(MOD(O1288,2)=0,IF(DAY(fpdate)&gt;=15,DAY(fpdate)-14,DAY(fpdate)+14),DAY(fpdate))),IF(DAY(DATE(YEAR(fpdate),MONTH(fpdate)+O1288-1,DAY(fpdate)))&lt;&gt;DAY(fpdate),DATE(YEAR(fpdate),MONTH(fpdate)+O1288,0),DATE(YEAR(fpdate),MONTH(fpdate)+O1288-1,DAY(fpdate))))))</f>
        <v>#NAME?</v>
      </c>
      <c r="Q1288" s="80" t="str">
        <f>IF(O1288="","",IF(D1288&lt;&gt;"",D1288,IF(O1288=1,start_rate,IF(variable,IF(OR(O1288=1,O1288&lt;$J$23*periods_per_year),Q1287,MIN($J$24,IF(MOD(O1288-1,$J$26)=0,MAX($J$25,Q1287+$J$27),Q1287))),Q1287))))</f>
        <v>#NAME?</v>
      </c>
      <c r="R1288" s="78" t="str">
        <f t="shared" si="10"/>
        <v>#NAME?</v>
      </c>
      <c r="S1288" s="78" t="str">
        <f t="shared" si="11"/>
        <v>#NAME?</v>
      </c>
      <c r="T1288" s="78" t="str">
        <f t="shared" si="12"/>
        <v>#NAME?</v>
      </c>
      <c r="U1288" s="78" t="str">
        <f t="shared" si="13"/>
        <v>#NAME?</v>
      </c>
    </row>
    <row r="1289" ht="12.75" customHeight="1">
      <c r="A1289" s="74" t="str">
        <f t="shared" si="1"/>
        <v>#NAME?</v>
      </c>
      <c r="B1289" s="75" t="str">
        <f>IF(A1289="","",IF(OR(periods_per_year=26,periods_per_year=52),IF(periods_per_year=26,IF(A1289=1,fpdate,B1288+14),IF(periods_per_year=52,IF(A1289=1,fpdate,B1288+7),"n/a")),IF(periods_per_year=24,DATE(YEAR(fpdate),MONTH(fpdate)+(A1289-1)/2+IF(AND(DAY(fpdate)&gt;=15,MOD(A1289,2)=0),1,0),IF(MOD(A1289,2)=0,IF(DAY(fpdate)&gt;=15,DAY(fpdate)-14,DAY(fpdate)+14),DAY(fpdate))),IF(DAY(DATE(YEAR(fpdate),MONTH(fpdate)+A1289-1,DAY(fpdate)))&lt;&gt;DAY(fpdate),DATE(YEAR(fpdate),MONTH(fpdate)+A1289,0),DATE(YEAR(fpdate),MONTH(fpdate)+A1289-1,DAY(fpdate))))))</f>
        <v>#NAME?</v>
      </c>
      <c r="C1289" s="76" t="str">
        <f t="shared" si="2"/>
        <v>#NAME?</v>
      </c>
      <c r="D1289" s="77" t="str">
        <f>IF(A1289="","",IF(A1289=1,start_rate,IF(variable,IF(OR(A1289=1,A1289&lt;$J$23*periods_per_year),D1288,MIN($J$24,IF(MOD(A1289-1,$J$26)=0,MAX($J$25,D1288+$J$27),D1288))),D1288)))</f>
        <v>#NAME?</v>
      </c>
      <c r="E1289" s="78" t="str">
        <f t="shared" si="3"/>
        <v>#NAME?</v>
      </c>
      <c r="F1289" s="78" t="str">
        <f t="shared" si="4"/>
        <v>#NAME?</v>
      </c>
      <c r="G1289" s="78" t="str">
        <f>IF(OR(A1289="",A1289&lt;$E$23),"",IF(J1288&lt;=F1289,0,IF(IF(AND(A1289&gt;=$E$23,MOD(A1289-$E$23,int)=0),$E$24,0)+F1289&gt;=J1288+E1289,J1288+E1289-F1289,IF(AND(A1289&gt;=$E$23,MOD(A1289-$E$23,int)=0),$E$24,0)+IF(IF(AND(A1289&gt;=$E$23,MOD(A1289-$E$23,int)=0),$E$24,0)+IF(MOD(A1289-$E$27,periods_per_year)=0,$E$26,0)+F1289&lt;J1288+E1289,IF(MOD(A1289-$E$27,periods_per_year)=0,$E$26,0),J1288+E1289-IF(AND(A1289&gt;=$E$23,MOD(A1289-$E$23,int)=0),$E$24,0)-F1289))))</f>
        <v>#NAME?</v>
      </c>
      <c r="H1289" s="79"/>
      <c r="I1289" s="78" t="str">
        <f t="shared" si="5"/>
        <v>#NAME?</v>
      </c>
      <c r="J1289" s="78" t="str">
        <f t="shared" si="6"/>
        <v>#NAME?</v>
      </c>
      <c r="K1289" s="78" t="str">
        <f t="shared" si="7"/>
        <v>#NAME?</v>
      </c>
      <c r="L1289" s="78" t="str">
        <f t="shared" si="8"/>
        <v>#NAME?</v>
      </c>
      <c r="M1289" s="4"/>
      <c r="N1289" s="4"/>
      <c r="O1289" s="74" t="str">
        <f t="shared" si="9"/>
        <v>#NAME?</v>
      </c>
      <c r="P1289" s="75" t="str">
        <f>IF(O1289="","",IF(OR(periods_per_year=26,periods_per_year=52),IF(periods_per_year=26,IF(O1289=1,fpdate,P1288+14),IF(periods_per_year=52,IF(O1289=1,fpdate,P1288+7),"n/a")),IF(periods_per_year=24,DATE(YEAR(fpdate),MONTH(fpdate)+(O1289-1)/2+IF(AND(DAY(fpdate)&gt;=15,MOD(O1289,2)=0),1,0),IF(MOD(O1289,2)=0,IF(DAY(fpdate)&gt;=15,DAY(fpdate)-14,DAY(fpdate)+14),DAY(fpdate))),IF(DAY(DATE(YEAR(fpdate),MONTH(fpdate)+O1289-1,DAY(fpdate)))&lt;&gt;DAY(fpdate),DATE(YEAR(fpdate),MONTH(fpdate)+O1289,0),DATE(YEAR(fpdate),MONTH(fpdate)+O1289-1,DAY(fpdate))))))</f>
        <v>#NAME?</v>
      </c>
      <c r="Q1289" s="80" t="str">
        <f>IF(O1289="","",IF(D1289&lt;&gt;"",D1289,IF(O1289=1,start_rate,IF(variable,IF(OR(O1289=1,O1289&lt;$J$23*periods_per_year),Q1288,MIN($J$24,IF(MOD(O1289-1,$J$26)=0,MAX($J$25,Q1288+$J$27),Q1288))),Q1288))))</f>
        <v>#NAME?</v>
      </c>
      <c r="R1289" s="78" t="str">
        <f t="shared" si="10"/>
        <v>#NAME?</v>
      </c>
      <c r="S1289" s="78" t="str">
        <f t="shared" si="11"/>
        <v>#NAME?</v>
      </c>
      <c r="T1289" s="78" t="str">
        <f t="shared" si="12"/>
        <v>#NAME?</v>
      </c>
      <c r="U1289" s="78" t="str">
        <f t="shared" si="13"/>
        <v>#NAME?</v>
      </c>
    </row>
    <row r="1290" ht="12.75" customHeight="1">
      <c r="A1290" s="74" t="str">
        <f t="shared" si="1"/>
        <v>#NAME?</v>
      </c>
      <c r="B1290" s="75" t="str">
        <f>IF(A1290="","",IF(OR(periods_per_year=26,periods_per_year=52),IF(periods_per_year=26,IF(A1290=1,fpdate,B1289+14),IF(periods_per_year=52,IF(A1290=1,fpdate,B1289+7),"n/a")),IF(periods_per_year=24,DATE(YEAR(fpdate),MONTH(fpdate)+(A1290-1)/2+IF(AND(DAY(fpdate)&gt;=15,MOD(A1290,2)=0),1,0),IF(MOD(A1290,2)=0,IF(DAY(fpdate)&gt;=15,DAY(fpdate)-14,DAY(fpdate)+14),DAY(fpdate))),IF(DAY(DATE(YEAR(fpdate),MONTH(fpdate)+A1290-1,DAY(fpdate)))&lt;&gt;DAY(fpdate),DATE(YEAR(fpdate),MONTH(fpdate)+A1290,0),DATE(YEAR(fpdate),MONTH(fpdate)+A1290-1,DAY(fpdate))))))</f>
        <v>#NAME?</v>
      </c>
      <c r="C1290" s="76" t="str">
        <f t="shared" si="2"/>
        <v>#NAME?</v>
      </c>
      <c r="D1290" s="77" t="str">
        <f>IF(A1290="","",IF(A1290=1,start_rate,IF(variable,IF(OR(A1290=1,A1290&lt;$J$23*periods_per_year),D1289,MIN($J$24,IF(MOD(A1290-1,$J$26)=0,MAX($J$25,D1289+$J$27),D1289))),D1289)))</f>
        <v>#NAME?</v>
      </c>
      <c r="E1290" s="78" t="str">
        <f t="shared" si="3"/>
        <v>#NAME?</v>
      </c>
      <c r="F1290" s="78" t="str">
        <f t="shared" si="4"/>
        <v>#NAME?</v>
      </c>
      <c r="G1290" s="78" t="str">
        <f>IF(OR(A1290="",A1290&lt;$E$23),"",IF(J1289&lt;=F1290,0,IF(IF(AND(A1290&gt;=$E$23,MOD(A1290-$E$23,int)=0),$E$24,0)+F1290&gt;=J1289+E1290,J1289+E1290-F1290,IF(AND(A1290&gt;=$E$23,MOD(A1290-$E$23,int)=0),$E$24,0)+IF(IF(AND(A1290&gt;=$E$23,MOD(A1290-$E$23,int)=0),$E$24,0)+IF(MOD(A1290-$E$27,periods_per_year)=0,$E$26,0)+F1290&lt;J1289+E1290,IF(MOD(A1290-$E$27,periods_per_year)=0,$E$26,0),J1289+E1290-IF(AND(A1290&gt;=$E$23,MOD(A1290-$E$23,int)=0),$E$24,0)-F1290))))</f>
        <v>#NAME?</v>
      </c>
      <c r="H1290" s="79"/>
      <c r="I1290" s="78" t="str">
        <f t="shared" si="5"/>
        <v>#NAME?</v>
      </c>
      <c r="J1290" s="78" t="str">
        <f t="shared" si="6"/>
        <v>#NAME?</v>
      </c>
      <c r="K1290" s="78" t="str">
        <f t="shared" si="7"/>
        <v>#NAME?</v>
      </c>
      <c r="L1290" s="78" t="str">
        <f t="shared" si="8"/>
        <v>#NAME?</v>
      </c>
      <c r="M1290" s="4"/>
      <c r="N1290" s="4"/>
      <c r="O1290" s="74" t="str">
        <f t="shared" si="9"/>
        <v>#NAME?</v>
      </c>
      <c r="P1290" s="75" t="str">
        <f>IF(O1290="","",IF(OR(periods_per_year=26,periods_per_year=52),IF(periods_per_year=26,IF(O1290=1,fpdate,P1289+14),IF(periods_per_year=52,IF(O1290=1,fpdate,P1289+7),"n/a")),IF(periods_per_year=24,DATE(YEAR(fpdate),MONTH(fpdate)+(O1290-1)/2+IF(AND(DAY(fpdate)&gt;=15,MOD(O1290,2)=0),1,0),IF(MOD(O1290,2)=0,IF(DAY(fpdate)&gt;=15,DAY(fpdate)-14,DAY(fpdate)+14),DAY(fpdate))),IF(DAY(DATE(YEAR(fpdate),MONTH(fpdate)+O1290-1,DAY(fpdate)))&lt;&gt;DAY(fpdate),DATE(YEAR(fpdate),MONTH(fpdate)+O1290,0),DATE(YEAR(fpdate),MONTH(fpdate)+O1290-1,DAY(fpdate))))))</f>
        <v>#NAME?</v>
      </c>
      <c r="Q1290" s="80" t="str">
        <f>IF(O1290="","",IF(D1290&lt;&gt;"",D1290,IF(O1290=1,start_rate,IF(variable,IF(OR(O1290=1,O1290&lt;$J$23*periods_per_year),Q1289,MIN($J$24,IF(MOD(O1290-1,$J$26)=0,MAX($J$25,Q1289+$J$27),Q1289))),Q1289))))</f>
        <v>#NAME?</v>
      </c>
      <c r="R1290" s="78" t="str">
        <f t="shared" si="10"/>
        <v>#NAME?</v>
      </c>
      <c r="S1290" s="78" t="str">
        <f t="shared" si="11"/>
        <v>#NAME?</v>
      </c>
      <c r="T1290" s="78" t="str">
        <f t="shared" si="12"/>
        <v>#NAME?</v>
      </c>
      <c r="U1290" s="78" t="str">
        <f t="shared" si="13"/>
        <v>#NAME?</v>
      </c>
    </row>
    <row r="1291" ht="12.75" customHeight="1">
      <c r="A1291" s="74" t="str">
        <f t="shared" si="1"/>
        <v>#NAME?</v>
      </c>
      <c r="B1291" s="75" t="str">
        <f>IF(A1291="","",IF(OR(periods_per_year=26,periods_per_year=52),IF(periods_per_year=26,IF(A1291=1,fpdate,B1290+14),IF(periods_per_year=52,IF(A1291=1,fpdate,B1290+7),"n/a")),IF(periods_per_year=24,DATE(YEAR(fpdate),MONTH(fpdate)+(A1291-1)/2+IF(AND(DAY(fpdate)&gt;=15,MOD(A1291,2)=0),1,0),IF(MOD(A1291,2)=0,IF(DAY(fpdate)&gt;=15,DAY(fpdate)-14,DAY(fpdate)+14),DAY(fpdate))),IF(DAY(DATE(YEAR(fpdate),MONTH(fpdate)+A1291-1,DAY(fpdate)))&lt;&gt;DAY(fpdate),DATE(YEAR(fpdate),MONTH(fpdate)+A1291,0),DATE(YEAR(fpdate),MONTH(fpdate)+A1291-1,DAY(fpdate))))))</f>
        <v>#NAME?</v>
      </c>
      <c r="C1291" s="76" t="str">
        <f t="shared" si="2"/>
        <v>#NAME?</v>
      </c>
      <c r="D1291" s="77" t="str">
        <f>IF(A1291="","",IF(A1291=1,start_rate,IF(variable,IF(OR(A1291=1,A1291&lt;$J$23*periods_per_year),D1290,MIN($J$24,IF(MOD(A1291-1,$J$26)=0,MAX($J$25,D1290+$J$27),D1290))),D1290)))</f>
        <v>#NAME?</v>
      </c>
      <c r="E1291" s="78" t="str">
        <f t="shared" si="3"/>
        <v>#NAME?</v>
      </c>
      <c r="F1291" s="78" t="str">
        <f t="shared" si="4"/>
        <v>#NAME?</v>
      </c>
      <c r="G1291" s="78" t="str">
        <f>IF(OR(A1291="",A1291&lt;$E$23),"",IF(J1290&lt;=F1291,0,IF(IF(AND(A1291&gt;=$E$23,MOD(A1291-$E$23,int)=0),$E$24,0)+F1291&gt;=J1290+E1291,J1290+E1291-F1291,IF(AND(A1291&gt;=$E$23,MOD(A1291-$E$23,int)=0),$E$24,0)+IF(IF(AND(A1291&gt;=$E$23,MOD(A1291-$E$23,int)=0),$E$24,0)+IF(MOD(A1291-$E$27,periods_per_year)=0,$E$26,0)+F1291&lt;J1290+E1291,IF(MOD(A1291-$E$27,periods_per_year)=0,$E$26,0),J1290+E1291-IF(AND(A1291&gt;=$E$23,MOD(A1291-$E$23,int)=0),$E$24,0)-F1291))))</f>
        <v>#NAME?</v>
      </c>
      <c r="H1291" s="79"/>
      <c r="I1291" s="78" t="str">
        <f t="shared" si="5"/>
        <v>#NAME?</v>
      </c>
      <c r="J1291" s="78" t="str">
        <f t="shared" si="6"/>
        <v>#NAME?</v>
      </c>
      <c r="K1291" s="78" t="str">
        <f t="shared" si="7"/>
        <v>#NAME?</v>
      </c>
      <c r="L1291" s="78" t="str">
        <f t="shared" si="8"/>
        <v>#NAME?</v>
      </c>
      <c r="M1291" s="4"/>
      <c r="N1291" s="4"/>
      <c r="O1291" s="74" t="str">
        <f t="shared" si="9"/>
        <v>#NAME?</v>
      </c>
      <c r="P1291" s="75" t="str">
        <f>IF(O1291="","",IF(OR(periods_per_year=26,periods_per_year=52),IF(periods_per_year=26,IF(O1291=1,fpdate,P1290+14),IF(periods_per_year=52,IF(O1291=1,fpdate,P1290+7),"n/a")),IF(periods_per_year=24,DATE(YEAR(fpdate),MONTH(fpdate)+(O1291-1)/2+IF(AND(DAY(fpdate)&gt;=15,MOD(O1291,2)=0),1,0),IF(MOD(O1291,2)=0,IF(DAY(fpdate)&gt;=15,DAY(fpdate)-14,DAY(fpdate)+14),DAY(fpdate))),IF(DAY(DATE(YEAR(fpdate),MONTH(fpdate)+O1291-1,DAY(fpdate)))&lt;&gt;DAY(fpdate),DATE(YEAR(fpdate),MONTH(fpdate)+O1291,0),DATE(YEAR(fpdate),MONTH(fpdate)+O1291-1,DAY(fpdate))))))</f>
        <v>#NAME?</v>
      </c>
      <c r="Q1291" s="80" t="str">
        <f>IF(O1291="","",IF(D1291&lt;&gt;"",D1291,IF(O1291=1,start_rate,IF(variable,IF(OR(O1291=1,O1291&lt;$J$23*periods_per_year),Q1290,MIN($J$24,IF(MOD(O1291-1,$J$26)=0,MAX($J$25,Q1290+$J$27),Q1290))),Q1290))))</f>
        <v>#NAME?</v>
      </c>
      <c r="R1291" s="78" t="str">
        <f t="shared" si="10"/>
        <v>#NAME?</v>
      </c>
      <c r="S1291" s="78" t="str">
        <f t="shared" si="11"/>
        <v>#NAME?</v>
      </c>
      <c r="T1291" s="78" t="str">
        <f t="shared" si="12"/>
        <v>#NAME?</v>
      </c>
      <c r="U1291" s="78" t="str">
        <f t="shared" si="13"/>
        <v>#NAME?</v>
      </c>
    </row>
    <row r="1292" ht="12.75" customHeight="1">
      <c r="A1292" s="74" t="str">
        <f t="shared" si="1"/>
        <v>#NAME?</v>
      </c>
      <c r="B1292" s="75" t="str">
        <f>IF(A1292="","",IF(OR(periods_per_year=26,periods_per_year=52),IF(periods_per_year=26,IF(A1292=1,fpdate,B1291+14),IF(periods_per_year=52,IF(A1292=1,fpdate,B1291+7),"n/a")),IF(periods_per_year=24,DATE(YEAR(fpdate),MONTH(fpdate)+(A1292-1)/2+IF(AND(DAY(fpdate)&gt;=15,MOD(A1292,2)=0),1,0),IF(MOD(A1292,2)=0,IF(DAY(fpdate)&gt;=15,DAY(fpdate)-14,DAY(fpdate)+14),DAY(fpdate))),IF(DAY(DATE(YEAR(fpdate),MONTH(fpdate)+A1292-1,DAY(fpdate)))&lt;&gt;DAY(fpdate),DATE(YEAR(fpdate),MONTH(fpdate)+A1292,0),DATE(YEAR(fpdate),MONTH(fpdate)+A1292-1,DAY(fpdate))))))</f>
        <v>#NAME?</v>
      </c>
      <c r="C1292" s="76" t="str">
        <f t="shared" si="2"/>
        <v>#NAME?</v>
      </c>
      <c r="D1292" s="77" t="str">
        <f>IF(A1292="","",IF(A1292=1,start_rate,IF(variable,IF(OR(A1292=1,A1292&lt;$J$23*periods_per_year),D1291,MIN($J$24,IF(MOD(A1292-1,$J$26)=0,MAX($J$25,D1291+$J$27),D1291))),D1291)))</f>
        <v>#NAME?</v>
      </c>
      <c r="E1292" s="78" t="str">
        <f t="shared" si="3"/>
        <v>#NAME?</v>
      </c>
      <c r="F1292" s="78" t="str">
        <f t="shared" si="4"/>
        <v>#NAME?</v>
      </c>
      <c r="G1292" s="78" t="str">
        <f>IF(OR(A1292="",A1292&lt;$E$23),"",IF(J1291&lt;=F1292,0,IF(IF(AND(A1292&gt;=$E$23,MOD(A1292-$E$23,int)=0),$E$24,0)+F1292&gt;=J1291+E1292,J1291+E1292-F1292,IF(AND(A1292&gt;=$E$23,MOD(A1292-$E$23,int)=0),$E$24,0)+IF(IF(AND(A1292&gt;=$E$23,MOD(A1292-$E$23,int)=0),$E$24,0)+IF(MOD(A1292-$E$27,periods_per_year)=0,$E$26,0)+F1292&lt;J1291+E1292,IF(MOD(A1292-$E$27,periods_per_year)=0,$E$26,0),J1291+E1292-IF(AND(A1292&gt;=$E$23,MOD(A1292-$E$23,int)=0),$E$24,0)-F1292))))</f>
        <v>#NAME?</v>
      </c>
      <c r="H1292" s="79"/>
      <c r="I1292" s="78" t="str">
        <f t="shared" si="5"/>
        <v>#NAME?</v>
      </c>
      <c r="J1292" s="78" t="str">
        <f t="shared" si="6"/>
        <v>#NAME?</v>
      </c>
      <c r="K1292" s="78" t="str">
        <f t="shared" si="7"/>
        <v>#NAME?</v>
      </c>
      <c r="L1292" s="78" t="str">
        <f t="shared" si="8"/>
        <v>#NAME?</v>
      </c>
      <c r="M1292" s="4"/>
      <c r="N1292" s="4"/>
      <c r="O1292" s="74" t="str">
        <f t="shared" si="9"/>
        <v>#NAME?</v>
      </c>
      <c r="P1292" s="75" t="str">
        <f>IF(O1292="","",IF(OR(periods_per_year=26,periods_per_year=52),IF(periods_per_year=26,IF(O1292=1,fpdate,P1291+14),IF(periods_per_year=52,IF(O1292=1,fpdate,P1291+7),"n/a")),IF(periods_per_year=24,DATE(YEAR(fpdate),MONTH(fpdate)+(O1292-1)/2+IF(AND(DAY(fpdate)&gt;=15,MOD(O1292,2)=0),1,0),IF(MOD(O1292,2)=0,IF(DAY(fpdate)&gt;=15,DAY(fpdate)-14,DAY(fpdate)+14),DAY(fpdate))),IF(DAY(DATE(YEAR(fpdate),MONTH(fpdate)+O1292-1,DAY(fpdate)))&lt;&gt;DAY(fpdate),DATE(YEAR(fpdate),MONTH(fpdate)+O1292,0),DATE(YEAR(fpdate),MONTH(fpdate)+O1292-1,DAY(fpdate))))))</f>
        <v>#NAME?</v>
      </c>
      <c r="Q1292" s="80" t="str">
        <f>IF(O1292="","",IF(D1292&lt;&gt;"",D1292,IF(O1292=1,start_rate,IF(variable,IF(OR(O1292=1,O1292&lt;$J$23*periods_per_year),Q1291,MIN($J$24,IF(MOD(O1292-1,$J$26)=0,MAX($J$25,Q1291+$J$27),Q1291))),Q1291))))</f>
        <v>#NAME?</v>
      </c>
      <c r="R1292" s="78" t="str">
        <f t="shared" si="10"/>
        <v>#NAME?</v>
      </c>
      <c r="S1292" s="78" t="str">
        <f t="shared" si="11"/>
        <v>#NAME?</v>
      </c>
      <c r="T1292" s="78" t="str">
        <f t="shared" si="12"/>
        <v>#NAME?</v>
      </c>
      <c r="U1292" s="78" t="str">
        <f t="shared" si="13"/>
        <v>#NAME?</v>
      </c>
    </row>
    <row r="1293" ht="12.75" customHeight="1">
      <c r="A1293" s="74" t="str">
        <f t="shared" si="1"/>
        <v>#NAME?</v>
      </c>
      <c r="B1293" s="75" t="str">
        <f>IF(A1293="","",IF(OR(periods_per_year=26,periods_per_year=52),IF(periods_per_year=26,IF(A1293=1,fpdate,B1292+14),IF(periods_per_year=52,IF(A1293=1,fpdate,B1292+7),"n/a")),IF(periods_per_year=24,DATE(YEAR(fpdate),MONTH(fpdate)+(A1293-1)/2+IF(AND(DAY(fpdate)&gt;=15,MOD(A1293,2)=0),1,0),IF(MOD(A1293,2)=0,IF(DAY(fpdate)&gt;=15,DAY(fpdate)-14,DAY(fpdate)+14),DAY(fpdate))),IF(DAY(DATE(YEAR(fpdate),MONTH(fpdate)+A1293-1,DAY(fpdate)))&lt;&gt;DAY(fpdate),DATE(YEAR(fpdate),MONTH(fpdate)+A1293,0),DATE(YEAR(fpdate),MONTH(fpdate)+A1293-1,DAY(fpdate))))))</f>
        <v>#NAME?</v>
      </c>
      <c r="C1293" s="76" t="str">
        <f t="shared" si="2"/>
        <v>#NAME?</v>
      </c>
      <c r="D1293" s="77" t="str">
        <f>IF(A1293="","",IF(A1293=1,start_rate,IF(variable,IF(OR(A1293=1,A1293&lt;$J$23*periods_per_year),D1292,MIN($J$24,IF(MOD(A1293-1,$J$26)=0,MAX($J$25,D1292+$J$27),D1292))),D1292)))</f>
        <v>#NAME?</v>
      </c>
      <c r="E1293" s="78" t="str">
        <f t="shared" si="3"/>
        <v>#NAME?</v>
      </c>
      <c r="F1293" s="78" t="str">
        <f t="shared" si="4"/>
        <v>#NAME?</v>
      </c>
      <c r="G1293" s="78" t="str">
        <f>IF(OR(A1293="",A1293&lt;$E$23),"",IF(J1292&lt;=F1293,0,IF(IF(AND(A1293&gt;=$E$23,MOD(A1293-$E$23,int)=0),$E$24,0)+F1293&gt;=J1292+E1293,J1292+E1293-F1293,IF(AND(A1293&gt;=$E$23,MOD(A1293-$E$23,int)=0),$E$24,0)+IF(IF(AND(A1293&gt;=$E$23,MOD(A1293-$E$23,int)=0),$E$24,0)+IF(MOD(A1293-$E$27,periods_per_year)=0,$E$26,0)+F1293&lt;J1292+E1293,IF(MOD(A1293-$E$27,periods_per_year)=0,$E$26,0),J1292+E1293-IF(AND(A1293&gt;=$E$23,MOD(A1293-$E$23,int)=0),$E$24,0)-F1293))))</f>
        <v>#NAME?</v>
      </c>
      <c r="H1293" s="79"/>
      <c r="I1293" s="78" t="str">
        <f t="shared" si="5"/>
        <v>#NAME?</v>
      </c>
      <c r="J1293" s="78" t="str">
        <f t="shared" si="6"/>
        <v>#NAME?</v>
      </c>
      <c r="K1293" s="78" t="str">
        <f t="shared" si="7"/>
        <v>#NAME?</v>
      </c>
      <c r="L1293" s="78" t="str">
        <f t="shared" si="8"/>
        <v>#NAME?</v>
      </c>
      <c r="M1293" s="4"/>
      <c r="N1293" s="4"/>
      <c r="O1293" s="74" t="str">
        <f t="shared" si="9"/>
        <v>#NAME?</v>
      </c>
      <c r="P1293" s="75" t="str">
        <f>IF(O1293="","",IF(OR(periods_per_year=26,periods_per_year=52),IF(periods_per_year=26,IF(O1293=1,fpdate,P1292+14),IF(periods_per_year=52,IF(O1293=1,fpdate,P1292+7),"n/a")),IF(periods_per_year=24,DATE(YEAR(fpdate),MONTH(fpdate)+(O1293-1)/2+IF(AND(DAY(fpdate)&gt;=15,MOD(O1293,2)=0),1,0),IF(MOD(O1293,2)=0,IF(DAY(fpdate)&gt;=15,DAY(fpdate)-14,DAY(fpdate)+14),DAY(fpdate))),IF(DAY(DATE(YEAR(fpdate),MONTH(fpdate)+O1293-1,DAY(fpdate)))&lt;&gt;DAY(fpdate),DATE(YEAR(fpdate),MONTH(fpdate)+O1293,0),DATE(YEAR(fpdate),MONTH(fpdate)+O1293-1,DAY(fpdate))))))</f>
        <v>#NAME?</v>
      </c>
      <c r="Q1293" s="80" t="str">
        <f>IF(O1293="","",IF(D1293&lt;&gt;"",D1293,IF(O1293=1,start_rate,IF(variable,IF(OR(O1293=1,O1293&lt;$J$23*periods_per_year),Q1292,MIN($J$24,IF(MOD(O1293-1,$J$26)=0,MAX($J$25,Q1292+$J$27),Q1292))),Q1292))))</f>
        <v>#NAME?</v>
      </c>
      <c r="R1293" s="78" t="str">
        <f t="shared" si="10"/>
        <v>#NAME?</v>
      </c>
      <c r="S1293" s="78" t="str">
        <f t="shared" si="11"/>
        <v>#NAME?</v>
      </c>
      <c r="T1293" s="78" t="str">
        <f t="shared" si="12"/>
        <v>#NAME?</v>
      </c>
      <c r="U1293" s="78" t="str">
        <f t="shared" si="13"/>
        <v>#NAME?</v>
      </c>
    </row>
    <row r="1294" ht="12.75" customHeight="1">
      <c r="A1294" s="74" t="str">
        <f t="shared" si="1"/>
        <v>#NAME?</v>
      </c>
      <c r="B1294" s="75" t="str">
        <f>IF(A1294="","",IF(OR(periods_per_year=26,periods_per_year=52),IF(periods_per_year=26,IF(A1294=1,fpdate,B1293+14),IF(periods_per_year=52,IF(A1294=1,fpdate,B1293+7),"n/a")),IF(periods_per_year=24,DATE(YEAR(fpdate),MONTH(fpdate)+(A1294-1)/2+IF(AND(DAY(fpdate)&gt;=15,MOD(A1294,2)=0),1,0),IF(MOD(A1294,2)=0,IF(DAY(fpdate)&gt;=15,DAY(fpdate)-14,DAY(fpdate)+14),DAY(fpdate))),IF(DAY(DATE(YEAR(fpdate),MONTH(fpdate)+A1294-1,DAY(fpdate)))&lt;&gt;DAY(fpdate),DATE(YEAR(fpdate),MONTH(fpdate)+A1294,0),DATE(YEAR(fpdate),MONTH(fpdate)+A1294-1,DAY(fpdate))))))</f>
        <v>#NAME?</v>
      </c>
      <c r="C1294" s="76" t="str">
        <f t="shared" si="2"/>
        <v>#NAME?</v>
      </c>
      <c r="D1294" s="77" t="str">
        <f>IF(A1294="","",IF(A1294=1,start_rate,IF(variable,IF(OR(A1294=1,A1294&lt;$J$23*periods_per_year),D1293,MIN($J$24,IF(MOD(A1294-1,$J$26)=0,MAX($J$25,D1293+$J$27),D1293))),D1293)))</f>
        <v>#NAME?</v>
      </c>
      <c r="E1294" s="78" t="str">
        <f t="shared" si="3"/>
        <v>#NAME?</v>
      </c>
      <c r="F1294" s="78" t="str">
        <f t="shared" si="4"/>
        <v>#NAME?</v>
      </c>
      <c r="G1294" s="78" t="str">
        <f>IF(OR(A1294="",A1294&lt;$E$23),"",IF(J1293&lt;=F1294,0,IF(IF(AND(A1294&gt;=$E$23,MOD(A1294-$E$23,int)=0),$E$24,0)+F1294&gt;=J1293+E1294,J1293+E1294-F1294,IF(AND(A1294&gt;=$E$23,MOD(A1294-$E$23,int)=0),$E$24,0)+IF(IF(AND(A1294&gt;=$E$23,MOD(A1294-$E$23,int)=0),$E$24,0)+IF(MOD(A1294-$E$27,periods_per_year)=0,$E$26,0)+F1294&lt;J1293+E1294,IF(MOD(A1294-$E$27,periods_per_year)=0,$E$26,0),J1293+E1294-IF(AND(A1294&gt;=$E$23,MOD(A1294-$E$23,int)=0),$E$24,0)-F1294))))</f>
        <v>#NAME?</v>
      </c>
      <c r="H1294" s="79"/>
      <c r="I1294" s="78" t="str">
        <f t="shared" si="5"/>
        <v>#NAME?</v>
      </c>
      <c r="J1294" s="78" t="str">
        <f t="shared" si="6"/>
        <v>#NAME?</v>
      </c>
      <c r="K1294" s="78" t="str">
        <f t="shared" si="7"/>
        <v>#NAME?</v>
      </c>
      <c r="L1294" s="78" t="str">
        <f t="shared" si="8"/>
        <v>#NAME?</v>
      </c>
      <c r="M1294" s="4"/>
      <c r="N1294" s="4"/>
      <c r="O1294" s="74" t="str">
        <f t="shared" si="9"/>
        <v>#NAME?</v>
      </c>
      <c r="P1294" s="75" t="str">
        <f>IF(O1294="","",IF(OR(periods_per_year=26,periods_per_year=52),IF(periods_per_year=26,IF(O1294=1,fpdate,P1293+14),IF(periods_per_year=52,IF(O1294=1,fpdate,P1293+7),"n/a")),IF(periods_per_year=24,DATE(YEAR(fpdate),MONTH(fpdate)+(O1294-1)/2+IF(AND(DAY(fpdate)&gt;=15,MOD(O1294,2)=0),1,0),IF(MOD(O1294,2)=0,IF(DAY(fpdate)&gt;=15,DAY(fpdate)-14,DAY(fpdate)+14),DAY(fpdate))),IF(DAY(DATE(YEAR(fpdate),MONTH(fpdate)+O1294-1,DAY(fpdate)))&lt;&gt;DAY(fpdate),DATE(YEAR(fpdate),MONTH(fpdate)+O1294,0),DATE(YEAR(fpdate),MONTH(fpdate)+O1294-1,DAY(fpdate))))))</f>
        <v>#NAME?</v>
      </c>
      <c r="Q1294" s="80" t="str">
        <f>IF(O1294="","",IF(D1294&lt;&gt;"",D1294,IF(O1294=1,start_rate,IF(variable,IF(OR(O1294=1,O1294&lt;$J$23*periods_per_year),Q1293,MIN($J$24,IF(MOD(O1294-1,$J$26)=0,MAX($J$25,Q1293+$J$27),Q1293))),Q1293))))</f>
        <v>#NAME?</v>
      </c>
      <c r="R1294" s="78" t="str">
        <f t="shared" si="10"/>
        <v>#NAME?</v>
      </c>
      <c r="S1294" s="78" t="str">
        <f t="shared" si="11"/>
        <v>#NAME?</v>
      </c>
      <c r="T1294" s="78" t="str">
        <f t="shared" si="12"/>
        <v>#NAME?</v>
      </c>
      <c r="U1294" s="78" t="str">
        <f t="shared" si="13"/>
        <v>#NAME?</v>
      </c>
    </row>
    <row r="1295" ht="12.75" customHeight="1">
      <c r="A1295" s="74" t="str">
        <f t="shared" si="1"/>
        <v>#NAME?</v>
      </c>
      <c r="B1295" s="75" t="str">
        <f>IF(A1295="","",IF(OR(periods_per_year=26,periods_per_year=52),IF(periods_per_year=26,IF(A1295=1,fpdate,B1294+14),IF(periods_per_year=52,IF(A1295=1,fpdate,B1294+7),"n/a")),IF(periods_per_year=24,DATE(YEAR(fpdate),MONTH(fpdate)+(A1295-1)/2+IF(AND(DAY(fpdate)&gt;=15,MOD(A1295,2)=0),1,0),IF(MOD(A1295,2)=0,IF(DAY(fpdate)&gt;=15,DAY(fpdate)-14,DAY(fpdate)+14),DAY(fpdate))),IF(DAY(DATE(YEAR(fpdate),MONTH(fpdate)+A1295-1,DAY(fpdate)))&lt;&gt;DAY(fpdate),DATE(YEAR(fpdate),MONTH(fpdate)+A1295,0),DATE(YEAR(fpdate),MONTH(fpdate)+A1295-1,DAY(fpdate))))))</f>
        <v>#NAME?</v>
      </c>
      <c r="C1295" s="76" t="str">
        <f t="shared" si="2"/>
        <v>#NAME?</v>
      </c>
      <c r="D1295" s="77" t="str">
        <f>IF(A1295="","",IF(A1295=1,start_rate,IF(variable,IF(OR(A1295=1,A1295&lt;$J$23*periods_per_year),D1294,MIN($J$24,IF(MOD(A1295-1,$J$26)=0,MAX($J$25,D1294+$J$27),D1294))),D1294)))</f>
        <v>#NAME?</v>
      </c>
      <c r="E1295" s="78" t="str">
        <f t="shared" si="3"/>
        <v>#NAME?</v>
      </c>
      <c r="F1295" s="78" t="str">
        <f t="shared" si="4"/>
        <v>#NAME?</v>
      </c>
      <c r="G1295" s="78" t="str">
        <f>IF(OR(A1295="",A1295&lt;$E$23),"",IF(J1294&lt;=F1295,0,IF(IF(AND(A1295&gt;=$E$23,MOD(A1295-$E$23,int)=0),$E$24,0)+F1295&gt;=J1294+E1295,J1294+E1295-F1295,IF(AND(A1295&gt;=$E$23,MOD(A1295-$E$23,int)=0),$E$24,0)+IF(IF(AND(A1295&gt;=$E$23,MOD(A1295-$E$23,int)=0),$E$24,0)+IF(MOD(A1295-$E$27,periods_per_year)=0,$E$26,0)+F1295&lt;J1294+E1295,IF(MOD(A1295-$E$27,periods_per_year)=0,$E$26,0),J1294+E1295-IF(AND(A1295&gt;=$E$23,MOD(A1295-$E$23,int)=0),$E$24,0)-F1295))))</f>
        <v>#NAME?</v>
      </c>
      <c r="H1295" s="79"/>
      <c r="I1295" s="78" t="str">
        <f t="shared" si="5"/>
        <v>#NAME?</v>
      </c>
      <c r="J1295" s="78" t="str">
        <f t="shared" si="6"/>
        <v>#NAME?</v>
      </c>
      <c r="K1295" s="78" t="str">
        <f t="shared" si="7"/>
        <v>#NAME?</v>
      </c>
      <c r="L1295" s="78" t="str">
        <f t="shared" si="8"/>
        <v>#NAME?</v>
      </c>
      <c r="M1295" s="4"/>
      <c r="N1295" s="4"/>
      <c r="O1295" s="74" t="str">
        <f t="shared" si="9"/>
        <v>#NAME?</v>
      </c>
      <c r="P1295" s="75" t="str">
        <f>IF(O1295="","",IF(OR(periods_per_year=26,periods_per_year=52),IF(periods_per_year=26,IF(O1295=1,fpdate,P1294+14),IF(periods_per_year=52,IF(O1295=1,fpdate,P1294+7),"n/a")),IF(periods_per_year=24,DATE(YEAR(fpdate),MONTH(fpdate)+(O1295-1)/2+IF(AND(DAY(fpdate)&gt;=15,MOD(O1295,2)=0),1,0),IF(MOD(O1295,2)=0,IF(DAY(fpdate)&gt;=15,DAY(fpdate)-14,DAY(fpdate)+14),DAY(fpdate))),IF(DAY(DATE(YEAR(fpdate),MONTH(fpdate)+O1295-1,DAY(fpdate)))&lt;&gt;DAY(fpdate),DATE(YEAR(fpdate),MONTH(fpdate)+O1295,0),DATE(YEAR(fpdate),MONTH(fpdate)+O1295-1,DAY(fpdate))))))</f>
        <v>#NAME?</v>
      </c>
      <c r="Q1295" s="80" t="str">
        <f>IF(O1295="","",IF(D1295&lt;&gt;"",D1295,IF(O1295=1,start_rate,IF(variable,IF(OR(O1295=1,O1295&lt;$J$23*periods_per_year),Q1294,MIN($J$24,IF(MOD(O1295-1,$J$26)=0,MAX($J$25,Q1294+$J$27),Q1294))),Q1294))))</f>
        <v>#NAME?</v>
      </c>
      <c r="R1295" s="78" t="str">
        <f t="shared" si="10"/>
        <v>#NAME?</v>
      </c>
      <c r="S1295" s="78" t="str">
        <f t="shared" si="11"/>
        <v>#NAME?</v>
      </c>
      <c r="T1295" s="78" t="str">
        <f t="shared" si="12"/>
        <v>#NAME?</v>
      </c>
      <c r="U1295" s="78" t="str">
        <f t="shared" si="13"/>
        <v>#NAME?</v>
      </c>
    </row>
    <row r="1296" ht="12.75" customHeight="1">
      <c r="A1296" s="74" t="str">
        <f t="shared" si="1"/>
        <v>#NAME?</v>
      </c>
      <c r="B1296" s="75" t="str">
        <f>IF(A1296="","",IF(OR(periods_per_year=26,periods_per_year=52),IF(periods_per_year=26,IF(A1296=1,fpdate,B1295+14),IF(periods_per_year=52,IF(A1296=1,fpdate,B1295+7),"n/a")),IF(periods_per_year=24,DATE(YEAR(fpdate),MONTH(fpdate)+(A1296-1)/2+IF(AND(DAY(fpdate)&gt;=15,MOD(A1296,2)=0),1,0),IF(MOD(A1296,2)=0,IF(DAY(fpdate)&gt;=15,DAY(fpdate)-14,DAY(fpdate)+14),DAY(fpdate))),IF(DAY(DATE(YEAR(fpdate),MONTH(fpdate)+A1296-1,DAY(fpdate)))&lt;&gt;DAY(fpdate),DATE(YEAR(fpdate),MONTH(fpdate)+A1296,0),DATE(YEAR(fpdate),MONTH(fpdate)+A1296-1,DAY(fpdate))))))</f>
        <v>#NAME?</v>
      </c>
      <c r="C1296" s="76" t="str">
        <f t="shared" si="2"/>
        <v>#NAME?</v>
      </c>
      <c r="D1296" s="77" t="str">
        <f>IF(A1296="","",IF(A1296=1,start_rate,IF(variable,IF(OR(A1296=1,A1296&lt;$J$23*periods_per_year),D1295,MIN($J$24,IF(MOD(A1296-1,$J$26)=0,MAX($J$25,D1295+$J$27),D1295))),D1295)))</f>
        <v>#NAME?</v>
      </c>
      <c r="E1296" s="78" t="str">
        <f t="shared" si="3"/>
        <v>#NAME?</v>
      </c>
      <c r="F1296" s="78" t="str">
        <f t="shared" si="4"/>
        <v>#NAME?</v>
      </c>
      <c r="G1296" s="78" t="str">
        <f>IF(OR(A1296="",A1296&lt;$E$23),"",IF(J1295&lt;=F1296,0,IF(IF(AND(A1296&gt;=$E$23,MOD(A1296-$E$23,int)=0),$E$24,0)+F1296&gt;=J1295+E1296,J1295+E1296-F1296,IF(AND(A1296&gt;=$E$23,MOD(A1296-$E$23,int)=0),$E$24,0)+IF(IF(AND(A1296&gt;=$E$23,MOD(A1296-$E$23,int)=0),$E$24,0)+IF(MOD(A1296-$E$27,periods_per_year)=0,$E$26,0)+F1296&lt;J1295+E1296,IF(MOD(A1296-$E$27,periods_per_year)=0,$E$26,0),J1295+E1296-IF(AND(A1296&gt;=$E$23,MOD(A1296-$E$23,int)=0),$E$24,0)-F1296))))</f>
        <v>#NAME?</v>
      </c>
      <c r="H1296" s="79"/>
      <c r="I1296" s="78" t="str">
        <f t="shared" si="5"/>
        <v>#NAME?</v>
      </c>
      <c r="J1296" s="78" t="str">
        <f t="shared" si="6"/>
        <v>#NAME?</v>
      </c>
      <c r="K1296" s="78" t="str">
        <f t="shared" si="7"/>
        <v>#NAME?</v>
      </c>
      <c r="L1296" s="78" t="str">
        <f t="shared" si="8"/>
        <v>#NAME?</v>
      </c>
      <c r="M1296" s="4"/>
      <c r="N1296" s="4"/>
      <c r="O1296" s="74" t="str">
        <f t="shared" si="9"/>
        <v>#NAME?</v>
      </c>
      <c r="P1296" s="75" t="str">
        <f>IF(O1296="","",IF(OR(periods_per_year=26,periods_per_year=52),IF(periods_per_year=26,IF(O1296=1,fpdate,P1295+14),IF(periods_per_year=52,IF(O1296=1,fpdate,P1295+7),"n/a")),IF(periods_per_year=24,DATE(YEAR(fpdate),MONTH(fpdate)+(O1296-1)/2+IF(AND(DAY(fpdate)&gt;=15,MOD(O1296,2)=0),1,0),IF(MOD(O1296,2)=0,IF(DAY(fpdate)&gt;=15,DAY(fpdate)-14,DAY(fpdate)+14),DAY(fpdate))),IF(DAY(DATE(YEAR(fpdate),MONTH(fpdate)+O1296-1,DAY(fpdate)))&lt;&gt;DAY(fpdate),DATE(YEAR(fpdate),MONTH(fpdate)+O1296,0),DATE(YEAR(fpdate),MONTH(fpdate)+O1296-1,DAY(fpdate))))))</f>
        <v>#NAME?</v>
      </c>
      <c r="Q1296" s="80" t="str">
        <f>IF(O1296="","",IF(D1296&lt;&gt;"",D1296,IF(O1296=1,start_rate,IF(variable,IF(OR(O1296=1,O1296&lt;$J$23*periods_per_year),Q1295,MIN($J$24,IF(MOD(O1296-1,$J$26)=0,MAX($J$25,Q1295+$J$27),Q1295))),Q1295))))</f>
        <v>#NAME?</v>
      </c>
      <c r="R1296" s="78" t="str">
        <f t="shared" si="10"/>
        <v>#NAME?</v>
      </c>
      <c r="S1296" s="78" t="str">
        <f t="shared" si="11"/>
        <v>#NAME?</v>
      </c>
      <c r="T1296" s="78" t="str">
        <f t="shared" si="12"/>
        <v>#NAME?</v>
      </c>
      <c r="U1296" s="78" t="str">
        <f t="shared" si="13"/>
        <v>#NAME?</v>
      </c>
    </row>
    <row r="1297" ht="12.75" customHeight="1">
      <c r="A1297" s="74" t="str">
        <f t="shared" si="1"/>
        <v>#NAME?</v>
      </c>
      <c r="B1297" s="75" t="str">
        <f>IF(A1297="","",IF(OR(periods_per_year=26,periods_per_year=52),IF(periods_per_year=26,IF(A1297=1,fpdate,B1296+14),IF(periods_per_year=52,IF(A1297=1,fpdate,B1296+7),"n/a")),IF(periods_per_year=24,DATE(YEAR(fpdate),MONTH(fpdate)+(A1297-1)/2+IF(AND(DAY(fpdate)&gt;=15,MOD(A1297,2)=0),1,0),IF(MOD(A1297,2)=0,IF(DAY(fpdate)&gt;=15,DAY(fpdate)-14,DAY(fpdate)+14),DAY(fpdate))),IF(DAY(DATE(YEAR(fpdate),MONTH(fpdate)+A1297-1,DAY(fpdate)))&lt;&gt;DAY(fpdate),DATE(YEAR(fpdate),MONTH(fpdate)+A1297,0),DATE(YEAR(fpdate),MONTH(fpdate)+A1297-1,DAY(fpdate))))))</f>
        <v>#NAME?</v>
      </c>
      <c r="C1297" s="76" t="str">
        <f t="shared" si="2"/>
        <v>#NAME?</v>
      </c>
      <c r="D1297" s="77" t="str">
        <f>IF(A1297="","",IF(A1297=1,start_rate,IF(variable,IF(OR(A1297=1,A1297&lt;$J$23*periods_per_year),D1296,MIN($J$24,IF(MOD(A1297-1,$J$26)=0,MAX($J$25,D1296+$J$27),D1296))),D1296)))</f>
        <v>#NAME?</v>
      </c>
      <c r="E1297" s="78" t="str">
        <f t="shared" si="3"/>
        <v>#NAME?</v>
      </c>
      <c r="F1297" s="78" t="str">
        <f t="shared" si="4"/>
        <v>#NAME?</v>
      </c>
      <c r="G1297" s="78" t="str">
        <f>IF(OR(A1297="",A1297&lt;$E$23),"",IF(J1296&lt;=F1297,0,IF(IF(AND(A1297&gt;=$E$23,MOD(A1297-$E$23,int)=0),$E$24,0)+F1297&gt;=J1296+E1297,J1296+E1297-F1297,IF(AND(A1297&gt;=$E$23,MOD(A1297-$E$23,int)=0),$E$24,0)+IF(IF(AND(A1297&gt;=$E$23,MOD(A1297-$E$23,int)=0),$E$24,0)+IF(MOD(A1297-$E$27,periods_per_year)=0,$E$26,0)+F1297&lt;J1296+E1297,IF(MOD(A1297-$E$27,periods_per_year)=0,$E$26,0),J1296+E1297-IF(AND(A1297&gt;=$E$23,MOD(A1297-$E$23,int)=0),$E$24,0)-F1297))))</f>
        <v>#NAME?</v>
      </c>
      <c r="H1297" s="79"/>
      <c r="I1297" s="78" t="str">
        <f t="shared" si="5"/>
        <v>#NAME?</v>
      </c>
      <c r="J1297" s="78" t="str">
        <f t="shared" si="6"/>
        <v>#NAME?</v>
      </c>
      <c r="K1297" s="78" t="str">
        <f t="shared" si="7"/>
        <v>#NAME?</v>
      </c>
      <c r="L1297" s="78" t="str">
        <f t="shared" si="8"/>
        <v>#NAME?</v>
      </c>
      <c r="M1297" s="4"/>
      <c r="N1297" s="4"/>
      <c r="O1297" s="74" t="str">
        <f t="shared" si="9"/>
        <v>#NAME?</v>
      </c>
      <c r="P1297" s="75" t="str">
        <f>IF(O1297="","",IF(OR(periods_per_year=26,periods_per_year=52),IF(periods_per_year=26,IF(O1297=1,fpdate,P1296+14),IF(periods_per_year=52,IF(O1297=1,fpdate,P1296+7),"n/a")),IF(periods_per_year=24,DATE(YEAR(fpdate),MONTH(fpdate)+(O1297-1)/2+IF(AND(DAY(fpdate)&gt;=15,MOD(O1297,2)=0),1,0),IF(MOD(O1297,2)=0,IF(DAY(fpdate)&gt;=15,DAY(fpdate)-14,DAY(fpdate)+14),DAY(fpdate))),IF(DAY(DATE(YEAR(fpdate),MONTH(fpdate)+O1297-1,DAY(fpdate)))&lt;&gt;DAY(fpdate),DATE(YEAR(fpdate),MONTH(fpdate)+O1297,0),DATE(YEAR(fpdate),MONTH(fpdate)+O1297-1,DAY(fpdate))))))</f>
        <v>#NAME?</v>
      </c>
      <c r="Q1297" s="80" t="str">
        <f>IF(O1297="","",IF(D1297&lt;&gt;"",D1297,IF(O1297=1,start_rate,IF(variable,IF(OR(O1297=1,O1297&lt;$J$23*periods_per_year),Q1296,MIN($J$24,IF(MOD(O1297-1,$J$26)=0,MAX($J$25,Q1296+$J$27),Q1296))),Q1296))))</f>
        <v>#NAME?</v>
      </c>
      <c r="R1297" s="78" t="str">
        <f t="shared" si="10"/>
        <v>#NAME?</v>
      </c>
      <c r="S1297" s="78" t="str">
        <f t="shared" si="11"/>
        <v>#NAME?</v>
      </c>
      <c r="T1297" s="78" t="str">
        <f t="shared" si="12"/>
        <v>#NAME?</v>
      </c>
      <c r="U1297" s="78" t="str">
        <f t="shared" si="13"/>
        <v>#NAME?</v>
      </c>
    </row>
    <row r="1298" ht="12.75" customHeight="1">
      <c r="A1298" s="74" t="str">
        <f t="shared" si="1"/>
        <v>#NAME?</v>
      </c>
      <c r="B1298" s="75" t="str">
        <f>IF(A1298="","",IF(OR(periods_per_year=26,periods_per_year=52),IF(periods_per_year=26,IF(A1298=1,fpdate,B1297+14),IF(periods_per_year=52,IF(A1298=1,fpdate,B1297+7),"n/a")),IF(periods_per_year=24,DATE(YEAR(fpdate),MONTH(fpdate)+(A1298-1)/2+IF(AND(DAY(fpdate)&gt;=15,MOD(A1298,2)=0),1,0),IF(MOD(A1298,2)=0,IF(DAY(fpdate)&gt;=15,DAY(fpdate)-14,DAY(fpdate)+14),DAY(fpdate))),IF(DAY(DATE(YEAR(fpdate),MONTH(fpdate)+A1298-1,DAY(fpdate)))&lt;&gt;DAY(fpdate),DATE(YEAR(fpdate),MONTH(fpdate)+A1298,0),DATE(YEAR(fpdate),MONTH(fpdate)+A1298-1,DAY(fpdate))))))</f>
        <v>#NAME?</v>
      </c>
      <c r="C1298" s="76" t="str">
        <f t="shared" si="2"/>
        <v>#NAME?</v>
      </c>
      <c r="D1298" s="77" t="str">
        <f>IF(A1298="","",IF(A1298=1,start_rate,IF(variable,IF(OR(A1298=1,A1298&lt;$J$23*periods_per_year),D1297,MIN($J$24,IF(MOD(A1298-1,$J$26)=0,MAX($J$25,D1297+$J$27),D1297))),D1297)))</f>
        <v>#NAME?</v>
      </c>
      <c r="E1298" s="78" t="str">
        <f t="shared" si="3"/>
        <v>#NAME?</v>
      </c>
      <c r="F1298" s="78" t="str">
        <f t="shared" si="4"/>
        <v>#NAME?</v>
      </c>
      <c r="G1298" s="78" t="str">
        <f>IF(OR(A1298="",A1298&lt;$E$23),"",IF(J1297&lt;=F1298,0,IF(IF(AND(A1298&gt;=$E$23,MOD(A1298-$E$23,int)=0),$E$24,0)+F1298&gt;=J1297+E1298,J1297+E1298-F1298,IF(AND(A1298&gt;=$E$23,MOD(A1298-$E$23,int)=0),$E$24,0)+IF(IF(AND(A1298&gt;=$E$23,MOD(A1298-$E$23,int)=0),$E$24,0)+IF(MOD(A1298-$E$27,periods_per_year)=0,$E$26,0)+F1298&lt;J1297+E1298,IF(MOD(A1298-$E$27,periods_per_year)=0,$E$26,0),J1297+E1298-IF(AND(A1298&gt;=$E$23,MOD(A1298-$E$23,int)=0),$E$24,0)-F1298))))</f>
        <v>#NAME?</v>
      </c>
      <c r="H1298" s="79"/>
      <c r="I1298" s="78" t="str">
        <f t="shared" si="5"/>
        <v>#NAME?</v>
      </c>
      <c r="J1298" s="78" t="str">
        <f t="shared" si="6"/>
        <v>#NAME?</v>
      </c>
      <c r="K1298" s="78" t="str">
        <f t="shared" si="7"/>
        <v>#NAME?</v>
      </c>
      <c r="L1298" s="78" t="str">
        <f t="shared" si="8"/>
        <v>#NAME?</v>
      </c>
      <c r="M1298" s="4"/>
      <c r="N1298" s="4"/>
      <c r="O1298" s="74" t="str">
        <f t="shared" si="9"/>
        <v>#NAME?</v>
      </c>
      <c r="P1298" s="75" t="str">
        <f>IF(O1298="","",IF(OR(periods_per_year=26,periods_per_year=52),IF(periods_per_year=26,IF(O1298=1,fpdate,P1297+14),IF(periods_per_year=52,IF(O1298=1,fpdate,P1297+7),"n/a")),IF(periods_per_year=24,DATE(YEAR(fpdate),MONTH(fpdate)+(O1298-1)/2+IF(AND(DAY(fpdate)&gt;=15,MOD(O1298,2)=0),1,0),IF(MOD(O1298,2)=0,IF(DAY(fpdate)&gt;=15,DAY(fpdate)-14,DAY(fpdate)+14),DAY(fpdate))),IF(DAY(DATE(YEAR(fpdate),MONTH(fpdate)+O1298-1,DAY(fpdate)))&lt;&gt;DAY(fpdate),DATE(YEAR(fpdate),MONTH(fpdate)+O1298,0),DATE(YEAR(fpdate),MONTH(fpdate)+O1298-1,DAY(fpdate))))))</f>
        <v>#NAME?</v>
      </c>
      <c r="Q1298" s="80" t="str">
        <f>IF(O1298="","",IF(D1298&lt;&gt;"",D1298,IF(O1298=1,start_rate,IF(variable,IF(OR(O1298=1,O1298&lt;$J$23*periods_per_year),Q1297,MIN($J$24,IF(MOD(O1298-1,$J$26)=0,MAX($J$25,Q1297+$J$27),Q1297))),Q1297))))</f>
        <v>#NAME?</v>
      </c>
      <c r="R1298" s="78" t="str">
        <f t="shared" si="10"/>
        <v>#NAME?</v>
      </c>
      <c r="S1298" s="78" t="str">
        <f t="shared" si="11"/>
        <v>#NAME?</v>
      </c>
      <c r="T1298" s="78" t="str">
        <f t="shared" si="12"/>
        <v>#NAME?</v>
      </c>
      <c r="U1298" s="78" t="str">
        <f t="shared" si="13"/>
        <v>#NAME?</v>
      </c>
    </row>
    <row r="1299" ht="12.75" customHeight="1">
      <c r="A1299" s="74" t="str">
        <f t="shared" si="1"/>
        <v>#NAME?</v>
      </c>
      <c r="B1299" s="75" t="str">
        <f>IF(A1299="","",IF(OR(periods_per_year=26,periods_per_year=52),IF(periods_per_year=26,IF(A1299=1,fpdate,B1298+14),IF(periods_per_year=52,IF(A1299=1,fpdate,B1298+7),"n/a")),IF(periods_per_year=24,DATE(YEAR(fpdate),MONTH(fpdate)+(A1299-1)/2+IF(AND(DAY(fpdate)&gt;=15,MOD(A1299,2)=0),1,0),IF(MOD(A1299,2)=0,IF(DAY(fpdate)&gt;=15,DAY(fpdate)-14,DAY(fpdate)+14),DAY(fpdate))),IF(DAY(DATE(YEAR(fpdate),MONTH(fpdate)+A1299-1,DAY(fpdate)))&lt;&gt;DAY(fpdate),DATE(YEAR(fpdate),MONTH(fpdate)+A1299,0),DATE(YEAR(fpdate),MONTH(fpdate)+A1299-1,DAY(fpdate))))))</f>
        <v>#NAME?</v>
      </c>
      <c r="C1299" s="76" t="str">
        <f t="shared" si="2"/>
        <v>#NAME?</v>
      </c>
      <c r="D1299" s="77" t="str">
        <f>IF(A1299="","",IF(A1299=1,start_rate,IF(variable,IF(OR(A1299=1,A1299&lt;$J$23*periods_per_year),D1298,MIN($J$24,IF(MOD(A1299-1,$J$26)=0,MAX($J$25,D1298+$J$27),D1298))),D1298)))</f>
        <v>#NAME?</v>
      </c>
      <c r="E1299" s="78" t="str">
        <f t="shared" si="3"/>
        <v>#NAME?</v>
      </c>
      <c r="F1299" s="78" t="str">
        <f t="shared" si="4"/>
        <v>#NAME?</v>
      </c>
      <c r="G1299" s="78" t="str">
        <f>IF(OR(A1299="",A1299&lt;$E$23),"",IF(J1298&lt;=F1299,0,IF(IF(AND(A1299&gt;=$E$23,MOD(A1299-$E$23,int)=0),$E$24,0)+F1299&gt;=J1298+E1299,J1298+E1299-F1299,IF(AND(A1299&gt;=$E$23,MOD(A1299-$E$23,int)=0),$E$24,0)+IF(IF(AND(A1299&gt;=$E$23,MOD(A1299-$E$23,int)=0),$E$24,0)+IF(MOD(A1299-$E$27,periods_per_year)=0,$E$26,0)+F1299&lt;J1298+E1299,IF(MOD(A1299-$E$27,periods_per_year)=0,$E$26,0),J1298+E1299-IF(AND(A1299&gt;=$E$23,MOD(A1299-$E$23,int)=0),$E$24,0)-F1299))))</f>
        <v>#NAME?</v>
      </c>
      <c r="H1299" s="79"/>
      <c r="I1299" s="78" t="str">
        <f t="shared" si="5"/>
        <v>#NAME?</v>
      </c>
      <c r="J1299" s="78" t="str">
        <f t="shared" si="6"/>
        <v>#NAME?</v>
      </c>
      <c r="K1299" s="78" t="str">
        <f t="shared" si="7"/>
        <v>#NAME?</v>
      </c>
      <c r="L1299" s="78" t="str">
        <f t="shared" si="8"/>
        <v>#NAME?</v>
      </c>
      <c r="M1299" s="4"/>
      <c r="N1299" s="4"/>
      <c r="O1299" s="74" t="str">
        <f t="shared" si="9"/>
        <v>#NAME?</v>
      </c>
      <c r="P1299" s="75" t="str">
        <f>IF(O1299="","",IF(OR(periods_per_year=26,periods_per_year=52),IF(periods_per_year=26,IF(O1299=1,fpdate,P1298+14),IF(periods_per_year=52,IF(O1299=1,fpdate,P1298+7),"n/a")),IF(periods_per_year=24,DATE(YEAR(fpdate),MONTH(fpdate)+(O1299-1)/2+IF(AND(DAY(fpdate)&gt;=15,MOD(O1299,2)=0),1,0),IF(MOD(O1299,2)=0,IF(DAY(fpdate)&gt;=15,DAY(fpdate)-14,DAY(fpdate)+14),DAY(fpdate))),IF(DAY(DATE(YEAR(fpdate),MONTH(fpdate)+O1299-1,DAY(fpdate)))&lt;&gt;DAY(fpdate),DATE(YEAR(fpdate),MONTH(fpdate)+O1299,0),DATE(YEAR(fpdate),MONTH(fpdate)+O1299-1,DAY(fpdate))))))</f>
        <v>#NAME?</v>
      </c>
      <c r="Q1299" s="80" t="str">
        <f>IF(O1299="","",IF(D1299&lt;&gt;"",D1299,IF(O1299=1,start_rate,IF(variable,IF(OR(O1299=1,O1299&lt;$J$23*periods_per_year),Q1298,MIN($J$24,IF(MOD(O1299-1,$J$26)=0,MAX($J$25,Q1298+$J$27),Q1298))),Q1298))))</f>
        <v>#NAME?</v>
      </c>
      <c r="R1299" s="78" t="str">
        <f t="shared" si="10"/>
        <v>#NAME?</v>
      </c>
      <c r="S1299" s="78" t="str">
        <f t="shared" si="11"/>
        <v>#NAME?</v>
      </c>
      <c r="T1299" s="78" t="str">
        <f t="shared" si="12"/>
        <v>#NAME?</v>
      </c>
      <c r="U1299" s="78" t="str">
        <f t="shared" si="13"/>
        <v>#NAME?</v>
      </c>
    </row>
    <row r="1300" ht="12.75" customHeight="1">
      <c r="A1300" s="74" t="str">
        <f t="shared" si="1"/>
        <v>#NAME?</v>
      </c>
      <c r="B1300" s="75" t="str">
        <f>IF(A1300="","",IF(OR(periods_per_year=26,periods_per_year=52),IF(periods_per_year=26,IF(A1300=1,fpdate,B1299+14),IF(periods_per_year=52,IF(A1300=1,fpdate,B1299+7),"n/a")),IF(periods_per_year=24,DATE(YEAR(fpdate),MONTH(fpdate)+(A1300-1)/2+IF(AND(DAY(fpdate)&gt;=15,MOD(A1300,2)=0),1,0),IF(MOD(A1300,2)=0,IF(DAY(fpdate)&gt;=15,DAY(fpdate)-14,DAY(fpdate)+14),DAY(fpdate))),IF(DAY(DATE(YEAR(fpdate),MONTH(fpdate)+A1300-1,DAY(fpdate)))&lt;&gt;DAY(fpdate),DATE(YEAR(fpdate),MONTH(fpdate)+A1300,0),DATE(YEAR(fpdate),MONTH(fpdate)+A1300-1,DAY(fpdate))))))</f>
        <v>#NAME?</v>
      </c>
      <c r="C1300" s="76" t="str">
        <f t="shared" si="2"/>
        <v>#NAME?</v>
      </c>
      <c r="D1300" s="77" t="str">
        <f>IF(A1300="","",IF(A1300=1,start_rate,IF(variable,IF(OR(A1300=1,A1300&lt;$J$23*periods_per_year),D1299,MIN($J$24,IF(MOD(A1300-1,$J$26)=0,MAX($J$25,D1299+$J$27),D1299))),D1299)))</f>
        <v>#NAME?</v>
      </c>
      <c r="E1300" s="78" t="str">
        <f t="shared" si="3"/>
        <v>#NAME?</v>
      </c>
      <c r="F1300" s="78" t="str">
        <f t="shared" si="4"/>
        <v>#NAME?</v>
      </c>
      <c r="G1300" s="78" t="str">
        <f>IF(OR(A1300="",A1300&lt;$E$23),"",IF(J1299&lt;=F1300,0,IF(IF(AND(A1300&gt;=$E$23,MOD(A1300-$E$23,int)=0),$E$24,0)+F1300&gt;=J1299+E1300,J1299+E1300-F1300,IF(AND(A1300&gt;=$E$23,MOD(A1300-$E$23,int)=0),$E$24,0)+IF(IF(AND(A1300&gt;=$E$23,MOD(A1300-$E$23,int)=0),$E$24,0)+IF(MOD(A1300-$E$27,periods_per_year)=0,$E$26,0)+F1300&lt;J1299+E1300,IF(MOD(A1300-$E$27,periods_per_year)=0,$E$26,0),J1299+E1300-IF(AND(A1300&gt;=$E$23,MOD(A1300-$E$23,int)=0),$E$24,0)-F1300))))</f>
        <v>#NAME?</v>
      </c>
      <c r="H1300" s="79"/>
      <c r="I1300" s="78" t="str">
        <f t="shared" si="5"/>
        <v>#NAME?</v>
      </c>
      <c r="J1300" s="78" t="str">
        <f t="shared" si="6"/>
        <v>#NAME?</v>
      </c>
      <c r="K1300" s="78" t="str">
        <f t="shared" si="7"/>
        <v>#NAME?</v>
      </c>
      <c r="L1300" s="78" t="str">
        <f t="shared" si="8"/>
        <v>#NAME?</v>
      </c>
      <c r="M1300" s="4"/>
      <c r="N1300" s="4"/>
      <c r="O1300" s="74" t="str">
        <f t="shared" si="9"/>
        <v>#NAME?</v>
      </c>
      <c r="P1300" s="75" t="str">
        <f>IF(O1300="","",IF(OR(periods_per_year=26,periods_per_year=52),IF(periods_per_year=26,IF(O1300=1,fpdate,P1299+14),IF(periods_per_year=52,IF(O1300=1,fpdate,P1299+7),"n/a")),IF(periods_per_year=24,DATE(YEAR(fpdate),MONTH(fpdate)+(O1300-1)/2+IF(AND(DAY(fpdate)&gt;=15,MOD(O1300,2)=0),1,0),IF(MOD(O1300,2)=0,IF(DAY(fpdate)&gt;=15,DAY(fpdate)-14,DAY(fpdate)+14),DAY(fpdate))),IF(DAY(DATE(YEAR(fpdate),MONTH(fpdate)+O1300-1,DAY(fpdate)))&lt;&gt;DAY(fpdate),DATE(YEAR(fpdate),MONTH(fpdate)+O1300,0),DATE(YEAR(fpdate),MONTH(fpdate)+O1300-1,DAY(fpdate))))))</f>
        <v>#NAME?</v>
      </c>
      <c r="Q1300" s="80" t="str">
        <f>IF(O1300="","",IF(D1300&lt;&gt;"",D1300,IF(O1300=1,start_rate,IF(variable,IF(OR(O1300=1,O1300&lt;$J$23*periods_per_year),Q1299,MIN($J$24,IF(MOD(O1300-1,$J$26)=0,MAX($J$25,Q1299+$J$27),Q1299))),Q1299))))</f>
        <v>#NAME?</v>
      </c>
      <c r="R1300" s="78" t="str">
        <f t="shared" si="10"/>
        <v>#NAME?</v>
      </c>
      <c r="S1300" s="78" t="str">
        <f t="shared" si="11"/>
        <v>#NAME?</v>
      </c>
      <c r="T1300" s="78" t="str">
        <f t="shared" si="12"/>
        <v>#NAME?</v>
      </c>
      <c r="U1300" s="78" t="str">
        <f t="shared" si="13"/>
        <v>#NAME?</v>
      </c>
    </row>
    <row r="1301" ht="12.75" customHeight="1">
      <c r="A1301" s="74" t="str">
        <f t="shared" si="1"/>
        <v>#NAME?</v>
      </c>
      <c r="B1301" s="75" t="str">
        <f>IF(A1301="","",IF(OR(periods_per_year=26,periods_per_year=52),IF(periods_per_year=26,IF(A1301=1,fpdate,B1300+14),IF(periods_per_year=52,IF(A1301=1,fpdate,B1300+7),"n/a")),IF(periods_per_year=24,DATE(YEAR(fpdate),MONTH(fpdate)+(A1301-1)/2+IF(AND(DAY(fpdate)&gt;=15,MOD(A1301,2)=0),1,0),IF(MOD(A1301,2)=0,IF(DAY(fpdate)&gt;=15,DAY(fpdate)-14,DAY(fpdate)+14),DAY(fpdate))),IF(DAY(DATE(YEAR(fpdate),MONTH(fpdate)+A1301-1,DAY(fpdate)))&lt;&gt;DAY(fpdate),DATE(YEAR(fpdate),MONTH(fpdate)+A1301,0),DATE(YEAR(fpdate),MONTH(fpdate)+A1301-1,DAY(fpdate))))))</f>
        <v>#NAME?</v>
      </c>
      <c r="C1301" s="76" t="str">
        <f t="shared" si="2"/>
        <v>#NAME?</v>
      </c>
      <c r="D1301" s="77" t="str">
        <f>IF(A1301="","",IF(A1301=1,start_rate,IF(variable,IF(OR(A1301=1,A1301&lt;$J$23*periods_per_year),D1300,MIN($J$24,IF(MOD(A1301-1,$J$26)=0,MAX($J$25,D1300+$J$27),D1300))),D1300)))</f>
        <v>#NAME?</v>
      </c>
      <c r="E1301" s="78" t="str">
        <f t="shared" si="3"/>
        <v>#NAME?</v>
      </c>
      <c r="F1301" s="78" t="str">
        <f t="shared" si="4"/>
        <v>#NAME?</v>
      </c>
      <c r="G1301" s="78" t="str">
        <f>IF(OR(A1301="",A1301&lt;$E$23),"",IF(J1300&lt;=F1301,0,IF(IF(AND(A1301&gt;=$E$23,MOD(A1301-$E$23,int)=0),$E$24,0)+F1301&gt;=J1300+E1301,J1300+E1301-F1301,IF(AND(A1301&gt;=$E$23,MOD(A1301-$E$23,int)=0),$E$24,0)+IF(IF(AND(A1301&gt;=$E$23,MOD(A1301-$E$23,int)=0),$E$24,0)+IF(MOD(A1301-$E$27,periods_per_year)=0,$E$26,0)+F1301&lt;J1300+E1301,IF(MOD(A1301-$E$27,periods_per_year)=0,$E$26,0),J1300+E1301-IF(AND(A1301&gt;=$E$23,MOD(A1301-$E$23,int)=0),$E$24,0)-F1301))))</f>
        <v>#NAME?</v>
      </c>
      <c r="H1301" s="79"/>
      <c r="I1301" s="78" t="str">
        <f t="shared" si="5"/>
        <v>#NAME?</v>
      </c>
      <c r="J1301" s="78" t="str">
        <f t="shared" si="6"/>
        <v>#NAME?</v>
      </c>
      <c r="K1301" s="78" t="str">
        <f t="shared" si="7"/>
        <v>#NAME?</v>
      </c>
      <c r="L1301" s="78" t="str">
        <f t="shared" si="8"/>
        <v>#NAME?</v>
      </c>
      <c r="M1301" s="4"/>
      <c r="N1301" s="4"/>
      <c r="O1301" s="74" t="str">
        <f t="shared" si="9"/>
        <v>#NAME?</v>
      </c>
      <c r="P1301" s="75" t="str">
        <f>IF(O1301="","",IF(OR(periods_per_year=26,periods_per_year=52),IF(periods_per_year=26,IF(O1301=1,fpdate,P1300+14),IF(periods_per_year=52,IF(O1301=1,fpdate,P1300+7),"n/a")),IF(periods_per_year=24,DATE(YEAR(fpdate),MONTH(fpdate)+(O1301-1)/2+IF(AND(DAY(fpdate)&gt;=15,MOD(O1301,2)=0),1,0),IF(MOD(O1301,2)=0,IF(DAY(fpdate)&gt;=15,DAY(fpdate)-14,DAY(fpdate)+14),DAY(fpdate))),IF(DAY(DATE(YEAR(fpdate),MONTH(fpdate)+O1301-1,DAY(fpdate)))&lt;&gt;DAY(fpdate),DATE(YEAR(fpdate),MONTH(fpdate)+O1301,0),DATE(YEAR(fpdate),MONTH(fpdate)+O1301-1,DAY(fpdate))))))</f>
        <v>#NAME?</v>
      </c>
      <c r="Q1301" s="80" t="str">
        <f>IF(O1301="","",IF(D1301&lt;&gt;"",D1301,IF(O1301=1,start_rate,IF(variable,IF(OR(O1301=1,O1301&lt;$J$23*periods_per_year),Q1300,MIN($J$24,IF(MOD(O1301-1,$J$26)=0,MAX($J$25,Q1300+$J$27),Q1300))),Q1300))))</f>
        <v>#NAME?</v>
      </c>
      <c r="R1301" s="78" t="str">
        <f t="shared" si="10"/>
        <v>#NAME?</v>
      </c>
      <c r="S1301" s="78" t="str">
        <f t="shared" si="11"/>
        <v>#NAME?</v>
      </c>
      <c r="T1301" s="78" t="str">
        <f t="shared" si="12"/>
        <v>#NAME?</v>
      </c>
      <c r="U1301" s="78" t="str">
        <f t="shared" si="13"/>
        <v>#NAME?</v>
      </c>
    </row>
    <row r="1302" ht="12.75" customHeight="1">
      <c r="A1302" s="74" t="str">
        <f t="shared" si="1"/>
        <v>#NAME?</v>
      </c>
      <c r="B1302" s="75" t="str">
        <f>IF(A1302="","",IF(OR(periods_per_year=26,periods_per_year=52),IF(periods_per_year=26,IF(A1302=1,fpdate,B1301+14),IF(periods_per_year=52,IF(A1302=1,fpdate,B1301+7),"n/a")),IF(periods_per_year=24,DATE(YEAR(fpdate),MONTH(fpdate)+(A1302-1)/2+IF(AND(DAY(fpdate)&gt;=15,MOD(A1302,2)=0),1,0),IF(MOD(A1302,2)=0,IF(DAY(fpdate)&gt;=15,DAY(fpdate)-14,DAY(fpdate)+14),DAY(fpdate))),IF(DAY(DATE(YEAR(fpdate),MONTH(fpdate)+A1302-1,DAY(fpdate)))&lt;&gt;DAY(fpdate),DATE(YEAR(fpdate),MONTH(fpdate)+A1302,0),DATE(YEAR(fpdate),MONTH(fpdate)+A1302-1,DAY(fpdate))))))</f>
        <v>#NAME?</v>
      </c>
      <c r="C1302" s="76" t="str">
        <f t="shared" si="2"/>
        <v>#NAME?</v>
      </c>
      <c r="D1302" s="77" t="str">
        <f>IF(A1302="","",IF(A1302=1,start_rate,IF(variable,IF(OR(A1302=1,A1302&lt;$J$23*periods_per_year),D1301,MIN($J$24,IF(MOD(A1302-1,$J$26)=0,MAX($J$25,D1301+$J$27),D1301))),D1301)))</f>
        <v>#NAME?</v>
      </c>
      <c r="E1302" s="78" t="str">
        <f t="shared" si="3"/>
        <v>#NAME?</v>
      </c>
      <c r="F1302" s="78" t="str">
        <f t="shared" si="4"/>
        <v>#NAME?</v>
      </c>
      <c r="G1302" s="78" t="str">
        <f>IF(OR(A1302="",A1302&lt;$E$23),"",IF(J1301&lt;=F1302,0,IF(IF(AND(A1302&gt;=$E$23,MOD(A1302-$E$23,int)=0),$E$24,0)+F1302&gt;=J1301+E1302,J1301+E1302-F1302,IF(AND(A1302&gt;=$E$23,MOD(A1302-$E$23,int)=0),$E$24,0)+IF(IF(AND(A1302&gt;=$E$23,MOD(A1302-$E$23,int)=0),$E$24,0)+IF(MOD(A1302-$E$27,periods_per_year)=0,$E$26,0)+F1302&lt;J1301+E1302,IF(MOD(A1302-$E$27,periods_per_year)=0,$E$26,0),J1301+E1302-IF(AND(A1302&gt;=$E$23,MOD(A1302-$E$23,int)=0),$E$24,0)-F1302))))</f>
        <v>#NAME?</v>
      </c>
      <c r="H1302" s="79"/>
      <c r="I1302" s="78" t="str">
        <f t="shared" si="5"/>
        <v>#NAME?</v>
      </c>
      <c r="J1302" s="78" t="str">
        <f t="shared" si="6"/>
        <v>#NAME?</v>
      </c>
      <c r="K1302" s="78" t="str">
        <f t="shared" si="7"/>
        <v>#NAME?</v>
      </c>
      <c r="L1302" s="78" t="str">
        <f t="shared" si="8"/>
        <v>#NAME?</v>
      </c>
      <c r="M1302" s="4"/>
      <c r="N1302" s="4"/>
      <c r="O1302" s="74" t="str">
        <f t="shared" si="9"/>
        <v>#NAME?</v>
      </c>
      <c r="P1302" s="75" t="str">
        <f>IF(O1302="","",IF(OR(periods_per_year=26,periods_per_year=52),IF(periods_per_year=26,IF(O1302=1,fpdate,P1301+14),IF(periods_per_year=52,IF(O1302=1,fpdate,P1301+7),"n/a")),IF(periods_per_year=24,DATE(YEAR(fpdate),MONTH(fpdate)+(O1302-1)/2+IF(AND(DAY(fpdate)&gt;=15,MOD(O1302,2)=0),1,0),IF(MOD(O1302,2)=0,IF(DAY(fpdate)&gt;=15,DAY(fpdate)-14,DAY(fpdate)+14),DAY(fpdate))),IF(DAY(DATE(YEAR(fpdate),MONTH(fpdate)+O1302-1,DAY(fpdate)))&lt;&gt;DAY(fpdate),DATE(YEAR(fpdate),MONTH(fpdate)+O1302,0),DATE(YEAR(fpdate),MONTH(fpdate)+O1302-1,DAY(fpdate))))))</f>
        <v>#NAME?</v>
      </c>
      <c r="Q1302" s="80" t="str">
        <f>IF(O1302="","",IF(D1302&lt;&gt;"",D1302,IF(O1302=1,start_rate,IF(variable,IF(OR(O1302=1,O1302&lt;$J$23*periods_per_year),Q1301,MIN($J$24,IF(MOD(O1302-1,$J$26)=0,MAX($J$25,Q1301+$J$27),Q1301))),Q1301))))</f>
        <v>#NAME?</v>
      </c>
      <c r="R1302" s="78" t="str">
        <f t="shared" si="10"/>
        <v>#NAME?</v>
      </c>
      <c r="S1302" s="78" t="str">
        <f t="shared" si="11"/>
        <v>#NAME?</v>
      </c>
      <c r="T1302" s="78" t="str">
        <f t="shared" si="12"/>
        <v>#NAME?</v>
      </c>
      <c r="U1302" s="78" t="str">
        <f t="shared" si="13"/>
        <v>#NAME?</v>
      </c>
    </row>
    <row r="1303" ht="12.75" customHeight="1">
      <c r="A1303" s="74" t="str">
        <f t="shared" si="1"/>
        <v>#NAME?</v>
      </c>
      <c r="B1303" s="75" t="str">
        <f>IF(A1303="","",IF(OR(periods_per_year=26,periods_per_year=52),IF(periods_per_year=26,IF(A1303=1,fpdate,B1302+14),IF(periods_per_year=52,IF(A1303=1,fpdate,B1302+7),"n/a")),IF(periods_per_year=24,DATE(YEAR(fpdate),MONTH(fpdate)+(A1303-1)/2+IF(AND(DAY(fpdate)&gt;=15,MOD(A1303,2)=0),1,0),IF(MOD(A1303,2)=0,IF(DAY(fpdate)&gt;=15,DAY(fpdate)-14,DAY(fpdate)+14),DAY(fpdate))),IF(DAY(DATE(YEAR(fpdate),MONTH(fpdate)+A1303-1,DAY(fpdate)))&lt;&gt;DAY(fpdate),DATE(YEAR(fpdate),MONTH(fpdate)+A1303,0),DATE(YEAR(fpdate),MONTH(fpdate)+A1303-1,DAY(fpdate))))))</f>
        <v>#NAME?</v>
      </c>
      <c r="C1303" s="76" t="str">
        <f t="shared" si="2"/>
        <v>#NAME?</v>
      </c>
      <c r="D1303" s="77" t="str">
        <f>IF(A1303="","",IF(A1303=1,start_rate,IF(variable,IF(OR(A1303=1,A1303&lt;$J$23*periods_per_year),D1302,MIN($J$24,IF(MOD(A1303-1,$J$26)=0,MAX($J$25,D1302+$J$27),D1302))),D1302)))</f>
        <v>#NAME?</v>
      </c>
      <c r="E1303" s="78" t="str">
        <f t="shared" si="3"/>
        <v>#NAME?</v>
      </c>
      <c r="F1303" s="78" t="str">
        <f t="shared" si="4"/>
        <v>#NAME?</v>
      </c>
      <c r="G1303" s="78" t="str">
        <f>IF(OR(A1303="",A1303&lt;$E$23),"",IF(J1302&lt;=F1303,0,IF(IF(AND(A1303&gt;=$E$23,MOD(A1303-$E$23,int)=0),$E$24,0)+F1303&gt;=J1302+E1303,J1302+E1303-F1303,IF(AND(A1303&gt;=$E$23,MOD(A1303-$E$23,int)=0),$E$24,0)+IF(IF(AND(A1303&gt;=$E$23,MOD(A1303-$E$23,int)=0),$E$24,0)+IF(MOD(A1303-$E$27,periods_per_year)=0,$E$26,0)+F1303&lt;J1302+E1303,IF(MOD(A1303-$E$27,periods_per_year)=0,$E$26,0),J1302+E1303-IF(AND(A1303&gt;=$E$23,MOD(A1303-$E$23,int)=0),$E$24,0)-F1303))))</f>
        <v>#NAME?</v>
      </c>
      <c r="H1303" s="79"/>
      <c r="I1303" s="78" t="str">
        <f t="shared" si="5"/>
        <v>#NAME?</v>
      </c>
      <c r="J1303" s="78" t="str">
        <f t="shared" si="6"/>
        <v>#NAME?</v>
      </c>
      <c r="K1303" s="78" t="str">
        <f t="shared" si="7"/>
        <v>#NAME?</v>
      </c>
      <c r="L1303" s="78" t="str">
        <f t="shared" si="8"/>
        <v>#NAME?</v>
      </c>
      <c r="M1303" s="4"/>
      <c r="N1303" s="4"/>
      <c r="O1303" s="74" t="str">
        <f t="shared" si="9"/>
        <v>#NAME?</v>
      </c>
      <c r="P1303" s="75" t="str">
        <f>IF(O1303="","",IF(OR(periods_per_year=26,periods_per_year=52),IF(periods_per_year=26,IF(O1303=1,fpdate,P1302+14),IF(periods_per_year=52,IF(O1303=1,fpdate,P1302+7),"n/a")),IF(periods_per_year=24,DATE(YEAR(fpdate),MONTH(fpdate)+(O1303-1)/2+IF(AND(DAY(fpdate)&gt;=15,MOD(O1303,2)=0),1,0),IF(MOD(O1303,2)=0,IF(DAY(fpdate)&gt;=15,DAY(fpdate)-14,DAY(fpdate)+14),DAY(fpdate))),IF(DAY(DATE(YEAR(fpdate),MONTH(fpdate)+O1303-1,DAY(fpdate)))&lt;&gt;DAY(fpdate),DATE(YEAR(fpdate),MONTH(fpdate)+O1303,0),DATE(YEAR(fpdate),MONTH(fpdate)+O1303-1,DAY(fpdate))))))</f>
        <v>#NAME?</v>
      </c>
      <c r="Q1303" s="80" t="str">
        <f>IF(O1303="","",IF(D1303&lt;&gt;"",D1303,IF(O1303=1,start_rate,IF(variable,IF(OR(O1303=1,O1303&lt;$J$23*periods_per_year),Q1302,MIN($J$24,IF(MOD(O1303-1,$J$26)=0,MAX($J$25,Q1302+$J$27),Q1302))),Q1302))))</f>
        <v>#NAME?</v>
      </c>
      <c r="R1303" s="78" t="str">
        <f t="shared" si="10"/>
        <v>#NAME?</v>
      </c>
      <c r="S1303" s="78" t="str">
        <f t="shared" si="11"/>
        <v>#NAME?</v>
      </c>
      <c r="T1303" s="78" t="str">
        <f t="shared" si="12"/>
        <v>#NAME?</v>
      </c>
      <c r="U1303" s="78" t="str">
        <f t="shared" si="13"/>
        <v>#NAME?</v>
      </c>
    </row>
    <row r="1304" ht="12.75" customHeight="1">
      <c r="A1304" s="74" t="str">
        <f t="shared" si="1"/>
        <v>#NAME?</v>
      </c>
      <c r="B1304" s="75" t="str">
        <f>IF(A1304="","",IF(OR(periods_per_year=26,periods_per_year=52),IF(periods_per_year=26,IF(A1304=1,fpdate,B1303+14),IF(periods_per_year=52,IF(A1304=1,fpdate,B1303+7),"n/a")),IF(periods_per_year=24,DATE(YEAR(fpdate),MONTH(fpdate)+(A1304-1)/2+IF(AND(DAY(fpdate)&gt;=15,MOD(A1304,2)=0),1,0),IF(MOD(A1304,2)=0,IF(DAY(fpdate)&gt;=15,DAY(fpdate)-14,DAY(fpdate)+14),DAY(fpdate))),IF(DAY(DATE(YEAR(fpdate),MONTH(fpdate)+A1304-1,DAY(fpdate)))&lt;&gt;DAY(fpdate),DATE(YEAR(fpdate),MONTH(fpdate)+A1304,0),DATE(YEAR(fpdate),MONTH(fpdate)+A1304-1,DAY(fpdate))))))</f>
        <v>#NAME?</v>
      </c>
      <c r="C1304" s="76" t="str">
        <f t="shared" si="2"/>
        <v>#NAME?</v>
      </c>
      <c r="D1304" s="77" t="str">
        <f>IF(A1304="","",IF(A1304=1,start_rate,IF(variable,IF(OR(A1304=1,A1304&lt;$J$23*periods_per_year),D1303,MIN($J$24,IF(MOD(A1304-1,$J$26)=0,MAX($J$25,D1303+$J$27),D1303))),D1303)))</f>
        <v>#NAME?</v>
      </c>
      <c r="E1304" s="78" t="str">
        <f t="shared" si="3"/>
        <v>#NAME?</v>
      </c>
      <c r="F1304" s="78" t="str">
        <f t="shared" si="4"/>
        <v>#NAME?</v>
      </c>
      <c r="G1304" s="78" t="str">
        <f>IF(OR(A1304="",A1304&lt;$E$23),"",IF(J1303&lt;=F1304,0,IF(IF(AND(A1304&gt;=$E$23,MOD(A1304-$E$23,int)=0),$E$24,0)+F1304&gt;=J1303+E1304,J1303+E1304-F1304,IF(AND(A1304&gt;=$E$23,MOD(A1304-$E$23,int)=0),$E$24,0)+IF(IF(AND(A1304&gt;=$E$23,MOD(A1304-$E$23,int)=0),$E$24,0)+IF(MOD(A1304-$E$27,periods_per_year)=0,$E$26,0)+F1304&lt;J1303+E1304,IF(MOD(A1304-$E$27,periods_per_year)=0,$E$26,0),J1303+E1304-IF(AND(A1304&gt;=$E$23,MOD(A1304-$E$23,int)=0),$E$24,0)-F1304))))</f>
        <v>#NAME?</v>
      </c>
      <c r="H1304" s="79"/>
      <c r="I1304" s="78" t="str">
        <f t="shared" si="5"/>
        <v>#NAME?</v>
      </c>
      <c r="J1304" s="78" t="str">
        <f t="shared" si="6"/>
        <v>#NAME?</v>
      </c>
      <c r="K1304" s="78" t="str">
        <f t="shared" si="7"/>
        <v>#NAME?</v>
      </c>
      <c r="L1304" s="78" t="str">
        <f t="shared" si="8"/>
        <v>#NAME?</v>
      </c>
      <c r="M1304" s="4"/>
      <c r="N1304" s="4"/>
      <c r="O1304" s="74" t="str">
        <f t="shared" si="9"/>
        <v>#NAME?</v>
      </c>
      <c r="P1304" s="75" t="str">
        <f>IF(O1304="","",IF(OR(periods_per_year=26,periods_per_year=52),IF(periods_per_year=26,IF(O1304=1,fpdate,P1303+14),IF(periods_per_year=52,IF(O1304=1,fpdate,P1303+7),"n/a")),IF(periods_per_year=24,DATE(YEAR(fpdate),MONTH(fpdate)+(O1304-1)/2+IF(AND(DAY(fpdate)&gt;=15,MOD(O1304,2)=0),1,0),IF(MOD(O1304,2)=0,IF(DAY(fpdate)&gt;=15,DAY(fpdate)-14,DAY(fpdate)+14),DAY(fpdate))),IF(DAY(DATE(YEAR(fpdate),MONTH(fpdate)+O1304-1,DAY(fpdate)))&lt;&gt;DAY(fpdate),DATE(YEAR(fpdate),MONTH(fpdate)+O1304,0),DATE(YEAR(fpdate),MONTH(fpdate)+O1304-1,DAY(fpdate))))))</f>
        <v>#NAME?</v>
      </c>
      <c r="Q1304" s="80" t="str">
        <f>IF(O1304="","",IF(D1304&lt;&gt;"",D1304,IF(O1304=1,start_rate,IF(variable,IF(OR(O1304=1,O1304&lt;$J$23*periods_per_year),Q1303,MIN($J$24,IF(MOD(O1304-1,$J$26)=0,MAX($J$25,Q1303+$J$27),Q1303))),Q1303))))</f>
        <v>#NAME?</v>
      </c>
      <c r="R1304" s="78" t="str">
        <f t="shared" si="10"/>
        <v>#NAME?</v>
      </c>
      <c r="S1304" s="78" t="str">
        <f t="shared" si="11"/>
        <v>#NAME?</v>
      </c>
      <c r="T1304" s="78" t="str">
        <f t="shared" si="12"/>
        <v>#NAME?</v>
      </c>
      <c r="U1304" s="78" t="str">
        <f t="shared" si="13"/>
        <v>#NAME?</v>
      </c>
    </row>
    <row r="1305" ht="12.75" customHeight="1">
      <c r="A1305" s="74" t="str">
        <f t="shared" si="1"/>
        <v>#NAME?</v>
      </c>
      <c r="B1305" s="75" t="str">
        <f>IF(A1305="","",IF(OR(periods_per_year=26,periods_per_year=52),IF(periods_per_year=26,IF(A1305=1,fpdate,B1304+14),IF(periods_per_year=52,IF(A1305=1,fpdate,B1304+7),"n/a")),IF(periods_per_year=24,DATE(YEAR(fpdate),MONTH(fpdate)+(A1305-1)/2+IF(AND(DAY(fpdate)&gt;=15,MOD(A1305,2)=0),1,0),IF(MOD(A1305,2)=0,IF(DAY(fpdate)&gt;=15,DAY(fpdate)-14,DAY(fpdate)+14),DAY(fpdate))),IF(DAY(DATE(YEAR(fpdate),MONTH(fpdate)+A1305-1,DAY(fpdate)))&lt;&gt;DAY(fpdate),DATE(YEAR(fpdate),MONTH(fpdate)+A1305,0),DATE(YEAR(fpdate),MONTH(fpdate)+A1305-1,DAY(fpdate))))))</f>
        <v>#NAME?</v>
      </c>
      <c r="C1305" s="76" t="str">
        <f t="shared" si="2"/>
        <v>#NAME?</v>
      </c>
      <c r="D1305" s="77" t="str">
        <f>IF(A1305="","",IF(A1305=1,start_rate,IF(variable,IF(OR(A1305=1,A1305&lt;$J$23*periods_per_year),D1304,MIN($J$24,IF(MOD(A1305-1,$J$26)=0,MAX($J$25,D1304+$J$27),D1304))),D1304)))</f>
        <v>#NAME?</v>
      </c>
      <c r="E1305" s="78" t="str">
        <f t="shared" si="3"/>
        <v>#NAME?</v>
      </c>
      <c r="F1305" s="78" t="str">
        <f t="shared" si="4"/>
        <v>#NAME?</v>
      </c>
      <c r="G1305" s="78" t="str">
        <f>IF(OR(A1305="",A1305&lt;$E$23),"",IF(J1304&lt;=F1305,0,IF(IF(AND(A1305&gt;=$E$23,MOD(A1305-$E$23,int)=0),$E$24,0)+F1305&gt;=J1304+E1305,J1304+E1305-F1305,IF(AND(A1305&gt;=$E$23,MOD(A1305-$E$23,int)=0),$E$24,0)+IF(IF(AND(A1305&gt;=$E$23,MOD(A1305-$E$23,int)=0),$E$24,0)+IF(MOD(A1305-$E$27,periods_per_year)=0,$E$26,0)+F1305&lt;J1304+E1305,IF(MOD(A1305-$E$27,periods_per_year)=0,$E$26,0),J1304+E1305-IF(AND(A1305&gt;=$E$23,MOD(A1305-$E$23,int)=0),$E$24,0)-F1305))))</f>
        <v>#NAME?</v>
      </c>
      <c r="H1305" s="79"/>
      <c r="I1305" s="78" t="str">
        <f t="shared" si="5"/>
        <v>#NAME?</v>
      </c>
      <c r="J1305" s="78" t="str">
        <f t="shared" si="6"/>
        <v>#NAME?</v>
      </c>
      <c r="K1305" s="78" t="str">
        <f t="shared" si="7"/>
        <v>#NAME?</v>
      </c>
      <c r="L1305" s="78" t="str">
        <f t="shared" si="8"/>
        <v>#NAME?</v>
      </c>
      <c r="M1305" s="4"/>
      <c r="N1305" s="4"/>
      <c r="O1305" s="74" t="str">
        <f t="shared" si="9"/>
        <v>#NAME?</v>
      </c>
      <c r="P1305" s="75" t="str">
        <f>IF(O1305="","",IF(OR(periods_per_year=26,periods_per_year=52),IF(periods_per_year=26,IF(O1305=1,fpdate,P1304+14),IF(periods_per_year=52,IF(O1305=1,fpdate,P1304+7),"n/a")),IF(periods_per_year=24,DATE(YEAR(fpdate),MONTH(fpdate)+(O1305-1)/2+IF(AND(DAY(fpdate)&gt;=15,MOD(O1305,2)=0),1,0),IF(MOD(O1305,2)=0,IF(DAY(fpdate)&gt;=15,DAY(fpdate)-14,DAY(fpdate)+14),DAY(fpdate))),IF(DAY(DATE(YEAR(fpdate),MONTH(fpdate)+O1305-1,DAY(fpdate)))&lt;&gt;DAY(fpdate),DATE(YEAR(fpdate),MONTH(fpdate)+O1305,0),DATE(YEAR(fpdate),MONTH(fpdate)+O1305-1,DAY(fpdate))))))</f>
        <v>#NAME?</v>
      </c>
      <c r="Q1305" s="80" t="str">
        <f>IF(O1305="","",IF(D1305&lt;&gt;"",D1305,IF(O1305=1,start_rate,IF(variable,IF(OR(O1305=1,O1305&lt;$J$23*periods_per_year),Q1304,MIN($J$24,IF(MOD(O1305-1,$J$26)=0,MAX($J$25,Q1304+$J$27),Q1304))),Q1304))))</f>
        <v>#NAME?</v>
      </c>
      <c r="R1305" s="78" t="str">
        <f t="shared" si="10"/>
        <v>#NAME?</v>
      </c>
      <c r="S1305" s="78" t="str">
        <f t="shared" si="11"/>
        <v>#NAME?</v>
      </c>
      <c r="T1305" s="78" t="str">
        <f t="shared" si="12"/>
        <v>#NAME?</v>
      </c>
      <c r="U1305" s="78" t="str">
        <f t="shared" si="13"/>
        <v>#NAME?</v>
      </c>
    </row>
    <row r="1306" ht="12.75" customHeight="1">
      <c r="A1306" s="74" t="str">
        <f t="shared" si="1"/>
        <v>#NAME?</v>
      </c>
      <c r="B1306" s="75" t="str">
        <f>IF(A1306="","",IF(OR(periods_per_year=26,periods_per_year=52),IF(periods_per_year=26,IF(A1306=1,fpdate,B1305+14),IF(periods_per_year=52,IF(A1306=1,fpdate,B1305+7),"n/a")),IF(periods_per_year=24,DATE(YEAR(fpdate),MONTH(fpdate)+(A1306-1)/2+IF(AND(DAY(fpdate)&gt;=15,MOD(A1306,2)=0),1,0),IF(MOD(A1306,2)=0,IF(DAY(fpdate)&gt;=15,DAY(fpdate)-14,DAY(fpdate)+14),DAY(fpdate))),IF(DAY(DATE(YEAR(fpdate),MONTH(fpdate)+A1306-1,DAY(fpdate)))&lt;&gt;DAY(fpdate),DATE(YEAR(fpdate),MONTH(fpdate)+A1306,0),DATE(YEAR(fpdate),MONTH(fpdate)+A1306-1,DAY(fpdate))))))</f>
        <v>#NAME?</v>
      </c>
      <c r="C1306" s="76" t="str">
        <f t="shared" si="2"/>
        <v>#NAME?</v>
      </c>
      <c r="D1306" s="77" t="str">
        <f>IF(A1306="","",IF(A1306=1,start_rate,IF(variable,IF(OR(A1306=1,A1306&lt;$J$23*periods_per_year),D1305,MIN($J$24,IF(MOD(A1306-1,$J$26)=0,MAX($J$25,D1305+$J$27),D1305))),D1305)))</f>
        <v>#NAME?</v>
      </c>
      <c r="E1306" s="78" t="str">
        <f t="shared" si="3"/>
        <v>#NAME?</v>
      </c>
      <c r="F1306" s="78" t="str">
        <f t="shared" si="4"/>
        <v>#NAME?</v>
      </c>
      <c r="G1306" s="78" t="str">
        <f>IF(OR(A1306="",A1306&lt;$E$23),"",IF(J1305&lt;=F1306,0,IF(IF(AND(A1306&gt;=$E$23,MOD(A1306-$E$23,int)=0),$E$24,0)+F1306&gt;=J1305+E1306,J1305+E1306-F1306,IF(AND(A1306&gt;=$E$23,MOD(A1306-$E$23,int)=0),$E$24,0)+IF(IF(AND(A1306&gt;=$E$23,MOD(A1306-$E$23,int)=0),$E$24,0)+IF(MOD(A1306-$E$27,periods_per_year)=0,$E$26,0)+F1306&lt;J1305+E1306,IF(MOD(A1306-$E$27,periods_per_year)=0,$E$26,0),J1305+E1306-IF(AND(A1306&gt;=$E$23,MOD(A1306-$E$23,int)=0),$E$24,0)-F1306))))</f>
        <v>#NAME?</v>
      </c>
      <c r="H1306" s="79"/>
      <c r="I1306" s="78" t="str">
        <f t="shared" si="5"/>
        <v>#NAME?</v>
      </c>
      <c r="J1306" s="78" t="str">
        <f t="shared" si="6"/>
        <v>#NAME?</v>
      </c>
      <c r="K1306" s="78" t="str">
        <f t="shared" si="7"/>
        <v>#NAME?</v>
      </c>
      <c r="L1306" s="78" t="str">
        <f t="shared" si="8"/>
        <v>#NAME?</v>
      </c>
      <c r="M1306" s="4"/>
      <c r="N1306" s="4"/>
      <c r="O1306" s="74" t="str">
        <f t="shared" si="9"/>
        <v>#NAME?</v>
      </c>
      <c r="P1306" s="75" t="str">
        <f>IF(O1306="","",IF(OR(periods_per_year=26,periods_per_year=52),IF(periods_per_year=26,IF(O1306=1,fpdate,P1305+14),IF(periods_per_year=52,IF(O1306=1,fpdate,P1305+7),"n/a")),IF(periods_per_year=24,DATE(YEAR(fpdate),MONTH(fpdate)+(O1306-1)/2+IF(AND(DAY(fpdate)&gt;=15,MOD(O1306,2)=0),1,0),IF(MOD(O1306,2)=0,IF(DAY(fpdate)&gt;=15,DAY(fpdate)-14,DAY(fpdate)+14),DAY(fpdate))),IF(DAY(DATE(YEAR(fpdate),MONTH(fpdate)+O1306-1,DAY(fpdate)))&lt;&gt;DAY(fpdate),DATE(YEAR(fpdate),MONTH(fpdate)+O1306,0),DATE(YEAR(fpdate),MONTH(fpdate)+O1306-1,DAY(fpdate))))))</f>
        <v>#NAME?</v>
      </c>
      <c r="Q1306" s="80" t="str">
        <f>IF(O1306="","",IF(D1306&lt;&gt;"",D1306,IF(O1306=1,start_rate,IF(variable,IF(OR(O1306=1,O1306&lt;$J$23*periods_per_year),Q1305,MIN($J$24,IF(MOD(O1306-1,$J$26)=0,MAX($J$25,Q1305+$J$27),Q1305))),Q1305))))</f>
        <v>#NAME?</v>
      </c>
      <c r="R1306" s="78" t="str">
        <f t="shared" si="10"/>
        <v>#NAME?</v>
      </c>
      <c r="S1306" s="78" t="str">
        <f t="shared" si="11"/>
        <v>#NAME?</v>
      </c>
      <c r="T1306" s="78" t="str">
        <f t="shared" si="12"/>
        <v>#NAME?</v>
      </c>
      <c r="U1306" s="78" t="str">
        <f t="shared" si="13"/>
        <v>#NAME?</v>
      </c>
    </row>
    <row r="1307" ht="12.75" customHeight="1">
      <c r="A1307" s="74" t="str">
        <f t="shared" si="1"/>
        <v>#NAME?</v>
      </c>
      <c r="B1307" s="75" t="str">
        <f>IF(A1307="","",IF(OR(periods_per_year=26,periods_per_year=52),IF(periods_per_year=26,IF(A1307=1,fpdate,B1306+14),IF(periods_per_year=52,IF(A1307=1,fpdate,B1306+7),"n/a")),IF(periods_per_year=24,DATE(YEAR(fpdate),MONTH(fpdate)+(A1307-1)/2+IF(AND(DAY(fpdate)&gt;=15,MOD(A1307,2)=0),1,0),IF(MOD(A1307,2)=0,IF(DAY(fpdate)&gt;=15,DAY(fpdate)-14,DAY(fpdate)+14),DAY(fpdate))),IF(DAY(DATE(YEAR(fpdate),MONTH(fpdate)+A1307-1,DAY(fpdate)))&lt;&gt;DAY(fpdate),DATE(YEAR(fpdate),MONTH(fpdate)+A1307,0),DATE(YEAR(fpdate),MONTH(fpdate)+A1307-1,DAY(fpdate))))))</f>
        <v>#NAME?</v>
      </c>
      <c r="C1307" s="76" t="str">
        <f t="shared" si="2"/>
        <v>#NAME?</v>
      </c>
      <c r="D1307" s="77" t="str">
        <f>IF(A1307="","",IF(A1307=1,start_rate,IF(variable,IF(OR(A1307=1,A1307&lt;$J$23*periods_per_year),D1306,MIN($J$24,IF(MOD(A1307-1,$J$26)=0,MAX($J$25,D1306+$J$27),D1306))),D1306)))</f>
        <v>#NAME?</v>
      </c>
      <c r="E1307" s="78" t="str">
        <f t="shared" si="3"/>
        <v>#NAME?</v>
      </c>
      <c r="F1307" s="78" t="str">
        <f t="shared" si="4"/>
        <v>#NAME?</v>
      </c>
      <c r="G1307" s="78" t="str">
        <f>IF(OR(A1307="",A1307&lt;$E$23),"",IF(J1306&lt;=F1307,0,IF(IF(AND(A1307&gt;=$E$23,MOD(A1307-$E$23,int)=0),$E$24,0)+F1307&gt;=J1306+E1307,J1306+E1307-F1307,IF(AND(A1307&gt;=$E$23,MOD(A1307-$E$23,int)=0),$E$24,0)+IF(IF(AND(A1307&gt;=$E$23,MOD(A1307-$E$23,int)=0),$E$24,0)+IF(MOD(A1307-$E$27,periods_per_year)=0,$E$26,0)+F1307&lt;J1306+E1307,IF(MOD(A1307-$E$27,periods_per_year)=0,$E$26,0),J1306+E1307-IF(AND(A1307&gt;=$E$23,MOD(A1307-$E$23,int)=0),$E$24,0)-F1307))))</f>
        <v>#NAME?</v>
      </c>
      <c r="H1307" s="79"/>
      <c r="I1307" s="78" t="str">
        <f t="shared" si="5"/>
        <v>#NAME?</v>
      </c>
      <c r="J1307" s="78" t="str">
        <f t="shared" si="6"/>
        <v>#NAME?</v>
      </c>
      <c r="K1307" s="78" t="str">
        <f t="shared" si="7"/>
        <v>#NAME?</v>
      </c>
      <c r="L1307" s="78" t="str">
        <f t="shared" si="8"/>
        <v>#NAME?</v>
      </c>
      <c r="M1307" s="4"/>
      <c r="N1307" s="4"/>
      <c r="O1307" s="74" t="str">
        <f t="shared" si="9"/>
        <v>#NAME?</v>
      </c>
      <c r="P1307" s="75" t="str">
        <f>IF(O1307="","",IF(OR(periods_per_year=26,periods_per_year=52),IF(periods_per_year=26,IF(O1307=1,fpdate,P1306+14),IF(periods_per_year=52,IF(O1307=1,fpdate,P1306+7),"n/a")),IF(periods_per_year=24,DATE(YEAR(fpdate),MONTH(fpdate)+(O1307-1)/2+IF(AND(DAY(fpdate)&gt;=15,MOD(O1307,2)=0),1,0),IF(MOD(O1307,2)=0,IF(DAY(fpdate)&gt;=15,DAY(fpdate)-14,DAY(fpdate)+14),DAY(fpdate))),IF(DAY(DATE(YEAR(fpdate),MONTH(fpdate)+O1307-1,DAY(fpdate)))&lt;&gt;DAY(fpdate),DATE(YEAR(fpdate),MONTH(fpdate)+O1307,0),DATE(YEAR(fpdate),MONTH(fpdate)+O1307-1,DAY(fpdate))))))</f>
        <v>#NAME?</v>
      </c>
      <c r="Q1307" s="80" t="str">
        <f>IF(O1307="","",IF(D1307&lt;&gt;"",D1307,IF(O1307=1,start_rate,IF(variable,IF(OR(O1307=1,O1307&lt;$J$23*periods_per_year),Q1306,MIN($J$24,IF(MOD(O1307-1,$J$26)=0,MAX($J$25,Q1306+$J$27),Q1306))),Q1306))))</f>
        <v>#NAME?</v>
      </c>
      <c r="R1307" s="78" t="str">
        <f t="shared" si="10"/>
        <v>#NAME?</v>
      </c>
      <c r="S1307" s="78" t="str">
        <f t="shared" si="11"/>
        <v>#NAME?</v>
      </c>
      <c r="T1307" s="78" t="str">
        <f t="shared" si="12"/>
        <v>#NAME?</v>
      </c>
      <c r="U1307" s="78" t="str">
        <f t="shared" si="13"/>
        <v>#NAME?</v>
      </c>
    </row>
    <row r="1308" ht="12.75" customHeight="1">
      <c r="A1308" s="74" t="str">
        <f t="shared" si="1"/>
        <v>#NAME?</v>
      </c>
      <c r="B1308" s="75" t="str">
        <f>IF(A1308="","",IF(OR(periods_per_year=26,periods_per_year=52),IF(periods_per_year=26,IF(A1308=1,fpdate,B1307+14),IF(periods_per_year=52,IF(A1308=1,fpdate,B1307+7),"n/a")),IF(periods_per_year=24,DATE(YEAR(fpdate),MONTH(fpdate)+(A1308-1)/2+IF(AND(DAY(fpdate)&gt;=15,MOD(A1308,2)=0),1,0),IF(MOD(A1308,2)=0,IF(DAY(fpdate)&gt;=15,DAY(fpdate)-14,DAY(fpdate)+14),DAY(fpdate))),IF(DAY(DATE(YEAR(fpdate),MONTH(fpdate)+A1308-1,DAY(fpdate)))&lt;&gt;DAY(fpdate),DATE(YEAR(fpdate),MONTH(fpdate)+A1308,0),DATE(YEAR(fpdate),MONTH(fpdate)+A1308-1,DAY(fpdate))))))</f>
        <v>#NAME?</v>
      </c>
      <c r="C1308" s="76" t="str">
        <f t="shared" si="2"/>
        <v>#NAME?</v>
      </c>
      <c r="D1308" s="77" t="str">
        <f>IF(A1308="","",IF(A1308=1,start_rate,IF(variable,IF(OR(A1308=1,A1308&lt;$J$23*periods_per_year),D1307,MIN($J$24,IF(MOD(A1308-1,$J$26)=0,MAX($J$25,D1307+$J$27),D1307))),D1307)))</f>
        <v>#NAME?</v>
      </c>
      <c r="E1308" s="78" t="str">
        <f t="shared" si="3"/>
        <v>#NAME?</v>
      </c>
      <c r="F1308" s="78" t="str">
        <f t="shared" si="4"/>
        <v>#NAME?</v>
      </c>
      <c r="G1308" s="78" t="str">
        <f>IF(OR(A1308="",A1308&lt;$E$23),"",IF(J1307&lt;=F1308,0,IF(IF(AND(A1308&gt;=$E$23,MOD(A1308-$E$23,int)=0),$E$24,0)+F1308&gt;=J1307+E1308,J1307+E1308-F1308,IF(AND(A1308&gt;=$E$23,MOD(A1308-$E$23,int)=0),$E$24,0)+IF(IF(AND(A1308&gt;=$E$23,MOD(A1308-$E$23,int)=0),$E$24,0)+IF(MOD(A1308-$E$27,periods_per_year)=0,$E$26,0)+F1308&lt;J1307+E1308,IF(MOD(A1308-$E$27,periods_per_year)=0,$E$26,0),J1307+E1308-IF(AND(A1308&gt;=$E$23,MOD(A1308-$E$23,int)=0),$E$24,0)-F1308))))</f>
        <v>#NAME?</v>
      </c>
      <c r="H1308" s="79"/>
      <c r="I1308" s="78" t="str">
        <f t="shared" si="5"/>
        <v>#NAME?</v>
      </c>
      <c r="J1308" s="78" t="str">
        <f t="shared" si="6"/>
        <v>#NAME?</v>
      </c>
      <c r="K1308" s="78" t="str">
        <f t="shared" si="7"/>
        <v>#NAME?</v>
      </c>
      <c r="L1308" s="78" t="str">
        <f t="shared" si="8"/>
        <v>#NAME?</v>
      </c>
      <c r="M1308" s="4"/>
      <c r="N1308" s="4"/>
      <c r="O1308" s="74" t="str">
        <f t="shared" si="9"/>
        <v>#NAME?</v>
      </c>
      <c r="P1308" s="75" t="str">
        <f>IF(O1308="","",IF(OR(periods_per_year=26,periods_per_year=52),IF(periods_per_year=26,IF(O1308=1,fpdate,P1307+14),IF(periods_per_year=52,IF(O1308=1,fpdate,P1307+7),"n/a")),IF(periods_per_year=24,DATE(YEAR(fpdate),MONTH(fpdate)+(O1308-1)/2+IF(AND(DAY(fpdate)&gt;=15,MOD(O1308,2)=0),1,0),IF(MOD(O1308,2)=0,IF(DAY(fpdate)&gt;=15,DAY(fpdate)-14,DAY(fpdate)+14),DAY(fpdate))),IF(DAY(DATE(YEAR(fpdate),MONTH(fpdate)+O1308-1,DAY(fpdate)))&lt;&gt;DAY(fpdate),DATE(YEAR(fpdate),MONTH(fpdate)+O1308,0),DATE(YEAR(fpdate),MONTH(fpdate)+O1308-1,DAY(fpdate))))))</f>
        <v>#NAME?</v>
      </c>
      <c r="Q1308" s="80" t="str">
        <f>IF(O1308="","",IF(D1308&lt;&gt;"",D1308,IF(O1308=1,start_rate,IF(variable,IF(OR(O1308=1,O1308&lt;$J$23*periods_per_year),Q1307,MIN($J$24,IF(MOD(O1308-1,$J$26)=0,MAX($J$25,Q1307+$J$27),Q1307))),Q1307))))</f>
        <v>#NAME?</v>
      </c>
      <c r="R1308" s="78" t="str">
        <f t="shared" si="10"/>
        <v>#NAME?</v>
      </c>
      <c r="S1308" s="78" t="str">
        <f t="shared" si="11"/>
        <v>#NAME?</v>
      </c>
      <c r="T1308" s="78" t="str">
        <f t="shared" si="12"/>
        <v>#NAME?</v>
      </c>
      <c r="U1308" s="78" t="str">
        <f t="shared" si="13"/>
        <v>#NAME?</v>
      </c>
    </row>
    <row r="1309" ht="12.75" customHeight="1">
      <c r="A1309" s="74" t="str">
        <f t="shared" si="1"/>
        <v>#NAME?</v>
      </c>
      <c r="B1309" s="75" t="str">
        <f>IF(A1309="","",IF(OR(periods_per_year=26,periods_per_year=52),IF(periods_per_year=26,IF(A1309=1,fpdate,B1308+14),IF(periods_per_year=52,IF(A1309=1,fpdate,B1308+7),"n/a")),IF(periods_per_year=24,DATE(YEAR(fpdate),MONTH(fpdate)+(A1309-1)/2+IF(AND(DAY(fpdate)&gt;=15,MOD(A1309,2)=0),1,0),IF(MOD(A1309,2)=0,IF(DAY(fpdate)&gt;=15,DAY(fpdate)-14,DAY(fpdate)+14),DAY(fpdate))),IF(DAY(DATE(YEAR(fpdate),MONTH(fpdate)+A1309-1,DAY(fpdate)))&lt;&gt;DAY(fpdate),DATE(YEAR(fpdate),MONTH(fpdate)+A1309,0),DATE(YEAR(fpdate),MONTH(fpdate)+A1309-1,DAY(fpdate))))))</f>
        <v>#NAME?</v>
      </c>
      <c r="C1309" s="76" t="str">
        <f t="shared" si="2"/>
        <v>#NAME?</v>
      </c>
      <c r="D1309" s="77" t="str">
        <f>IF(A1309="","",IF(A1309=1,start_rate,IF(variable,IF(OR(A1309=1,A1309&lt;$J$23*periods_per_year),D1308,MIN($J$24,IF(MOD(A1309-1,$J$26)=0,MAX($J$25,D1308+$J$27),D1308))),D1308)))</f>
        <v>#NAME?</v>
      </c>
      <c r="E1309" s="78" t="str">
        <f t="shared" si="3"/>
        <v>#NAME?</v>
      </c>
      <c r="F1309" s="78" t="str">
        <f t="shared" si="4"/>
        <v>#NAME?</v>
      </c>
      <c r="G1309" s="78" t="str">
        <f>IF(OR(A1309="",A1309&lt;$E$23),"",IF(J1308&lt;=F1309,0,IF(IF(AND(A1309&gt;=$E$23,MOD(A1309-$E$23,int)=0),$E$24,0)+F1309&gt;=J1308+E1309,J1308+E1309-F1309,IF(AND(A1309&gt;=$E$23,MOD(A1309-$E$23,int)=0),$E$24,0)+IF(IF(AND(A1309&gt;=$E$23,MOD(A1309-$E$23,int)=0),$E$24,0)+IF(MOD(A1309-$E$27,periods_per_year)=0,$E$26,0)+F1309&lt;J1308+E1309,IF(MOD(A1309-$E$27,periods_per_year)=0,$E$26,0),J1308+E1309-IF(AND(A1309&gt;=$E$23,MOD(A1309-$E$23,int)=0),$E$24,0)-F1309))))</f>
        <v>#NAME?</v>
      </c>
      <c r="H1309" s="79"/>
      <c r="I1309" s="78" t="str">
        <f t="shared" si="5"/>
        <v>#NAME?</v>
      </c>
      <c r="J1309" s="78" t="str">
        <f t="shared" si="6"/>
        <v>#NAME?</v>
      </c>
      <c r="K1309" s="78" t="str">
        <f t="shared" si="7"/>
        <v>#NAME?</v>
      </c>
      <c r="L1309" s="78" t="str">
        <f t="shared" si="8"/>
        <v>#NAME?</v>
      </c>
      <c r="M1309" s="4"/>
      <c r="N1309" s="4"/>
      <c r="O1309" s="74" t="str">
        <f t="shared" si="9"/>
        <v>#NAME?</v>
      </c>
      <c r="P1309" s="75" t="str">
        <f>IF(O1309="","",IF(OR(periods_per_year=26,periods_per_year=52),IF(periods_per_year=26,IF(O1309=1,fpdate,P1308+14),IF(periods_per_year=52,IF(O1309=1,fpdate,P1308+7),"n/a")),IF(periods_per_year=24,DATE(YEAR(fpdate),MONTH(fpdate)+(O1309-1)/2+IF(AND(DAY(fpdate)&gt;=15,MOD(O1309,2)=0),1,0),IF(MOD(O1309,2)=0,IF(DAY(fpdate)&gt;=15,DAY(fpdate)-14,DAY(fpdate)+14),DAY(fpdate))),IF(DAY(DATE(YEAR(fpdate),MONTH(fpdate)+O1309-1,DAY(fpdate)))&lt;&gt;DAY(fpdate),DATE(YEAR(fpdate),MONTH(fpdate)+O1309,0),DATE(YEAR(fpdate),MONTH(fpdate)+O1309-1,DAY(fpdate))))))</f>
        <v>#NAME?</v>
      </c>
      <c r="Q1309" s="80" t="str">
        <f>IF(O1309="","",IF(D1309&lt;&gt;"",D1309,IF(O1309=1,start_rate,IF(variable,IF(OR(O1309=1,O1309&lt;$J$23*periods_per_year),Q1308,MIN($J$24,IF(MOD(O1309-1,$J$26)=0,MAX($J$25,Q1308+$J$27),Q1308))),Q1308))))</f>
        <v>#NAME?</v>
      </c>
      <c r="R1309" s="78" t="str">
        <f t="shared" si="10"/>
        <v>#NAME?</v>
      </c>
      <c r="S1309" s="78" t="str">
        <f t="shared" si="11"/>
        <v>#NAME?</v>
      </c>
      <c r="T1309" s="78" t="str">
        <f t="shared" si="12"/>
        <v>#NAME?</v>
      </c>
      <c r="U1309" s="78" t="str">
        <f t="shared" si="13"/>
        <v>#NAME?</v>
      </c>
    </row>
    <row r="1310" ht="12.75" customHeight="1">
      <c r="A1310" s="74" t="str">
        <f t="shared" si="1"/>
        <v>#NAME?</v>
      </c>
      <c r="B1310" s="75" t="str">
        <f>IF(A1310="","",IF(OR(periods_per_year=26,periods_per_year=52),IF(periods_per_year=26,IF(A1310=1,fpdate,B1309+14),IF(periods_per_year=52,IF(A1310=1,fpdate,B1309+7),"n/a")),IF(periods_per_year=24,DATE(YEAR(fpdate),MONTH(fpdate)+(A1310-1)/2+IF(AND(DAY(fpdate)&gt;=15,MOD(A1310,2)=0),1,0),IF(MOD(A1310,2)=0,IF(DAY(fpdate)&gt;=15,DAY(fpdate)-14,DAY(fpdate)+14),DAY(fpdate))),IF(DAY(DATE(YEAR(fpdate),MONTH(fpdate)+A1310-1,DAY(fpdate)))&lt;&gt;DAY(fpdate),DATE(YEAR(fpdate),MONTH(fpdate)+A1310,0),DATE(YEAR(fpdate),MONTH(fpdate)+A1310-1,DAY(fpdate))))))</f>
        <v>#NAME?</v>
      </c>
      <c r="C1310" s="76" t="str">
        <f t="shared" si="2"/>
        <v>#NAME?</v>
      </c>
      <c r="D1310" s="77" t="str">
        <f>IF(A1310="","",IF(A1310=1,start_rate,IF(variable,IF(OR(A1310=1,A1310&lt;$J$23*periods_per_year),D1309,MIN($J$24,IF(MOD(A1310-1,$J$26)=0,MAX($J$25,D1309+$J$27),D1309))),D1309)))</f>
        <v>#NAME?</v>
      </c>
      <c r="E1310" s="78" t="str">
        <f t="shared" si="3"/>
        <v>#NAME?</v>
      </c>
      <c r="F1310" s="78" t="str">
        <f t="shared" si="4"/>
        <v>#NAME?</v>
      </c>
      <c r="G1310" s="78" t="str">
        <f>IF(OR(A1310="",A1310&lt;$E$23),"",IF(J1309&lt;=F1310,0,IF(IF(AND(A1310&gt;=$E$23,MOD(A1310-$E$23,int)=0),$E$24,0)+F1310&gt;=J1309+E1310,J1309+E1310-F1310,IF(AND(A1310&gt;=$E$23,MOD(A1310-$E$23,int)=0),$E$24,0)+IF(IF(AND(A1310&gt;=$E$23,MOD(A1310-$E$23,int)=0),$E$24,0)+IF(MOD(A1310-$E$27,periods_per_year)=0,$E$26,0)+F1310&lt;J1309+E1310,IF(MOD(A1310-$E$27,periods_per_year)=0,$E$26,0),J1309+E1310-IF(AND(A1310&gt;=$E$23,MOD(A1310-$E$23,int)=0),$E$24,0)-F1310))))</f>
        <v>#NAME?</v>
      </c>
      <c r="H1310" s="79"/>
      <c r="I1310" s="78" t="str">
        <f t="shared" si="5"/>
        <v>#NAME?</v>
      </c>
      <c r="J1310" s="78" t="str">
        <f t="shared" si="6"/>
        <v>#NAME?</v>
      </c>
      <c r="K1310" s="78" t="str">
        <f t="shared" si="7"/>
        <v>#NAME?</v>
      </c>
      <c r="L1310" s="78" t="str">
        <f t="shared" si="8"/>
        <v>#NAME?</v>
      </c>
      <c r="M1310" s="4"/>
      <c r="N1310" s="4"/>
      <c r="O1310" s="74" t="str">
        <f t="shared" si="9"/>
        <v>#NAME?</v>
      </c>
      <c r="P1310" s="75" t="str">
        <f>IF(O1310="","",IF(OR(periods_per_year=26,periods_per_year=52),IF(periods_per_year=26,IF(O1310=1,fpdate,P1309+14),IF(periods_per_year=52,IF(O1310=1,fpdate,P1309+7),"n/a")),IF(periods_per_year=24,DATE(YEAR(fpdate),MONTH(fpdate)+(O1310-1)/2+IF(AND(DAY(fpdate)&gt;=15,MOD(O1310,2)=0),1,0),IF(MOD(O1310,2)=0,IF(DAY(fpdate)&gt;=15,DAY(fpdate)-14,DAY(fpdate)+14),DAY(fpdate))),IF(DAY(DATE(YEAR(fpdate),MONTH(fpdate)+O1310-1,DAY(fpdate)))&lt;&gt;DAY(fpdate),DATE(YEAR(fpdate),MONTH(fpdate)+O1310,0),DATE(YEAR(fpdate),MONTH(fpdate)+O1310-1,DAY(fpdate))))))</f>
        <v>#NAME?</v>
      </c>
      <c r="Q1310" s="80" t="str">
        <f>IF(O1310="","",IF(D1310&lt;&gt;"",D1310,IF(O1310=1,start_rate,IF(variable,IF(OR(O1310=1,O1310&lt;$J$23*periods_per_year),Q1309,MIN($J$24,IF(MOD(O1310-1,$J$26)=0,MAX($J$25,Q1309+$J$27),Q1309))),Q1309))))</f>
        <v>#NAME?</v>
      </c>
      <c r="R1310" s="78" t="str">
        <f t="shared" si="10"/>
        <v>#NAME?</v>
      </c>
      <c r="S1310" s="78" t="str">
        <f t="shared" si="11"/>
        <v>#NAME?</v>
      </c>
      <c r="T1310" s="78" t="str">
        <f t="shared" si="12"/>
        <v>#NAME?</v>
      </c>
      <c r="U1310" s="78" t="str">
        <f t="shared" si="13"/>
        <v>#NAME?</v>
      </c>
    </row>
    <row r="1311" ht="12.75" customHeight="1">
      <c r="A1311" s="74" t="str">
        <f t="shared" si="1"/>
        <v>#NAME?</v>
      </c>
      <c r="B1311" s="75" t="str">
        <f>IF(A1311="","",IF(OR(periods_per_year=26,periods_per_year=52),IF(periods_per_year=26,IF(A1311=1,fpdate,B1310+14),IF(periods_per_year=52,IF(A1311=1,fpdate,B1310+7),"n/a")),IF(periods_per_year=24,DATE(YEAR(fpdate),MONTH(fpdate)+(A1311-1)/2+IF(AND(DAY(fpdate)&gt;=15,MOD(A1311,2)=0),1,0),IF(MOD(A1311,2)=0,IF(DAY(fpdate)&gt;=15,DAY(fpdate)-14,DAY(fpdate)+14),DAY(fpdate))),IF(DAY(DATE(YEAR(fpdate),MONTH(fpdate)+A1311-1,DAY(fpdate)))&lt;&gt;DAY(fpdate),DATE(YEAR(fpdate),MONTH(fpdate)+A1311,0),DATE(YEAR(fpdate),MONTH(fpdate)+A1311-1,DAY(fpdate))))))</f>
        <v>#NAME?</v>
      </c>
      <c r="C1311" s="76" t="str">
        <f t="shared" si="2"/>
        <v>#NAME?</v>
      </c>
      <c r="D1311" s="77" t="str">
        <f>IF(A1311="","",IF(A1311=1,start_rate,IF(variable,IF(OR(A1311=1,A1311&lt;$J$23*periods_per_year),D1310,MIN($J$24,IF(MOD(A1311-1,$J$26)=0,MAX($J$25,D1310+$J$27),D1310))),D1310)))</f>
        <v>#NAME?</v>
      </c>
      <c r="E1311" s="78" t="str">
        <f t="shared" si="3"/>
        <v>#NAME?</v>
      </c>
      <c r="F1311" s="78" t="str">
        <f t="shared" si="4"/>
        <v>#NAME?</v>
      </c>
      <c r="G1311" s="78" t="str">
        <f>IF(OR(A1311="",A1311&lt;$E$23),"",IF(J1310&lt;=F1311,0,IF(IF(AND(A1311&gt;=$E$23,MOD(A1311-$E$23,int)=0),$E$24,0)+F1311&gt;=J1310+E1311,J1310+E1311-F1311,IF(AND(A1311&gt;=$E$23,MOD(A1311-$E$23,int)=0),$E$24,0)+IF(IF(AND(A1311&gt;=$E$23,MOD(A1311-$E$23,int)=0),$E$24,0)+IF(MOD(A1311-$E$27,periods_per_year)=0,$E$26,0)+F1311&lt;J1310+E1311,IF(MOD(A1311-$E$27,periods_per_year)=0,$E$26,0),J1310+E1311-IF(AND(A1311&gt;=$E$23,MOD(A1311-$E$23,int)=0),$E$24,0)-F1311))))</f>
        <v>#NAME?</v>
      </c>
      <c r="H1311" s="79"/>
      <c r="I1311" s="78" t="str">
        <f t="shared" si="5"/>
        <v>#NAME?</v>
      </c>
      <c r="J1311" s="78" t="str">
        <f t="shared" si="6"/>
        <v>#NAME?</v>
      </c>
      <c r="K1311" s="78" t="str">
        <f t="shared" si="7"/>
        <v>#NAME?</v>
      </c>
      <c r="L1311" s="78" t="str">
        <f t="shared" si="8"/>
        <v>#NAME?</v>
      </c>
      <c r="M1311" s="4"/>
      <c r="N1311" s="4"/>
      <c r="O1311" s="74" t="str">
        <f t="shared" si="9"/>
        <v>#NAME?</v>
      </c>
      <c r="P1311" s="75" t="str">
        <f>IF(O1311="","",IF(OR(periods_per_year=26,periods_per_year=52),IF(periods_per_year=26,IF(O1311=1,fpdate,P1310+14),IF(periods_per_year=52,IF(O1311=1,fpdate,P1310+7),"n/a")),IF(periods_per_year=24,DATE(YEAR(fpdate),MONTH(fpdate)+(O1311-1)/2+IF(AND(DAY(fpdate)&gt;=15,MOD(O1311,2)=0),1,0),IF(MOD(O1311,2)=0,IF(DAY(fpdate)&gt;=15,DAY(fpdate)-14,DAY(fpdate)+14),DAY(fpdate))),IF(DAY(DATE(YEAR(fpdate),MONTH(fpdate)+O1311-1,DAY(fpdate)))&lt;&gt;DAY(fpdate),DATE(YEAR(fpdate),MONTH(fpdate)+O1311,0),DATE(YEAR(fpdate),MONTH(fpdate)+O1311-1,DAY(fpdate))))))</f>
        <v>#NAME?</v>
      </c>
      <c r="Q1311" s="80" t="str">
        <f>IF(O1311="","",IF(D1311&lt;&gt;"",D1311,IF(O1311=1,start_rate,IF(variable,IF(OR(O1311=1,O1311&lt;$J$23*periods_per_year),Q1310,MIN($J$24,IF(MOD(O1311-1,$J$26)=0,MAX($J$25,Q1310+$J$27),Q1310))),Q1310))))</f>
        <v>#NAME?</v>
      </c>
      <c r="R1311" s="78" t="str">
        <f t="shared" si="10"/>
        <v>#NAME?</v>
      </c>
      <c r="S1311" s="78" t="str">
        <f t="shared" si="11"/>
        <v>#NAME?</v>
      </c>
      <c r="T1311" s="78" t="str">
        <f t="shared" si="12"/>
        <v>#NAME?</v>
      </c>
      <c r="U1311" s="78" t="str">
        <f t="shared" si="13"/>
        <v>#NAME?</v>
      </c>
    </row>
    <row r="1312" ht="12.75" customHeight="1">
      <c r="A1312" s="74" t="str">
        <f t="shared" si="1"/>
        <v>#NAME?</v>
      </c>
      <c r="B1312" s="75" t="str">
        <f>IF(A1312="","",IF(OR(periods_per_year=26,periods_per_year=52),IF(periods_per_year=26,IF(A1312=1,fpdate,B1311+14),IF(periods_per_year=52,IF(A1312=1,fpdate,B1311+7),"n/a")),IF(periods_per_year=24,DATE(YEAR(fpdate),MONTH(fpdate)+(A1312-1)/2+IF(AND(DAY(fpdate)&gt;=15,MOD(A1312,2)=0),1,0),IF(MOD(A1312,2)=0,IF(DAY(fpdate)&gt;=15,DAY(fpdate)-14,DAY(fpdate)+14),DAY(fpdate))),IF(DAY(DATE(YEAR(fpdate),MONTH(fpdate)+A1312-1,DAY(fpdate)))&lt;&gt;DAY(fpdate),DATE(YEAR(fpdate),MONTH(fpdate)+A1312,0),DATE(YEAR(fpdate),MONTH(fpdate)+A1312-1,DAY(fpdate))))))</f>
        <v>#NAME?</v>
      </c>
      <c r="C1312" s="76" t="str">
        <f t="shared" si="2"/>
        <v>#NAME?</v>
      </c>
      <c r="D1312" s="77" t="str">
        <f>IF(A1312="","",IF(A1312=1,start_rate,IF(variable,IF(OR(A1312=1,A1312&lt;$J$23*periods_per_year),D1311,MIN($J$24,IF(MOD(A1312-1,$J$26)=0,MAX($J$25,D1311+$J$27),D1311))),D1311)))</f>
        <v>#NAME?</v>
      </c>
      <c r="E1312" s="78" t="str">
        <f t="shared" si="3"/>
        <v>#NAME?</v>
      </c>
      <c r="F1312" s="78" t="str">
        <f t="shared" si="4"/>
        <v>#NAME?</v>
      </c>
      <c r="G1312" s="78" t="str">
        <f>IF(OR(A1312="",A1312&lt;$E$23),"",IF(J1311&lt;=F1312,0,IF(IF(AND(A1312&gt;=$E$23,MOD(A1312-$E$23,int)=0),$E$24,0)+F1312&gt;=J1311+E1312,J1311+E1312-F1312,IF(AND(A1312&gt;=$E$23,MOD(A1312-$E$23,int)=0),$E$24,0)+IF(IF(AND(A1312&gt;=$E$23,MOD(A1312-$E$23,int)=0),$E$24,0)+IF(MOD(A1312-$E$27,periods_per_year)=0,$E$26,0)+F1312&lt;J1311+E1312,IF(MOD(A1312-$E$27,periods_per_year)=0,$E$26,0),J1311+E1312-IF(AND(A1312&gt;=$E$23,MOD(A1312-$E$23,int)=0),$E$24,0)-F1312))))</f>
        <v>#NAME?</v>
      </c>
      <c r="H1312" s="79"/>
      <c r="I1312" s="78" t="str">
        <f t="shared" si="5"/>
        <v>#NAME?</v>
      </c>
      <c r="J1312" s="78" t="str">
        <f t="shared" si="6"/>
        <v>#NAME?</v>
      </c>
      <c r="K1312" s="78" t="str">
        <f t="shared" si="7"/>
        <v>#NAME?</v>
      </c>
      <c r="L1312" s="78" t="str">
        <f t="shared" si="8"/>
        <v>#NAME?</v>
      </c>
      <c r="M1312" s="4"/>
      <c r="N1312" s="4"/>
      <c r="O1312" s="74" t="str">
        <f t="shared" si="9"/>
        <v>#NAME?</v>
      </c>
      <c r="P1312" s="75" t="str">
        <f>IF(O1312="","",IF(OR(periods_per_year=26,periods_per_year=52),IF(periods_per_year=26,IF(O1312=1,fpdate,P1311+14),IF(periods_per_year=52,IF(O1312=1,fpdate,P1311+7),"n/a")),IF(periods_per_year=24,DATE(YEAR(fpdate),MONTH(fpdate)+(O1312-1)/2+IF(AND(DAY(fpdate)&gt;=15,MOD(O1312,2)=0),1,0),IF(MOD(O1312,2)=0,IF(DAY(fpdate)&gt;=15,DAY(fpdate)-14,DAY(fpdate)+14),DAY(fpdate))),IF(DAY(DATE(YEAR(fpdate),MONTH(fpdate)+O1312-1,DAY(fpdate)))&lt;&gt;DAY(fpdate),DATE(YEAR(fpdate),MONTH(fpdate)+O1312,0),DATE(YEAR(fpdate),MONTH(fpdate)+O1312-1,DAY(fpdate))))))</f>
        <v>#NAME?</v>
      </c>
      <c r="Q1312" s="80" t="str">
        <f>IF(O1312="","",IF(D1312&lt;&gt;"",D1312,IF(O1312=1,start_rate,IF(variable,IF(OR(O1312=1,O1312&lt;$J$23*periods_per_year),Q1311,MIN($J$24,IF(MOD(O1312-1,$J$26)=0,MAX($J$25,Q1311+$J$27),Q1311))),Q1311))))</f>
        <v>#NAME?</v>
      </c>
      <c r="R1312" s="78" t="str">
        <f t="shared" si="10"/>
        <v>#NAME?</v>
      </c>
      <c r="S1312" s="78" t="str">
        <f t="shared" si="11"/>
        <v>#NAME?</v>
      </c>
      <c r="T1312" s="78" t="str">
        <f t="shared" si="12"/>
        <v>#NAME?</v>
      </c>
      <c r="U1312" s="78" t="str">
        <f t="shared" si="13"/>
        <v>#NAME?</v>
      </c>
    </row>
    <row r="1313" ht="12.75" customHeight="1">
      <c r="A1313" s="74" t="str">
        <f t="shared" si="1"/>
        <v>#NAME?</v>
      </c>
      <c r="B1313" s="75" t="str">
        <f>IF(A1313="","",IF(OR(periods_per_year=26,periods_per_year=52),IF(periods_per_year=26,IF(A1313=1,fpdate,B1312+14),IF(periods_per_year=52,IF(A1313=1,fpdate,B1312+7),"n/a")),IF(periods_per_year=24,DATE(YEAR(fpdate),MONTH(fpdate)+(A1313-1)/2+IF(AND(DAY(fpdate)&gt;=15,MOD(A1313,2)=0),1,0),IF(MOD(A1313,2)=0,IF(DAY(fpdate)&gt;=15,DAY(fpdate)-14,DAY(fpdate)+14),DAY(fpdate))),IF(DAY(DATE(YEAR(fpdate),MONTH(fpdate)+A1313-1,DAY(fpdate)))&lt;&gt;DAY(fpdate),DATE(YEAR(fpdate),MONTH(fpdate)+A1313,0),DATE(YEAR(fpdate),MONTH(fpdate)+A1313-1,DAY(fpdate))))))</f>
        <v>#NAME?</v>
      </c>
      <c r="C1313" s="76" t="str">
        <f t="shared" si="2"/>
        <v>#NAME?</v>
      </c>
      <c r="D1313" s="77" t="str">
        <f>IF(A1313="","",IF(A1313=1,start_rate,IF(variable,IF(OR(A1313=1,A1313&lt;$J$23*periods_per_year),D1312,MIN($J$24,IF(MOD(A1313-1,$J$26)=0,MAX($J$25,D1312+$J$27),D1312))),D1312)))</f>
        <v>#NAME?</v>
      </c>
      <c r="E1313" s="78" t="str">
        <f t="shared" si="3"/>
        <v>#NAME?</v>
      </c>
      <c r="F1313" s="78" t="str">
        <f t="shared" si="4"/>
        <v>#NAME?</v>
      </c>
      <c r="G1313" s="78" t="str">
        <f>IF(OR(A1313="",A1313&lt;$E$23),"",IF(J1312&lt;=F1313,0,IF(IF(AND(A1313&gt;=$E$23,MOD(A1313-$E$23,int)=0),$E$24,0)+F1313&gt;=J1312+E1313,J1312+E1313-F1313,IF(AND(A1313&gt;=$E$23,MOD(A1313-$E$23,int)=0),$E$24,0)+IF(IF(AND(A1313&gt;=$E$23,MOD(A1313-$E$23,int)=0),$E$24,0)+IF(MOD(A1313-$E$27,periods_per_year)=0,$E$26,0)+F1313&lt;J1312+E1313,IF(MOD(A1313-$E$27,periods_per_year)=0,$E$26,0),J1312+E1313-IF(AND(A1313&gt;=$E$23,MOD(A1313-$E$23,int)=0),$E$24,0)-F1313))))</f>
        <v>#NAME?</v>
      </c>
      <c r="H1313" s="79"/>
      <c r="I1313" s="78" t="str">
        <f t="shared" si="5"/>
        <v>#NAME?</v>
      </c>
      <c r="J1313" s="78" t="str">
        <f t="shared" si="6"/>
        <v>#NAME?</v>
      </c>
      <c r="K1313" s="78" t="str">
        <f t="shared" si="7"/>
        <v>#NAME?</v>
      </c>
      <c r="L1313" s="78" t="str">
        <f t="shared" si="8"/>
        <v>#NAME?</v>
      </c>
      <c r="M1313" s="4"/>
      <c r="N1313" s="4"/>
      <c r="O1313" s="74" t="str">
        <f t="shared" si="9"/>
        <v>#NAME?</v>
      </c>
      <c r="P1313" s="75" t="str">
        <f>IF(O1313="","",IF(OR(periods_per_year=26,periods_per_year=52),IF(periods_per_year=26,IF(O1313=1,fpdate,P1312+14),IF(periods_per_year=52,IF(O1313=1,fpdate,P1312+7),"n/a")),IF(periods_per_year=24,DATE(YEAR(fpdate),MONTH(fpdate)+(O1313-1)/2+IF(AND(DAY(fpdate)&gt;=15,MOD(O1313,2)=0),1,0),IF(MOD(O1313,2)=0,IF(DAY(fpdate)&gt;=15,DAY(fpdate)-14,DAY(fpdate)+14),DAY(fpdate))),IF(DAY(DATE(YEAR(fpdate),MONTH(fpdate)+O1313-1,DAY(fpdate)))&lt;&gt;DAY(fpdate),DATE(YEAR(fpdate),MONTH(fpdate)+O1313,0),DATE(YEAR(fpdate),MONTH(fpdate)+O1313-1,DAY(fpdate))))))</f>
        <v>#NAME?</v>
      </c>
      <c r="Q1313" s="80" t="str">
        <f>IF(O1313="","",IF(D1313&lt;&gt;"",D1313,IF(O1313=1,start_rate,IF(variable,IF(OR(O1313=1,O1313&lt;$J$23*periods_per_year),Q1312,MIN($J$24,IF(MOD(O1313-1,$J$26)=0,MAX($J$25,Q1312+$J$27),Q1312))),Q1312))))</f>
        <v>#NAME?</v>
      </c>
      <c r="R1313" s="78" t="str">
        <f t="shared" si="10"/>
        <v>#NAME?</v>
      </c>
      <c r="S1313" s="78" t="str">
        <f t="shared" si="11"/>
        <v>#NAME?</v>
      </c>
      <c r="T1313" s="78" t="str">
        <f t="shared" si="12"/>
        <v>#NAME?</v>
      </c>
      <c r="U1313" s="78" t="str">
        <f t="shared" si="13"/>
        <v>#NAME?</v>
      </c>
    </row>
    <row r="1314" ht="12.75" customHeight="1">
      <c r="A1314" s="74" t="str">
        <f t="shared" si="1"/>
        <v>#NAME?</v>
      </c>
      <c r="B1314" s="75" t="str">
        <f>IF(A1314="","",IF(OR(periods_per_year=26,periods_per_year=52),IF(periods_per_year=26,IF(A1314=1,fpdate,B1313+14),IF(periods_per_year=52,IF(A1314=1,fpdate,B1313+7),"n/a")),IF(periods_per_year=24,DATE(YEAR(fpdate),MONTH(fpdate)+(A1314-1)/2+IF(AND(DAY(fpdate)&gt;=15,MOD(A1314,2)=0),1,0),IF(MOD(A1314,2)=0,IF(DAY(fpdate)&gt;=15,DAY(fpdate)-14,DAY(fpdate)+14),DAY(fpdate))),IF(DAY(DATE(YEAR(fpdate),MONTH(fpdate)+A1314-1,DAY(fpdate)))&lt;&gt;DAY(fpdate),DATE(YEAR(fpdate),MONTH(fpdate)+A1314,0),DATE(YEAR(fpdate),MONTH(fpdate)+A1314-1,DAY(fpdate))))))</f>
        <v>#NAME?</v>
      </c>
      <c r="C1314" s="76" t="str">
        <f t="shared" si="2"/>
        <v>#NAME?</v>
      </c>
      <c r="D1314" s="77" t="str">
        <f>IF(A1314="","",IF(A1314=1,start_rate,IF(variable,IF(OR(A1314=1,A1314&lt;$J$23*periods_per_year),D1313,MIN($J$24,IF(MOD(A1314-1,$J$26)=0,MAX($J$25,D1313+$J$27),D1313))),D1313)))</f>
        <v>#NAME?</v>
      </c>
      <c r="E1314" s="78" t="str">
        <f t="shared" si="3"/>
        <v>#NAME?</v>
      </c>
      <c r="F1314" s="78" t="str">
        <f t="shared" si="4"/>
        <v>#NAME?</v>
      </c>
      <c r="G1314" s="78" t="str">
        <f>IF(OR(A1314="",A1314&lt;$E$23),"",IF(J1313&lt;=F1314,0,IF(IF(AND(A1314&gt;=$E$23,MOD(A1314-$E$23,int)=0),$E$24,0)+F1314&gt;=J1313+E1314,J1313+E1314-F1314,IF(AND(A1314&gt;=$E$23,MOD(A1314-$E$23,int)=0),$E$24,0)+IF(IF(AND(A1314&gt;=$E$23,MOD(A1314-$E$23,int)=0),$E$24,0)+IF(MOD(A1314-$E$27,periods_per_year)=0,$E$26,0)+F1314&lt;J1313+E1314,IF(MOD(A1314-$E$27,periods_per_year)=0,$E$26,0),J1313+E1314-IF(AND(A1314&gt;=$E$23,MOD(A1314-$E$23,int)=0),$E$24,0)-F1314))))</f>
        <v>#NAME?</v>
      </c>
      <c r="H1314" s="79"/>
      <c r="I1314" s="78" t="str">
        <f t="shared" si="5"/>
        <v>#NAME?</v>
      </c>
      <c r="J1314" s="78" t="str">
        <f t="shared" si="6"/>
        <v>#NAME?</v>
      </c>
      <c r="K1314" s="78" t="str">
        <f t="shared" si="7"/>
        <v>#NAME?</v>
      </c>
      <c r="L1314" s="78" t="str">
        <f t="shared" si="8"/>
        <v>#NAME?</v>
      </c>
      <c r="M1314" s="4"/>
      <c r="N1314" s="4"/>
      <c r="O1314" s="74" t="str">
        <f t="shared" si="9"/>
        <v>#NAME?</v>
      </c>
      <c r="P1314" s="75" t="str">
        <f>IF(O1314="","",IF(OR(periods_per_year=26,periods_per_year=52),IF(periods_per_year=26,IF(O1314=1,fpdate,P1313+14),IF(periods_per_year=52,IF(O1314=1,fpdate,P1313+7),"n/a")),IF(periods_per_year=24,DATE(YEAR(fpdate),MONTH(fpdate)+(O1314-1)/2+IF(AND(DAY(fpdate)&gt;=15,MOD(O1314,2)=0),1,0),IF(MOD(O1314,2)=0,IF(DAY(fpdate)&gt;=15,DAY(fpdate)-14,DAY(fpdate)+14),DAY(fpdate))),IF(DAY(DATE(YEAR(fpdate),MONTH(fpdate)+O1314-1,DAY(fpdate)))&lt;&gt;DAY(fpdate),DATE(YEAR(fpdate),MONTH(fpdate)+O1314,0),DATE(YEAR(fpdate),MONTH(fpdate)+O1314-1,DAY(fpdate))))))</f>
        <v>#NAME?</v>
      </c>
      <c r="Q1314" s="80" t="str">
        <f>IF(O1314="","",IF(D1314&lt;&gt;"",D1314,IF(O1314=1,start_rate,IF(variable,IF(OR(O1314=1,O1314&lt;$J$23*periods_per_year),Q1313,MIN($J$24,IF(MOD(O1314-1,$J$26)=0,MAX($J$25,Q1313+$J$27),Q1313))),Q1313))))</f>
        <v>#NAME?</v>
      </c>
      <c r="R1314" s="78" t="str">
        <f t="shared" si="10"/>
        <v>#NAME?</v>
      </c>
      <c r="S1314" s="78" t="str">
        <f t="shared" si="11"/>
        <v>#NAME?</v>
      </c>
      <c r="T1314" s="78" t="str">
        <f t="shared" si="12"/>
        <v>#NAME?</v>
      </c>
      <c r="U1314" s="78" t="str">
        <f t="shared" si="13"/>
        <v>#NAME?</v>
      </c>
    </row>
    <row r="1315" ht="12.75" customHeight="1">
      <c r="A1315" s="74" t="str">
        <f t="shared" si="1"/>
        <v>#NAME?</v>
      </c>
      <c r="B1315" s="75" t="str">
        <f>IF(A1315="","",IF(OR(periods_per_year=26,periods_per_year=52),IF(periods_per_year=26,IF(A1315=1,fpdate,B1314+14),IF(periods_per_year=52,IF(A1315=1,fpdate,B1314+7),"n/a")),IF(periods_per_year=24,DATE(YEAR(fpdate),MONTH(fpdate)+(A1315-1)/2+IF(AND(DAY(fpdate)&gt;=15,MOD(A1315,2)=0),1,0),IF(MOD(A1315,2)=0,IF(DAY(fpdate)&gt;=15,DAY(fpdate)-14,DAY(fpdate)+14),DAY(fpdate))),IF(DAY(DATE(YEAR(fpdate),MONTH(fpdate)+A1315-1,DAY(fpdate)))&lt;&gt;DAY(fpdate),DATE(YEAR(fpdate),MONTH(fpdate)+A1315,0),DATE(YEAR(fpdate),MONTH(fpdate)+A1315-1,DAY(fpdate))))))</f>
        <v>#NAME?</v>
      </c>
      <c r="C1315" s="76" t="str">
        <f t="shared" si="2"/>
        <v>#NAME?</v>
      </c>
      <c r="D1315" s="77" t="str">
        <f>IF(A1315="","",IF(A1315=1,start_rate,IF(variable,IF(OR(A1315=1,A1315&lt;$J$23*periods_per_year),D1314,MIN($J$24,IF(MOD(A1315-1,$J$26)=0,MAX($J$25,D1314+$J$27),D1314))),D1314)))</f>
        <v>#NAME?</v>
      </c>
      <c r="E1315" s="78" t="str">
        <f t="shared" si="3"/>
        <v>#NAME?</v>
      </c>
      <c r="F1315" s="78" t="str">
        <f t="shared" si="4"/>
        <v>#NAME?</v>
      </c>
      <c r="G1315" s="78" t="str">
        <f>IF(OR(A1315="",A1315&lt;$E$23),"",IF(J1314&lt;=F1315,0,IF(IF(AND(A1315&gt;=$E$23,MOD(A1315-$E$23,int)=0),$E$24,0)+F1315&gt;=J1314+E1315,J1314+E1315-F1315,IF(AND(A1315&gt;=$E$23,MOD(A1315-$E$23,int)=0),$E$24,0)+IF(IF(AND(A1315&gt;=$E$23,MOD(A1315-$E$23,int)=0),$E$24,0)+IF(MOD(A1315-$E$27,periods_per_year)=0,$E$26,0)+F1315&lt;J1314+E1315,IF(MOD(A1315-$E$27,periods_per_year)=0,$E$26,0),J1314+E1315-IF(AND(A1315&gt;=$E$23,MOD(A1315-$E$23,int)=0),$E$24,0)-F1315))))</f>
        <v>#NAME?</v>
      </c>
      <c r="H1315" s="79"/>
      <c r="I1315" s="78" t="str">
        <f t="shared" si="5"/>
        <v>#NAME?</v>
      </c>
      <c r="J1315" s="78" t="str">
        <f t="shared" si="6"/>
        <v>#NAME?</v>
      </c>
      <c r="K1315" s="78" t="str">
        <f t="shared" si="7"/>
        <v>#NAME?</v>
      </c>
      <c r="L1315" s="78" t="str">
        <f t="shared" si="8"/>
        <v>#NAME?</v>
      </c>
      <c r="M1315" s="4"/>
      <c r="N1315" s="4"/>
      <c r="O1315" s="74" t="str">
        <f t="shared" si="9"/>
        <v>#NAME?</v>
      </c>
      <c r="P1315" s="75" t="str">
        <f>IF(O1315="","",IF(OR(periods_per_year=26,periods_per_year=52),IF(periods_per_year=26,IF(O1315=1,fpdate,P1314+14),IF(periods_per_year=52,IF(O1315=1,fpdate,P1314+7),"n/a")),IF(periods_per_year=24,DATE(YEAR(fpdate),MONTH(fpdate)+(O1315-1)/2+IF(AND(DAY(fpdate)&gt;=15,MOD(O1315,2)=0),1,0),IF(MOD(O1315,2)=0,IF(DAY(fpdate)&gt;=15,DAY(fpdate)-14,DAY(fpdate)+14),DAY(fpdate))),IF(DAY(DATE(YEAR(fpdate),MONTH(fpdate)+O1315-1,DAY(fpdate)))&lt;&gt;DAY(fpdate),DATE(YEAR(fpdate),MONTH(fpdate)+O1315,0),DATE(YEAR(fpdate),MONTH(fpdate)+O1315-1,DAY(fpdate))))))</f>
        <v>#NAME?</v>
      </c>
      <c r="Q1315" s="80" t="str">
        <f>IF(O1315="","",IF(D1315&lt;&gt;"",D1315,IF(O1315=1,start_rate,IF(variable,IF(OR(O1315=1,O1315&lt;$J$23*periods_per_year),Q1314,MIN($J$24,IF(MOD(O1315-1,$J$26)=0,MAX($J$25,Q1314+$J$27),Q1314))),Q1314))))</f>
        <v>#NAME?</v>
      </c>
      <c r="R1315" s="78" t="str">
        <f t="shared" si="10"/>
        <v>#NAME?</v>
      </c>
      <c r="S1315" s="78" t="str">
        <f t="shared" si="11"/>
        <v>#NAME?</v>
      </c>
      <c r="T1315" s="78" t="str">
        <f t="shared" si="12"/>
        <v>#NAME?</v>
      </c>
      <c r="U1315" s="78" t="str">
        <f t="shared" si="13"/>
        <v>#NAME?</v>
      </c>
    </row>
    <row r="1316" ht="12.75" customHeight="1">
      <c r="A1316" s="74" t="str">
        <f t="shared" si="1"/>
        <v>#NAME?</v>
      </c>
      <c r="B1316" s="75" t="str">
        <f>IF(A1316="","",IF(OR(periods_per_year=26,periods_per_year=52),IF(periods_per_year=26,IF(A1316=1,fpdate,B1315+14),IF(periods_per_year=52,IF(A1316=1,fpdate,B1315+7),"n/a")),IF(periods_per_year=24,DATE(YEAR(fpdate),MONTH(fpdate)+(A1316-1)/2+IF(AND(DAY(fpdate)&gt;=15,MOD(A1316,2)=0),1,0),IF(MOD(A1316,2)=0,IF(DAY(fpdate)&gt;=15,DAY(fpdate)-14,DAY(fpdate)+14),DAY(fpdate))),IF(DAY(DATE(YEAR(fpdate),MONTH(fpdate)+A1316-1,DAY(fpdate)))&lt;&gt;DAY(fpdate),DATE(YEAR(fpdate),MONTH(fpdate)+A1316,0),DATE(YEAR(fpdate),MONTH(fpdate)+A1316-1,DAY(fpdate))))))</f>
        <v>#NAME?</v>
      </c>
      <c r="C1316" s="76" t="str">
        <f t="shared" si="2"/>
        <v>#NAME?</v>
      </c>
      <c r="D1316" s="77" t="str">
        <f>IF(A1316="","",IF(A1316=1,start_rate,IF(variable,IF(OR(A1316=1,A1316&lt;$J$23*periods_per_year),D1315,MIN($J$24,IF(MOD(A1316-1,$J$26)=0,MAX($J$25,D1315+$J$27),D1315))),D1315)))</f>
        <v>#NAME?</v>
      </c>
      <c r="E1316" s="78" t="str">
        <f t="shared" si="3"/>
        <v>#NAME?</v>
      </c>
      <c r="F1316" s="78" t="str">
        <f t="shared" si="4"/>
        <v>#NAME?</v>
      </c>
      <c r="G1316" s="78" t="str">
        <f>IF(OR(A1316="",A1316&lt;$E$23),"",IF(J1315&lt;=F1316,0,IF(IF(AND(A1316&gt;=$E$23,MOD(A1316-$E$23,int)=0),$E$24,0)+F1316&gt;=J1315+E1316,J1315+E1316-F1316,IF(AND(A1316&gt;=$E$23,MOD(A1316-$E$23,int)=0),$E$24,0)+IF(IF(AND(A1316&gt;=$E$23,MOD(A1316-$E$23,int)=0),$E$24,0)+IF(MOD(A1316-$E$27,periods_per_year)=0,$E$26,0)+F1316&lt;J1315+E1316,IF(MOD(A1316-$E$27,periods_per_year)=0,$E$26,0),J1315+E1316-IF(AND(A1316&gt;=$E$23,MOD(A1316-$E$23,int)=0),$E$24,0)-F1316))))</f>
        <v>#NAME?</v>
      </c>
      <c r="H1316" s="79"/>
      <c r="I1316" s="78" t="str">
        <f t="shared" si="5"/>
        <v>#NAME?</v>
      </c>
      <c r="J1316" s="78" t="str">
        <f t="shared" si="6"/>
        <v>#NAME?</v>
      </c>
      <c r="K1316" s="78" t="str">
        <f t="shared" si="7"/>
        <v>#NAME?</v>
      </c>
      <c r="L1316" s="78" t="str">
        <f t="shared" si="8"/>
        <v>#NAME?</v>
      </c>
      <c r="M1316" s="4"/>
      <c r="N1316" s="4"/>
      <c r="O1316" s="74" t="str">
        <f t="shared" si="9"/>
        <v>#NAME?</v>
      </c>
      <c r="P1316" s="75" t="str">
        <f>IF(O1316="","",IF(OR(periods_per_year=26,periods_per_year=52),IF(periods_per_year=26,IF(O1316=1,fpdate,P1315+14),IF(periods_per_year=52,IF(O1316=1,fpdate,P1315+7),"n/a")),IF(periods_per_year=24,DATE(YEAR(fpdate),MONTH(fpdate)+(O1316-1)/2+IF(AND(DAY(fpdate)&gt;=15,MOD(O1316,2)=0),1,0),IF(MOD(O1316,2)=0,IF(DAY(fpdate)&gt;=15,DAY(fpdate)-14,DAY(fpdate)+14),DAY(fpdate))),IF(DAY(DATE(YEAR(fpdate),MONTH(fpdate)+O1316-1,DAY(fpdate)))&lt;&gt;DAY(fpdate),DATE(YEAR(fpdate),MONTH(fpdate)+O1316,0),DATE(YEAR(fpdate),MONTH(fpdate)+O1316-1,DAY(fpdate))))))</f>
        <v>#NAME?</v>
      </c>
      <c r="Q1316" s="80" t="str">
        <f>IF(O1316="","",IF(D1316&lt;&gt;"",D1316,IF(O1316=1,start_rate,IF(variable,IF(OR(O1316=1,O1316&lt;$J$23*periods_per_year),Q1315,MIN($J$24,IF(MOD(O1316-1,$J$26)=0,MAX($J$25,Q1315+$J$27),Q1315))),Q1315))))</f>
        <v>#NAME?</v>
      </c>
      <c r="R1316" s="78" t="str">
        <f t="shared" si="10"/>
        <v>#NAME?</v>
      </c>
      <c r="S1316" s="78" t="str">
        <f t="shared" si="11"/>
        <v>#NAME?</v>
      </c>
      <c r="T1316" s="78" t="str">
        <f t="shared" si="12"/>
        <v>#NAME?</v>
      </c>
      <c r="U1316" s="78" t="str">
        <f t="shared" si="13"/>
        <v>#NAME?</v>
      </c>
    </row>
    <row r="1317" ht="12.75" customHeight="1">
      <c r="A1317" s="74" t="str">
        <f t="shared" si="1"/>
        <v>#NAME?</v>
      </c>
      <c r="B1317" s="75" t="str">
        <f>IF(A1317="","",IF(OR(periods_per_year=26,periods_per_year=52),IF(periods_per_year=26,IF(A1317=1,fpdate,B1316+14),IF(periods_per_year=52,IF(A1317=1,fpdate,B1316+7),"n/a")),IF(periods_per_year=24,DATE(YEAR(fpdate),MONTH(fpdate)+(A1317-1)/2+IF(AND(DAY(fpdate)&gt;=15,MOD(A1317,2)=0),1,0),IF(MOD(A1317,2)=0,IF(DAY(fpdate)&gt;=15,DAY(fpdate)-14,DAY(fpdate)+14),DAY(fpdate))),IF(DAY(DATE(YEAR(fpdate),MONTH(fpdate)+A1317-1,DAY(fpdate)))&lt;&gt;DAY(fpdate),DATE(YEAR(fpdate),MONTH(fpdate)+A1317,0),DATE(YEAR(fpdate),MONTH(fpdate)+A1317-1,DAY(fpdate))))))</f>
        <v>#NAME?</v>
      </c>
      <c r="C1317" s="76" t="str">
        <f t="shared" si="2"/>
        <v>#NAME?</v>
      </c>
      <c r="D1317" s="77" t="str">
        <f>IF(A1317="","",IF(A1317=1,start_rate,IF(variable,IF(OR(A1317=1,A1317&lt;$J$23*periods_per_year),D1316,MIN($J$24,IF(MOD(A1317-1,$J$26)=0,MAX($J$25,D1316+$J$27),D1316))),D1316)))</f>
        <v>#NAME?</v>
      </c>
      <c r="E1317" s="78" t="str">
        <f t="shared" si="3"/>
        <v>#NAME?</v>
      </c>
      <c r="F1317" s="78" t="str">
        <f t="shared" si="4"/>
        <v>#NAME?</v>
      </c>
      <c r="G1317" s="78" t="str">
        <f>IF(OR(A1317="",A1317&lt;$E$23),"",IF(J1316&lt;=F1317,0,IF(IF(AND(A1317&gt;=$E$23,MOD(A1317-$E$23,int)=0),$E$24,0)+F1317&gt;=J1316+E1317,J1316+E1317-F1317,IF(AND(A1317&gt;=$E$23,MOD(A1317-$E$23,int)=0),$E$24,0)+IF(IF(AND(A1317&gt;=$E$23,MOD(A1317-$E$23,int)=0),$E$24,0)+IF(MOD(A1317-$E$27,periods_per_year)=0,$E$26,0)+F1317&lt;J1316+E1317,IF(MOD(A1317-$E$27,periods_per_year)=0,$E$26,0),J1316+E1317-IF(AND(A1317&gt;=$E$23,MOD(A1317-$E$23,int)=0),$E$24,0)-F1317))))</f>
        <v>#NAME?</v>
      </c>
      <c r="H1317" s="79"/>
      <c r="I1317" s="78" t="str">
        <f t="shared" si="5"/>
        <v>#NAME?</v>
      </c>
      <c r="J1317" s="78" t="str">
        <f t="shared" si="6"/>
        <v>#NAME?</v>
      </c>
      <c r="K1317" s="78" t="str">
        <f t="shared" si="7"/>
        <v>#NAME?</v>
      </c>
      <c r="L1317" s="78" t="str">
        <f t="shared" si="8"/>
        <v>#NAME?</v>
      </c>
      <c r="M1317" s="4"/>
      <c r="N1317" s="4"/>
      <c r="O1317" s="74" t="str">
        <f t="shared" si="9"/>
        <v>#NAME?</v>
      </c>
      <c r="P1317" s="75" t="str">
        <f>IF(O1317="","",IF(OR(periods_per_year=26,periods_per_year=52),IF(periods_per_year=26,IF(O1317=1,fpdate,P1316+14),IF(periods_per_year=52,IF(O1317=1,fpdate,P1316+7),"n/a")),IF(periods_per_year=24,DATE(YEAR(fpdate),MONTH(fpdate)+(O1317-1)/2+IF(AND(DAY(fpdate)&gt;=15,MOD(O1317,2)=0),1,0),IF(MOD(O1317,2)=0,IF(DAY(fpdate)&gt;=15,DAY(fpdate)-14,DAY(fpdate)+14),DAY(fpdate))),IF(DAY(DATE(YEAR(fpdate),MONTH(fpdate)+O1317-1,DAY(fpdate)))&lt;&gt;DAY(fpdate),DATE(YEAR(fpdate),MONTH(fpdate)+O1317,0),DATE(YEAR(fpdate),MONTH(fpdate)+O1317-1,DAY(fpdate))))))</f>
        <v>#NAME?</v>
      </c>
      <c r="Q1317" s="80" t="str">
        <f>IF(O1317="","",IF(D1317&lt;&gt;"",D1317,IF(O1317=1,start_rate,IF(variable,IF(OR(O1317=1,O1317&lt;$J$23*periods_per_year),Q1316,MIN($J$24,IF(MOD(O1317-1,$J$26)=0,MAX($J$25,Q1316+$J$27),Q1316))),Q1316))))</f>
        <v>#NAME?</v>
      </c>
      <c r="R1317" s="78" t="str">
        <f t="shared" si="10"/>
        <v>#NAME?</v>
      </c>
      <c r="S1317" s="78" t="str">
        <f t="shared" si="11"/>
        <v>#NAME?</v>
      </c>
      <c r="T1317" s="78" t="str">
        <f t="shared" si="12"/>
        <v>#NAME?</v>
      </c>
      <c r="U1317" s="78" t="str">
        <f t="shared" si="13"/>
        <v>#NAME?</v>
      </c>
    </row>
    <row r="1318" ht="12.75" customHeight="1">
      <c r="A1318" s="74" t="str">
        <f t="shared" si="1"/>
        <v>#NAME?</v>
      </c>
      <c r="B1318" s="75" t="str">
        <f>IF(A1318="","",IF(OR(periods_per_year=26,periods_per_year=52),IF(periods_per_year=26,IF(A1318=1,fpdate,B1317+14),IF(periods_per_year=52,IF(A1318=1,fpdate,B1317+7),"n/a")),IF(periods_per_year=24,DATE(YEAR(fpdate),MONTH(fpdate)+(A1318-1)/2+IF(AND(DAY(fpdate)&gt;=15,MOD(A1318,2)=0),1,0),IF(MOD(A1318,2)=0,IF(DAY(fpdate)&gt;=15,DAY(fpdate)-14,DAY(fpdate)+14),DAY(fpdate))),IF(DAY(DATE(YEAR(fpdate),MONTH(fpdate)+A1318-1,DAY(fpdate)))&lt;&gt;DAY(fpdate),DATE(YEAR(fpdate),MONTH(fpdate)+A1318,0),DATE(YEAR(fpdate),MONTH(fpdate)+A1318-1,DAY(fpdate))))))</f>
        <v>#NAME?</v>
      </c>
      <c r="C1318" s="76" t="str">
        <f t="shared" si="2"/>
        <v>#NAME?</v>
      </c>
      <c r="D1318" s="77" t="str">
        <f>IF(A1318="","",IF(A1318=1,start_rate,IF(variable,IF(OR(A1318=1,A1318&lt;$J$23*periods_per_year),D1317,MIN($J$24,IF(MOD(A1318-1,$J$26)=0,MAX($J$25,D1317+$J$27),D1317))),D1317)))</f>
        <v>#NAME?</v>
      </c>
      <c r="E1318" s="78" t="str">
        <f t="shared" si="3"/>
        <v>#NAME?</v>
      </c>
      <c r="F1318" s="78" t="str">
        <f t="shared" si="4"/>
        <v>#NAME?</v>
      </c>
      <c r="G1318" s="78" t="str">
        <f>IF(OR(A1318="",A1318&lt;$E$23),"",IF(J1317&lt;=F1318,0,IF(IF(AND(A1318&gt;=$E$23,MOD(A1318-$E$23,int)=0),$E$24,0)+F1318&gt;=J1317+E1318,J1317+E1318-F1318,IF(AND(A1318&gt;=$E$23,MOD(A1318-$E$23,int)=0),$E$24,0)+IF(IF(AND(A1318&gt;=$E$23,MOD(A1318-$E$23,int)=0),$E$24,0)+IF(MOD(A1318-$E$27,periods_per_year)=0,$E$26,0)+F1318&lt;J1317+E1318,IF(MOD(A1318-$E$27,periods_per_year)=0,$E$26,0),J1317+E1318-IF(AND(A1318&gt;=$E$23,MOD(A1318-$E$23,int)=0),$E$24,0)-F1318))))</f>
        <v>#NAME?</v>
      </c>
      <c r="H1318" s="79"/>
      <c r="I1318" s="78" t="str">
        <f t="shared" si="5"/>
        <v>#NAME?</v>
      </c>
      <c r="J1318" s="78" t="str">
        <f t="shared" si="6"/>
        <v>#NAME?</v>
      </c>
      <c r="K1318" s="78" t="str">
        <f t="shared" si="7"/>
        <v>#NAME?</v>
      </c>
      <c r="L1318" s="78" t="str">
        <f t="shared" si="8"/>
        <v>#NAME?</v>
      </c>
      <c r="M1318" s="4"/>
      <c r="N1318" s="4"/>
      <c r="O1318" s="74" t="str">
        <f t="shared" si="9"/>
        <v>#NAME?</v>
      </c>
      <c r="P1318" s="75" t="str">
        <f>IF(O1318="","",IF(OR(periods_per_year=26,periods_per_year=52),IF(periods_per_year=26,IF(O1318=1,fpdate,P1317+14),IF(periods_per_year=52,IF(O1318=1,fpdate,P1317+7),"n/a")),IF(periods_per_year=24,DATE(YEAR(fpdate),MONTH(fpdate)+(O1318-1)/2+IF(AND(DAY(fpdate)&gt;=15,MOD(O1318,2)=0),1,0),IF(MOD(O1318,2)=0,IF(DAY(fpdate)&gt;=15,DAY(fpdate)-14,DAY(fpdate)+14),DAY(fpdate))),IF(DAY(DATE(YEAR(fpdate),MONTH(fpdate)+O1318-1,DAY(fpdate)))&lt;&gt;DAY(fpdate),DATE(YEAR(fpdate),MONTH(fpdate)+O1318,0),DATE(YEAR(fpdate),MONTH(fpdate)+O1318-1,DAY(fpdate))))))</f>
        <v>#NAME?</v>
      </c>
      <c r="Q1318" s="80" t="str">
        <f>IF(O1318="","",IF(D1318&lt;&gt;"",D1318,IF(O1318=1,start_rate,IF(variable,IF(OR(O1318=1,O1318&lt;$J$23*periods_per_year),Q1317,MIN($J$24,IF(MOD(O1318-1,$J$26)=0,MAX($J$25,Q1317+$J$27),Q1317))),Q1317))))</f>
        <v>#NAME?</v>
      </c>
      <c r="R1318" s="78" t="str">
        <f t="shared" si="10"/>
        <v>#NAME?</v>
      </c>
      <c r="S1318" s="78" t="str">
        <f t="shared" si="11"/>
        <v>#NAME?</v>
      </c>
      <c r="T1318" s="78" t="str">
        <f t="shared" si="12"/>
        <v>#NAME?</v>
      </c>
      <c r="U1318" s="78" t="str">
        <f t="shared" si="13"/>
        <v>#NAME?</v>
      </c>
    </row>
    <row r="1319" ht="12.75" customHeight="1">
      <c r="A1319" s="74" t="str">
        <f t="shared" si="1"/>
        <v>#NAME?</v>
      </c>
      <c r="B1319" s="75" t="str">
        <f>IF(A1319="","",IF(OR(periods_per_year=26,periods_per_year=52),IF(periods_per_year=26,IF(A1319=1,fpdate,B1318+14),IF(periods_per_year=52,IF(A1319=1,fpdate,B1318+7),"n/a")),IF(periods_per_year=24,DATE(YEAR(fpdate),MONTH(fpdate)+(A1319-1)/2+IF(AND(DAY(fpdate)&gt;=15,MOD(A1319,2)=0),1,0),IF(MOD(A1319,2)=0,IF(DAY(fpdate)&gt;=15,DAY(fpdate)-14,DAY(fpdate)+14),DAY(fpdate))),IF(DAY(DATE(YEAR(fpdate),MONTH(fpdate)+A1319-1,DAY(fpdate)))&lt;&gt;DAY(fpdate),DATE(YEAR(fpdate),MONTH(fpdate)+A1319,0),DATE(YEAR(fpdate),MONTH(fpdate)+A1319-1,DAY(fpdate))))))</f>
        <v>#NAME?</v>
      </c>
      <c r="C1319" s="76" t="str">
        <f t="shared" si="2"/>
        <v>#NAME?</v>
      </c>
      <c r="D1319" s="77" t="str">
        <f>IF(A1319="","",IF(A1319=1,start_rate,IF(variable,IF(OR(A1319=1,A1319&lt;$J$23*periods_per_year),D1318,MIN($J$24,IF(MOD(A1319-1,$J$26)=0,MAX($J$25,D1318+$J$27),D1318))),D1318)))</f>
        <v>#NAME?</v>
      </c>
      <c r="E1319" s="78" t="str">
        <f t="shared" si="3"/>
        <v>#NAME?</v>
      </c>
      <c r="F1319" s="78" t="str">
        <f t="shared" si="4"/>
        <v>#NAME?</v>
      </c>
      <c r="G1319" s="78" t="str">
        <f>IF(OR(A1319="",A1319&lt;$E$23),"",IF(J1318&lt;=F1319,0,IF(IF(AND(A1319&gt;=$E$23,MOD(A1319-$E$23,int)=0),$E$24,0)+F1319&gt;=J1318+E1319,J1318+E1319-F1319,IF(AND(A1319&gt;=$E$23,MOD(A1319-$E$23,int)=0),$E$24,0)+IF(IF(AND(A1319&gt;=$E$23,MOD(A1319-$E$23,int)=0),$E$24,0)+IF(MOD(A1319-$E$27,periods_per_year)=0,$E$26,0)+F1319&lt;J1318+E1319,IF(MOD(A1319-$E$27,periods_per_year)=0,$E$26,0),J1318+E1319-IF(AND(A1319&gt;=$E$23,MOD(A1319-$E$23,int)=0),$E$24,0)-F1319))))</f>
        <v>#NAME?</v>
      </c>
      <c r="H1319" s="79"/>
      <c r="I1319" s="78" t="str">
        <f t="shared" si="5"/>
        <v>#NAME?</v>
      </c>
      <c r="J1319" s="78" t="str">
        <f t="shared" si="6"/>
        <v>#NAME?</v>
      </c>
      <c r="K1319" s="78" t="str">
        <f t="shared" si="7"/>
        <v>#NAME?</v>
      </c>
      <c r="L1319" s="78" t="str">
        <f t="shared" si="8"/>
        <v>#NAME?</v>
      </c>
      <c r="M1319" s="4"/>
      <c r="N1319" s="4"/>
      <c r="O1319" s="74" t="str">
        <f t="shared" si="9"/>
        <v>#NAME?</v>
      </c>
      <c r="P1319" s="75" t="str">
        <f>IF(O1319="","",IF(OR(periods_per_year=26,periods_per_year=52),IF(periods_per_year=26,IF(O1319=1,fpdate,P1318+14),IF(periods_per_year=52,IF(O1319=1,fpdate,P1318+7),"n/a")),IF(periods_per_year=24,DATE(YEAR(fpdate),MONTH(fpdate)+(O1319-1)/2+IF(AND(DAY(fpdate)&gt;=15,MOD(O1319,2)=0),1,0),IF(MOD(O1319,2)=0,IF(DAY(fpdate)&gt;=15,DAY(fpdate)-14,DAY(fpdate)+14),DAY(fpdate))),IF(DAY(DATE(YEAR(fpdate),MONTH(fpdate)+O1319-1,DAY(fpdate)))&lt;&gt;DAY(fpdate),DATE(YEAR(fpdate),MONTH(fpdate)+O1319,0),DATE(YEAR(fpdate),MONTH(fpdate)+O1319-1,DAY(fpdate))))))</f>
        <v>#NAME?</v>
      </c>
      <c r="Q1319" s="80" t="str">
        <f>IF(O1319="","",IF(D1319&lt;&gt;"",D1319,IF(O1319=1,start_rate,IF(variable,IF(OR(O1319=1,O1319&lt;$J$23*periods_per_year),Q1318,MIN($J$24,IF(MOD(O1319-1,$J$26)=0,MAX($J$25,Q1318+$J$27),Q1318))),Q1318))))</f>
        <v>#NAME?</v>
      </c>
      <c r="R1319" s="78" t="str">
        <f t="shared" si="10"/>
        <v>#NAME?</v>
      </c>
      <c r="S1319" s="78" t="str">
        <f t="shared" si="11"/>
        <v>#NAME?</v>
      </c>
      <c r="T1319" s="78" t="str">
        <f t="shared" si="12"/>
        <v>#NAME?</v>
      </c>
      <c r="U1319" s="78" t="str">
        <f t="shared" si="13"/>
        <v>#NAME?</v>
      </c>
    </row>
    <row r="1320" ht="12.75" customHeight="1">
      <c r="A1320" s="74" t="str">
        <f t="shared" si="1"/>
        <v>#NAME?</v>
      </c>
      <c r="B1320" s="75" t="str">
        <f>IF(A1320="","",IF(OR(periods_per_year=26,periods_per_year=52),IF(periods_per_year=26,IF(A1320=1,fpdate,B1319+14),IF(periods_per_year=52,IF(A1320=1,fpdate,B1319+7),"n/a")),IF(periods_per_year=24,DATE(YEAR(fpdate),MONTH(fpdate)+(A1320-1)/2+IF(AND(DAY(fpdate)&gt;=15,MOD(A1320,2)=0),1,0),IF(MOD(A1320,2)=0,IF(DAY(fpdate)&gt;=15,DAY(fpdate)-14,DAY(fpdate)+14),DAY(fpdate))),IF(DAY(DATE(YEAR(fpdate),MONTH(fpdate)+A1320-1,DAY(fpdate)))&lt;&gt;DAY(fpdate),DATE(YEAR(fpdate),MONTH(fpdate)+A1320,0),DATE(YEAR(fpdate),MONTH(fpdate)+A1320-1,DAY(fpdate))))))</f>
        <v>#NAME?</v>
      </c>
      <c r="C1320" s="76" t="str">
        <f t="shared" si="2"/>
        <v>#NAME?</v>
      </c>
      <c r="D1320" s="77" t="str">
        <f>IF(A1320="","",IF(A1320=1,start_rate,IF(variable,IF(OR(A1320=1,A1320&lt;$J$23*periods_per_year),D1319,MIN($J$24,IF(MOD(A1320-1,$J$26)=0,MAX($J$25,D1319+$J$27),D1319))),D1319)))</f>
        <v>#NAME?</v>
      </c>
      <c r="E1320" s="78" t="str">
        <f t="shared" si="3"/>
        <v>#NAME?</v>
      </c>
      <c r="F1320" s="78" t="str">
        <f t="shared" si="4"/>
        <v>#NAME?</v>
      </c>
      <c r="G1320" s="78" t="str">
        <f>IF(OR(A1320="",A1320&lt;$E$23),"",IF(J1319&lt;=F1320,0,IF(IF(AND(A1320&gt;=$E$23,MOD(A1320-$E$23,int)=0),$E$24,0)+F1320&gt;=J1319+E1320,J1319+E1320-F1320,IF(AND(A1320&gt;=$E$23,MOD(A1320-$E$23,int)=0),$E$24,0)+IF(IF(AND(A1320&gt;=$E$23,MOD(A1320-$E$23,int)=0),$E$24,0)+IF(MOD(A1320-$E$27,periods_per_year)=0,$E$26,0)+F1320&lt;J1319+E1320,IF(MOD(A1320-$E$27,periods_per_year)=0,$E$26,0),J1319+E1320-IF(AND(A1320&gt;=$E$23,MOD(A1320-$E$23,int)=0),$E$24,0)-F1320))))</f>
        <v>#NAME?</v>
      </c>
      <c r="H1320" s="79"/>
      <c r="I1320" s="78" t="str">
        <f t="shared" si="5"/>
        <v>#NAME?</v>
      </c>
      <c r="J1320" s="78" t="str">
        <f t="shared" si="6"/>
        <v>#NAME?</v>
      </c>
      <c r="K1320" s="78" t="str">
        <f t="shared" si="7"/>
        <v>#NAME?</v>
      </c>
      <c r="L1320" s="78" t="str">
        <f t="shared" si="8"/>
        <v>#NAME?</v>
      </c>
      <c r="M1320" s="4"/>
      <c r="N1320" s="4"/>
      <c r="O1320" s="74" t="str">
        <f t="shared" si="9"/>
        <v>#NAME?</v>
      </c>
      <c r="P1320" s="75" t="str">
        <f>IF(O1320="","",IF(OR(periods_per_year=26,periods_per_year=52),IF(periods_per_year=26,IF(O1320=1,fpdate,P1319+14),IF(periods_per_year=52,IF(O1320=1,fpdate,P1319+7),"n/a")),IF(periods_per_year=24,DATE(YEAR(fpdate),MONTH(fpdate)+(O1320-1)/2+IF(AND(DAY(fpdate)&gt;=15,MOD(O1320,2)=0),1,0),IF(MOD(O1320,2)=0,IF(DAY(fpdate)&gt;=15,DAY(fpdate)-14,DAY(fpdate)+14),DAY(fpdate))),IF(DAY(DATE(YEAR(fpdate),MONTH(fpdate)+O1320-1,DAY(fpdate)))&lt;&gt;DAY(fpdate),DATE(YEAR(fpdate),MONTH(fpdate)+O1320,0),DATE(YEAR(fpdate),MONTH(fpdate)+O1320-1,DAY(fpdate))))))</f>
        <v>#NAME?</v>
      </c>
      <c r="Q1320" s="80" t="str">
        <f>IF(O1320="","",IF(D1320&lt;&gt;"",D1320,IF(O1320=1,start_rate,IF(variable,IF(OR(O1320=1,O1320&lt;$J$23*periods_per_year),Q1319,MIN($J$24,IF(MOD(O1320-1,$J$26)=0,MAX($J$25,Q1319+$J$27),Q1319))),Q1319))))</f>
        <v>#NAME?</v>
      </c>
      <c r="R1320" s="78" t="str">
        <f t="shared" si="10"/>
        <v>#NAME?</v>
      </c>
      <c r="S1320" s="78" t="str">
        <f t="shared" si="11"/>
        <v>#NAME?</v>
      </c>
      <c r="T1320" s="78" t="str">
        <f t="shared" si="12"/>
        <v>#NAME?</v>
      </c>
      <c r="U1320" s="78" t="str">
        <f t="shared" si="13"/>
        <v>#NAME?</v>
      </c>
    </row>
    <row r="1321" ht="12.75" customHeight="1">
      <c r="A1321" s="74" t="str">
        <f t="shared" si="1"/>
        <v>#NAME?</v>
      </c>
      <c r="B1321" s="75" t="str">
        <f>IF(A1321="","",IF(OR(periods_per_year=26,periods_per_year=52),IF(periods_per_year=26,IF(A1321=1,fpdate,B1320+14),IF(periods_per_year=52,IF(A1321=1,fpdate,B1320+7),"n/a")),IF(periods_per_year=24,DATE(YEAR(fpdate),MONTH(fpdate)+(A1321-1)/2+IF(AND(DAY(fpdate)&gt;=15,MOD(A1321,2)=0),1,0),IF(MOD(A1321,2)=0,IF(DAY(fpdate)&gt;=15,DAY(fpdate)-14,DAY(fpdate)+14),DAY(fpdate))),IF(DAY(DATE(YEAR(fpdate),MONTH(fpdate)+A1321-1,DAY(fpdate)))&lt;&gt;DAY(fpdate),DATE(YEAR(fpdate),MONTH(fpdate)+A1321,0),DATE(YEAR(fpdate),MONTH(fpdate)+A1321-1,DAY(fpdate))))))</f>
        <v>#NAME?</v>
      </c>
      <c r="C1321" s="76" t="str">
        <f t="shared" si="2"/>
        <v>#NAME?</v>
      </c>
      <c r="D1321" s="77" t="str">
        <f>IF(A1321="","",IF(A1321=1,start_rate,IF(variable,IF(OR(A1321=1,A1321&lt;$J$23*periods_per_year),D1320,MIN($J$24,IF(MOD(A1321-1,$J$26)=0,MAX($J$25,D1320+$J$27),D1320))),D1320)))</f>
        <v>#NAME?</v>
      </c>
      <c r="E1321" s="78" t="str">
        <f t="shared" si="3"/>
        <v>#NAME?</v>
      </c>
      <c r="F1321" s="78" t="str">
        <f t="shared" si="4"/>
        <v>#NAME?</v>
      </c>
      <c r="G1321" s="78" t="str">
        <f>IF(OR(A1321="",A1321&lt;$E$23),"",IF(J1320&lt;=F1321,0,IF(IF(AND(A1321&gt;=$E$23,MOD(A1321-$E$23,int)=0),$E$24,0)+F1321&gt;=J1320+E1321,J1320+E1321-F1321,IF(AND(A1321&gt;=$E$23,MOD(A1321-$E$23,int)=0),$E$24,0)+IF(IF(AND(A1321&gt;=$E$23,MOD(A1321-$E$23,int)=0),$E$24,0)+IF(MOD(A1321-$E$27,periods_per_year)=0,$E$26,0)+F1321&lt;J1320+E1321,IF(MOD(A1321-$E$27,periods_per_year)=0,$E$26,0),J1320+E1321-IF(AND(A1321&gt;=$E$23,MOD(A1321-$E$23,int)=0),$E$24,0)-F1321))))</f>
        <v>#NAME?</v>
      </c>
      <c r="H1321" s="79"/>
      <c r="I1321" s="78" t="str">
        <f t="shared" si="5"/>
        <v>#NAME?</v>
      </c>
      <c r="J1321" s="78" t="str">
        <f t="shared" si="6"/>
        <v>#NAME?</v>
      </c>
      <c r="K1321" s="78" t="str">
        <f t="shared" si="7"/>
        <v>#NAME?</v>
      </c>
      <c r="L1321" s="78" t="str">
        <f t="shared" si="8"/>
        <v>#NAME?</v>
      </c>
      <c r="M1321" s="4"/>
      <c r="N1321" s="4"/>
      <c r="O1321" s="74" t="str">
        <f t="shared" si="9"/>
        <v>#NAME?</v>
      </c>
      <c r="P1321" s="75" t="str">
        <f>IF(O1321="","",IF(OR(periods_per_year=26,periods_per_year=52),IF(periods_per_year=26,IF(O1321=1,fpdate,P1320+14),IF(periods_per_year=52,IF(O1321=1,fpdate,P1320+7),"n/a")),IF(periods_per_year=24,DATE(YEAR(fpdate),MONTH(fpdate)+(O1321-1)/2+IF(AND(DAY(fpdate)&gt;=15,MOD(O1321,2)=0),1,0),IF(MOD(O1321,2)=0,IF(DAY(fpdate)&gt;=15,DAY(fpdate)-14,DAY(fpdate)+14),DAY(fpdate))),IF(DAY(DATE(YEAR(fpdate),MONTH(fpdate)+O1321-1,DAY(fpdate)))&lt;&gt;DAY(fpdate),DATE(YEAR(fpdate),MONTH(fpdate)+O1321,0),DATE(YEAR(fpdate),MONTH(fpdate)+O1321-1,DAY(fpdate))))))</f>
        <v>#NAME?</v>
      </c>
      <c r="Q1321" s="80" t="str">
        <f>IF(O1321="","",IF(D1321&lt;&gt;"",D1321,IF(O1321=1,start_rate,IF(variable,IF(OR(O1321=1,O1321&lt;$J$23*periods_per_year),Q1320,MIN($J$24,IF(MOD(O1321-1,$J$26)=0,MAX($J$25,Q1320+$J$27),Q1320))),Q1320))))</f>
        <v>#NAME?</v>
      </c>
      <c r="R1321" s="78" t="str">
        <f t="shared" si="10"/>
        <v>#NAME?</v>
      </c>
      <c r="S1321" s="78" t="str">
        <f t="shared" si="11"/>
        <v>#NAME?</v>
      </c>
      <c r="T1321" s="78" t="str">
        <f t="shared" si="12"/>
        <v>#NAME?</v>
      </c>
      <c r="U1321" s="78" t="str">
        <f t="shared" si="13"/>
        <v>#NAME?</v>
      </c>
    </row>
    <row r="1322" ht="12.75" customHeight="1">
      <c r="A1322" s="74" t="str">
        <f t="shared" si="1"/>
        <v>#NAME?</v>
      </c>
      <c r="B1322" s="75" t="str">
        <f>IF(A1322="","",IF(OR(periods_per_year=26,periods_per_year=52),IF(periods_per_year=26,IF(A1322=1,fpdate,B1321+14),IF(periods_per_year=52,IF(A1322=1,fpdate,B1321+7),"n/a")),IF(periods_per_year=24,DATE(YEAR(fpdate),MONTH(fpdate)+(A1322-1)/2+IF(AND(DAY(fpdate)&gt;=15,MOD(A1322,2)=0),1,0),IF(MOD(A1322,2)=0,IF(DAY(fpdate)&gt;=15,DAY(fpdate)-14,DAY(fpdate)+14),DAY(fpdate))),IF(DAY(DATE(YEAR(fpdate),MONTH(fpdate)+A1322-1,DAY(fpdate)))&lt;&gt;DAY(fpdate),DATE(YEAR(fpdate),MONTH(fpdate)+A1322,0),DATE(YEAR(fpdate),MONTH(fpdate)+A1322-1,DAY(fpdate))))))</f>
        <v>#NAME?</v>
      </c>
      <c r="C1322" s="76" t="str">
        <f t="shared" si="2"/>
        <v>#NAME?</v>
      </c>
      <c r="D1322" s="77" t="str">
        <f>IF(A1322="","",IF(A1322=1,start_rate,IF(variable,IF(OR(A1322=1,A1322&lt;$J$23*periods_per_year),D1321,MIN($J$24,IF(MOD(A1322-1,$J$26)=0,MAX($J$25,D1321+$J$27),D1321))),D1321)))</f>
        <v>#NAME?</v>
      </c>
      <c r="E1322" s="78" t="str">
        <f t="shared" si="3"/>
        <v>#NAME?</v>
      </c>
      <c r="F1322" s="78" t="str">
        <f t="shared" si="4"/>
        <v>#NAME?</v>
      </c>
      <c r="G1322" s="78" t="str">
        <f>IF(OR(A1322="",A1322&lt;$E$23),"",IF(J1321&lt;=F1322,0,IF(IF(AND(A1322&gt;=$E$23,MOD(A1322-$E$23,int)=0),$E$24,0)+F1322&gt;=J1321+E1322,J1321+E1322-F1322,IF(AND(A1322&gt;=$E$23,MOD(A1322-$E$23,int)=0),$E$24,0)+IF(IF(AND(A1322&gt;=$E$23,MOD(A1322-$E$23,int)=0),$E$24,0)+IF(MOD(A1322-$E$27,periods_per_year)=0,$E$26,0)+F1322&lt;J1321+E1322,IF(MOD(A1322-$E$27,periods_per_year)=0,$E$26,0),J1321+E1322-IF(AND(A1322&gt;=$E$23,MOD(A1322-$E$23,int)=0),$E$24,0)-F1322))))</f>
        <v>#NAME?</v>
      </c>
      <c r="H1322" s="79"/>
      <c r="I1322" s="78" t="str">
        <f t="shared" si="5"/>
        <v>#NAME?</v>
      </c>
      <c r="J1322" s="78" t="str">
        <f t="shared" si="6"/>
        <v>#NAME?</v>
      </c>
      <c r="K1322" s="78" t="str">
        <f t="shared" si="7"/>
        <v>#NAME?</v>
      </c>
      <c r="L1322" s="78" t="str">
        <f t="shared" si="8"/>
        <v>#NAME?</v>
      </c>
      <c r="M1322" s="4"/>
      <c r="N1322" s="4"/>
      <c r="O1322" s="74" t="str">
        <f t="shared" si="9"/>
        <v>#NAME?</v>
      </c>
      <c r="P1322" s="75" t="str">
        <f>IF(O1322="","",IF(OR(periods_per_year=26,periods_per_year=52),IF(periods_per_year=26,IF(O1322=1,fpdate,P1321+14),IF(periods_per_year=52,IF(O1322=1,fpdate,P1321+7),"n/a")),IF(periods_per_year=24,DATE(YEAR(fpdate),MONTH(fpdate)+(O1322-1)/2+IF(AND(DAY(fpdate)&gt;=15,MOD(O1322,2)=0),1,0),IF(MOD(O1322,2)=0,IF(DAY(fpdate)&gt;=15,DAY(fpdate)-14,DAY(fpdate)+14),DAY(fpdate))),IF(DAY(DATE(YEAR(fpdate),MONTH(fpdate)+O1322-1,DAY(fpdate)))&lt;&gt;DAY(fpdate),DATE(YEAR(fpdate),MONTH(fpdate)+O1322,0),DATE(YEAR(fpdate),MONTH(fpdate)+O1322-1,DAY(fpdate))))))</f>
        <v>#NAME?</v>
      </c>
      <c r="Q1322" s="80" t="str">
        <f>IF(O1322="","",IF(D1322&lt;&gt;"",D1322,IF(O1322=1,start_rate,IF(variable,IF(OR(O1322=1,O1322&lt;$J$23*periods_per_year),Q1321,MIN($J$24,IF(MOD(O1322-1,$J$26)=0,MAX($J$25,Q1321+$J$27),Q1321))),Q1321))))</f>
        <v>#NAME?</v>
      </c>
      <c r="R1322" s="78" t="str">
        <f t="shared" si="10"/>
        <v>#NAME?</v>
      </c>
      <c r="S1322" s="78" t="str">
        <f t="shared" si="11"/>
        <v>#NAME?</v>
      </c>
      <c r="T1322" s="78" t="str">
        <f t="shared" si="12"/>
        <v>#NAME?</v>
      </c>
      <c r="U1322" s="78" t="str">
        <f t="shared" si="13"/>
        <v>#NAME?</v>
      </c>
    </row>
    <row r="1323" ht="12.75" customHeight="1">
      <c r="A1323" s="74" t="str">
        <f t="shared" si="1"/>
        <v>#NAME?</v>
      </c>
      <c r="B1323" s="75" t="str">
        <f>IF(A1323="","",IF(OR(periods_per_year=26,periods_per_year=52),IF(periods_per_year=26,IF(A1323=1,fpdate,B1322+14),IF(periods_per_year=52,IF(A1323=1,fpdate,B1322+7),"n/a")),IF(periods_per_year=24,DATE(YEAR(fpdate),MONTH(fpdate)+(A1323-1)/2+IF(AND(DAY(fpdate)&gt;=15,MOD(A1323,2)=0),1,0),IF(MOD(A1323,2)=0,IF(DAY(fpdate)&gt;=15,DAY(fpdate)-14,DAY(fpdate)+14),DAY(fpdate))),IF(DAY(DATE(YEAR(fpdate),MONTH(fpdate)+A1323-1,DAY(fpdate)))&lt;&gt;DAY(fpdate),DATE(YEAR(fpdate),MONTH(fpdate)+A1323,0),DATE(YEAR(fpdate),MONTH(fpdate)+A1323-1,DAY(fpdate))))))</f>
        <v>#NAME?</v>
      </c>
      <c r="C1323" s="76" t="str">
        <f t="shared" si="2"/>
        <v>#NAME?</v>
      </c>
      <c r="D1323" s="77" t="str">
        <f>IF(A1323="","",IF(A1323=1,start_rate,IF(variable,IF(OR(A1323=1,A1323&lt;$J$23*periods_per_year),D1322,MIN($J$24,IF(MOD(A1323-1,$J$26)=0,MAX($J$25,D1322+$J$27),D1322))),D1322)))</f>
        <v>#NAME?</v>
      </c>
      <c r="E1323" s="78" t="str">
        <f t="shared" si="3"/>
        <v>#NAME?</v>
      </c>
      <c r="F1323" s="78" t="str">
        <f t="shared" si="4"/>
        <v>#NAME?</v>
      </c>
      <c r="G1323" s="78" t="str">
        <f>IF(OR(A1323="",A1323&lt;$E$23),"",IF(J1322&lt;=F1323,0,IF(IF(AND(A1323&gt;=$E$23,MOD(A1323-$E$23,int)=0),$E$24,0)+F1323&gt;=J1322+E1323,J1322+E1323-F1323,IF(AND(A1323&gt;=$E$23,MOD(A1323-$E$23,int)=0),$E$24,0)+IF(IF(AND(A1323&gt;=$E$23,MOD(A1323-$E$23,int)=0),$E$24,0)+IF(MOD(A1323-$E$27,periods_per_year)=0,$E$26,0)+F1323&lt;J1322+E1323,IF(MOD(A1323-$E$27,periods_per_year)=0,$E$26,0),J1322+E1323-IF(AND(A1323&gt;=$E$23,MOD(A1323-$E$23,int)=0),$E$24,0)-F1323))))</f>
        <v>#NAME?</v>
      </c>
      <c r="H1323" s="79"/>
      <c r="I1323" s="78" t="str">
        <f t="shared" si="5"/>
        <v>#NAME?</v>
      </c>
      <c r="J1323" s="78" t="str">
        <f t="shared" si="6"/>
        <v>#NAME?</v>
      </c>
      <c r="K1323" s="78" t="str">
        <f t="shared" si="7"/>
        <v>#NAME?</v>
      </c>
      <c r="L1323" s="78" t="str">
        <f t="shared" si="8"/>
        <v>#NAME?</v>
      </c>
      <c r="M1323" s="4"/>
      <c r="N1323" s="4"/>
      <c r="O1323" s="74" t="str">
        <f t="shared" si="9"/>
        <v>#NAME?</v>
      </c>
      <c r="P1323" s="75" t="str">
        <f>IF(O1323="","",IF(OR(periods_per_year=26,periods_per_year=52),IF(periods_per_year=26,IF(O1323=1,fpdate,P1322+14),IF(periods_per_year=52,IF(O1323=1,fpdate,P1322+7),"n/a")),IF(periods_per_year=24,DATE(YEAR(fpdate),MONTH(fpdate)+(O1323-1)/2+IF(AND(DAY(fpdate)&gt;=15,MOD(O1323,2)=0),1,0),IF(MOD(O1323,2)=0,IF(DAY(fpdate)&gt;=15,DAY(fpdate)-14,DAY(fpdate)+14),DAY(fpdate))),IF(DAY(DATE(YEAR(fpdate),MONTH(fpdate)+O1323-1,DAY(fpdate)))&lt;&gt;DAY(fpdate),DATE(YEAR(fpdate),MONTH(fpdate)+O1323,0),DATE(YEAR(fpdate),MONTH(fpdate)+O1323-1,DAY(fpdate))))))</f>
        <v>#NAME?</v>
      </c>
      <c r="Q1323" s="80" t="str">
        <f>IF(O1323="","",IF(D1323&lt;&gt;"",D1323,IF(O1323=1,start_rate,IF(variable,IF(OR(O1323=1,O1323&lt;$J$23*periods_per_year),Q1322,MIN($J$24,IF(MOD(O1323-1,$J$26)=0,MAX($J$25,Q1322+$J$27),Q1322))),Q1322))))</f>
        <v>#NAME?</v>
      </c>
      <c r="R1323" s="78" t="str">
        <f t="shared" si="10"/>
        <v>#NAME?</v>
      </c>
      <c r="S1323" s="78" t="str">
        <f t="shared" si="11"/>
        <v>#NAME?</v>
      </c>
      <c r="T1323" s="78" t="str">
        <f t="shared" si="12"/>
        <v>#NAME?</v>
      </c>
      <c r="U1323" s="78" t="str">
        <f t="shared" si="13"/>
        <v>#NAME?</v>
      </c>
    </row>
    <row r="1324" ht="12.75" customHeight="1">
      <c r="A1324" s="74" t="str">
        <f t="shared" si="1"/>
        <v>#NAME?</v>
      </c>
      <c r="B1324" s="75" t="str">
        <f>IF(A1324="","",IF(OR(periods_per_year=26,periods_per_year=52),IF(periods_per_year=26,IF(A1324=1,fpdate,B1323+14),IF(periods_per_year=52,IF(A1324=1,fpdate,B1323+7),"n/a")),IF(periods_per_year=24,DATE(YEAR(fpdate),MONTH(fpdate)+(A1324-1)/2+IF(AND(DAY(fpdate)&gt;=15,MOD(A1324,2)=0),1,0),IF(MOD(A1324,2)=0,IF(DAY(fpdate)&gt;=15,DAY(fpdate)-14,DAY(fpdate)+14),DAY(fpdate))),IF(DAY(DATE(YEAR(fpdate),MONTH(fpdate)+A1324-1,DAY(fpdate)))&lt;&gt;DAY(fpdate),DATE(YEAR(fpdate),MONTH(fpdate)+A1324,0),DATE(YEAR(fpdate),MONTH(fpdate)+A1324-1,DAY(fpdate))))))</f>
        <v>#NAME?</v>
      </c>
      <c r="C1324" s="76" t="str">
        <f t="shared" si="2"/>
        <v>#NAME?</v>
      </c>
      <c r="D1324" s="77" t="str">
        <f>IF(A1324="","",IF(A1324=1,start_rate,IF(variable,IF(OR(A1324=1,A1324&lt;$J$23*periods_per_year),D1323,MIN($J$24,IF(MOD(A1324-1,$J$26)=0,MAX($J$25,D1323+$J$27),D1323))),D1323)))</f>
        <v>#NAME?</v>
      </c>
      <c r="E1324" s="78" t="str">
        <f t="shared" si="3"/>
        <v>#NAME?</v>
      </c>
      <c r="F1324" s="78" t="str">
        <f t="shared" si="4"/>
        <v>#NAME?</v>
      </c>
      <c r="G1324" s="78" t="str">
        <f>IF(OR(A1324="",A1324&lt;$E$23),"",IF(J1323&lt;=F1324,0,IF(IF(AND(A1324&gt;=$E$23,MOD(A1324-$E$23,int)=0),$E$24,0)+F1324&gt;=J1323+E1324,J1323+E1324-F1324,IF(AND(A1324&gt;=$E$23,MOD(A1324-$E$23,int)=0),$E$24,0)+IF(IF(AND(A1324&gt;=$E$23,MOD(A1324-$E$23,int)=0),$E$24,0)+IF(MOD(A1324-$E$27,periods_per_year)=0,$E$26,0)+F1324&lt;J1323+E1324,IF(MOD(A1324-$E$27,periods_per_year)=0,$E$26,0),J1323+E1324-IF(AND(A1324&gt;=$E$23,MOD(A1324-$E$23,int)=0),$E$24,0)-F1324))))</f>
        <v>#NAME?</v>
      </c>
      <c r="H1324" s="79"/>
      <c r="I1324" s="78" t="str">
        <f t="shared" si="5"/>
        <v>#NAME?</v>
      </c>
      <c r="J1324" s="78" t="str">
        <f t="shared" si="6"/>
        <v>#NAME?</v>
      </c>
      <c r="K1324" s="78" t="str">
        <f t="shared" si="7"/>
        <v>#NAME?</v>
      </c>
      <c r="L1324" s="78" t="str">
        <f t="shared" si="8"/>
        <v>#NAME?</v>
      </c>
      <c r="M1324" s="4"/>
      <c r="N1324" s="4"/>
      <c r="O1324" s="74" t="str">
        <f t="shared" si="9"/>
        <v>#NAME?</v>
      </c>
      <c r="P1324" s="75" t="str">
        <f>IF(O1324="","",IF(OR(periods_per_year=26,periods_per_year=52),IF(periods_per_year=26,IF(O1324=1,fpdate,P1323+14),IF(periods_per_year=52,IF(O1324=1,fpdate,P1323+7),"n/a")),IF(periods_per_year=24,DATE(YEAR(fpdate),MONTH(fpdate)+(O1324-1)/2+IF(AND(DAY(fpdate)&gt;=15,MOD(O1324,2)=0),1,0),IF(MOD(O1324,2)=0,IF(DAY(fpdate)&gt;=15,DAY(fpdate)-14,DAY(fpdate)+14),DAY(fpdate))),IF(DAY(DATE(YEAR(fpdate),MONTH(fpdate)+O1324-1,DAY(fpdate)))&lt;&gt;DAY(fpdate),DATE(YEAR(fpdate),MONTH(fpdate)+O1324,0),DATE(YEAR(fpdate),MONTH(fpdate)+O1324-1,DAY(fpdate))))))</f>
        <v>#NAME?</v>
      </c>
      <c r="Q1324" s="80" t="str">
        <f>IF(O1324="","",IF(D1324&lt;&gt;"",D1324,IF(O1324=1,start_rate,IF(variable,IF(OR(O1324=1,O1324&lt;$J$23*periods_per_year),Q1323,MIN($J$24,IF(MOD(O1324-1,$J$26)=0,MAX($J$25,Q1323+$J$27),Q1323))),Q1323))))</f>
        <v>#NAME?</v>
      </c>
      <c r="R1324" s="78" t="str">
        <f t="shared" si="10"/>
        <v>#NAME?</v>
      </c>
      <c r="S1324" s="78" t="str">
        <f t="shared" si="11"/>
        <v>#NAME?</v>
      </c>
      <c r="T1324" s="78" t="str">
        <f t="shared" si="12"/>
        <v>#NAME?</v>
      </c>
      <c r="U1324" s="78" t="str">
        <f t="shared" si="13"/>
        <v>#NAME?</v>
      </c>
    </row>
    <row r="1325" ht="12.75" customHeight="1">
      <c r="A1325" s="74" t="str">
        <f t="shared" si="1"/>
        <v>#NAME?</v>
      </c>
      <c r="B1325" s="75" t="str">
        <f>IF(A1325="","",IF(OR(periods_per_year=26,periods_per_year=52),IF(periods_per_year=26,IF(A1325=1,fpdate,B1324+14),IF(periods_per_year=52,IF(A1325=1,fpdate,B1324+7),"n/a")),IF(periods_per_year=24,DATE(YEAR(fpdate),MONTH(fpdate)+(A1325-1)/2+IF(AND(DAY(fpdate)&gt;=15,MOD(A1325,2)=0),1,0),IF(MOD(A1325,2)=0,IF(DAY(fpdate)&gt;=15,DAY(fpdate)-14,DAY(fpdate)+14),DAY(fpdate))),IF(DAY(DATE(YEAR(fpdate),MONTH(fpdate)+A1325-1,DAY(fpdate)))&lt;&gt;DAY(fpdate),DATE(YEAR(fpdate),MONTH(fpdate)+A1325,0),DATE(YEAR(fpdate),MONTH(fpdate)+A1325-1,DAY(fpdate))))))</f>
        <v>#NAME?</v>
      </c>
      <c r="C1325" s="76" t="str">
        <f t="shared" si="2"/>
        <v>#NAME?</v>
      </c>
      <c r="D1325" s="77" t="str">
        <f>IF(A1325="","",IF(A1325=1,start_rate,IF(variable,IF(OR(A1325=1,A1325&lt;$J$23*periods_per_year),D1324,MIN($J$24,IF(MOD(A1325-1,$J$26)=0,MAX($J$25,D1324+$J$27),D1324))),D1324)))</f>
        <v>#NAME?</v>
      </c>
      <c r="E1325" s="78" t="str">
        <f t="shared" si="3"/>
        <v>#NAME?</v>
      </c>
      <c r="F1325" s="78" t="str">
        <f t="shared" si="4"/>
        <v>#NAME?</v>
      </c>
      <c r="G1325" s="78" t="str">
        <f>IF(OR(A1325="",A1325&lt;$E$23),"",IF(J1324&lt;=F1325,0,IF(IF(AND(A1325&gt;=$E$23,MOD(A1325-$E$23,int)=0),$E$24,0)+F1325&gt;=J1324+E1325,J1324+E1325-F1325,IF(AND(A1325&gt;=$E$23,MOD(A1325-$E$23,int)=0),$E$24,0)+IF(IF(AND(A1325&gt;=$E$23,MOD(A1325-$E$23,int)=0),$E$24,0)+IF(MOD(A1325-$E$27,periods_per_year)=0,$E$26,0)+F1325&lt;J1324+E1325,IF(MOD(A1325-$E$27,periods_per_year)=0,$E$26,0),J1324+E1325-IF(AND(A1325&gt;=$E$23,MOD(A1325-$E$23,int)=0),$E$24,0)-F1325))))</f>
        <v>#NAME?</v>
      </c>
      <c r="H1325" s="79"/>
      <c r="I1325" s="78" t="str">
        <f t="shared" si="5"/>
        <v>#NAME?</v>
      </c>
      <c r="J1325" s="78" t="str">
        <f t="shared" si="6"/>
        <v>#NAME?</v>
      </c>
      <c r="K1325" s="78" t="str">
        <f t="shared" si="7"/>
        <v>#NAME?</v>
      </c>
      <c r="L1325" s="78" t="str">
        <f t="shared" si="8"/>
        <v>#NAME?</v>
      </c>
      <c r="M1325" s="4"/>
      <c r="N1325" s="4"/>
      <c r="O1325" s="74" t="str">
        <f t="shared" si="9"/>
        <v>#NAME?</v>
      </c>
      <c r="P1325" s="75" t="str">
        <f>IF(O1325="","",IF(OR(periods_per_year=26,periods_per_year=52),IF(periods_per_year=26,IF(O1325=1,fpdate,P1324+14),IF(periods_per_year=52,IF(O1325=1,fpdate,P1324+7),"n/a")),IF(periods_per_year=24,DATE(YEAR(fpdate),MONTH(fpdate)+(O1325-1)/2+IF(AND(DAY(fpdate)&gt;=15,MOD(O1325,2)=0),1,0),IF(MOD(O1325,2)=0,IF(DAY(fpdate)&gt;=15,DAY(fpdate)-14,DAY(fpdate)+14),DAY(fpdate))),IF(DAY(DATE(YEAR(fpdate),MONTH(fpdate)+O1325-1,DAY(fpdate)))&lt;&gt;DAY(fpdate),DATE(YEAR(fpdate),MONTH(fpdate)+O1325,0),DATE(YEAR(fpdate),MONTH(fpdate)+O1325-1,DAY(fpdate))))))</f>
        <v>#NAME?</v>
      </c>
      <c r="Q1325" s="80" t="str">
        <f>IF(O1325="","",IF(D1325&lt;&gt;"",D1325,IF(O1325=1,start_rate,IF(variable,IF(OR(O1325=1,O1325&lt;$J$23*periods_per_year),Q1324,MIN($J$24,IF(MOD(O1325-1,$J$26)=0,MAX($J$25,Q1324+$J$27),Q1324))),Q1324))))</f>
        <v>#NAME?</v>
      </c>
      <c r="R1325" s="78" t="str">
        <f t="shared" si="10"/>
        <v>#NAME?</v>
      </c>
      <c r="S1325" s="78" t="str">
        <f t="shared" si="11"/>
        <v>#NAME?</v>
      </c>
      <c r="T1325" s="78" t="str">
        <f t="shared" si="12"/>
        <v>#NAME?</v>
      </c>
      <c r="U1325" s="78" t="str">
        <f t="shared" si="13"/>
        <v>#NAME?</v>
      </c>
    </row>
    <row r="1326" ht="12.75" customHeight="1">
      <c r="A1326" s="74" t="str">
        <f t="shared" si="1"/>
        <v>#NAME?</v>
      </c>
      <c r="B1326" s="75" t="str">
        <f>IF(A1326="","",IF(OR(periods_per_year=26,periods_per_year=52),IF(periods_per_year=26,IF(A1326=1,fpdate,B1325+14),IF(periods_per_year=52,IF(A1326=1,fpdate,B1325+7),"n/a")),IF(periods_per_year=24,DATE(YEAR(fpdate),MONTH(fpdate)+(A1326-1)/2+IF(AND(DAY(fpdate)&gt;=15,MOD(A1326,2)=0),1,0),IF(MOD(A1326,2)=0,IF(DAY(fpdate)&gt;=15,DAY(fpdate)-14,DAY(fpdate)+14),DAY(fpdate))),IF(DAY(DATE(YEAR(fpdate),MONTH(fpdate)+A1326-1,DAY(fpdate)))&lt;&gt;DAY(fpdate),DATE(YEAR(fpdate),MONTH(fpdate)+A1326,0),DATE(YEAR(fpdate),MONTH(fpdate)+A1326-1,DAY(fpdate))))))</f>
        <v>#NAME?</v>
      </c>
      <c r="C1326" s="76" t="str">
        <f t="shared" si="2"/>
        <v>#NAME?</v>
      </c>
      <c r="D1326" s="77" t="str">
        <f>IF(A1326="","",IF(A1326=1,start_rate,IF(variable,IF(OR(A1326=1,A1326&lt;$J$23*periods_per_year),D1325,MIN($J$24,IF(MOD(A1326-1,$J$26)=0,MAX($J$25,D1325+$J$27),D1325))),D1325)))</f>
        <v>#NAME?</v>
      </c>
      <c r="E1326" s="78" t="str">
        <f t="shared" si="3"/>
        <v>#NAME?</v>
      </c>
      <c r="F1326" s="78" t="str">
        <f t="shared" si="4"/>
        <v>#NAME?</v>
      </c>
      <c r="G1326" s="78" t="str">
        <f>IF(OR(A1326="",A1326&lt;$E$23),"",IF(J1325&lt;=F1326,0,IF(IF(AND(A1326&gt;=$E$23,MOD(A1326-$E$23,int)=0),$E$24,0)+F1326&gt;=J1325+E1326,J1325+E1326-F1326,IF(AND(A1326&gt;=$E$23,MOD(A1326-$E$23,int)=0),$E$24,0)+IF(IF(AND(A1326&gt;=$E$23,MOD(A1326-$E$23,int)=0),$E$24,0)+IF(MOD(A1326-$E$27,periods_per_year)=0,$E$26,0)+F1326&lt;J1325+E1326,IF(MOD(A1326-$E$27,periods_per_year)=0,$E$26,0),J1325+E1326-IF(AND(A1326&gt;=$E$23,MOD(A1326-$E$23,int)=0),$E$24,0)-F1326))))</f>
        <v>#NAME?</v>
      </c>
      <c r="H1326" s="79"/>
      <c r="I1326" s="78" t="str">
        <f t="shared" si="5"/>
        <v>#NAME?</v>
      </c>
      <c r="J1326" s="78" t="str">
        <f t="shared" si="6"/>
        <v>#NAME?</v>
      </c>
      <c r="K1326" s="78" t="str">
        <f t="shared" si="7"/>
        <v>#NAME?</v>
      </c>
      <c r="L1326" s="78" t="str">
        <f t="shared" si="8"/>
        <v>#NAME?</v>
      </c>
      <c r="M1326" s="4"/>
      <c r="N1326" s="4"/>
      <c r="O1326" s="74" t="str">
        <f t="shared" si="9"/>
        <v>#NAME?</v>
      </c>
      <c r="P1326" s="75" t="str">
        <f>IF(O1326="","",IF(OR(periods_per_year=26,periods_per_year=52),IF(periods_per_year=26,IF(O1326=1,fpdate,P1325+14),IF(periods_per_year=52,IF(O1326=1,fpdate,P1325+7),"n/a")),IF(periods_per_year=24,DATE(YEAR(fpdate),MONTH(fpdate)+(O1326-1)/2+IF(AND(DAY(fpdate)&gt;=15,MOD(O1326,2)=0),1,0),IF(MOD(O1326,2)=0,IF(DAY(fpdate)&gt;=15,DAY(fpdate)-14,DAY(fpdate)+14),DAY(fpdate))),IF(DAY(DATE(YEAR(fpdate),MONTH(fpdate)+O1326-1,DAY(fpdate)))&lt;&gt;DAY(fpdate),DATE(YEAR(fpdate),MONTH(fpdate)+O1326,0),DATE(YEAR(fpdate),MONTH(fpdate)+O1326-1,DAY(fpdate))))))</f>
        <v>#NAME?</v>
      </c>
      <c r="Q1326" s="80" t="str">
        <f>IF(O1326="","",IF(D1326&lt;&gt;"",D1326,IF(O1326=1,start_rate,IF(variable,IF(OR(O1326=1,O1326&lt;$J$23*periods_per_year),Q1325,MIN($J$24,IF(MOD(O1326-1,$J$26)=0,MAX($J$25,Q1325+$J$27),Q1325))),Q1325))))</f>
        <v>#NAME?</v>
      </c>
      <c r="R1326" s="78" t="str">
        <f t="shared" si="10"/>
        <v>#NAME?</v>
      </c>
      <c r="S1326" s="78" t="str">
        <f t="shared" si="11"/>
        <v>#NAME?</v>
      </c>
      <c r="T1326" s="78" t="str">
        <f t="shared" si="12"/>
        <v>#NAME?</v>
      </c>
      <c r="U1326" s="78" t="str">
        <f t="shared" si="13"/>
        <v>#NAME?</v>
      </c>
    </row>
    <row r="1327" ht="12.75" customHeight="1">
      <c r="A1327" s="74" t="str">
        <f t="shared" si="1"/>
        <v>#NAME?</v>
      </c>
      <c r="B1327" s="75" t="str">
        <f>IF(A1327="","",IF(OR(periods_per_year=26,periods_per_year=52),IF(periods_per_year=26,IF(A1327=1,fpdate,B1326+14),IF(periods_per_year=52,IF(A1327=1,fpdate,B1326+7),"n/a")),IF(periods_per_year=24,DATE(YEAR(fpdate),MONTH(fpdate)+(A1327-1)/2+IF(AND(DAY(fpdate)&gt;=15,MOD(A1327,2)=0),1,0),IF(MOD(A1327,2)=0,IF(DAY(fpdate)&gt;=15,DAY(fpdate)-14,DAY(fpdate)+14),DAY(fpdate))),IF(DAY(DATE(YEAR(fpdate),MONTH(fpdate)+A1327-1,DAY(fpdate)))&lt;&gt;DAY(fpdate),DATE(YEAR(fpdate),MONTH(fpdate)+A1327,0),DATE(YEAR(fpdate),MONTH(fpdate)+A1327-1,DAY(fpdate))))))</f>
        <v>#NAME?</v>
      </c>
      <c r="C1327" s="76" t="str">
        <f t="shared" si="2"/>
        <v>#NAME?</v>
      </c>
      <c r="D1327" s="77" t="str">
        <f>IF(A1327="","",IF(A1327=1,start_rate,IF(variable,IF(OR(A1327=1,A1327&lt;$J$23*periods_per_year),D1326,MIN($J$24,IF(MOD(A1327-1,$J$26)=0,MAX($J$25,D1326+$J$27),D1326))),D1326)))</f>
        <v>#NAME?</v>
      </c>
      <c r="E1327" s="78" t="str">
        <f t="shared" si="3"/>
        <v>#NAME?</v>
      </c>
      <c r="F1327" s="78" t="str">
        <f t="shared" si="4"/>
        <v>#NAME?</v>
      </c>
      <c r="G1327" s="78" t="str">
        <f>IF(OR(A1327="",A1327&lt;$E$23),"",IF(J1326&lt;=F1327,0,IF(IF(AND(A1327&gt;=$E$23,MOD(A1327-$E$23,int)=0),$E$24,0)+F1327&gt;=J1326+E1327,J1326+E1327-F1327,IF(AND(A1327&gt;=$E$23,MOD(A1327-$E$23,int)=0),$E$24,0)+IF(IF(AND(A1327&gt;=$E$23,MOD(A1327-$E$23,int)=0),$E$24,0)+IF(MOD(A1327-$E$27,periods_per_year)=0,$E$26,0)+F1327&lt;J1326+E1327,IF(MOD(A1327-$E$27,periods_per_year)=0,$E$26,0),J1326+E1327-IF(AND(A1327&gt;=$E$23,MOD(A1327-$E$23,int)=0),$E$24,0)-F1327))))</f>
        <v>#NAME?</v>
      </c>
      <c r="H1327" s="79"/>
      <c r="I1327" s="78" t="str">
        <f t="shared" si="5"/>
        <v>#NAME?</v>
      </c>
      <c r="J1327" s="78" t="str">
        <f t="shared" si="6"/>
        <v>#NAME?</v>
      </c>
      <c r="K1327" s="78" t="str">
        <f t="shared" si="7"/>
        <v>#NAME?</v>
      </c>
      <c r="L1327" s="78" t="str">
        <f t="shared" si="8"/>
        <v>#NAME?</v>
      </c>
      <c r="M1327" s="4"/>
      <c r="N1327" s="4"/>
      <c r="O1327" s="74" t="str">
        <f t="shared" si="9"/>
        <v>#NAME?</v>
      </c>
      <c r="P1327" s="75" t="str">
        <f>IF(O1327="","",IF(OR(periods_per_year=26,periods_per_year=52),IF(periods_per_year=26,IF(O1327=1,fpdate,P1326+14),IF(periods_per_year=52,IF(O1327=1,fpdate,P1326+7),"n/a")),IF(periods_per_year=24,DATE(YEAR(fpdate),MONTH(fpdate)+(O1327-1)/2+IF(AND(DAY(fpdate)&gt;=15,MOD(O1327,2)=0),1,0),IF(MOD(O1327,2)=0,IF(DAY(fpdate)&gt;=15,DAY(fpdate)-14,DAY(fpdate)+14),DAY(fpdate))),IF(DAY(DATE(YEAR(fpdate),MONTH(fpdate)+O1327-1,DAY(fpdate)))&lt;&gt;DAY(fpdate),DATE(YEAR(fpdate),MONTH(fpdate)+O1327,0),DATE(YEAR(fpdate),MONTH(fpdate)+O1327-1,DAY(fpdate))))))</f>
        <v>#NAME?</v>
      </c>
      <c r="Q1327" s="80" t="str">
        <f>IF(O1327="","",IF(D1327&lt;&gt;"",D1327,IF(O1327=1,start_rate,IF(variable,IF(OR(O1327=1,O1327&lt;$J$23*periods_per_year),Q1326,MIN($J$24,IF(MOD(O1327-1,$J$26)=0,MAX($J$25,Q1326+$J$27),Q1326))),Q1326))))</f>
        <v>#NAME?</v>
      </c>
      <c r="R1327" s="78" t="str">
        <f t="shared" si="10"/>
        <v>#NAME?</v>
      </c>
      <c r="S1327" s="78" t="str">
        <f t="shared" si="11"/>
        <v>#NAME?</v>
      </c>
      <c r="T1327" s="78" t="str">
        <f t="shared" si="12"/>
        <v>#NAME?</v>
      </c>
      <c r="U1327" s="78" t="str">
        <f t="shared" si="13"/>
        <v>#NAME?</v>
      </c>
    </row>
    <row r="1328" ht="12.75" customHeight="1">
      <c r="A1328" s="74" t="str">
        <f t="shared" si="1"/>
        <v>#NAME?</v>
      </c>
      <c r="B1328" s="75" t="str">
        <f>IF(A1328="","",IF(OR(periods_per_year=26,periods_per_year=52),IF(periods_per_year=26,IF(A1328=1,fpdate,B1327+14),IF(periods_per_year=52,IF(A1328=1,fpdate,B1327+7),"n/a")),IF(periods_per_year=24,DATE(YEAR(fpdate),MONTH(fpdate)+(A1328-1)/2+IF(AND(DAY(fpdate)&gt;=15,MOD(A1328,2)=0),1,0),IF(MOD(A1328,2)=0,IF(DAY(fpdate)&gt;=15,DAY(fpdate)-14,DAY(fpdate)+14),DAY(fpdate))),IF(DAY(DATE(YEAR(fpdate),MONTH(fpdate)+A1328-1,DAY(fpdate)))&lt;&gt;DAY(fpdate),DATE(YEAR(fpdate),MONTH(fpdate)+A1328,0),DATE(YEAR(fpdate),MONTH(fpdate)+A1328-1,DAY(fpdate))))))</f>
        <v>#NAME?</v>
      </c>
      <c r="C1328" s="76" t="str">
        <f t="shared" si="2"/>
        <v>#NAME?</v>
      </c>
      <c r="D1328" s="77" t="str">
        <f>IF(A1328="","",IF(A1328=1,start_rate,IF(variable,IF(OR(A1328=1,A1328&lt;$J$23*periods_per_year),D1327,MIN($J$24,IF(MOD(A1328-1,$J$26)=0,MAX($J$25,D1327+$J$27),D1327))),D1327)))</f>
        <v>#NAME?</v>
      </c>
      <c r="E1328" s="78" t="str">
        <f t="shared" si="3"/>
        <v>#NAME?</v>
      </c>
      <c r="F1328" s="78" t="str">
        <f t="shared" si="4"/>
        <v>#NAME?</v>
      </c>
      <c r="G1328" s="78" t="str">
        <f>IF(OR(A1328="",A1328&lt;$E$23),"",IF(J1327&lt;=F1328,0,IF(IF(AND(A1328&gt;=$E$23,MOD(A1328-$E$23,int)=0),$E$24,0)+F1328&gt;=J1327+E1328,J1327+E1328-F1328,IF(AND(A1328&gt;=$E$23,MOD(A1328-$E$23,int)=0),$E$24,0)+IF(IF(AND(A1328&gt;=$E$23,MOD(A1328-$E$23,int)=0),$E$24,0)+IF(MOD(A1328-$E$27,periods_per_year)=0,$E$26,0)+F1328&lt;J1327+E1328,IF(MOD(A1328-$E$27,periods_per_year)=0,$E$26,0),J1327+E1328-IF(AND(A1328&gt;=$E$23,MOD(A1328-$E$23,int)=0),$E$24,0)-F1328))))</f>
        <v>#NAME?</v>
      </c>
      <c r="H1328" s="79"/>
      <c r="I1328" s="78" t="str">
        <f t="shared" si="5"/>
        <v>#NAME?</v>
      </c>
      <c r="J1328" s="78" t="str">
        <f t="shared" si="6"/>
        <v>#NAME?</v>
      </c>
      <c r="K1328" s="78" t="str">
        <f t="shared" si="7"/>
        <v>#NAME?</v>
      </c>
      <c r="L1328" s="78" t="str">
        <f t="shared" si="8"/>
        <v>#NAME?</v>
      </c>
      <c r="M1328" s="4"/>
      <c r="N1328" s="4"/>
      <c r="O1328" s="74" t="str">
        <f t="shared" si="9"/>
        <v>#NAME?</v>
      </c>
      <c r="P1328" s="75" t="str">
        <f>IF(O1328="","",IF(OR(periods_per_year=26,periods_per_year=52),IF(periods_per_year=26,IF(O1328=1,fpdate,P1327+14),IF(periods_per_year=52,IF(O1328=1,fpdate,P1327+7),"n/a")),IF(periods_per_year=24,DATE(YEAR(fpdate),MONTH(fpdate)+(O1328-1)/2+IF(AND(DAY(fpdate)&gt;=15,MOD(O1328,2)=0),1,0),IF(MOD(O1328,2)=0,IF(DAY(fpdate)&gt;=15,DAY(fpdate)-14,DAY(fpdate)+14),DAY(fpdate))),IF(DAY(DATE(YEAR(fpdate),MONTH(fpdate)+O1328-1,DAY(fpdate)))&lt;&gt;DAY(fpdate),DATE(YEAR(fpdate),MONTH(fpdate)+O1328,0),DATE(YEAR(fpdate),MONTH(fpdate)+O1328-1,DAY(fpdate))))))</f>
        <v>#NAME?</v>
      </c>
      <c r="Q1328" s="80" t="str">
        <f>IF(O1328="","",IF(D1328&lt;&gt;"",D1328,IF(O1328=1,start_rate,IF(variable,IF(OR(O1328=1,O1328&lt;$J$23*periods_per_year),Q1327,MIN($J$24,IF(MOD(O1328-1,$J$26)=0,MAX($J$25,Q1327+$J$27),Q1327))),Q1327))))</f>
        <v>#NAME?</v>
      </c>
      <c r="R1328" s="78" t="str">
        <f t="shared" si="10"/>
        <v>#NAME?</v>
      </c>
      <c r="S1328" s="78" t="str">
        <f t="shared" si="11"/>
        <v>#NAME?</v>
      </c>
      <c r="T1328" s="78" t="str">
        <f t="shared" si="12"/>
        <v>#NAME?</v>
      </c>
      <c r="U1328" s="78" t="str">
        <f t="shared" si="13"/>
        <v>#NAME?</v>
      </c>
    </row>
    <row r="1329" ht="12.75" customHeight="1">
      <c r="A1329" s="74" t="str">
        <f t="shared" si="1"/>
        <v>#NAME?</v>
      </c>
      <c r="B1329" s="75" t="str">
        <f>IF(A1329="","",IF(OR(periods_per_year=26,periods_per_year=52),IF(periods_per_year=26,IF(A1329=1,fpdate,B1328+14),IF(periods_per_year=52,IF(A1329=1,fpdate,B1328+7),"n/a")),IF(periods_per_year=24,DATE(YEAR(fpdate),MONTH(fpdate)+(A1329-1)/2+IF(AND(DAY(fpdate)&gt;=15,MOD(A1329,2)=0),1,0),IF(MOD(A1329,2)=0,IF(DAY(fpdate)&gt;=15,DAY(fpdate)-14,DAY(fpdate)+14),DAY(fpdate))),IF(DAY(DATE(YEAR(fpdate),MONTH(fpdate)+A1329-1,DAY(fpdate)))&lt;&gt;DAY(fpdate),DATE(YEAR(fpdate),MONTH(fpdate)+A1329,0),DATE(YEAR(fpdate),MONTH(fpdate)+A1329-1,DAY(fpdate))))))</f>
        <v>#NAME?</v>
      </c>
      <c r="C1329" s="76" t="str">
        <f t="shared" si="2"/>
        <v>#NAME?</v>
      </c>
      <c r="D1329" s="77" t="str">
        <f>IF(A1329="","",IF(A1329=1,start_rate,IF(variable,IF(OR(A1329=1,A1329&lt;$J$23*periods_per_year),D1328,MIN($J$24,IF(MOD(A1329-1,$J$26)=0,MAX($J$25,D1328+$J$27),D1328))),D1328)))</f>
        <v>#NAME?</v>
      </c>
      <c r="E1329" s="78" t="str">
        <f t="shared" si="3"/>
        <v>#NAME?</v>
      </c>
      <c r="F1329" s="78" t="str">
        <f t="shared" si="4"/>
        <v>#NAME?</v>
      </c>
      <c r="G1329" s="78" t="str">
        <f>IF(OR(A1329="",A1329&lt;$E$23),"",IF(J1328&lt;=F1329,0,IF(IF(AND(A1329&gt;=$E$23,MOD(A1329-$E$23,int)=0),$E$24,0)+F1329&gt;=J1328+E1329,J1328+E1329-F1329,IF(AND(A1329&gt;=$E$23,MOD(A1329-$E$23,int)=0),$E$24,0)+IF(IF(AND(A1329&gt;=$E$23,MOD(A1329-$E$23,int)=0),$E$24,0)+IF(MOD(A1329-$E$27,periods_per_year)=0,$E$26,0)+F1329&lt;J1328+E1329,IF(MOD(A1329-$E$27,periods_per_year)=0,$E$26,0),J1328+E1329-IF(AND(A1329&gt;=$E$23,MOD(A1329-$E$23,int)=0),$E$24,0)-F1329))))</f>
        <v>#NAME?</v>
      </c>
      <c r="H1329" s="79"/>
      <c r="I1329" s="78" t="str">
        <f t="shared" si="5"/>
        <v>#NAME?</v>
      </c>
      <c r="J1329" s="78" t="str">
        <f t="shared" si="6"/>
        <v>#NAME?</v>
      </c>
      <c r="K1329" s="78" t="str">
        <f t="shared" si="7"/>
        <v>#NAME?</v>
      </c>
      <c r="L1329" s="78" t="str">
        <f t="shared" si="8"/>
        <v>#NAME?</v>
      </c>
      <c r="M1329" s="4"/>
      <c r="N1329" s="4"/>
      <c r="O1329" s="74" t="str">
        <f t="shared" si="9"/>
        <v>#NAME?</v>
      </c>
      <c r="P1329" s="75" t="str">
        <f>IF(O1329="","",IF(OR(periods_per_year=26,periods_per_year=52),IF(periods_per_year=26,IF(O1329=1,fpdate,P1328+14),IF(periods_per_year=52,IF(O1329=1,fpdate,P1328+7),"n/a")),IF(periods_per_year=24,DATE(YEAR(fpdate),MONTH(fpdate)+(O1329-1)/2+IF(AND(DAY(fpdate)&gt;=15,MOD(O1329,2)=0),1,0),IF(MOD(O1329,2)=0,IF(DAY(fpdate)&gt;=15,DAY(fpdate)-14,DAY(fpdate)+14),DAY(fpdate))),IF(DAY(DATE(YEAR(fpdate),MONTH(fpdate)+O1329-1,DAY(fpdate)))&lt;&gt;DAY(fpdate),DATE(YEAR(fpdate),MONTH(fpdate)+O1329,0),DATE(YEAR(fpdate),MONTH(fpdate)+O1329-1,DAY(fpdate))))))</f>
        <v>#NAME?</v>
      </c>
      <c r="Q1329" s="80" t="str">
        <f>IF(O1329="","",IF(D1329&lt;&gt;"",D1329,IF(O1329=1,start_rate,IF(variable,IF(OR(O1329=1,O1329&lt;$J$23*periods_per_year),Q1328,MIN($J$24,IF(MOD(O1329-1,$J$26)=0,MAX($J$25,Q1328+$J$27),Q1328))),Q1328))))</f>
        <v>#NAME?</v>
      </c>
      <c r="R1329" s="78" t="str">
        <f t="shared" si="10"/>
        <v>#NAME?</v>
      </c>
      <c r="S1329" s="78" t="str">
        <f t="shared" si="11"/>
        <v>#NAME?</v>
      </c>
      <c r="T1329" s="78" t="str">
        <f t="shared" si="12"/>
        <v>#NAME?</v>
      </c>
      <c r="U1329" s="78" t="str">
        <f t="shared" si="13"/>
        <v>#NAME?</v>
      </c>
    </row>
    <row r="1330" ht="12.75" customHeight="1">
      <c r="A1330" s="74" t="str">
        <f t="shared" si="1"/>
        <v>#NAME?</v>
      </c>
      <c r="B1330" s="75" t="str">
        <f>IF(A1330="","",IF(OR(periods_per_year=26,periods_per_year=52),IF(periods_per_year=26,IF(A1330=1,fpdate,B1329+14),IF(periods_per_year=52,IF(A1330=1,fpdate,B1329+7),"n/a")),IF(periods_per_year=24,DATE(YEAR(fpdate),MONTH(fpdate)+(A1330-1)/2+IF(AND(DAY(fpdate)&gt;=15,MOD(A1330,2)=0),1,0),IF(MOD(A1330,2)=0,IF(DAY(fpdate)&gt;=15,DAY(fpdate)-14,DAY(fpdate)+14),DAY(fpdate))),IF(DAY(DATE(YEAR(fpdate),MONTH(fpdate)+A1330-1,DAY(fpdate)))&lt;&gt;DAY(fpdate),DATE(YEAR(fpdate),MONTH(fpdate)+A1330,0),DATE(YEAR(fpdate),MONTH(fpdate)+A1330-1,DAY(fpdate))))))</f>
        <v>#NAME?</v>
      </c>
      <c r="C1330" s="76" t="str">
        <f t="shared" si="2"/>
        <v>#NAME?</v>
      </c>
      <c r="D1330" s="77" t="str">
        <f>IF(A1330="","",IF(A1330=1,start_rate,IF(variable,IF(OR(A1330=1,A1330&lt;$J$23*periods_per_year),D1329,MIN($J$24,IF(MOD(A1330-1,$J$26)=0,MAX($J$25,D1329+$J$27),D1329))),D1329)))</f>
        <v>#NAME?</v>
      </c>
      <c r="E1330" s="78" t="str">
        <f t="shared" si="3"/>
        <v>#NAME?</v>
      </c>
      <c r="F1330" s="78" t="str">
        <f t="shared" si="4"/>
        <v>#NAME?</v>
      </c>
      <c r="G1330" s="78" t="str">
        <f>IF(OR(A1330="",A1330&lt;$E$23),"",IF(J1329&lt;=F1330,0,IF(IF(AND(A1330&gt;=$E$23,MOD(A1330-$E$23,int)=0),$E$24,0)+F1330&gt;=J1329+E1330,J1329+E1330-F1330,IF(AND(A1330&gt;=$E$23,MOD(A1330-$E$23,int)=0),$E$24,0)+IF(IF(AND(A1330&gt;=$E$23,MOD(A1330-$E$23,int)=0),$E$24,0)+IF(MOD(A1330-$E$27,periods_per_year)=0,$E$26,0)+F1330&lt;J1329+E1330,IF(MOD(A1330-$E$27,periods_per_year)=0,$E$26,0),J1329+E1330-IF(AND(A1330&gt;=$E$23,MOD(A1330-$E$23,int)=0),$E$24,0)-F1330))))</f>
        <v>#NAME?</v>
      </c>
      <c r="H1330" s="79"/>
      <c r="I1330" s="78" t="str">
        <f t="shared" si="5"/>
        <v>#NAME?</v>
      </c>
      <c r="J1330" s="78" t="str">
        <f t="shared" si="6"/>
        <v>#NAME?</v>
      </c>
      <c r="K1330" s="78" t="str">
        <f t="shared" si="7"/>
        <v>#NAME?</v>
      </c>
      <c r="L1330" s="78" t="str">
        <f t="shared" si="8"/>
        <v>#NAME?</v>
      </c>
      <c r="M1330" s="4"/>
      <c r="N1330" s="4"/>
      <c r="O1330" s="74" t="str">
        <f t="shared" si="9"/>
        <v>#NAME?</v>
      </c>
      <c r="P1330" s="75" t="str">
        <f>IF(O1330="","",IF(OR(periods_per_year=26,periods_per_year=52),IF(periods_per_year=26,IF(O1330=1,fpdate,P1329+14),IF(periods_per_year=52,IF(O1330=1,fpdate,P1329+7),"n/a")),IF(periods_per_year=24,DATE(YEAR(fpdate),MONTH(fpdate)+(O1330-1)/2+IF(AND(DAY(fpdate)&gt;=15,MOD(O1330,2)=0),1,0),IF(MOD(O1330,2)=0,IF(DAY(fpdate)&gt;=15,DAY(fpdate)-14,DAY(fpdate)+14),DAY(fpdate))),IF(DAY(DATE(YEAR(fpdate),MONTH(fpdate)+O1330-1,DAY(fpdate)))&lt;&gt;DAY(fpdate),DATE(YEAR(fpdate),MONTH(fpdate)+O1330,0),DATE(YEAR(fpdate),MONTH(fpdate)+O1330-1,DAY(fpdate))))))</f>
        <v>#NAME?</v>
      </c>
      <c r="Q1330" s="80" t="str">
        <f>IF(O1330="","",IF(D1330&lt;&gt;"",D1330,IF(O1330=1,start_rate,IF(variable,IF(OR(O1330=1,O1330&lt;$J$23*periods_per_year),Q1329,MIN($J$24,IF(MOD(O1330-1,$J$26)=0,MAX($J$25,Q1329+$J$27),Q1329))),Q1329))))</f>
        <v>#NAME?</v>
      </c>
      <c r="R1330" s="78" t="str">
        <f t="shared" si="10"/>
        <v>#NAME?</v>
      </c>
      <c r="S1330" s="78" t="str">
        <f t="shared" si="11"/>
        <v>#NAME?</v>
      </c>
      <c r="T1330" s="78" t="str">
        <f t="shared" si="12"/>
        <v>#NAME?</v>
      </c>
      <c r="U1330" s="78" t="str">
        <f t="shared" si="13"/>
        <v>#NAME?</v>
      </c>
    </row>
    <row r="1331" ht="12.75" customHeight="1">
      <c r="A1331" s="74" t="str">
        <f t="shared" si="1"/>
        <v>#NAME?</v>
      </c>
      <c r="B1331" s="75" t="str">
        <f>IF(A1331="","",IF(OR(periods_per_year=26,periods_per_year=52),IF(periods_per_year=26,IF(A1331=1,fpdate,B1330+14),IF(periods_per_year=52,IF(A1331=1,fpdate,B1330+7),"n/a")),IF(periods_per_year=24,DATE(YEAR(fpdate),MONTH(fpdate)+(A1331-1)/2+IF(AND(DAY(fpdate)&gt;=15,MOD(A1331,2)=0),1,0),IF(MOD(A1331,2)=0,IF(DAY(fpdate)&gt;=15,DAY(fpdate)-14,DAY(fpdate)+14),DAY(fpdate))),IF(DAY(DATE(YEAR(fpdate),MONTH(fpdate)+A1331-1,DAY(fpdate)))&lt;&gt;DAY(fpdate),DATE(YEAR(fpdate),MONTH(fpdate)+A1331,0),DATE(YEAR(fpdate),MONTH(fpdate)+A1331-1,DAY(fpdate))))))</f>
        <v>#NAME?</v>
      </c>
      <c r="C1331" s="76" t="str">
        <f t="shared" si="2"/>
        <v>#NAME?</v>
      </c>
      <c r="D1331" s="77" t="str">
        <f>IF(A1331="","",IF(A1331=1,start_rate,IF(variable,IF(OR(A1331=1,A1331&lt;$J$23*periods_per_year),D1330,MIN($J$24,IF(MOD(A1331-1,$J$26)=0,MAX($J$25,D1330+$J$27),D1330))),D1330)))</f>
        <v>#NAME?</v>
      </c>
      <c r="E1331" s="78" t="str">
        <f t="shared" si="3"/>
        <v>#NAME?</v>
      </c>
      <c r="F1331" s="78" t="str">
        <f t="shared" si="4"/>
        <v>#NAME?</v>
      </c>
      <c r="G1331" s="78" t="str">
        <f>IF(OR(A1331="",A1331&lt;$E$23),"",IF(J1330&lt;=F1331,0,IF(IF(AND(A1331&gt;=$E$23,MOD(A1331-$E$23,int)=0),$E$24,0)+F1331&gt;=J1330+E1331,J1330+E1331-F1331,IF(AND(A1331&gt;=$E$23,MOD(A1331-$E$23,int)=0),$E$24,0)+IF(IF(AND(A1331&gt;=$E$23,MOD(A1331-$E$23,int)=0),$E$24,0)+IF(MOD(A1331-$E$27,periods_per_year)=0,$E$26,0)+F1331&lt;J1330+E1331,IF(MOD(A1331-$E$27,periods_per_year)=0,$E$26,0),J1330+E1331-IF(AND(A1331&gt;=$E$23,MOD(A1331-$E$23,int)=0),$E$24,0)-F1331))))</f>
        <v>#NAME?</v>
      </c>
      <c r="H1331" s="79"/>
      <c r="I1331" s="78" t="str">
        <f t="shared" si="5"/>
        <v>#NAME?</v>
      </c>
      <c r="J1331" s="78" t="str">
        <f t="shared" si="6"/>
        <v>#NAME?</v>
      </c>
      <c r="K1331" s="78" t="str">
        <f t="shared" si="7"/>
        <v>#NAME?</v>
      </c>
      <c r="L1331" s="78" t="str">
        <f t="shared" si="8"/>
        <v>#NAME?</v>
      </c>
      <c r="M1331" s="4"/>
      <c r="N1331" s="4"/>
      <c r="O1331" s="74" t="str">
        <f t="shared" si="9"/>
        <v>#NAME?</v>
      </c>
      <c r="P1331" s="75" t="str">
        <f>IF(O1331="","",IF(OR(periods_per_year=26,periods_per_year=52),IF(periods_per_year=26,IF(O1331=1,fpdate,P1330+14),IF(periods_per_year=52,IF(O1331=1,fpdate,P1330+7),"n/a")),IF(periods_per_year=24,DATE(YEAR(fpdate),MONTH(fpdate)+(O1331-1)/2+IF(AND(DAY(fpdate)&gt;=15,MOD(O1331,2)=0),1,0),IF(MOD(O1331,2)=0,IF(DAY(fpdate)&gt;=15,DAY(fpdate)-14,DAY(fpdate)+14),DAY(fpdate))),IF(DAY(DATE(YEAR(fpdate),MONTH(fpdate)+O1331-1,DAY(fpdate)))&lt;&gt;DAY(fpdate),DATE(YEAR(fpdate),MONTH(fpdate)+O1331,0),DATE(YEAR(fpdate),MONTH(fpdate)+O1331-1,DAY(fpdate))))))</f>
        <v>#NAME?</v>
      </c>
      <c r="Q1331" s="80" t="str">
        <f>IF(O1331="","",IF(D1331&lt;&gt;"",D1331,IF(O1331=1,start_rate,IF(variable,IF(OR(O1331=1,O1331&lt;$J$23*periods_per_year),Q1330,MIN($J$24,IF(MOD(O1331-1,$J$26)=0,MAX($J$25,Q1330+$J$27),Q1330))),Q1330))))</f>
        <v>#NAME?</v>
      </c>
      <c r="R1331" s="78" t="str">
        <f t="shared" si="10"/>
        <v>#NAME?</v>
      </c>
      <c r="S1331" s="78" t="str">
        <f t="shared" si="11"/>
        <v>#NAME?</v>
      </c>
      <c r="T1331" s="78" t="str">
        <f t="shared" si="12"/>
        <v>#NAME?</v>
      </c>
      <c r="U1331" s="78" t="str">
        <f t="shared" si="13"/>
        <v>#NAME?</v>
      </c>
    </row>
    <row r="1332" ht="12.75" customHeight="1">
      <c r="A1332" s="74" t="str">
        <f t="shared" si="1"/>
        <v>#NAME?</v>
      </c>
      <c r="B1332" s="75" t="str">
        <f>IF(A1332="","",IF(OR(periods_per_year=26,periods_per_year=52),IF(periods_per_year=26,IF(A1332=1,fpdate,B1331+14),IF(periods_per_year=52,IF(A1332=1,fpdate,B1331+7),"n/a")),IF(periods_per_year=24,DATE(YEAR(fpdate),MONTH(fpdate)+(A1332-1)/2+IF(AND(DAY(fpdate)&gt;=15,MOD(A1332,2)=0),1,0),IF(MOD(A1332,2)=0,IF(DAY(fpdate)&gt;=15,DAY(fpdate)-14,DAY(fpdate)+14),DAY(fpdate))),IF(DAY(DATE(YEAR(fpdate),MONTH(fpdate)+A1332-1,DAY(fpdate)))&lt;&gt;DAY(fpdate),DATE(YEAR(fpdate),MONTH(fpdate)+A1332,0),DATE(YEAR(fpdate),MONTH(fpdate)+A1332-1,DAY(fpdate))))))</f>
        <v>#NAME?</v>
      </c>
      <c r="C1332" s="76" t="str">
        <f t="shared" si="2"/>
        <v>#NAME?</v>
      </c>
      <c r="D1332" s="77" t="str">
        <f>IF(A1332="","",IF(A1332=1,start_rate,IF(variable,IF(OR(A1332=1,A1332&lt;$J$23*periods_per_year),D1331,MIN($J$24,IF(MOD(A1332-1,$J$26)=0,MAX($J$25,D1331+$J$27),D1331))),D1331)))</f>
        <v>#NAME?</v>
      </c>
      <c r="E1332" s="78" t="str">
        <f t="shared" si="3"/>
        <v>#NAME?</v>
      </c>
      <c r="F1332" s="78" t="str">
        <f t="shared" si="4"/>
        <v>#NAME?</v>
      </c>
      <c r="G1332" s="78" t="str">
        <f>IF(OR(A1332="",A1332&lt;$E$23),"",IF(J1331&lt;=F1332,0,IF(IF(AND(A1332&gt;=$E$23,MOD(A1332-$E$23,int)=0),$E$24,0)+F1332&gt;=J1331+E1332,J1331+E1332-F1332,IF(AND(A1332&gt;=$E$23,MOD(A1332-$E$23,int)=0),$E$24,0)+IF(IF(AND(A1332&gt;=$E$23,MOD(A1332-$E$23,int)=0),$E$24,0)+IF(MOD(A1332-$E$27,periods_per_year)=0,$E$26,0)+F1332&lt;J1331+E1332,IF(MOD(A1332-$E$27,periods_per_year)=0,$E$26,0),J1331+E1332-IF(AND(A1332&gt;=$E$23,MOD(A1332-$E$23,int)=0),$E$24,0)-F1332))))</f>
        <v>#NAME?</v>
      </c>
      <c r="H1332" s="79"/>
      <c r="I1332" s="78" t="str">
        <f t="shared" si="5"/>
        <v>#NAME?</v>
      </c>
      <c r="J1332" s="78" t="str">
        <f t="shared" si="6"/>
        <v>#NAME?</v>
      </c>
      <c r="K1332" s="78" t="str">
        <f t="shared" si="7"/>
        <v>#NAME?</v>
      </c>
      <c r="L1332" s="78" t="str">
        <f t="shared" si="8"/>
        <v>#NAME?</v>
      </c>
      <c r="M1332" s="4"/>
      <c r="N1332" s="4"/>
      <c r="O1332" s="74" t="str">
        <f t="shared" si="9"/>
        <v>#NAME?</v>
      </c>
      <c r="P1332" s="75" t="str">
        <f>IF(O1332="","",IF(OR(periods_per_year=26,periods_per_year=52),IF(periods_per_year=26,IF(O1332=1,fpdate,P1331+14),IF(periods_per_year=52,IF(O1332=1,fpdate,P1331+7),"n/a")),IF(periods_per_year=24,DATE(YEAR(fpdate),MONTH(fpdate)+(O1332-1)/2+IF(AND(DAY(fpdate)&gt;=15,MOD(O1332,2)=0),1,0),IF(MOD(O1332,2)=0,IF(DAY(fpdate)&gt;=15,DAY(fpdate)-14,DAY(fpdate)+14),DAY(fpdate))),IF(DAY(DATE(YEAR(fpdate),MONTH(fpdate)+O1332-1,DAY(fpdate)))&lt;&gt;DAY(fpdate),DATE(YEAR(fpdate),MONTH(fpdate)+O1332,0),DATE(YEAR(fpdate),MONTH(fpdate)+O1332-1,DAY(fpdate))))))</f>
        <v>#NAME?</v>
      </c>
      <c r="Q1332" s="80" t="str">
        <f>IF(O1332="","",IF(D1332&lt;&gt;"",D1332,IF(O1332=1,start_rate,IF(variable,IF(OR(O1332=1,O1332&lt;$J$23*periods_per_year),Q1331,MIN($J$24,IF(MOD(O1332-1,$J$26)=0,MAX($J$25,Q1331+$J$27),Q1331))),Q1331))))</f>
        <v>#NAME?</v>
      </c>
      <c r="R1332" s="78" t="str">
        <f t="shared" si="10"/>
        <v>#NAME?</v>
      </c>
      <c r="S1332" s="78" t="str">
        <f t="shared" si="11"/>
        <v>#NAME?</v>
      </c>
      <c r="T1332" s="78" t="str">
        <f t="shared" si="12"/>
        <v>#NAME?</v>
      </c>
      <c r="U1332" s="78" t="str">
        <f t="shared" si="13"/>
        <v>#NAME?</v>
      </c>
    </row>
    <row r="1333" ht="12.75" customHeight="1">
      <c r="A1333" s="74" t="str">
        <f t="shared" si="1"/>
        <v>#NAME?</v>
      </c>
      <c r="B1333" s="75" t="str">
        <f>IF(A1333="","",IF(OR(periods_per_year=26,periods_per_year=52),IF(periods_per_year=26,IF(A1333=1,fpdate,B1332+14),IF(periods_per_year=52,IF(A1333=1,fpdate,B1332+7),"n/a")),IF(periods_per_year=24,DATE(YEAR(fpdate),MONTH(fpdate)+(A1333-1)/2+IF(AND(DAY(fpdate)&gt;=15,MOD(A1333,2)=0),1,0),IF(MOD(A1333,2)=0,IF(DAY(fpdate)&gt;=15,DAY(fpdate)-14,DAY(fpdate)+14),DAY(fpdate))),IF(DAY(DATE(YEAR(fpdate),MONTH(fpdate)+A1333-1,DAY(fpdate)))&lt;&gt;DAY(fpdate),DATE(YEAR(fpdate),MONTH(fpdate)+A1333,0),DATE(YEAR(fpdate),MONTH(fpdate)+A1333-1,DAY(fpdate))))))</f>
        <v>#NAME?</v>
      </c>
      <c r="C1333" s="76" t="str">
        <f t="shared" si="2"/>
        <v>#NAME?</v>
      </c>
      <c r="D1333" s="77" t="str">
        <f>IF(A1333="","",IF(A1333=1,start_rate,IF(variable,IF(OR(A1333=1,A1333&lt;$J$23*periods_per_year),D1332,MIN($J$24,IF(MOD(A1333-1,$J$26)=0,MAX($J$25,D1332+$J$27),D1332))),D1332)))</f>
        <v>#NAME?</v>
      </c>
      <c r="E1333" s="78" t="str">
        <f t="shared" si="3"/>
        <v>#NAME?</v>
      </c>
      <c r="F1333" s="78" t="str">
        <f t="shared" si="4"/>
        <v>#NAME?</v>
      </c>
      <c r="G1333" s="78" t="str">
        <f>IF(OR(A1333="",A1333&lt;$E$23),"",IF(J1332&lt;=F1333,0,IF(IF(AND(A1333&gt;=$E$23,MOD(A1333-$E$23,int)=0),$E$24,0)+F1333&gt;=J1332+E1333,J1332+E1333-F1333,IF(AND(A1333&gt;=$E$23,MOD(A1333-$E$23,int)=0),$E$24,0)+IF(IF(AND(A1333&gt;=$E$23,MOD(A1333-$E$23,int)=0),$E$24,0)+IF(MOD(A1333-$E$27,periods_per_year)=0,$E$26,0)+F1333&lt;J1332+E1333,IF(MOD(A1333-$E$27,periods_per_year)=0,$E$26,0),J1332+E1333-IF(AND(A1333&gt;=$E$23,MOD(A1333-$E$23,int)=0),$E$24,0)-F1333))))</f>
        <v>#NAME?</v>
      </c>
      <c r="H1333" s="79"/>
      <c r="I1333" s="78" t="str">
        <f t="shared" si="5"/>
        <v>#NAME?</v>
      </c>
      <c r="J1333" s="78" t="str">
        <f t="shared" si="6"/>
        <v>#NAME?</v>
      </c>
      <c r="K1333" s="78" t="str">
        <f t="shared" si="7"/>
        <v>#NAME?</v>
      </c>
      <c r="L1333" s="78" t="str">
        <f t="shared" si="8"/>
        <v>#NAME?</v>
      </c>
      <c r="M1333" s="4"/>
      <c r="N1333" s="4"/>
      <c r="O1333" s="74" t="str">
        <f t="shared" si="9"/>
        <v>#NAME?</v>
      </c>
      <c r="P1333" s="75" t="str">
        <f>IF(O1333="","",IF(OR(periods_per_year=26,periods_per_year=52),IF(periods_per_year=26,IF(O1333=1,fpdate,P1332+14),IF(periods_per_year=52,IF(O1333=1,fpdate,P1332+7),"n/a")),IF(periods_per_year=24,DATE(YEAR(fpdate),MONTH(fpdate)+(O1333-1)/2+IF(AND(DAY(fpdate)&gt;=15,MOD(O1333,2)=0),1,0),IF(MOD(O1333,2)=0,IF(DAY(fpdate)&gt;=15,DAY(fpdate)-14,DAY(fpdate)+14),DAY(fpdate))),IF(DAY(DATE(YEAR(fpdate),MONTH(fpdate)+O1333-1,DAY(fpdate)))&lt;&gt;DAY(fpdate),DATE(YEAR(fpdate),MONTH(fpdate)+O1333,0),DATE(YEAR(fpdate),MONTH(fpdate)+O1333-1,DAY(fpdate))))))</f>
        <v>#NAME?</v>
      </c>
      <c r="Q1333" s="80" t="str">
        <f>IF(O1333="","",IF(D1333&lt;&gt;"",D1333,IF(O1333=1,start_rate,IF(variable,IF(OR(O1333=1,O1333&lt;$J$23*periods_per_year),Q1332,MIN($J$24,IF(MOD(O1333-1,$J$26)=0,MAX($J$25,Q1332+$J$27),Q1332))),Q1332))))</f>
        <v>#NAME?</v>
      </c>
      <c r="R1333" s="78" t="str">
        <f t="shared" si="10"/>
        <v>#NAME?</v>
      </c>
      <c r="S1333" s="78" t="str">
        <f t="shared" si="11"/>
        <v>#NAME?</v>
      </c>
      <c r="T1333" s="78" t="str">
        <f t="shared" si="12"/>
        <v>#NAME?</v>
      </c>
      <c r="U1333" s="78" t="str">
        <f t="shared" si="13"/>
        <v>#NAME?</v>
      </c>
    </row>
    <row r="1334" ht="12.75" customHeight="1">
      <c r="A1334" s="74" t="str">
        <f t="shared" si="1"/>
        <v>#NAME?</v>
      </c>
      <c r="B1334" s="75" t="str">
        <f>IF(A1334="","",IF(OR(periods_per_year=26,periods_per_year=52),IF(periods_per_year=26,IF(A1334=1,fpdate,B1333+14),IF(periods_per_year=52,IF(A1334=1,fpdate,B1333+7),"n/a")),IF(periods_per_year=24,DATE(YEAR(fpdate),MONTH(fpdate)+(A1334-1)/2+IF(AND(DAY(fpdate)&gt;=15,MOD(A1334,2)=0),1,0),IF(MOD(A1334,2)=0,IF(DAY(fpdate)&gt;=15,DAY(fpdate)-14,DAY(fpdate)+14),DAY(fpdate))),IF(DAY(DATE(YEAR(fpdate),MONTH(fpdate)+A1334-1,DAY(fpdate)))&lt;&gt;DAY(fpdate),DATE(YEAR(fpdate),MONTH(fpdate)+A1334,0),DATE(YEAR(fpdate),MONTH(fpdate)+A1334-1,DAY(fpdate))))))</f>
        <v>#NAME?</v>
      </c>
      <c r="C1334" s="76" t="str">
        <f t="shared" si="2"/>
        <v>#NAME?</v>
      </c>
      <c r="D1334" s="77" t="str">
        <f>IF(A1334="","",IF(A1334=1,start_rate,IF(variable,IF(OR(A1334=1,A1334&lt;$J$23*periods_per_year),D1333,MIN($J$24,IF(MOD(A1334-1,$J$26)=0,MAX($J$25,D1333+$J$27),D1333))),D1333)))</f>
        <v>#NAME?</v>
      </c>
      <c r="E1334" s="78" t="str">
        <f t="shared" si="3"/>
        <v>#NAME?</v>
      </c>
      <c r="F1334" s="78" t="str">
        <f t="shared" si="4"/>
        <v>#NAME?</v>
      </c>
      <c r="G1334" s="78" t="str">
        <f>IF(OR(A1334="",A1334&lt;$E$23),"",IF(J1333&lt;=F1334,0,IF(IF(AND(A1334&gt;=$E$23,MOD(A1334-$E$23,int)=0),$E$24,0)+F1334&gt;=J1333+E1334,J1333+E1334-F1334,IF(AND(A1334&gt;=$E$23,MOD(A1334-$E$23,int)=0),$E$24,0)+IF(IF(AND(A1334&gt;=$E$23,MOD(A1334-$E$23,int)=0),$E$24,0)+IF(MOD(A1334-$E$27,periods_per_year)=0,$E$26,0)+F1334&lt;J1333+E1334,IF(MOD(A1334-$E$27,periods_per_year)=0,$E$26,0),J1333+E1334-IF(AND(A1334&gt;=$E$23,MOD(A1334-$E$23,int)=0),$E$24,0)-F1334))))</f>
        <v>#NAME?</v>
      </c>
      <c r="H1334" s="79"/>
      <c r="I1334" s="78" t="str">
        <f t="shared" si="5"/>
        <v>#NAME?</v>
      </c>
      <c r="J1334" s="78" t="str">
        <f t="shared" si="6"/>
        <v>#NAME?</v>
      </c>
      <c r="K1334" s="78" t="str">
        <f t="shared" si="7"/>
        <v>#NAME?</v>
      </c>
      <c r="L1334" s="78" t="str">
        <f t="shared" si="8"/>
        <v>#NAME?</v>
      </c>
      <c r="M1334" s="4"/>
      <c r="N1334" s="4"/>
      <c r="O1334" s="74" t="str">
        <f t="shared" si="9"/>
        <v>#NAME?</v>
      </c>
      <c r="P1334" s="75" t="str">
        <f>IF(O1334="","",IF(OR(periods_per_year=26,periods_per_year=52),IF(periods_per_year=26,IF(O1334=1,fpdate,P1333+14),IF(periods_per_year=52,IF(O1334=1,fpdate,P1333+7),"n/a")),IF(periods_per_year=24,DATE(YEAR(fpdate),MONTH(fpdate)+(O1334-1)/2+IF(AND(DAY(fpdate)&gt;=15,MOD(O1334,2)=0),1,0),IF(MOD(O1334,2)=0,IF(DAY(fpdate)&gt;=15,DAY(fpdate)-14,DAY(fpdate)+14),DAY(fpdate))),IF(DAY(DATE(YEAR(fpdate),MONTH(fpdate)+O1334-1,DAY(fpdate)))&lt;&gt;DAY(fpdate),DATE(YEAR(fpdate),MONTH(fpdate)+O1334,0),DATE(YEAR(fpdate),MONTH(fpdate)+O1334-1,DAY(fpdate))))))</f>
        <v>#NAME?</v>
      </c>
      <c r="Q1334" s="80" t="str">
        <f>IF(O1334="","",IF(D1334&lt;&gt;"",D1334,IF(O1334=1,start_rate,IF(variable,IF(OR(O1334=1,O1334&lt;$J$23*periods_per_year),Q1333,MIN($J$24,IF(MOD(O1334-1,$J$26)=0,MAX($J$25,Q1333+$J$27),Q1333))),Q1333))))</f>
        <v>#NAME?</v>
      </c>
      <c r="R1334" s="78" t="str">
        <f t="shared" si="10"/>
        <v>#NAME?</v>
      </c>
      <c r="S1334" s="78" t="str">
        <f t="shared" si="11"/>
        <v>#NAME?</v>
      </c>
      <c r="T1334" s="78" t="str">
        <f t="shared" si="12"/>
        <v>#NAME?</v>
      </c>
      <c r="U1334" s="78" t="str">
        <f t="shared" si="13"/>
        <v>#NAME?</v>
      </c>
    </row>
    <row r="1335" ht="12.75" customHeight="1">
      <c r="A1335" s="74" t="str">
        <f t="shared" si="1"/>
        <v>#NAME?</v>
      </c>
      <c r="B1335" s="75" t="str">
        <f>IF(A1335="","",IF(OR(periods_per_year=26,periods_per_year=52),IF(periods_per_year=26,IF(A1335=1,fpdate,B1334+14),IF(periods_per_year=52,IF(A1335=1,fpdate,B1334+7),"n/a")),IF(periods_per_year=24,DATE(YEAR(fpdate),MONTH(fpdate)+(A1335-1)/2+IF(AND(DAY(fpdate)&gt;=15,MOD(A1335,2)=0),1,0),IF(MOD(A1335,2)=0,IF(DAY(fpdate)&gt;=15,DAY(fpdate)-14,DAY(fpdate)+14),DAY(fpdate))),IF(DAY(DATE(YEAR(fpdate),MONTH(fpdate)+A1335-1,DAY(fpdate)))&lt;&gt;DAY(fpdate),DATE(YEAR(fpdate),MONTH(fpdate)+A1335,0),DATE(YEAR(fpdate),MONTH(fpdate)+A1335-1,DAY(fpdate))))))</f>
        <v>#NAME?</v>
      </c>
      <c r="C1335" s="76" t="str">
        <f t="shared" si="2"/>
        <v>#NAME?</v>
      </c>
      <c r="D1335" s="77" t="str">
        <f>IF(A1335="","",IF(A1335=1,start_rate,IF(variable,IF(OR(A1335=1,A1335&lt;$J$23*periods_per_year),D1334,MIN($J$24,IF(MOD(A1335-1,$J$26)=0,MAX($J$25,D1334+$J$27),D1334))),D1334)))</f>
        <v>#NAME?</v>
      </c>
      <c r="E1335" s="78" t="str">
        <f t="shared" si="3"/>
        <v>#NAME?</v>
      </c>
      <c r="F1335" s="78" t="str">
        <f t="shared" si="4"/>
        <v>#NAME?</v>
      </c>
      <c r="G1335" s="78" t="str">
        <f>IF(OR(A1335="",A1335&lt;$E$23),"",IF(J1334&lt;=F1335,0,IF(IF(AND(A1335&gt;=$E$23,MOD(A1335-$E$23,int)=0),$E$24,0)+F1335&gt;=J1334+E1335,J1334+E1335-F1335,IF(AND(A1335&gt;=$E$23,MOD(A1335-$E$23,int)=0),$E$24,0)+IF(IF(AND(A1335&gt;=$E$23,MOD(A1335-$E$23,int)=0),$E$24,0)+IF(MOD(A1335-$E$27,periods_per_year)=0,$E$26,0)+F1335&lt;J1334+E1335,IF(MOD(A1335-$E$27,periods_per_year)=0,$E$26,0),J1334+E1335-IF(AND(A1335&gt;=$E$23,MOD(A1335-$E$23,int)=0),$E$24,0)-F1335))))</f>
        <v>#NAME?</v>
      </c>
      <c r="H1335" s="79"/>
      <c r="I1335" s="78" t="str">
        <f t="shared" si="5"/>
        <v>#NAME?</v>
      </c>
      <c r="J1335" s="78" t="str">
        <f t="shared" si="6"/>
        <v>#NAME?</v>
      </c>
      <c r="K1335" s="78" t="str">
        <f t="shared" si="7"/>
        <v>#NAME?</v>
      </c>
      <c r="L1335" s="78" t="str">
        <f t="shared" si="8"/>
        <v>#NAME?</v>
      </c>
      <c r="M1335" s="4"/>
      <c r="N1335" s="4"/>
      <c r="O1335" s="74" t="str">
        <f t="shared" si="9"/>
        <v>#NAME?</v>
      </c>
      <c r="P1335" s="75" t="str">
        <f>IF(O1335="","",IF(OR(periods_per_year=26,periods_per_year=52),IF(periods_per_year=26,IF(O1335=1,fpdate,P1334+14),IF(periods_per_year=52,IF(O1335=1,fpdate,P1334+7),"n/a")),IF(periods_per_year=24,DATE(YEAR(fpdate),MONTH(fpdate)+(O1335-1)/2+IF(AND(DAY(fpdate)&gt;=15,MOD(O1335,2)=0),1,0),IF(MOD(O1335,2)=0,IF(DAY(fpdate)&gt;=15,DAY(fpdate)-14,DAY(fpdate)+14),DAY(fpdate))),IF(DAY(DATE(YEAR(fpdate),MONTH(fpdate)+O1335-1,DAY(fpdate)))&lt;&gt;DAY(fpdate),DATE(YEAR(fpdate),MONTH(fpdate)+O1335,0),DATE(YEAR(fpdate),MONTH(fpdate)+O1335-1,DAY(fpdate))))))</f>
        <v>#NAME?</v>
      </c>
      <c r="Q1335" s="80" t="str">
        <f>IF(O1335="","",IF(D1335&lt;&gt;"",D1335,IF(O1335=1,start_rate,IF(variable,IF(OR(O1335=1,O1335&lt;$J$23*periods_per_year),Q1334,MIN($J$24,IF(MOD(O1335-1,$J$26)=0,MAX($J$25,Q1334+$J$27),Q1334))),Q1334))))</f>
        <v>#NAME?</v>
      </c>
      <c r="R1335" s="78" t="str">
        <f t="shared" si="10"/>
        <v>#NAME?</v>
      </c>
      <c r="S1335" s="78" t="str">
        <f t="shared" si="11"/>
        <v>#NAME?</v>
      </c>
      <c r="T1335" s="78" t="str">
        <f t="shared" si="12"/>
        <v>#NAME?</v>
      </c>
      <c r="U1335" s="78" t="str">
        <f t="shared" si="13"/>
        <v>#NAME?</v>
      </c>
    </row>
    <row r="1336" ht="12.75" customHeight="1">
      <c r="A1336" s="74" t="str">
        <f t="shared" si="1"/>
        <v>#NAME?</v>
      </c>
      <c r="B1336" s="75" t="str">
        <f>IF(A1336="","",IF(OR(periods_per_year=26,periods_per_year=52),IF(periods_per_year=26,IF(A1336=1,fpdate,B1335+14),IF(periods_per_year=52,IF(A1336=1,fpdate,B1335+7),"n/a")),IF(periods_per_year=24,DATE(YEAR(fpdate),MONTH(fpdate)+(A1336-1)/2+IF(AND(DAY(fpdate)&gt;=15,MOD(A1336,2)=0),1,0),IF(MOD(A1336,2)=0,IF(DAY(fpdate)&gt;=15,DAY(fpdate)-14,DAY(fpdate)+14),DAY(fpdate))),IF(DAY(DATE(YEAR(fpdate),MONTH(fpdate)+A1336-1,DAY(fpdate)))&lt;&gt;DAY(fpdate),DATE(YEAR(fpdate),MONTH(fpdate)+A1336,0),DATE(YEAR(fpdate),MONTH(fpdate)+A1336-1,DAY(fpdate))))))</f>
        <v>#NAME?</v>
      </c>
      <c r="C1336" s="76" t="str">
        <f t="shared" si="2"/>
        <v>#NAME?</v>
      </c>
      <c r="D1336" s="77" t="str">
        <f>IF(A1336="","",IF(A1336=1,start_rate,IF(variable,IF(OR(A1336=1,A1336&lt;$J$23*periods_per_year),D1335,MIN($J$24,IF(MOD(A1336-1,$J$26)=0,MAX($J$25,D1335+$J$27),D1335))),D1335)))</f>
        <v>#NAME?</v>
      </c>
      <c r="E1336" s="78" t="str">
        <f t="shared" si="3"/>
        <v>#NAME?</v>
      </c>
      <c r="F1336" s="78" t="str">
        <f t="shared" si="4"/>
        <v>#NAME?</v>
      </c>
      <c r="G1336" s="78" t="str">
        <f>IF(OR(A1336="",A1336&lt;$E$23),"",IF(J1335&lt;=F1336,0,IF(IF(AND(A1336&gt;=$E$23,MOD(A1336-$E$23,int)=0),$E$24,0)+F1336&gt;=J1335+E1336,J1335+E1336-F1336,IF(AND(A1336&gt;=$E$23,MOD(A1336-$E$23,int)=0),$E$24,0)+IF(IF(AND(A1336&gt;=$E$23,MOD(A1336-$E$23,int)=0),$E$24,0)+IF(MOD(A1336-$E$27,periods_per_year)=0,$E$26,0)+F1336&lt;J1335+E1336,IF(MOD(A1336-$E$27,periods_per_year)=0,$E$26,0),J1335+E1336-IF(AND(A1336&gt;=$E$23,MOD(A1336-$E$23,int)=0),$E$24,0)-F1336))))</f>
        <v>#NAME?</v>
      </c>
      <c r="H1336" s="79"/>
      <c r="I1336" s="78" t="str">
        <f t="shared" si="5"/>
        <v>#NAME?</v>
      </c>
      <c r="J1336" s="78" t="str">
        <f t="shared" si="6"/>
        <v>#NAME?</v>
      </c>
      <c r="K1336" s="78" t="str">
        <f t="shared" si="7"/>
        <v>#NAME?</v>
      </c>
      <c r="L1336" s="78" t="str">
        <f t="shared" si="8"/>
        <v>#NAME?</v>
      </c>
      <c r="M1336" s="4"/>
      <c r="N1336" s="4"/>
      <c r="O1336" s="74" t="str">
        <f t="shared" si="9"/>
        <v>#NAME?</v>
      </c>
      <c r="P1336" s="75" t="str">
        <f>IF(O1336="","",IF(OR(periods_per_year=26,periods_per_year=52),IF(periods_per_year=26,IF(O1336=1,fpdate,P1335+14),IF(periods_per_year=52,IF(O1336=1,fpdate,P1335+7),"n/a")),IF(periods_per_year=24,DATE(YEAR(fpdate),MONTH(fpdate)+(O1336-1)/2+IF(AND(DAY(fpdate)&gt;=15,MOD(O1336,2)=0),1,0),IF(MOD(O1336,2)=0,IF(DAY(fpdate)&gt;=15,DAY(fpdate)-14,DAY(fpdate)+14),DAY(fpdate))),IF(DAY(DATE(YEAR(fpdate),MONTH(fpdate)+O1336-1,DAY(fpdate)))&lt;&gt;DAY(fpdate),DATE(YEAR(fpdate),MONTH(fpdate)+O1336,0),DATE(YEAR(fpdate),MONTH(fpdate)+O1336-1,DAY(fpdate))))))</f>
        <v>#NAME?</v>
      </c>
      <c r="Q1336" s="80" t="str">
        <f>IF(O1336="","",IF(D1336&lt;&gt;"",D1336,IF(O1336=1,start_rate,IF(variable,IF(OR(O1336=1,O1336&lt;$J$23*periods_per_year),Q1335,MIN($J$24,IF(MOD(O1336-1,$J$26)=0,MAX($J$25,Q1335+$J$27),Q1335))),Q1335))))</f>
        <v>#NAME?</v>
      </c>
      <c r="R1336" s="78" t="str">
        <f t="shared" si="10"/>
        <v>#NAME?</v>
      </c>
      <c r="S1336" s="78" t="str">
        <f t="shared" si="11"/>
        <v>#NAME?</v>
      </c>
      <c r="T1336" s="78" t="str">
        <f t="shared" si="12"/>
        <v>#NAME?</v>
      </c>
      <c r="U1336" s="78" t="str">
        <f t="shared" si="13"/>
        <v>#NAME?</v>
      </c>
    </row>
    <row r="1337" ht="12.75" customHeight="1">
      <c r="A1337" s="74" t="str">
        <f t="shared" si="1"/>
        <v>#NAME?</v>
      </c>
      <c r="B1337" s="75" t="str">
        <f>IF(A1337="","",IF(OR(periods_per_year=26,periods_per_year=52),IF(periods_per_year=26,IF(A1337=1,fpdate,B1336+14),IF(periods_per_year=52,IF(A1337=1,fpdate,B1336+7),"n/a")),IF(periods_per_year=24,DATE(YEAR(fpdate),MONTH(fpdate)+(A1337-1)/2+IF(AND(DAY(fpdate)&gt;=15,MOD(A1337,2)=0),1,0),IF(MOD(A1337,2)=0,IF(DAY(fpdate)&gt;=15,DAY(fpdate)-14,DAY(fpdate)+14),DAY(fpdate))),IF(DAY(DATE(YEAR(fpdate),MONTH(fpdate)+A1337-1,DAY(fpdate)))&lt;&gt;DAY(fpdate),DATE(YEAR(fpdate),MONTH(fpdate)+A1337,0),DATE(YEAR(fpdate),MONTH(fpdate)+A1337-1,DAY(fpdate))))))</f>
        <v>#NAME?</v>
      </c>
      <c r="C1337" s="76" t="str">
        <f t="shared" si="2"/>
        <v>#NAME?</v>
      </c>
      <c r="D1337" s="77" t="str">
        <f>IF(A1337="","",IF(A1337=1,start_rate,IF(variable,IF(OR(A1337=1,A1337&lt;$J$23*periods_per_year),D1336,MIN($J$24,IF(MOD(A1337-1,$J$26)=0,MAX($J$25,D1336+$J$27),D1336))),D1336)))</f>
        <v>#NAME?</v>
      </c>
      <c r="E1337" s="78" t="str">
        <f t="shared" si="3"/>
        <v>#NAME?</v>
      </c>
      <c r="F1337" s="78" t="str">
        <f t="shared" si="4"/>
        <v>#NAME?</v>
      </c>
      <c r="G1337" s="78" t="str">
        <f>IF(OR(A1337="",A1337&lt;$E$23),"",IF(J1336&lt;=F1337,0,IF(IF(AND(A1337&gt;=$E$23,MOD(A1337-$E$23,int)=0),$E$24,0)+F1337&gt;=J1336+E1337,J1336+E1337-F1337,IF(AND(A1337&gt;=$E$23,MOD(A1337-$E$23,int)=0),$E$24,0)+IF(IF(AND(A1337&gt;=$E$23,MOD(A1337-$E$23,int)=0),$E$24,0)+IF(MOD(A1337-$E$27,periods_per_year)=0,$E$26,0)+F1337&lt;J1336+E1337,IF(MOD(A1337-$E$27,periods_per_year)=0,$E$26,0),J1336+E1337-IF(AND(A1337&gt;=$E$23,MOD(A1337-$E$23,int)=0),$E$24,0)-F1337))))</f>
        <v>#NAME?</v>
      </c>
      <c r="H1337" s="79"/>
      <c r="I1337" s="78" t="str">
        <f t="shared" si="5"/>
        <v>#NAME?</v>
      </c>
      <c r="J1337" s="78" t="str">
        <f t="shared" si="6"/>
        <v>#NAME?</v>
      </c>
      <c r="K1337" s="78" t="str">
        <f t="shared" si="7"/>
        <v>#NAME?</v>
      </c>
      <c r="L1337" s="78" t="str">
        <f t="shared" si="8"/>
        <v>#NAME?</v>
      </c>
      <c r="M1337" s="4"/>
      <c r="N1337" s="4"/>
      <c r="O1337" s="74" t="str">
        <f t="shared" si="9"/>
        <v>#NAME?</v>
      </c>
      <c r="P1337" s="75" t="str">
        <f>IF(O1337="","",IF(OR(periods_per_year=26,periods_per_year=52),IF(periods_per_year=26,IF(O1337=1,fpdate,P1336+14),IF(periods_per_year=52,IF(O1337=1,fpdate,P1336+7),"n/a")),IF(periods_per_year=24,DATE(YEAR(fpdate),MONTH(fpdate)+(O1337-1)/2+IF(AND(DAY(fpdate)&gt;=15,MOD(O1337,2)=0),1,0),IF(MOD(O1337,2)=0,IF(DAY(fpdate)&gt;=15,DAY(fpdate)-14,DAY(fpdate)+14),DAY(fpdate))),IF(DAY(DATE(YEAR(fpdate),MONTH(fpdate)+O1337-1,DAY(fpdate)))&lt;&gt;DAY(fpdate),DATE(YEAR(fpdate),MONTH(fpdate)+O1337,0),DATE(YEAR(fpdate),MONTH(fpdate)+O1337-1,DAY(fpdate))))))</f>
        <v>#NAME?</v>
      </c>
      <c r="Q1337" s="80" t="str">
        <f>IF(O1337="","",IF(D1337&lt;&gt;"",D1337,IF(O1337=1,start_rate,IF(variable,IF(OR(O1337=1,O1337&lt;$J$23*periods_per_year),Q1336,MIN($J$24,IF(MOD(O1337-1,$J$26)=0,MAX($J$25,Q1336+$J$27),Q1336))),Q1336))))</f>
        <v>#NAME?</v>
      </c>
      <c r="R1337" s="78" t="str">
        <f t="shared" si="10"/>
        <v>#NAME?</v>
      </c>
      <c r="S1337" s="78" t="str">
        <f t="shared" si="11"/>
        <v>#NAME?</v>
      </c>
      <c r="T1337" s="78" t="str">
        <f t="shared" si="12"/>
        <v>#NAME?</v>
      </c>
      <c r="U1337" s="78" t="str">
        <f t="shared" si="13"/>
        <v>#NAME?</v>
      </c>
    </row>
    <row r="1338" ht="12.75" customHeight="1">
      <c r="A1338" s="74" t="str">
        <f t="shared" si="1"/>
        <v>#NAME?</v>
      </c>
      <c r="B1338" s="75" t="str">
        <f>IF(A1338="","",IF(OR(periods_per_year=26,periods_per_year=52),IF(periods_per_year=26,IF(A1338=1,fpdate,B1337+14),IF(periods_per_year=52,IF(A1338=1,fpdate,B1337+7),"n/a")),IF(periods_per_year=24,DATE(YEAR(fpdate),MONTH(fpdate)+(A1338-1)/2+IF(AND(DAY(fpdate)&gt;=15,MOD(A1338,2)=0),1,0),IF(MOD(A1338,2)=0,IF(DAY(fpdate)&gt;=15,DAY(fpdate)-14,DAY(fpdate)+14),DAY(fpdate))),IF(DAY(DATE(YEAR(fpdate),MONTH(fpdate)+A1338-1,DAY(fpdate)))&lt;&gt;DAY(fpdate),DATE(YEAR(fpdate),MONTH(fpdate)+A1338,0),DATE(YEAR(fpdate),MONTH(fpdate)+A1338-1,DAY(fpdate))))))</f>
        <v>#NAME?</v>
      </c>
      <c r="C1338" s="76" t="str">
        <f t="shared" si="2"/>
        <v>#NAME?</v>
      </c>
      <c r="D1338" s="77" t="str">
        <f>IF(A1338="","",IF(A1338=1,start_rate,IF(variable,IF(OR(A1338=1,A1338&lt;$J$23*periods_per_year),D1337,MIN($J$24,IF(MOD(A1338-1,$J$26)=0,MAX($J$25,D1337+$J$27),D1337))),D1337)))</f>
        <v>#NAME?</v>
      </c>
      <c r="E1338" s="78" t="str">
        <f t="shared" si="3"/>
        <v>#NAME?</v>
      </c>
      <c r="F1338" s="78" t="str">
        <f t="shared" si="4"/>
        <v>#NAME?</v>
      </c>
      <c r="G1338" s="78" t="str">
        <f>IF(OR(A1338="",A1338&lt;$E$23),"",IF(J1337&lt;=F1338,0,IF(IF(AND(A1338&gt;=$E$23,MOD(A1338-$E$23,int)=0),$E$24,0)+F1338&gt;=J1337+E1338,J1337+E1338-F1338,IF(AND(A1338&gt;=$E$23,MOD(A1338-$E$23,int)=0),$E$24,0)+IF(IF(AND(A1338&gt;=$E$23,MOD(A1338-$E$23,int)=0),$E$24,0)+IF(MOD(A1338-$E$27,periods_per_year)=0,$E$26,0)+F1338&lt;J1337+E1338,IF(MOD(A1338-$E$27,periods_per_year)=0,$E$26,0),J1337+E1338-IF(AND(A1338&gt;=$E$23,MOD(A1338-$E$23,int)=0),$E$24,0)-F1338))))</f>
        <v>#NAME?</v>
      </c>
      <c r="H1338" s="79"/>
      <c r="I1338" s="78" t="str">
        <f t="shared" si="5"/>
        <v>#NAME?</v>
      </c>
      <c r="J1338" s="78" t="str">
        <f t="shared" si="6"/>
        <v>#NAME?</v>
      </c>
      <c r="K1338" s="78" t="str">
        <f t="shared" si="7"/>
        <v>#NAME?</v>
      </c>
      <c r="L1338" s="78" t="str">
        <f t="shared" si="8"/>
        <v>#NAME?</v>
      </c>
      <c r="M1338" s="4"/>
      <c r="N1338" s="4"/>
      <c r="O1338" s="74" t="str">
        <f t="shared" si="9"/>
        <v>#NAME?</v>
      </c>
      <c r="P1338" s="75" t="str">
        <f>IF(O1338="","",IF(OR(periods_per_year=26,periods_per_year=52),IF(periods_per_year=26,IF(O1338=1,fpdate,P1337+14),IF(periods_per_year=52,IF(O1338=1,fpdate,P1337+7),"n/a")),IF(periods_per_year=24,DATE(YEAR(fpdate),MONTH(fpdate)+(O1338-1)/2+IF(AND(DAY(fpdate)&gt;=15,MOD(O1338,2)=0),1,0),IF(MOD(O1338,2)=0,IF(DAY(fpdate)&gt;=15,DAY(fpdate)-14,DAY(fpdate)+14),DAY(fpdate))),IF(DAY(DATE(YEAR(fpdate),MONTH(fpdate)+O1338-1,DAY(fpdate)))&lt;&gt;DAY(fpdate),DATE(YEAR(fpdate),MONTH(fpdate)+O1338,0),DATE(YEAR(fpdate),MONTH(fpdate)+O1338-1,DAY(fpdate))))))</f>
        <v>#NAME?</v>
      </c>
      <c r="Q1338" s="80" t="str">
        <f>IF(O1338="","",IF(D1338&lt;&gt;"",D1338,IF(O1338=1,start_rate,IF(variable,IF(OR(O1338=1,O1338&lt;$J$23*periods_per_year),Q1337,MIN($J$24,IF(MOD(O1338-1,$J$26)=0,MAX($J$25,Q1337+$J$27),Q1337))),Q1337))))</f>
        <v>#NAME?</v>
      </c>
      <c r="R1338" s="78" t="str">
        <f t="shared" si="10"/>
        <v>#NAME?</v>
      </c>
      <c r="S1338" s="78" t="str">
        <f t="shared" si="11"/>
        <v>#NAME?</v>
      </c>
      <c r="T1338" s="78" t="str">
        <f t="shared" si="12"/>
        <v>#NAME?</v>
      </c>
      <c r="U1338" s="78" t="str">
        <f t="shared" si="13"/>
        <v>#NAME?</v>
      </c>
    </row>
    <row r="1339" ht="12.75" customHeight="1">
      <c r="A1339" s="74" t="str">
        <f t="shared" si="1"/>
        <v>#NAME?</v>
      </c>
      <c r="B1339" s="75" t="str">
        <f>IF(A1339="","",IF(OR(periods_per_year=26,periods_per_year=52),IF(periods_per_year=26,IF(A1339=1,fpdate,B1338+14),IF(periods_per_year=52,IF(A1339=1,fpdate,B1338+7),"n/a")),IF(periods_per_year=24,DATE(YEAR(fpdate),MONTH(fpdate)+(A1339-1)/2+IF(AND(DAY(fpdate)&gt;=15,MOD(A1339,2)=0),1,0),IF(MOD(A1339,2)=0,IF(DAY(fpdate)&gt;=15,DAY(fpdate)-14,DAY(fpdate)+14),DAY(fpdate))),IF(DAY(DATE(YEAR(fpdate),MONTH(fpdate)+A1339-1,DAY(fpdate)))&lt;&gt;DAY(fpdate),DATE(YEAR(fpdate),MONTH(fpdate)+A1339,0),DATE(YEAR(fpdate),MONTH(fpdate)+A1339-1,DAY(fpdate))))))</f>
        <v>#NAME?</v>
      </c>
      <c r="C1339" s="76" t="str">
        <f t="shared" si="2"/>
        <v>#NAME?</v>
      </c>
      <c r="D1339" s="77" t="str">
        <f>IF(A1339="","",IF(A1339=1,start_rate,IF(variable,IF(OR(A1339=1,A1339&lt;$J$23*periods_per_year),D1338,MIN($J$24,IF(MOD(A1339-1,$J$26)=0,MAX($J$25,D1338+$J$27),D1338))),D1338)))</f>
        <v>#NAME?</v>
      </c>
      <c r="E1339" s="78" t="str">
        <f t="shared" si="3"/>
        <v>#NAME?</v>
      </c>
      <c r="F1339" s="78" t="str">
        <f t="shared" si="4"/>
        <v>#NAME?</v>
      </c>
      <c r="G1339" s="78" t="str">
        <f>IF(OR(A1339="",A1339&lt;$E$23),"",IF(J1338&lt;=F1339,0,IF(IF(AND(A1339&gt;=$E$23,MOD(A1339-$E$23,int)=0),$E$24,0)+F1339&gt;=J1338+E1339,J1338+E1339-F1339,IF(AND(A1339&gt;=$E$23,MOD(A1339-$E$23,int)=0),$E$24,0)+IF(IF(AND(A1339&gt;=$E$23,MOD(A1339-$E$23,int)=0),$E$24,0)+IF(MOD(A1339-$E$27,periods_per_year)=0,$E$26,0)+F1339&lt;J1338+E1339,IF(MOD(A1339-$E$27,periods_per_year)=0,$E$26,0),J1338+E1339-IF(AND(A1339&gt;=$E$23,MOD(A1339-$E$23,int)=0),$E$24,0)-F1339))))</f>
        <v>#NAME?</v>
      </c>
      <c r="H1339" s="79"/>
      <c r="I1339" s="78" t="str">
        <f t="shared" si="5"/>
        <v>#NAME?</v>
      </c>
      <c r="J1339" s="78" t="str">
        <f t="shared" si="6"/>
        <v>#NAME?</v>
      </c>
      <c r="K1339" s="78" t="str">
        <f t="shared" si="7"/>
        <v>#NAME?</v>
      </c>
      <c r="L1339" s="78" t="str">
        <f t="shared" si="8"/>
        <v>#NAME?</v>
      </c>
      <c r="M1339" s="4"/>
      <c r="N1339" s="4"/>
      <c r="O1339" s="74" t="str">
        <f t="shared" si="9"/>
        <v>#NAME?</v>
      </c>
      <c r="P1339" s="75" t="str">
        <f>IF(O1339="","",IF(OR(periods_per_year=26,periods_per_year=52),IF(periods_per_year=26,IF(O1339=1,fpdate,P1338+14),IF(periods_per_year=52,IF(O1339=1,fpdate,P1338+7),"n/a")),IF(periods_per_year=24,DATE(YEAR(fpdate),MONTH(fpdate)+(O1339-1)/2+IF(AND(DAY(fpdate)&gt;=15,MOD(O1339,2)=0),1,0),IF(MOD(O1339,2)=0,IF(DAY(fpdate)&gt;=15,DAY(fpdate)-14,DAY(fpdate)+14),DAY(fpdate))),IF(DAY(DATE(YEAR(fpdate),MONTH(fpdate)+O1339-1,DAY(fpdate)))&lt;&gt;DAY(fpdate),DATE(YEAR(fpdate),MONTH(fpdate)+O1339,0),DATE(YEAR(fpdate),MONTH(fpdate)+O1339-1,DAY(fpdate))))))</f>
        <v>#NAME?</v>
      </c>
      <c r="Q1339" s="80" t="str">
        <f>IF(O1339="","",IF(D1339&lt;&gt;"",D1339,IF(O1339=1,start_rate,IF(variable,IF(OR(O1339=1,O1339&lt;$J$23*periods_per_year),Q1338,MIN($J$24,IF(MOD(O1339-1,$J$26)=0,MAX($J$25,Q1338+$J$27),Q1338))),Q1338))))</f>
        <v>#NAME?</v>
      </c>
      <c r="R1339" s="78" t="str">
        <f t="shared" si="10"/>
        <v>#NAME?</v>
      </c>
      <c r="S1339" s="78" t="str">
        <f t="shared" si="11"/>
        <v>#NAME?</v>
      </c>
      <c r="T1339" s="78" t="str">
        <f t="shared" si="12"/>
        <v>#NAME?</v>
      </c>
      <c r="U1339" s="78" t="str">
        <f t="shared" si="13"/>
        <v>#NAME?</v>
      </c>
    </row>
    <row r="1340" ht="12.75" customHeight="1">
      <c r="A1340" s="74" t="str">
        <f t="shared" si="1"/>
        <v>#NAME?</v>
      </c>
      <c r="B1340" s="75" t="str">
        <f>IF(A1340="","",IF(OR(periods_per_year=26,periods_per_year=52),IF(periods_per_year=26,IF(A1340=1,fpdate,B1339+14),IF(periods_per_year=52,IF(A1340=1,fpdate,B1339+7),"n/a")),IF(periods_per_year=24,DATE(YEAR(fpdate),MONTH(fpdate)+(A1340-1)/2+IF(AND(DAY(fpdate)&gt;=15,MOD(A1340,2)=0),1,0),IF(MOD(A1340,2)=0,IF(DAY(fpdate)&gt;=15,DAY(fpdate)-14,DAY(fpdate)+14),DAY(fpdate))),IF(DAY(DATE(YEAR(fpdate),MONTH(fpdate)+A1340-1,DAY(fpdate)))&lt;&gt;DAY(fpdate),DATE(YEAR(fpdate),MONTH(fpdate)+A1340,0),DATE(YEAR(fpdate),MONTH(fpdate)+A1340-1,DAY(fpdate))))))</f>
        <v>#NAME?</v>
      </c>
      <c r="C1340" s="76" t="str">
        <f t="shared" si="2"/>
        <v>#NAME?</v>
      </c>
      <c r="D1340" s="77" t="str">
        <f>IF(A1340="","",IF(A1340=1,start_rate,IF(variable,IF(OR(A1340=1,A1340&lt;$J$23*periods_per_year),D1339,MIN($J$24,IF(MOD(A1340-1,$J$26)=0,MAX($J$25,D1339+$J$27),D1339))),D1339)))</f>
        <v>#NAME?</v>
      </c>
      <c r="E1340" s="78" t="str">
        <f t="shared" si="3"/>
        <v>#NAME?</v>
      </c>
      <c r="F1340" s="78" t="str">
        <f t="shared" si="4"/>
        <v>#NAME?</v>
      </c>
      <c r="G1340" s="78" t="str">
        <f>IF(OR(A1340="",A1340&lt;$E$23),"",IF(J1339&lt;=F1340,0,IF(IF(AND(A1340&gt;=$E$23,MOD(A1340-$E$23,int)=0),$E$24,0)+F1340&gt;=J1339+E1340,J1339+E1340-F1340,IF(AND(A1340&gt;=$E$23,MOD(A1340-$E$23,int)=0),$E$24,0)+IF(IF(AND(A1340&gt;=$E$23,MOD(A1340-$E$23,int)=0),$E$24,0)+IF(MOD(A1340-$E$27,periods_per_year)=0,$E$26,0)+F1340&lt;J1339+E1340,IF(MOD(A1340-$E$27,periods_per_year)=0,$E$26,0),J1339+E1340-IF(AND(A1340&gt;=$E$23,MOD(A1340-$E$23,int)=0),$E$24,0)-F1340))))</f>
        <v>#NAME?</v>
      </c>
      <c r="H1340" s="79"/>
      <c r="I1340" s="78" t="str">
        <f t="shared" si="5"/>
        <v>#NAME?</v>
      </c>
      <c r="J1340" s="78" t="str">
        <f t="shared" si="6"/>
        <v>#NAME?</v>
      </c>
      <c r="K1340" s="78" t="str">
        <f t="shared" si="7"/>
        <v>#NAME?</v>
      </c>
      <c r="L1340" s="78" t="str">
        <f t="shared" si="8"/>
        <v>#NAME?</v>
      </c>
      <c r="M1340" s="4"/>
      <c r="N1340" s="4"/>
      <c r="O1340" s="74" t="str">
        <f t="shared" si="9"/>
        <v>#NAME?</v>
      </c>
      <c r="P1340" s="75" t="str">
        <f>IF(O1340="","",IF(OR(periods_per_year=26,periods_per_year=52),IF(periods_per_year=26,IF(O1340=1,fpdate,P1339+14),IF(periods_per_year=52,IF(O1340=1,fpdate,P1339+7),"n/a")),IF(periods_per_year=24,DATE(YEAR(fpdate),MONTH(fpdate)+(O1340-1)/2+IF(AND(DAY(fpdate)&gt;=15,MOD(O1340,2)=0),1,0),IF(MOD(O1340,2)=0,IF(DAY(fpdate)&gt;=15,DAY(fpdate)-14,DAY(fpdate)+14),DAY(fpdate))),IF(DAY(DATE(YEAR(fpdate),MONTH(fpdate)+O1340-1,DAY(fpdate)))&lt;&gt;DAY(fpdate),DATE(YEAR(fpdate),MONTH(fpdate)+O1340,0),DATE(YEAR(fpdate),MONTH(fpdate)+O1340-1,DAY(fpdate))))))</f>
        <v>#NAME?</v>
      </c>
      <c r="Q1340" s="80" t="str">
        <f>IF(O1340="","",IF(D1340&lt;&gt;"",D1340,IF(O1340=1,start_rate,IF(variable,IF(OR(O1340=1,O1340&lt;$J$23*periods_per_year),Q1339,MIN($J$24,IF(MOD(O1340-1,$J$26)=0,MAX($J$25,Q1339+$J$27),Q1339))),Q1339))))</f>
        <v>#NAME?</v>
      </c>
      <c r="R1340" s="78" t="str">
        <f t="shared" si="10"/>
        <v>#NAME?</v>
      </c>
      <c r="S1340" s="78" t="str">
        <f t="shared" si="11"/>
        <v>#NAME?</v>
      </c>
      <c r="T1340" s="78" t="str">
        <f t="shared" si="12"/>
        <v>#NAME?</v>
      </c>
      <c r="U1340" s="78" t="str">
        <f t="shared" si="13"/>
        <v>#NAME?</v>
      </c>
    </row>
    <row r="1341" ht="12.75" customHeight="1">
      <c r="A1341" s="74" t="str">
        <f t="shared" si="1"/>
        <v>#NAME?</v>
      </c>
      <c r="B1341" s="75" t="str">
        <f>IF(A1341="","",IF(OR(periods_per_year=26,periods_per_year=52),IF(periods_per_year=26,IF(A1341=1,fpdate,B1340+14),IF(periods_per_year=52,IF(A1341=1,fpdate,B1340+7),"n/a")),IF(periods_per_year=24,DATE(YEAR(fpdate),MONTH(fpdate)+(A1341-1)/2+IF(AND(DAY(fpdate)&gt;=15,MOD(A1341,2)=0),1,0),IF(MOD(A1341,2)=0,IF(DAY(fpdate)&gt;=15,DAY(fpdate)-14,DAY(fpdate)+14),DAY(fpdate))),IF(DAY(DATE(YEAR(fpdate),MONTH(fpdate)+A1341-1,DAY(fpdate)))&lt;&gt;DAY(fpdate),DATE(YEAR(fpdate),MONTH(fpdate)+A1341,0),DATE(YEAR(fpdate),MONTH(fpdate)+A1341-1,DAY(fpdate))))))</f>
        <v>#NAME?</v>
      </c>
      <c r="C1341" s="76" t="str">
        <f t="shared" si="2"/>
        <v>#NAME?</v>
      </c>
      <c r="D1341" s="77" t="str">
        <f>IF(A1341="","",IF(A1341=1,start_rate,IF(variable,IF(OR(A1341=1,A1341&lt;$J$23*periods_per_year),D1340,MIN($J$24,IF(MOD(A1341-1,$J$26)=0,MAX($J$25,D1340+$J$27),D1340))),D1340)))</f>
        <v>#NAME?</v>
      </c>
      <c r="E1341" s="78" t="str">
        <f t="shared" si="3"/>
        <v>#NAME?</v>
      </c>
      <c r="F1341" s="78" t="str">
        <f t="shared" si="4"/>
        <v>#NAME?</v>
      </c>
      <c r="G1341" s="78" t="str">
        <f>IF(OR(A1341="",A1341&lt;$E$23),"",IF(J1340&lt;=F1341,0,IF(IF(AND(A1341&gt;=$E$23,MOD(A1341-$E$23,int)=0),$E$24,0)+F1341&gt;=J1340+E1341,J1340+E1341-F1341,IF(AND(A1341&gt;=$E$23,MOD(A1341-$E$23,int)=0),$E$24,0)+IF(IF(AND(A1341&gt;=$E$23,MOD(A1341-$E$23,int)=0),$E$24,0)+IF(MOD(A1341-$E$27,periods_per_year)=0,$E$26,0)+F1341&lt;J1340+E1341,IF(MOD(A1341-$E$27,periods_per_year)=0,$E$26,0),J1340+E1341-IF(AND(A1341&gt;=$E$23,MOD(A1341-$E$23,int)=0),$E$24,0)-F1341))))</f>
        <v>#NAME?</v>
      </c>
      <c r="H1341" s="79"/>
      <c r="I1341" s="78" t="str">
        <f t="shared" si="5"/>
        <v>#NAME?</v>
      </c>
      <c r="J1341" s="78" t="str">
        <f t="shared" si="6"/>
        <v>#NAME?</v>
      </c>
      <c r="K1341" s="78" t="str">
        <f t="shared" si="7"/>
        <v>#NAME?</v>
      </c>
      <c r="L1341" s="78" t="str">
        <f t="shared" si="8"/>
        <v>#NAME?</v>
      </c>
      <c r="M1341" s="4"/>
      <c r="N1341" s="4"/>
      <c r="O1341" s="74" t="str">
        <f t="shared" si="9"/>
        <v>#NAME?</v>
      </c>
      <c r="P1341" s="75" t="str">
        <f>IF(O1341="","",IF(OR(periods_per_year=26,periods_per_year=52),IF(periods_per_year=26,IF(O1341=1,fpdate,P1340+14),IF(periods_per_year=52,IF(O1341=1,fpdate,P1340+7),"n/a")),IF(periods_per_year=24,DATE(YEAR(fpdate),MONTH(fpdate)+(O1341-1)/2+IF(AND(DAY(fpdate)&gt;=15,MOD(O1341,2)=0),1,0),IF(MOD(O1341,2)=0,IF(DAY(fpdate)&gt;=15,DAY(fpdate)-14,DAY(fpdate)+14),DAY(fpdate))),IF(DAY(DATE(YEAR(fpdate),MONTH(fpdate)+O1341-1,DAY(fpdate)))&lt;&gt;DAY(fpdate),DATE(YEAR(fpdate),MONTH(fpdate)+O1341,0),DATE(YEAR(fpdate),MONTH(fpdate)+O1341-1,DAY(fpdate))))))</f>
        <v>#NAME?</v>
      </c>
      <c r="Q1341" s="80" t="str">
        <f>IF(O1341="","",IF(D1341&lt;&gt;"",D1341,IF(O1341=1,start_rate,IF(variable,IF(OR(O1341=1,O1341&lt;$J$23*periods_per_year),Q1340,MIN($J$24,IF(MOD(O1341-1,$J$26)=0,MAX($J$25,Q1340+$J$27),Q1340))),Q1340))))</f>
        <v>#NAME?</v>
      </c>
      <c r="R1341" s="78" t="str">
        <f t="shared" si="10"/>
        <v>#NAME?</v>
      </c>
      <c r="S1341" s="78" t="str">
        <f t="shared" si="11"/>
        <v>#NAME?</v>
      </c>
      <c r="T1341" s="78" t="str">
        <f t="shared" si="12"/>
        <v>#NAME?</v>
      </c>
      <c r="U1341" s="78" t="str">
        <f t="shared" si="13"/>
        <v>#NAME?</v>
      </c>
    </row>
    <row r="1342" ht="12.75" customHeight="1">
      <c r="A1342" s="74" t="str">
        <f t="shared" si="1"/>
        <v>#NAME?</v>
      </c>
      <c r="B1342" s="75" t="str">
        <f>IF(A1342="","",IF(OR(periods_per_year=26,periods_per_year=52),IF(periods_per_year=26,IF(A1342=1,fpdate,B1341+14),IF(periods_per_year=52,IF(A1342=1,fpdate,B1341+7),"n/a")),IF(periods_per_year=24,DATE(YEAR(fpdate),MONTH(fpdate)+(A1342-1)/2+IF(AND(DAY(fpdate)&gt;=15,MOD(A1342,2)=0),1,0),IF(MOD(A1342,2)=0,IF(DAY(fpdate)&gt;=15,DAY(fpdate)-14,DAY(fpdate)+14),DAY(fpdate))),IF(DAY(DATE(YEAR(fpdate),MONTH(fpdate)+A1342-1,DAY(fpdate)))&lt;&gt;DAY(fpdate),DATE(YEAR(fpdate),MONTH(fpdate)+A1342,0),DATE(YEAR(fpdate),MONTH(fpdate)+A1342-1,DAY(fpdate))))))</f>
        <v>#NAME?</v>
      </c>
      <c r="C1342" s="76" t="str">
        <f t="shared" si="2"/>
        <v>#NAME?</v>
      </c>
      <c r="D1342" s="77" t="str">
        <f>IF(A1342="","",IF(A1342=1,start_rate,IF(variable,IF(OR(A1342=1,A1342&lt;$J$23*periods_per_year),D1341,MIN($J$24,IF(MOD(A1342-1,$J$26)=0,MAX($J$25,D1341+$J$27),D1341))),D1341)))</f>
        <v>#NAME?</v>
      </c>
      <c r="E1342" s="78" t="str">
        <f t="shared" si="3"/>
        <v>#NAME?</v>
      </c>
      <c r="F1342" s="78" t="str">
        <f t="shared" si="4"/>
        <v>#NAME?</v>
      </c>
      <c r="G1342" s="78" t="str">
        <f>IF(OR(A1342="",A1342&lt;$E$23),"",IF(J1341&lt;=F1342,0,IF(IF(AND(A1342&gt;=$E$23,MOD(A1342-$E$23,int)=0),$E$24,0)+F1342&gt;=J1341+E1342,J1341+E1342-F1342,IF(AND(A1342&gt;=$E$23,MOD(A1342-$E$23,int)=0),$E$24,0)+IF(IF(AND(A1342&gt;=$E$23,MOD(A1342-$E$23,int)=0),$E$24,0)+IF(MOD(A1342-$E$27,periods_per_year)=0,$E$26,0)+F1342&lt;J1341+E1342,IF(MOD(A1342-$E$27,periods_per_year)=0,$E$26,0),J1341+E1342-IF(AND(A1342&gt;=$E$23,MOD(A1342-$E$23,int)=0),$E$24,0)-F1342))))</f>
        <v>#NAME?</v>
      </c>
      <c r="H1342" s="79"/>
      <c r="I1342" s="78" t="str">
        <f t="shared" si="5"/>
        <v>#NAME?</v>
      </c>
      <c r="J1342" s="78" t="str">
        <f t="shared" si="6"/>
        <v>#NAME?</v>
      </c>
      <c r="K1342" s="78" t="str">
        <f t="shared" si="7"/>
        <v>#NAME?</v>
      </c>
      <c r="L1342" s="78" t="str">
        <f t="shared" si="8"/>
        <v>#NAME?</v>
      </c>
      <c r="M1342" s="4"/>
      <c r="N1342" s="4"/>
      <c r="O1342" s="74" t="str">
        <f t="shared" si="9"/>
        <v>#NAME?</v>
      </c>
      <c r="P1342" s="75" t="str">
        <f>IF(O1342="","",IF(OR(periods_per_year=26,periods_per_year=52),IF(periods_per_year=26,IF(O1342=1,fpdate,P1341+14),IF(periods_per_year=52,IF(O1342=1,fpdate,P1341+7),"n/a")),IF(periods_per_year=24,DATE(YEAR(fpdate),MONTH(fpdate)+(O1342-1)/2+IF(AND(DAY(fpdate)&gt;=15,MOD(O1342,2)=0),1,0),IF(MOD(O1342,2)=0,IF(DAY(fpdate)&gt;=15,DAY(fpdate)-14,DAY(fpdate)+14),DAY(fpdate))),IF(DAY(DATE(YEAR(fpdate),MONTH(fpdate)+O1342-1,DAY(fpdate)))&lt;&gt;DAY(fpdate),DATE(YEAR(fpdate),MONTH(fpdate)+O1342,0),DATE(YEAR(fpdate),MONTH(fpdate)+O1342-1,DAY(fpdate))))))</f>
        <v>#NAME?</v>
      </c>
      <c r="Q1342" s="80" t="str">
        <f>IF(O1342="","",IF(D1342&lt;&gt;"",D1342,IF(O1342=1,start_rate,IF(variable,IF(OR(O1342=1,O1342&lt;$J$23*periods_per_year),Q1341,MIN($J$24,IF(MOD(O1342-1,$J$26)=0,MAX($J$25,Q1341+$J$27),Q1341))),Q1341))))</f>
        <v>#NAME?</v>
      </c>
      <c r="R1342" s="78" t="str">
        <f t="shared" si="10"/>
        <v>#NAME?</v>
      </c>
      <c r="S1342" s="78" t="str">
        <f t="shared" si="11"/>
        <v>#NAME?</v>
      </c>
      <c r="T1342" s="78" t="str">
        <f t="shared" si="12"/>
        <v>#NAME?</v>
      </c>
      <c r="U1342" s="78" t="str">
        <f t="shared" si="13"/>
        <v>#NAME?</v>
      </c>
    </row>
    <row r="1343" ht="12.75" customHeight="1">
      <c r="A1343" s="74" t="str">
        <f t="shared" si="1"/>
        <v>#NAME?</v>
      </c>
      <c r="B1343" s="75" t="str">
        <f>IF(A1343="","",IF(OR(periods_per_year=26,periods_per_year=52),IF(periods_per_year=26,IF(A1343=1,fpdate,B1342+14),IF(periods_per_year=52,IF(A1343=1,fpdate,B1342+7),"n/a")),IF(periods_per_year=24,DATE(YEAR(fpdate),MONTH(fpdate)+(A1343-1)/2+IF(AND(DAY(fpdate)&gt;=15,MOD(A1343,2)=0),1,0),IF(MOD(A1343,2)=0,IF(DAY(fpdate)&gt;=15,DAY(fpdate)-14,DAY(fpdate)+14),DAY(fpdate))),IF(DAY(DATE(YEAR(fpdate),MONTH(fpdate)+A1343-1,DAY(fpdate)))&lt;&gt;DAY(fpdate),DATE(YEAR(fpdate),MONTH(fpdate)+A1343,0),DATE(YEAR(fpdate),MONTH(fpdate)+A1343-1,DAY(fpdate))))))</f>
        <v>#NAME?</v>
      </c>
      <c r="C1343" s="76" t="str">
        <f t="shared" si="2"/>
        <v>#NAME?</v>
      </c>
      <c r="D1343" s="77" t="str">
        <f>IF(A1343="","",IF(A1343=1,start_rate,IF(variable,IF(OR(A1343=1,A1343&lt;$J$23*periods_per_year),D1342,MIN($J$24,IF(MOD(A1343-1,$J$26)=0,MAX($J$25,D1342+$J$27),D1342))),D1342)))</f>
        <v>#NAME?</v>
      </c>
      <c r="E1343" s="78" t="str">
        <f t="shared" si="3"/>
        <v>#NAME?</v>
      </c>
      <c r="F1343" s="78" t="str">
        <f t="shared" si="4"/>
        <v>#NAME?</v>
      </c>
      <c r="G1343" s="78" t="str">
        <f>IF(OR(A1343="",A1343&lt;$E$23),"",IF(J1342&lt;=F1343,0,IF(IF(AND(A1343&gt;=$E$23,MOD(A1343-$E$23,int)=0),$E$24,0)+F1343&gt;=J1342+E1343,J1342+E1343-F1343,IF(AND(A1343&gt;=$E$23,MOD(A1343-$E$23,int)=0),$E$24,0)+IF(IF(AND(A1343&gt;=$E$23,MOD(A1343-$E$23,int)=0),$E$24,0)+IF(MOD(A1343-$E$27,periods_per_year)=0,$E$26,0)+F1343&lt;J1342+E1343,IF(MOD(A1343-$E$27,periods_per_year)=0,$E$26,0),J1342+E1343-IF(AND(A1343&gt;=$E$23,MOD(A1343-$E$23,int)=0),$E$24,0)-F1343))))</f>
        <v>#NAME?</v>
      </c>
      <c r="H1343" s="79"/>
      <c r="I1343" s="78" t="str">
        <f t="shared" si="5"/>
        <v>#NAME?</v>
      </c>
      <c r="J1343" s="78" t="str">
        <f t="shared" si="6"/>
        <v>#NAME?</v>
      </c>
      <c r="K1343" s="78" t="str">
        <f t="shared" si="7"/>
        <v>#NAME?</v>
      </c>
      <c r="L1343" s="78" t="str">
        <f t="shared" si="8"/>
        <v>#NAME?</v>
      </c>
      <c r="M1343" s="4"/>
      <c r="N1343" s="4"/>
      <c r="O1343" s="74" t="str">
        <f t="shared" si="9"/>
        <v>#NAME?</v>
      </c>
      <c r="P1343" s="75" t="str">
        <f>IF(O1343="","",IF(OR(periods_per_year=26,periods_per_year=52),IF(periods_per_year=26,IF(O1343=1,fpdate,P1342+14),IF(periods_per_year=52,IF(O1343=1,fpdate,P1342+7),"n/a")),IF(periods_per_year=24,DATE(YEAR(fpdate),MONTH(fpdate)+(O1343-1)/2+IF(AND(DAY(fpdate)&gt;=15,MOD(O1343,2)=0),1,0),IF(MOD(O1343,2)=0,IF(DAY(fpdate)&gt;=15,DAY(fpdate)-14,DAY(fpdate)+14),DAY(fpdate))),IF(DAY(DATE(YEAR(fpdate),MONTH(fpdate)+O1343-1,DAY(fpdate)))&lt;&gt;DAY(fpdate),DATE(YEAR(fpdate),MONTH(fpdate)+O1343,0),DATE(YEAR(fpdate),MONTH(fpdate)+O1343-1,DAY(fpdate))))))</f>
        <v>#NAME?</v>
      </c>
      <c r="Q1343" s="80" t="str">
        <f>IF(O1343="","",IF(D1343&lt;&gt;"",D1343,IF(O1343=1,start_rate,IF(variable,IF(OR(O1343=1,O1343&lt;$J$23*periods_per_year),Q1342,MIN($J$24,IF(MOD(O1343-1,$J$26)=0,MAX($J$25,Q1342+$J$27),Q1342))),Q1342))))</f>
        <v>#NAME?</v>
      </c>
      <c r="R1343" s="78" t="str">
        <f t="shared" si="10"/>
        <v>#NAME?</v>
      </c>
      <c r="S1343" s="78" t="str">
        <f t="shared" si="11"/>
        <v>#NAME?</v>
      </c>
      <c r="T1343" s="78" t="str">
        <f t="shared" si="12"/>
        <v>#NAME?</v>
      </c>
      <c r="U1343" s="78" t="str">
        <f t="shared" si="13"/>
        <v>#NAME?</v>
      </c>
    </row>
    <row r="1344" ht="12.75" customHeight="1">
      <c r="A1344" s="74" t="str">
        <f t="shared" si="1"/>
        <v>#NAME?</v>
      </c>
      <c r="B1344" s="75" t="str">
        <f>IF(A1344="","",IF(OR(periods_per_year=26,periods_per_year=52),IF(periods_per_year=26,IF(A1344=1,fpdate,B1343+14),IF(periods_per_year=52,IF(A1344=1,fpdate,B1343+7),"n/a")),IF(periods_per_year=24,DATE(YEAR(fpdate),MONTH(fpdate)+(A1344-1)/2+IF(AND(DAY(fpdate)&gt;=15,MOD(A1344,2)=0),1,0),IF(MOD(A1344,2)=0,IF(DAY(fpdate)&gt;=15,DAY(fpdate)-14,DAY(fpdate)+14),DAY(fpdate))),IF(DAY(DATE(YEAR(fpdate),MONTH(fpdate)+A1344-1,DAY(fpdate)))&lt;&gt;DAY(fpdate),DATE(YEAR(fpdate),MONTH(fpdate)+A1344,0),DATE(YEAR(fpdate),MONTH(fpdate)+A1344-1,DAY(fpdate))))))</f>
        <v>#NAME?</v>
      </c>
      <c r="C1344" s="76" t="str">
        <f t="shared" si="2"/>
        <v>#NAME?</v>
      </c>
      <c r="D1344" s="77" t="str">
        <f>IF(A1344="","",IF(A1344=1,start_rate,IF(variable,IF(OR(A1344=1,A1344&lt;$J$23*periods_per_year),D1343,MIN($J$24,IF(MOD(A1344-1,$J$26)=0,MAX($J$25,D1343+$J$27),D1343))),D1343)))</f>
        <v>#NAME?</v>
      </c>
      <c r="E1344" s="78" t="str">
        <f t="shared" si="3"/>
        <v>#NAME?</v>
      </c>
      <c r="F1344" s="78" t="str">
        <f t="shared" si="4"/>
        <v>#NAME?</v>
      </c>
      <c r="G1344" s="78" t="str">
        <f>IF(OR(A1344="",A1344&lt;$E$23),"",IF(J1343&lt;=F1344,0,IF(IF(AND(A1344&gt;=$E$23,MOD(A1344-$E$23,int)=0),$E$24,0)+F1344&gt;=J1343+E1344,J1343+E1344-F1344,IF(AND(A1344&gt;=$E$23,MOD(A1344-$E$23,int)=0),$E$24,0)+IF(IF(AND(A1344&gt;=$E$23,MOD(A1344-$E$23,int)=0),$E$24,0)+IF(MOD(A1344-$E$27,periods_per_year)=0,$E$26,0)+F1344&lt;J1343+E1344,IF(MOD(A1344-$E$27,periods_per_year)=0,$E$26,0),J1343+E1344-IF(AND(A1344&gt;=$E$23,MOD(A1344-$E$23,int)=0),$E$24,0)-F1344))))</f>
        <v>#NAME?</v>
      </c>
      <c r="H1344" s="79"/>
      <c r="I1344" s="78" t="str">
        <f t="shared" si="5"/>
        <v>#NAME?</v>
      </c>
      <c r="J1344" s="78" t="str">
        <f t="shared" si="6"/>
        <v>#NAME?</v>
      </c>
      <c r="K1344" s="78" t="str">
        <f t="shared" si="7"/>
        <v>#NAME?</v>
      </c>
      <c r="L1344" s="78" t="str">
        <f t="shared" si="8"/>
        <v>#NAME?</v>
      </c>
      <c r="M1344" s="4"/>
      <c r="N1344" s="4"/>
      <c r="O1344" s="74" t="str">
        <f t="shared" si="9"/>
        <v>#NAME?</v>
      </c>
      <c r="P1344" s="75" t="str">
        <f>IF(O1344="","",IF(OR(periods_per_year=26,periods_per_year=52),IF(periods_per_year=26,IF(O1344=1,fpdate,P1343+14),IF(periods_per_year=52,IF(O1344=1,fpdate,P1343+7),"n/a")),IF(periods_per_year=24,DATE(YEAR(fpdate),MONTH(fpdate)+(O1344-1)/2+IF(AND(DAY(fpdate)&gt;=15,MOD(O1344,2)=0),1,0),IF(MOD(O1344,2)=0,IF(DAY(fpdate)&gt;=15,DAY(fpdate)-14,DAY(fpdate)+14),DAY(fpdate))),IF(DAY(DATE(YEAR(fpdate),MONTH(fpdate)+O1344-1,DAY(fpdate)))&lt;&gt;DAY(fpdate),DATE(YEAR(fpdate),MONTH(fpdate)+O1344,0),DATE(YEAR(fpdate),MONTH(fpdate)+O1344-1,DAY(fpdate))))))</f>
        <v>#NAME?</v>
      </c>
      <c r="Q1344" s="80" t="str">
        <f>IF(O1344="","",IF(D1344&lt;&gt;"",D1344,IF(O1344=1,start_rate,IF(variable,IF(OR(O1344=1,O1344&lt;$J$23*periods_per_year),Q1343,MIN($J$24,IF(MOD(O1344-1,$J$26)=0,MAX($J$25,Q1343+$J$27),Q1343))),Q1343))))</f>
        <v>#NAME?</v>
      </c>
      <c r="R1344" s="78" t="str">
        <f t="shared" si="10"/>
        <v>#NAME?</v>
      </c>
      <c r="S1344" s="78" t="str">
        <f t="shared" si="11"/>
        <v>#NAME?</v>
      </c>
      <c r="T1344" s="78" t="str">
        <f t="shared" si="12"/>
        <v>#NAME?</v>
      </c>
      <c r="U1344" s="78" t="str">
        <f t="shared" si="13"/>
        <v>#NAME?</v>
      </c>
    </row>
    <row r="1345" ht="12.75" customHeight="1">
      <c r="A1345" s="74" t="str">
        <f t="shared" si="1"/>
        <v>#NAME?</v>
      </c>
      <c r="B1345" s="75" t="str">
        <f>IF(A1345="","",IF(OR(periods_per_year=26,periods_per_year=52),IF(periods_per_year=26,IF(A1345=1,fpdate,B1344+14),IF(periods_per_year=52,IF(A1345=1,fpdate,B1344+7),"n/a")),IF(periods_per_year=24,DATE(YEAR(fpdate),MONTH(fpdate)+(A1345-1)/2+IF(AND(DAY(fpdate)&gt;=15,MOD(A1345,2)=0),1,0),IF(MOD(A1345,2)=0,IF(DAY(fpdate)&gt;=15,DAY(fpdate)-14,DAY(fpdate)+14),DAY(fpdate))),IF(DAY(DATE(YEAR(fpdate),MONTH(fpdate)+A1345-1,DAY(fpdate)))&lt;&gt;DAY(fpdate),DATE(YEAR(fpdate),MONTH(fpdate)+A1345,0),DATE(YEAR(fpdate),MONTH(fpdate)+A1345-1,DAY(fpdate))))))</f>
        <v>#NAME?</v>
      </c>
      <c r="C1345" s="76" t="str">
        <f t="shared" si="2"/>
        <v>#NAME?</v>
      </c>
      <c r="D1345" s="77" t="str">
        <f>IF(A1345="","",IF(A1345=1,start_rate,IF(variable,IF(OR(A1345=1,A1345&lt;$J$23*periods_per_year),D1344,MIN($J$24,IF(MOD(A1345-1,$J$26)=0,MAX($J$25,D1344+$J$27),D1344))),D1344)))</f>
        <v>#NAME?</v>
      </c>
      <c r="E1345" s="78" t="str">
        <f t="shared" si="3"/>
        <v>#NAME?</v>
      </c>
      <c r="F1345" s="78" t="str">
        <f t="shared" si="4"/>
        <v>#NAME?</v>
      </c>
      <c r="G1345" s="78" t="str">
        <f>IF(OR(A1345="",A1345&lt;$E$23),"",IF(J1344&lt;=F1345,0,IF(IF(AND(A1345&gt;=$E$23,MOD(A1345-$E$23,int)=0),$E$24,0)+F1345&gt;=J1344+E1345,J1344+E1345-F1345,IF(AND(A1345&gt;=$E$23,MOD(A1345-$E$23,int)=0),$E$24,0)+IF(IF(AND(A1345&gt;=$E$23,MOD(A1345-$E$23,int)=0),$E$24,0)+IF(MOD(A1345-$E$27,periods_per_year)=0,$E$26,0)+F1345&lt;J1344+E1345,IF(MOD(A1345-$E$27,periods_per_year)=0,$E$26,0),J1344+E1345-IF(AND(A1345&gt;=$E$23,MOD(A1345-$E$23,int)=0),$E$24,0)-F1345))))</f>
        <v>#NAME?</v>
      </c>
      <c r="H1345" s="79"/>
      <c r="I1345" s="78" t="str">
        <f t="shared" si="5"/>
        <v>#NAME?</v>
      </c>
      <c r="J1345" s="78" t="str">
        <f t="shared" si="6"/>
        <v>#NAME?</v>
      </c>
      <c r="K1345" s="78" t="str">
        <f t="shared" si="7"/>
        <v>#NAME?</v>
      </c>
      <c r="L1345" s="78" t="str">
        <f t="shared" si="8"/>
        <v>#NAME?</v>
      </c>
      <c r="M1345" s="4"/>
      <c r="N1345" s="4"/>
      <c r="O1345" s="74" t="str">
        <f t="shared" si="9"/>
        <v>#NAME?</v>
      </c>
      <c r="P1345" s="75" t="str">
        <f>IF(O1345="","",IF(OR(periods_per_year=26,periods_per_year=52),IF(periods_per_year=26,IF(O1345=1,fpdate,P1344+14),IF(periods_per_year=52,IF(O1345=1,fpdate,P1344+7),"n/a")),IF(periods_per_year=24,DATE(YEAR(fpdate),MONTH(fpdate)+(O1345-1)/2+IF(AND(DAY(fpdate)&gt;=15,MOD(O1345,2)=0),1,0),IF(MOD(O1345,2)=0,IF(DAY(fpdate)&gt;=15,DAY(fpdate)-14,DAY(fpdate)+14),DAY(fpdate))),IF(DAY(DATE(YEAR(fpdate),MONTH(fpdate)+O1345-1,DAY(fpdate)))&lt;&gt;DAY(fpdate),DATE(YEAR(fpdate),MONTH(fpdate)+O1345,0),DATE(YEAR(fpdate),MONTH(fpdate)+O1345-1,DAY(fpdate))))))</f>
        <v>#NAME?</v>
      </c>
      <c r="Q1345" s="80" t="str">
        <f>IF(O1345="","",IF(D1345&lt;&gt;"",D1345,IF(O1345=1,start_rate,IF(variable,IF(OR(O1345=1,O1345&lt;$J$23*periods_per_year),Q1344,MIN($J$24,IF(MOD(O1345-1,$J$26)=0,MAX($J$25,Q1344+$J$27),Q1344))),Q1344))))</f>
        <v>#NAME?</v>
      </c>
      <c r="R1345" s="78" t="str">
        <f t="shared" si="10"/>
        <v>#NAME?</v>
      </c>
      <c r="S1345" s="78" t="str">
        <f t="shared" si="11"/>
        <v>#NAME?</v>
      </c>
      <c r="T1345" s="78" t="str">
        <f t="shared" si="12"/>
        <v>#NAME?</v>
      </c>
      <c r="U1345" s="78" t="str">
        <f t="shared" si="13"/>
        <v>#NAME?</v>
      </c>
    </row>
    <row r="1346" ht="12.75" customHeight="1">
      <c r="A1346" s="74" t="str">
        <f t="shared" si="1"/>
        <v>#NAME?</v>
      </c>
      <c r="B1346" s="75" t="str">
        <f>IF(A1346="","",IF(OR(periods_per_year=26,periods_per_year=52),IF(periods_per_year=26,IF(A1346=1,fpdate,B1345+14),IF(periods_per_year=52,IF(A1346=1,fpdate,B1345+7),"n/a")),IF(periods_per_year=24,DATE(YEAR(fpdate),MONTH(fpdate)+(A1346-1)/2+IF(AND(DAY(fpdate)&gt;=15,MOD(A1346,2)=0),1,0),IF(MOD(A1346,2)=0,IF(DAY(fpdate)&gt;=15,DAY(fpdate)-14,DAY(fpdate)+14),DAY(fpdate))),IF(DAY(DATE(YEAR(fpdate),MONTH(fpdate)+A1346-1,DAY(fpdate)))&lt;&gt;DAY(fpdate),DATE(YEAR(fpdate),MONTH(fpdate)+A1346,0),DATE(YEAR(fpdate),MONTH(fpdate)+A1346-1,DAY(fpdate))))))</f>
        <v>#NAME?</v>
      </c>
      <c r="C1346" s="76" t="str">
        <f t="shared" si="2"/>
        <v>#NAME?</v>
      </c>
      <c r="D1346" s="77" t="str">
        <f>IF(A1346="","",IF(A1346=1,start_rate,IF(variable,IF(OR(A1346=1,A1346&lt;$J$23*periods_per_year),D1345,MIN($J$24,IF(MOD(A1346-1,$J$26)=0,MAX($J$25,D1345+$J$27),D1345))),D1345)))</f>
        <v>#NAME?</v>
      </c>
      <c r="E1346" s="78" t="str">
        <f t="shared" si="3"/>
        <v>#NAME?</v>
      </c>
      <c r="F1346" s="78" t="str">
        <f t="shared" si="4"/>
        <v>#NAME?</v>
      </c>
      <c r="G1346" s="78" t="str">
        <f>IF(OR(A1346="",A1346&lt;$E$23),"",IF(J1345&lt;=F1346,0,IF(IF(AND(A1346&gt;=$E$23,MOD(A1346-$E$23,int)=0),$E$24,0)+F1346&gt;=J1345+E1346,J1345+E1346-F1346,IF(AND(A1346&gt;=$E$23,MOD(A1346-$E$23,int)=0),$E$24,0)+IF(IF(AND(A1346&gt;=$E$23,MOD(A1346-$E$23,int)=0),$E$24,0)+IF(MOD(A1346-$E$27,periods_per_year)=0,$E$26,0)+F1346&lt;J1345+E1346,IF(MOD(A1346-$E$27,periods_per_year)=0,$E$26,0),J1345+E1346-IF(AND(A1346&gt;=$E$23,MOD(A1346-$E$23,int)=0),$E$24,0)-F1346))))</f>
        <v>#NAME?</v>
      </c>
      <c r="H1346" s="79"/>
      <c r="I1346" s="78" t="str">
        <f t="shared" si="5"/>
        <v>#NAME?</v>
      </c>
      <c r="J1346" s="78" t="str">
        <f t="shared" si="6"/>
        <v>#NAME?</v>
      </c>
      <c r="K1346" s="78" t="str">
        <f t="shared" si="7"/>
        <v>#NAME?</v>
      </c>
      <c r="L1346" s="78" t="str">
        <f t="shared" si="8"/>
        <v>#NAME?</v>
      </c>
      <c r="M1346" s="4"/>
      <c r="N1346" s="4"/>
      <c r="O1346" s="74" t="str">
        <f t="shared" si="9"/>
        <v>#NAME?</v>
      </c>
      <c r="P1346" s="75" t="str">
        <f>IF(O1346="","",IF(OR(periods_per_year=26,periods_per_year=52),IF(periods_per_year=26,IF(O1346=1,fpdate,P1345+14),IF(periods_per_year=52,IF(O1346=1,fpdate,P1345+7),"n/a")),IF(periods_per_year=24,DATE(YEAR(fpdate),MONTH(fpdate)+(O1346-1)/2+IF(AND(DAY(fpdate)&gt;=15,MOD(O1346,2)=0),1,0),IF(MOD(O1346,2)=0,IF(DAY(fpdate)&gt;=15,DAY(fpdate)-14,DAY(fpdate)+14),DAY(fpdate))),IF(DAY(DATE(YEAR(fpdate),MONTH(fpdate)+O1346-1,DAY(fpdate)))&lt;&gt;DAY(fpdate),DATE(YEAR(fpdate),MONTH(fpdate)+O1346,0),DATE(YEAR(fpdate),MONTH(fpdate)+O1346-1,DAY(fpdate))))))</f>
        <v>#NAME?</v>
      </c>
      <c r="Q1346" s="80" t="str">
        <f>IF(O1346="","",IF(D1346&lt;&gt;"",D1346,IF(O1346=1,start_rate,IF(variable,IF(OR(O1346=1,O1346&lt;$J$23*periods_per_year),Q1345,MIN($J$24,IF(MOD(O1346-1,$J$26)=0,MAX($J$25,Q1345+$J$27),Q1345))),Q1345))))</f>
        <v>#NAME?</v>
      </c>
      <c r="R1346" s="78" t="str">
        <f t="shared" si="10"/>
        <v>#NAME?</v>
      </c>
      <c r="S1346" s="78" t="str">
        <f t="shared" si="11"/>
        <v>#NAME?</v>
      </c>
      <c r="T1346" s="78" t="str">
        <f t="shared" si="12"/>
        <v>#NAME?</v>
      </c>
      <c r="U1346" s="78" t="str">
        <f t="shared" si="13"/>
        <v>#NAME?</v>
      </c>
    </row>
    <row r="1347" ht="12.75" customHeight="1">
      <c r="A1347" s="74" t="str">
        <f t="shared" si="1"/>
        <v>#NAME?</v>
      </c>
      <c r="B1347" s="75" t="str">
        <f>IF(A1347="","",IF(OR(periods_per_year=26,periods_per_year=52),IF(periods_per_year=26,IF(A1347=1,fpdate,B1346+14),IF(periods_per_year=52,IF(A1347=1,fpdate,B1346+7),"n/a")),IF(periods_per_year=24,DATE(YEAR(fpdate),MONTH(fpdate)+(A1347-1)/2+IF(AND(DAY(fpdate)&gt;=15,MOD(A1347,2)=0),1,0),IF(MOD(A1347,2)=0,IF(DAY(fpdate)&gt;=15,DAY(fpdate)-14,DAY(fpdate)+14),DAY(fpdate))),IF(DAY(DATE(YEAR(fpdate),MONTH(fpdate)+A1347-1,DAY(fpdate)))&lt;&gt;DAY(fpdate),DATE(YEAR(fpdate),MONTH(fpdate)+A1347,0),DATE(YEAR(fpdate),MONTH(fpdate)+A1347-1,DAY(fpdate))))))</f>
        <v>#NAME?</v>
      </c>
      <c r="C1347" s="76" t="str">
        <f t="shared" si="2"/>
        <v>#NAME?</v>
      </c>
      <c r="D1347" s="77" t="str">
        <f>IF(A1347="","",IF(A1347=1,start_rate,IF(variable,IF(OR(A1347=1,A1347&lt;$J$23*periods_per_year),D1346,MIN($J$24,IF(MOD(A1347-1,$J$26)=0,MAX($J$25,D1346+$J$27),D1346))),D1346)))</f>
        <v>#NAME?</v>
      </c>
      <c r="E1347" s="78" t="str">
        <f t="shared" si="3"/>
        <v>#NAME?</v>
      </c>
      <c r="F1347" s="78" t="str">
        <f t="shared" si="4"/>
        <v>#NAME?</v>
      </c>
      <c r="G1347" s="78" t="str">
        <f>IF(OR(A1347="",A1347&lt;$E$23),"",IF(J1346&lt;=F1347,0,IF(IF(AND(A1347&gt;=$E$23,MOD(A1347-$E$23,int)=0),$E$24,0)+F1347&gt;=J1346+E1347,J1346+E1347-F1347,IF(AND(A1347&gt;=$E$23,MOD(A1347-$E$23,int)=0),$E$24,0)+IF(IF(AND(A1347&gt;=$E$23,MOD(A1347-$E$23,int)=0),$E$24,0)+IF(MOD(A1347-$E$27,periods_per_year)=0,$E$26,0)+F1347&lt;J1346+E1347,IF(MOD(A1347-$E$27,periods_per_year)=0,$E$26,0),J1346+E1347-IF(AND(A1347&gt;=$E$23,MOD(A1347-$E$23,int)=0),$E$24,0)-F1347))))</f>
        <v>#NAME?</v>
      </c>
      <c r="H1347" s="79"/>
      <c r="I1347" s="78" t="str">
        <f t="shared" si="5"/>
        <v>#NAME?</v>
      </c>
      <c r="J1347" s="78" t="str">
        <f t="shared" si="6"/>
        <v>#NAME?</v>
      </c>
      <c r="K1347" s="78" t="str">
        <f t="shared" si="7"/>
        <v>#NAME?</v>
      </c>
      <c r="L1347" s="78" t="str">
        <f t="shared" si="8"/>
        <v>#NAME?</v>
      </c>
      <c r="M1347" s="4"/>
      <c r="N1347" s="4"/>
      <c r="O1347" s="74" t="str">
        <f t="shared" si="9"/>
        <v>#NAME?</v>
      </c>
      <c r="P1347" s="75" t="str">
        <f>IF(O1347="","",IF(OR(periods_per_year=26,periods_per_year=52),IF(periods_per_year=26,IF(O1347=1,fpdate,P1346+14),IF(periods_per_year=52,IF(O1347=1,fpdate,P1346+7),"n/a")),IF(periods_per_year=24,DATE(YEAR(fpdate),MONTH(fpdate)+(O1347-1)/2+IF(AND(DAY(fpdate)&gt;=15,MOD(O1347,2)=0),1,0),IF(MOD(O1347,2)=0,IF(DAY(fpdate)&gt;=15,DAY(fpdate)-14,DAY(fpdate)+14),DAY(fpdate))),IF(DAY(DATE(YEAR(fpdate),MONTH(fpdate)+O1347-1,DAY(fpdate)))&lt;&gt;DAY(fpdate),DATE(YEAR(fpdate),MONTH(fpdate)+O1347,0),DATE(YEAR(fpdate),MONTH(fpdate)+O1347-1,DAY(fpdate))))))</f>
        <v>#NAME?</v>
      </c>
      <c r="Q1347" s="80" t="str">
        <f>IF(O1347="","",IF(D1347&lt;&gt;"",D1347,IF(O1347=1,start_rate,IF(variable,IF(OR(O1347=1,O1347&lt;$J$23*periods_per_year),Q1346,MIN($J$24,IF(MOD(O1347-1,$J$26)=0,MAX($J$25,Q1346+$J$27),Q1346))),Q1346))))</f>
        <v>#NAME?</v>
      </c>
      <c r="R1347" s="78" t="str">
        <f t="shared" si="10"/>
        <v>#NAME?</v>
      </c>
      <c r="S1347" s="78" t="str">
        <f t="shared" si="11"/>
        <v>#NAME?</v>
      </c>
      <c r="T1347" s="78" t="str">
        <f t="shared" si="12"/>
        <v>#NAME?</v>
      </c>
      <c r="U1347" s="78" t="str">
        <f t="shared" si="13"/>
        <v>#NAME?</v>
      </c>
    </row>
    <row r="1348" ht="12.75" customHeight="1">
      <c r="A1348" s="74" t="str">
        <f t="shared" si="1"/>
        <v>#NAME?</v>
      </c>
      <c r="B1348" s="75" t="str">
        <f>IF(A1348="","",IF(OR(periods_per_year=26,periods_per_year=52),IF(periods_per_year=26,IF(A1348=1,fpdate,B1347+14),IF(periods_per_year=52,IF(A1348=1,fpdate,B1347+7),"n/a")),IF(periods_per_year=24,DATE(YEAR(fpdate),MONTH(fpdate)+(A1348-1)/2+IF(AND(DAY(fpdate)&gt;=15,MOD(A1348,2)=0),1,0),IF(MOD(A1348,2)=0,IF(DAY(fpdate)&gt;=15,DAY(fpdate)-14,DAY(fpdate)+14),DAY(fpdate))),IF(DAY(DATE(YEAR(fpdate),MONTH(fpdate)+A1348-1,DAY(fpdate)))&lt;&gt;DAY(fpdate),DATE(YEAR(fpdate),MONTH(fpdate)+A1348,0),DATE(YEAR(fpdate),MONTH(fpdate)+A1348-1,DAY(fpdate))))))</f>
        <v>#NAME?</v>
      </c>
      <c r="C1348" s="76" t="str">
        <f t="shared" si="2"/>
        <v>#NAME?</v>
      </c>
      <c r="D1348" s="77" t="str">
        <f>IF(A1348="","",IF(A1348=1,start_rate,IF(variable,IF(OR(A1348=1,A1348&lt;$J$23*periods_per_year),D1347,MIN($J$24,IF(MOD(A1348-1,$J$26)=0,MAX($J$25,D1347+$J$27),D1347))),D1347)))</f>
        <v>#NAME?</v>
      </c>
      <c r="E1348" s="78" t="str">
        <f t="shared" si="3"/>
        <v>#NAME?</v>
      </c>
      <c r="F1348" s="78" t="str">
        <f t="shared" si="4"/>
        <v>#NAME?</v>
      </c>
      <c r="G1348" s="78" t="str">
        <f>IF(OR(A1348="",A1348&lt;$E$23),"",IF(J1347&lt;=F1348,0,IF(IF(AND(A1348&gt;=$E$23,MOD(A1348-$E$23,int)=0),$E$24,0)+F1348&gt;=J1347+E1348,J1347+E1348-F1348,IF(AND(A1348&gt;=$E$23,MOD(A1348-$E$23,int)=0),$E$24,0)+IF(IF(AND(A1348&gt;=$E$23,MOD(A1348-$E$23,int)=0),$E$24,0)+IF(MOD(A1348-$E$27,periods_per_year)=0,$E$26,0)+F1348&lt;J1347+E1348,IF(MOD(A1348-$E$27,periods_per_year)=0,$E$26,0),J1347+E1348-IF(AND(A1348&gt;=$E$23,MOD(A1348-$E$23,int)=0),$E$24,0)-F1348))))</f>
        <v>#NAME?</v>
      </c>
      <c r="H1348" s="79"/>
      <c r="I1348" s="78" t="str">
        <f t="shared" si="5"/>
        <v>#NAME?</v>
      </c>
      <c r="J1348" s="78" t="str">
        <f t="shared" si="6"/>
        <v>#NAME?</v>
      </c>
      <c r="K1348" s="78" t="str">
        <f t="shared" si="7"/>
        <v>#NAME?</v>
      </c>
      <c r="L1348" s="78" t="str">
        <f t="shared" si="8"/>
        <v>#NAME?</v>
      </c>
      <c r="M1348" s="4"/>
      <c r="N1348" s="4"/>
      <c r="O1348" s="74" t="str">
        <f t="shared" si="9"/>
        <v>#NAME?</v>
      </c>
      <c r="P1348" s="75" t="str">
        <f>IF(O1348="","",IF(OR(periods_per_year=26,periods_per_year=52),IF(periods_per_year=26,IF(O1348=1,fpdate,P1347+14),IF(periods_per_year=52,IF(O1348=1,fpdate,P1347+7),"n/a")),IF(periods_per_year=24,DATE(YEAR(fpdate),MONTH(fpdate)+(O1348-1)/2+IF(AND(DAY(fpdate)&gt;=15,MOD(O1348,2)=0),1,0),IF(MOD(O1348,2)=0,IF(DAY(fpdate)&gt;=15,DAY(fpdate)-14,DAY(fpdate)+14),DAY(fpdate))),IF(DAY(DATE(YEAR(fpdate),MONTH(fpdate)+O1348-1,DAY(fpdate)))&lt;&gt;DAY(fpdate),DATE(YEAR(fpdate),MONTH(fpdate)+O1348,0),DATE(YEAR(fpdate),MONTH(fpdate)+O1348-1,DAY(fpdate))))))</f>
        <v>#NAME?</v>
      </c>
      <c r="Q1348" s="80" t="str">
        <f>IF(O1348="","",IF(D1348&lt;&gt;"",D1348,IF(O1348=1,start_rate,IF(variable,IF(OR(O1348=1,O1348&lt;$J$23*periods_per_year),Q1347,MIN($J$24,IF(MOD(O1348-1,$J$26)=0,MAX($J$25,Q1347+$J$27),Q1347))),Q1347))))</f>
        <v>#NAME?</v>
      </c>
      <c r="R1348" s="78" t="str">
        <f t="shared" si="10"/>
        <v>#NAME?</v>
      </c>
      <c r="S1348" s="78" t="str">
        <f t="shared" si="11"/>
        <v>#NAME?</v>
      </c>
      <c r="T1348" s="78" t="str">
        <f t="shared" si="12"/>
        <v>#NAME?</v>
      </c>
      <c r="U1348" s="78" t="str">
        <f t="shared" si="13"/>
        <v>#NAME?</v>
      </c>
    </row>
    <row r="1349" ht="12.75" customHeight="1">
      <c r="A1349" s="74" t="str">
        <f t="shared" si="1"/>
        <v>#NAME?</v>
      </c>
      <c r="B1349" s="75" t="str">
        <f>IF(A1349="","",IF(OR(periods_per_year=26,periods_per_year=52),IF(periods_per_year=26,IF(A1349=1,fpdate,B1348+14),IF(periods_per_year=52,IF(A1349=1,fpdate,B1348+7),"n/a")),IF(periods_per_year=24,DATE(YEAR(fpdate),MONTH(fpdate)+(A1349-1)/2+IF(AND(DAY(fpdate)&gt;=15,MOD(A1349,2)=0),1,0),IF(MOD(A1349,2)=0,IF(DAY(fpdate)&gt;=15,DAY(fpdate)-14,DAY(fpdate)+14),DAY(fpdate))),IF(DAY(DATE(YEAR(fpdate),MONTH(fpdate)+A1349-1,DAY(fpdate)))&lt;&gt;DAY(fpdate),DATE(YEAR(fpdate),MONTH(fpdate)+A1349,0),DATE(YEAR(fpdate),MONTH(fpdate)+A1349-1,DAY(fpdate))))))</f>
        <v>#NAME?</v>
      </c>
      <c r="C1349" s="76" t="str">
        <f t="shared" si="2"/>
        <v>#NAME?</v>
      </c>
      <c r="D1349" s="77" t="str">
        <f>IF(A1349="","",IF(A1349=1,start_rate,IF(variable,IF(OR(A1349=1,A1349&lt;$J$23*periods_per_year),D1348,MIN($J$24,IF(MOD(A1349-1,$J$26)=0,MAX($J$25,D1348+$J$27),D1348))),D1348)))</f>
        <v>#NAME?</v>
      </c>
      <c r="E1349" s="78" t="str">
        <f t="shared" si="3"/>
        <v>#NAME?</v>
      </c>
      <c r="F1349" s="78" t="str">
        <f t="shared" si="4"/>
        <v>#NAME?</v>
      </c>
      <c r="G1349" s="78" t="str">
        <f>IF(OR(A1349="",A1349&lt;$E$23),"",IF(J1348&lt;=F1349,0,IF(IF(AND(A1349&gt;=$E$23,MOD(A1349-$E$23,int)=0),$E$24,0)+F1349&gt;=J1348+E1349,J1348+E1349-F1349,IF(AND(A1349&gt;=$E$23,MOD(A1349-$E$23,int)=0),$E$24,0)+IF(IF(AND(A1349&gt;=$E$23,MOD(A1349-$E$23,int)=0),$E$24,0)+IF(MOD(A1349-$E$27,periods_per_year)=0,$E$26,0)+F1349&lt;J1348+E1349,IF(MOD(A1349-$E$27,periods_per_year)=0,$E$26,0),J1348+E1349-IF(AND(A1349&gt;=$E$23,MOD(A1349-$E$23,int)=0),$E$24,0)-F1349))))</f>
        <v>#NAME?</v>
      </c>
      <c r="H1349" s="79"/>
      <c r="I1349" s="78" t="str">
        <f t="shared" si="5"/>
        <v>#NAME?</v>
      </c>
      <c r="J1349" s="78" t="str">
        <f t="shared" si="6"/>
        <v>#NAME?</v>
      </c>
      <c r="K1349" s="78" t="str">
        <f t="shared" si="7"/>
        <v>#NAME?</v>
      </c>
      <c r="L1349" s="78" t="str">
        <f t="shared" si="8"/>
        <v>#NAME?</v>
      </c>
      <c r="M1349" s="4"/>
      <c r="N1349" s="4"/>
      <c r="O1349" s="74" t="str">
        <f t="shared" si="9"/>
        <v>#NAME?</v>
      </c>
      <c r="P1349" s="75" t="str">
        <f>IF(O1349="","",IF(OR(periods_per_year=26,periods_per_year=52),IF(periods_per_year=26,IF(O1349=1,fpdate,P1348+14),IF(periods_per_year=52,IF(O1349=1,fpdate,P1348+7),"n/a")),IF(periods_per_year=24,DATE(YEAR(fpdate),MONTH(fpdate)+(O1349-1)/2+IF(AND(DAY(fpdate)&gt;=15,MOD(O1349,2)=0),1,0),IF(MOD(O1349,2)=0,IF(DAY(fpdate)&gt;=15,DAY(fpdate)-14,DAY(fpdate)+14),DAY(fpdate))),IF(DAY(DATE(YEAR(fpdate),MONTH(fpdate)+O1349-1,DAY(fpdate)))&lt;&gt;DAY(fpdate),DATE(YEAR(fpdate),MONTH(fpdate)+O1349,0),DATE(YEAR(fpdate),MONTH(fpdate)+O1349-1,DAY(fpdate))))))</f>
        <v>#NAME?</v>
      </c>
      <c r="Q1349" s="80" t="str">
        <f>IF(O1349="","",IF(D1349&lt;&gt;"",D1349,IF(O1349=1,start_rate,IF(variable,IF(OR(O1349=1,O1349&lt;$J$23*periods_per_year),Q1348,MIN($J$24,IF(MOD(O1349-1,$J$26)=0,MAX($J$25,Q1348+$J$27),Q1348))),Q1348))))</f>
        <v>#NAME?</v>
      </c>
      <c r="R1349" s="78" t="str">
        <f t="shared" si="10"/>
        <v>#NAME?</v>
      </c>
      <c r="S1349" s="78" t="str">
        <f t="shared" si="11"/>
        <v>#NAME?</v>
      </c>
      <c r="T1349" s="78" t="str">
        <f t="shared" si="12"/>
        <v>#NAME?</v>
      </c>
      <c r="U1349" s="78" t="str">
        <f t="shared" si="13"/>
        <v>#NAME?</v>
      </c>
    </row>
    <row r="1350" ht="12.75" customHeight="1">
      <c r="A1350" s="74" t="str">
        <f t="shared" si="1"/>
        <v>#NAME?</v>
      </c>
      <c r="B1350" s="75" t="str">
        <f>IF(A1350="","",IF(OR(periods_per_year=26,periods_per_year=52),IF(periods_per_year=26,IF(A1350=1,fpdate,B1349+14),IF(periods_per_year=52,IF(A1350=1,fpdate,B1349+7),"n/a")),IF(periods_per_year=24,DATE(YEAR(fpdate),MONTH(fpdate)+(A1350-1)/2+IF(AND(DAY(fpdate)&gt;=15,MOD(A1350,2)=0),1,0),IF(MOD(A1350,2)=0,IF(DAY(fpdate)&gt;=15,DAY(fpdate)-14,DAY(fpdate)+14),DAY(fpdate))),IF(DAY(DATE(YEAR(fpdate),MONTH(fpdate)+A1350-1,DAY(fpdate)))&lt;&gt;DAY(fpdate),DATE(YEAR(fpdate),MONTH(fpdate)+A1350,0),DATE(YEAR(fpdate),MONTH(fpdate)+A1350-1,DAY(fpdate))))))</f>
        <v>#NAME?</v>
      </c>
      <c r="C1350" s="76" t="str">
        <f t="shared" si="2"/>
        <v>#NAME?</v>
      </c>
      <c r="D1350" s="77" t="str">
        <f>IF(A1350="","",IF(A1350=1,start_rate,IF(variable,IF(OR(A1350=1,A1350&lt;$J$23*periods_per_year),D1349,MIN($J$24,IF(MOD(A1350-1,$J$26)=0,MAX($J$25,D1349+$J$27),D1349))),D1349)))</f>
        <v>#NAME?</v>
      </c>
      <c r="E1350" s="78" t="str">
        <f t="shared" si="3"/>
        <v>#NAME?</v>
      </c>
      <c r="F1350" s="78" t="str">
        <f t="shared" si="4"/>
        <v>#NAME?</v>
      </c>
      <c r="G1350" s="78" t="str">
        <f>IF(OR(A1350="",A1350&lt;$E$23),"",IF(J1349&lt;=F1350,0,IF(IF(AND(A1350&gt;=$E$23,MOD(A1350-$E$23,int)=0),$E$24,0)+F1350&gt;=J1349+E1350,J1349+E1350-F1350,IF(AND(A1350&gt;=$E$23,MOD(A1350-$E$23,int)=0),$E$24,0)+IF(IF(AND(A1350&gt;=$E$23,MOD(A1350-$E$23,int)=0),$E$24,0)+IF(MOD(A1350-$E$27,periods_per_year)=0,$E$26,0)+F1350&lt;J1349+E1350,IF(MOD(A1350-$E$27,periods_per_year)=0,$E$26,0),J1349+E1350-IF(AND(A1350&gt;=$E$23,MOD(A1350-$E$23,int)=0),$E$24,0)-F1350))))</f>
        <v>#NAME?</v>
      </c>
      <c r="H1350" s="79"/>
      <c r="I1350" s="78" t="str">
        <f t="shared" si="5"/>
        <v>#NAME?</v>
      </c>
      <c r="J1350" s="78" t="str">
        <f t="shared" si="6"/>
        <v>#NAME?</v>
      </c>
      <c r="K1350" s="78" t="str">
        <f t="shared" si="7"/>
        <v>#NAME?</v>
      </c>
      <c r="L1350" s="78" t="str">
        <f t="shared" si="8"/>
        <v>#NAME?</v>
      </c>
      <c r="M1350" s="4"/>
      <c r="N1350" s="4"/>
      <c r="O1350" s="74" t="str">
        <f t="shared" si="9"/>
        <v>#NAME?</v>
      </c>
      <c r="P1350" s="75" t="str">
        <f>IF(O1350="","",IF(OR(periods_per_year=26,periods_per_year=52),IF(periods_per_year=26,IF(O1350=1,fpdate,P1349+14),IF(periods_per_year=52,IF(O1350=1,fpdate,P1349+7),"n/a")),IF(periods_per_year=24,DATE(YEAR(fpdate),MONTH(fpdate)+(O1350-1)/2+IF(AND(DAY(fpdate)&gt;=15,MOD(O1350,2)=0),1,0),IF(MOD(O1350,2)=0,IF(DAY(fpdate)&gt;=15,DAY(fpdate)-14,DAY(fpdate)+14),DAY(fpdate))),IF(DAY(DATE(YEAR(fpdate),MONTH(fpdate)+O1350-1,DAY(fpdate)))&lt;&gt;DAY(fpdate),DATE(YEAR(fpdate),MONTH(fpdate)+O1350,0),DATE(YEAR(fpdate),MONTH(fpdate)+O1350-1,DAY(fpdate))))))</f>
        <v>#NAME?</v>
      </c>
      <c r="Q1350" s="80" t="str">
        <f>IF(O1350="","",IF(D1350&lt;&gt;"",D1350,IF(O1350=1,start_rate,IF(variable,IF(OR(O1350=1,O1350&lt;$J$23*periods_per_year),Q1349,MIN($J$24,IF(MOD(O1350-1,$J$26)=0,MAX($J$25,Q1349+$J$27),Q1349))),Q1349))))</f>
        <v>#NAME?</v>
      </c>
      <c r="R1350" s="78" t="str">
        <f t="shared" si="10"/>
        <v>#NAME?</v>
      </c>
      <c r="S1350" s="78" t="str">
        <f t="shared" si="11"/>
        <v>#NAME?</v>
      </c>
      <c r="T1350" s="78" t="str">
        <f t="shared" si="12"/>
        <v>#NAME?</v>
      </c>
      <c r="U1350" s="78" t="str">
        <f t="shared" si="13"/>
        <v>#NAME?</v>
      </c>
    </row>
    <row r="1351" ht="12.75" customHeight="1">
      <c r="A1351" s="74" t="str">
        <f t="shared" si="1"/>
        <v>#NAME?</v>
      </c>
      <c r="B1351" s="75" t="str">
        <f>IF(A1351="","",IF(OR(periods_per_year=26,periods_per_year=52),IF(periods_per_year=26,IF(A1351=1,fpdate,B1350+14),IF(periods_per_year=52,IF(A1351=1,fpdate,B1350+7),"n/a")),IF(periods_per_year=24,DATE(YEAR(fpdate),MONTH(fpdate)+(A1351-1)/2+IF(AND(DAY(fpdate)&gt;=15,MOD(A1351,2)=0),1,0),IF(MOD(A1351,2)=0,IF(DAY(fpdate)&gt;=15,DAY(fpdate)-14,DAY(fpdate)+14),DAY(fpdate))),IF(DAY(DATE(YEAR(fpdate),MONTH(fpdate)+A1351-1,DAY(fpdate)))&lt;&gt;DAY(fpdate),DATE(YEAR(fpdate),MONTH(fpdate)+A1351,0),DATE(YEAR(fpdate),MONTH(fpdate)+A1351-1,DAY(fpdate))))))</f>
        <v>#NAME?</v>
      </c>
      <c r="C1351" s="76" t="str">
        <f t="shared" si="2"/>
        <v>#NAME?</v>
      </c>
      <c r="D1351" s="77" t="str">
        <f>IF(A1351="","",IF(A1351=1,start_rate,IF(variable,IF(OR(A1351=1,A1351&lt;$J$23*periods_per_year),D1350,MIN($J$24,IF(MOD(A1351-1,$J$26)=0,MAX($J$25,D1350+$J$27),D1350))),D1350)))</f>
        <v>#NAME?</v>
      </c>
      <c r="E1351" s="78" t="str">
        <f t="shared" si="3"/>
        <v>#NAME?</v>
      </c>
      <c r="F1351" s="78" t="str">
        <f t="shared" si="4"/>
        <v>#NAME?</v>
      </c>
      <c r="G1351" s="78" t="str">
        <f>IF(OR(A1351="",A1351&lt;$E$23),"",IF(J1350&lt;=F1351,0,IF(IF(AND(A1351&gt;=$E$23,MOD(A1351-$E$23,int)=0),$E$24,0)+F1351&gt;=J1350+E1351,J1350+E1351-F1351,IF(AND(A1351&gt;=$E$23,MOD(A1351-$E$23,int)=0),$E$24,0)+IF(IF(AND(A1351&gt;=$E$23,MOD(A1351-$E$23,int)=0),$E$24,0)+IF(MOD(A1351-$E$27,periods_per_year)=0,$E$26,0)+F1351&lt;J1350+E1351,IF(MOD(A1351-$E$27,periods_per_year)=0,$E$26,0),J1350+E1351-IF(AND(A1351&gt;=$E$23,MOD(A1351-$E$23,int)=0),$E$24,0)-F1351))))</f>
        <v>#NAME?</v>
      </c>
      <c r="H1351" s="79"/>
      <c r="I1351" s="78" t="str">
        <f t="shared" si="5"/>
        <v>#NAME?</v>
      </c>
      <c r="J1351" s="78" t="str">
        <f t="shared" si="6"/>
        <v>#NAME?</v>
      </c>
      <c r="K1351" s="78" t="str">
        <f t="shared" si="7"/>
        <v>#NAME?</v>
      </c>
      <c r="L1351" s="78" t="str">
        <f t="shared" si="8"/>
        <v>#NAME?</v>
      </c>
      <c r="M1351" s="4"/>
      <c r="N1351" s="4"/>
      <c r="O1351" s="74" t="str">
        <f t="shared" si="9"/>
        <v>#NAME?</v>
      </c>
      <c r="P1351" s="75" t="str">
        <f>IF(O1351="","",IF(OR(periods_per_year=26,periods_per_year=52),IF(periods_per_year=26,IF(O1351=1,fpdate,P1350+14),IF(periods_per_year=52,IF(O1351=1,fpdate,P1350+7),"n/a")),IF(periods_per_year=24,DATE(YEAR(fpdate),MONTH(fpdate)+(O1351-1)/2+IF(AND(DAY(fpdate)&gt;=15,MOD(O1351,2)=0),1,0),IF(MOD(O1351,2)=0,IF(DAY(fpdate)&gt;=15,DAY(fpdate)-14,DAY(fpdate)+14),DAY(fpdate))),IF(DAY(DATE(YEAR(fpdate),MONTH(fpdate)+O1351-1,DAY(fpdate)))&lt;&gt;DAY(fpdate),DATE(YEAR(fpdate),MONTH(fpdate)+O1351,0),DATE(YEAR(fpdate),MONTH(fpdate)+O1351-1,DAY(fpdate))))))</f>
        <v>#NAME?</v>
      </c>
      <c r="Q1351" s="80" t="str">
        <f>IF(O1351="","",IF(D1351&lt;&gt;"",D1351,IF(O1351=1,start_rate,IF(variable,IF(OR(O1351=1,O1351&lt;$J$23*periods_per_year),Q1350,MIN($J$24,IF(MOD(O1351-1,$J$26)=0,MAX($J$25,Q1350+$J$27),Q1350))),Q1350))))</f>
        <v>#NAME?</v>
      </c>
      <c r="R1351" s="78" t="str">
        <f t="shared" si="10"/>
        <v>#NAME?</v>
      </c>
      <c r="S1351" s="78" t="str">
        <f t="shared" si="11"/>
        <v>#NAME?</v>
      </c>
      <c r="T1351" s="78" t="str">
        <f t="shared" si="12"/>
        <v>#NAME?</v>
      </c>
      <c r="U1351" s="78" t="str">
        <f t="shared" si="13"/>
        <v>#NAME?</v>
      </c>
    </row>
    <row r="1352" ht="12.75" customHeight="1">
      <c r="A1352" s="74" t="str">
        <f t="shared" si="1"/>
        <v>#NAME?</v>
      </c>
      <c r="B1352" s="75" t="str">
        <f>IF(A1352="","",IF(OR(periods_per_year=26,periods_per_year=52),IF(periods_per_year=26,IF(A1352=1,fpdate,B1351+14),IF(periods_per_year=52,IF(A1352=1,fpdate,B1351+7),"n/a")),IF(periods_per_year=24,DATE(YEAR(fpdate),MONTH(fpdate)+(A1352-1)/2+IF(AND(DAY(fpdate)&gt;=15,MOD(A1352,2)=0),1,0),IF(MOD(A1352,2)=0,IF(DAY(fpdate)&gt;=15,DAY(fpdate)-14,DAY(fpdate)+14),DAY(fpdate))),IF(DAY(DATE(YEAR(fpdate),MONTH(fpdate)+A1352-1,DAY(fpdate)))&lt;&gt;DAY(fpdate),DATE(YEAR(fpdate),MONTH(fpdate)+A1352,0),DATE(YEAR(fpdate),MONTH(fpdate)+A1352-1,DAY(fpdate))))))</f>
        <v>#NAME?</v>
      </c>
      <c r="C1352" s="76" t="str">
        <f t="shared" si="2"/>
        <v>#NAME?</v>
      </c>
      <c r="D1352" s="77" t="str">
        <f>IF(A1352="","",IF(A1352=1,start_rate,IF(variable,IF(OR(A1352=1,A1352&lt;$J$23*periods_per_year),D1351,MIN($J$24,IF(MOD(A1352-1,$J$26)=0,MAX($J$25,D1351+$J$27),D1351))),D1351)))</f>
        <v>#NAME?</v>
      </c>
      <c r="E1352" s="78" t="str">
        <f t="shared" si="3"/>
        <v>#NAME?</v>
      </c>
      <c r="F1352" s="78" t="str">
        <f t="shared" si="4"/>
        <v>#NAME?</v>
      </c>
      <c r="G1352" s="78" t="str">
        <f>IF(OR(A1352="",A1352&lt;$E$23),"",IF(J1351&lt;=F1352,0,IF(IF(AND(A1352&gt;=$E$23,MOD(A1352-$E$23,int)=0),$E$24,0)+F1352&gt;=J1351+E1352,J1351+E1352-F1352,IF(AND(A1352&gt;=$E$23,MOD(A1352-$E$23,int)=0),$E$24,0)+IF(IF(AND(A1352&gt;=$E$23,MOD(A1352-$E$23,int)=0),$E$24,0)+IF(MOD(A1352-$E$27,periods_per_year)=0,$E$26,0)+F1352&lt;J1351+E1352,IF(MOD(A1352-$E$27,periods_per_year)=0,$E$26,0),J1351+E1352-IF(AND(A1352&gt;=$E$23,MOD(A1352-$E$23,int)=0),$E$24,0)-F1352))))</f>
        <v>#NAME?</v>
      </c>
      <c r="H1352" s="79"/>
      <c r="I1352" s="78" t="str">
        <f t="shared" si="5"/>
        <v>#NAME?</v>
      </c>
      <c r="J1352" s="78" t="str">
        <f t="shared" si="6"/>
        <v>#NAME?</v>
      </c>
      <c r="K1352" s="78" t="str">
        <f t="shared" si="7"/>
        <v>#NAME?</v>
      </c>
      <c r="L1352" s="78" t="str">
        <f t="shared" si="8"/>
        <v>#NAME?</v>
      </c>
      <c r="M1352" s="4"/>
      <c r="N1352" s="4"/>
      <c r="O1352" s="74" t="str">
        <f t="shared" si="9"/>
        <v>#NAME?</v>
      </c>
      <c r="P1352" s="75" t="str">
        <f>IF(O1352="","",IF(OR(periods_per_year=26,periods_per_year=52),IF(periods_per_year=26,IF(O1352=1,fpdate,P1351+14),IF(periods_per_year=52,IF(O1352=1,fpdate,P1351+7),"n/a")),IF(periods_per_year=24,DATE(YEAR(fpdate),MONTH(fpdate)+(O1352-1)/2+IF(AND(DAY(fpdate)&gt;=15,MOD(O1352,2)=0),1,0),IF(MOD(O1352,2)=0,IF(DAY(fpdate)&gt;=15,DAY(fpdate)-14,DAY(fpdate)+14),DAY(fpdate))),IF(DAY(DATE(YEAR(fpdate),MONTH(fpdate)+O1352-1,DAY(fpdate)))&lt;&gt;DAY(fpdate),DATE(YEAR(fpdate),MONTH(fpdate)+O1352,0),DATE(YEAR(fpdate),MONTH(fpdate)+O1352-1,DAY(fpdate))))))</f>
        <v>#NAME?</v>
      </c>
      <c r="Q1352" s="80" t="str">
        <f>IF(O1352="","",IF(D1352&lt;&gt;"",D1352,IF(O1352=1,start_rate,IF(variable,IF(OR(O1352=1,O1352&lt;$J$23*periods_per_year),Q1351,MIN($J$24,IF(MOD(O1352-1,$J$26)=0,MAX($J$25,Q1351+$J$27),Q1351))),Q1351))))</f>
        <v>#NAME?</v>
      </c>
      <c r="R1352" s="78" t="str">
        <f t="shared" si="10"/>
        <v>#NAME?</v>
      </c>
      <c r="S1352" s="78" t="str">
        <f t="shared" si="11"/>
        <v>#NAME?</v>
      </c>
      <c r="T1352" s="78" t="str">
        <f t="shared" si="12"/>
        <v>#NAME?</v>
      </c>
      <c r="U1352" s="78" t="str">
        <f t="shared" si="13"/>
        <v>#NAME?</v>
      </c>
    </row>
    <row r="1353" ht="12.75" customHeight="1">
      <c r="A1353" s="74" t="str">
        <f t="shared" si="1"/>
        <v>#NAME?</v>
      </c>
      <c r="B1353" s="75" t="str">
        <f>IF(A1353="","",IF(OR(periods_per_year=26,periods_per_year=52),IF(periods_per_year=26,IF(A1353=1,fpdate,B1352+14),IF(periods_per_year=52,IF(A1353=1,fpdate,B1352+7),"n/a")),IF(periods_per_year=24,DATE(YEAR(fpdate),MONTH(fpdate)+(A1353-1)/2+IF(AND(DAY(fpdate)&gt;=15,MOD(A1353,2)=0),1,0),IF(MOD(A1353,2)=0,IF(DAY(fpdate)&gt;=15,DAY(fpdate)-14,DAY(fpdate)+14),DAY(fpdate))),IF(DAY(DATE(YEAR(fpdate),MONTH(fpdate)+A1353-1,DAY(fpdate)))&lt;&gt;DAY(fpdate),DATE(YEAR(fpdate),MONTH(fpdate)+A1353,0),DATE(YEAR(fpdate),MONTH(fpdate)+A1353-1,DAY(fpdate))))))</f>
        <v>#NAME?</v>
      </c>
      <c r="C1353" s="76" t="str">
        <f t="shared" si="2"/>
        <v>#NAME?</v>
      </c>
      <c r="D1353" s="77" t="str">
        <f>IF(A1353="","",IF(A1353=1,start_rate,IF(variable,IF(OR(A1353=1,A1353&lt;$J$23*periods_per_year),D1352,MIN($J$24,IF(MOD(A1353-1,$J$26)=0,MAX($J$25,D1352+$J$27),D1352))),D1352)))</f>
        <v>#NAME?</v>
      </c>
      <c r="E1353" s="78" t="str">
        <f t="shared" si="3"/>
        <v>#NAME?</v>
      </c>
      <c r="F1353" s="78" t="str">
        <f t="shared" si="4"/>
        <v>#NAME?</v>
      </c>
      <c r="G1353" s="78" t="str">
        <f>IF(OR(A1353="",A1353&lt;$E$23),"",IF(J1352&lt;=F1353,0,IF(IF(AND(A1353&gt;=$E$23,MOD(A1353-$E$23,int)=0),$E$24,0)+F1353&gt;=J1352+E1353,J1352+E1353-F1353,IF(AND(A1353&gt;=$E$23,MOD(A1353-$E$23,int)=0),$E$24,0)+IF(IF(AND(A1353&gt;=$E$23,MOD(A1353-$E$23,int)=0),$E$24,0)+IF(MOD(A1353-$E$27,periods_per_year)=0,$E$26,0)+F1353&lt;J1352+E1353,IF(MOD(A1353-$E$27,periods_per_year)=0,$E$26,0),J1352+E1353-IF(AND(A1353&gt;=$E$23,MOD(A1353-$E$23,int)=0),$E$24,0)-F1353))))</f>
        <v>#NAME?</v>
      </c>
      <c r="H1353" s="79"/>
      <c r="I1353" s="78" t="str">
        <f t="shared" si="5"/>
        <v>#NAME?</v>
      </c>
      <c r="J1353" s="78" t="str">
        <f t="shared" si="6"/>
        <v>#NAME?</v>
      </c>
      <c r="K1353" s="78" t="str">
        <f t="shared" si="7"/>
        <v>#NAME?</v>
      </c>
      <c r="L1353" s="78" t="str">
        <f t="shared" si="8"/>
        <v>#NAME?</v>
      </c>
      <c r="M1353" s="4"/>
      <c r="N1353" s="4"/>
      <c r="O1353" s="74" t="str">
        <f t="shared" si="9"/>
        <v>#NAME?</v>
      </c>
      <c r="P1353" s="75" t="str">
        <f>IF(O1353="","",IF(OR(periods_per_year=26,periods_per_year=52),IF(periods_per_year=26,IF(O1353=1,fpdate,P1352+14),IF(periods_per_year=52,IF(O1353=1,fpdate,P1352+7),"n/a")),IF(periods_per_year=24,DATE(YEAR(fpdate),MONTH(fpdate)+(O1353-1)/2+IF(AND(DAY(fpdate)&gt;=15,MOD(O1353,2)=0),1,0),IF(MOD(O1353,2)=0,IF(DAY(fpdate)&gt;=15,DAY(fpdate)-14,DAY(fpdate)+14),DAY(fpdate))),IF(DAY(DATE(YEAR(fpdate),MONTH(fpdate)+O1353-1,DAY(fpdate)))&lt;&gt;DAY(fpdate),DATE(YEAR(fpdate),MONTH(fpdate)+O1353,0),DATE(YEAR(fpdate),MONTH(fpdate)+O1353-1,DAY(fpdate))))))</f>
        <v>#NAME?</v>
      </c>
      <c r="Q1353" s="80" t="str">
        <f>IF(O1353="","",IF(D1353&lt;&gt;"",D1353,IF(O1353=1,start_rate,IF(variable,IF(OR(O1353=1,O1353&lt;$J$23*periods_per_year),Q1352,MIN($J$24,IF(MOD(O1353-1,$J$26)=0,MAX($J$25,Q1352+$J$27),Q1352))),Q1352))))</f>
        <v>#NAME?</v>
      </c>
      <c r="R1353" s="78" t="str">
        <f t="shared" si="10"/>
        <v>#NAME?</v>
      </c>
      <c r="S1353" s="78" t="str">
        <f t="shared" si="11"/>
        <v>#NAME?</v>
      </c>
      <c r="T1353" s="78" t="str">
        <f t="shared" si="12"/>
        <v>#NAME?</v>
      </c>
      <c r="U1353" s="78" t="str">
        <f t="shared" si="13"/>
        <v>#NAME?</v>
      </c>
    </row>
    <row r="1354" ht="12.75" customHeight="1">
      <c r="A1354" s="74" t="str">
        <f t="shared" si="1"/>
        <v>#NAME?</v>
      </c>
      <c r="B1354" s="75" t="str">
        <f>IF(A1354="","",IF(OR(periods_per_year=26,periods_per_year=52),IF(periods_per_year=26,IF(A1354=1,fpdate,B1353+14),IF(periods_per_year=52,IF(A1354=1,fpdate,B1353+7),"n/a")),IF(periods_per_year=24,DATE(YEAR(fpdate),MONTH(fpdate)+(A1354-1)/2+IF(AND(DAY(fpdate)&gt;=15,MOD(A1354,2)=0),1,0),IF(MOD(A1354,2)=0,IF(DAY(fpdate)&gt;=15,DAY(fpdate)-14,DAY(fpdate)+14),DAY(fpdate))),IF(DAY(DATE(YEAR(fpdate),MONTH(fpdate)+A1354-1,DAY(fpdate)))&lt;&gt;DAY(fpdate),DATE(YEAR(fpdate),MONTH(fpdate)+A1354,0),DATE(YEAR(fpdate),MONTH(fpdate)+A1354-1,DAY(fpdate))))))</f>
        <v>#NAME?</v>
      </c>
      <c r="C1354" s="76" t="str">
        <f t="shared" si="2"/>
        <v>#NAME?</v>
      </c>
      <c r="D1354" s="77" t="str">
        <f>IF(A1354="","",IF(A1354=1,start_rate,IF(variable,IF(OR(A1354=1,A1354&lt;$J$23*periods_per_year),D1353,MIN($J$24,IF(MOD(A1354-1,$J$26)=0,MAX($J$25,D1353+$J$27),D1353))),D1353)))</f>
        <v>#NAME?</v>
      </c>
      <c r="E1354" s="78" t="str">
        <f t="shared" si="3"/>
        <v>#NAME?</v>
      </c>
      <c r="F1354" s="78" t="str">
        <f t="shared" si="4"/>
        <v>#NAME?</v>
      </c>
      <c r="G1354" s="78" t="str">
        <f>IF(OR(A1354="",A1354&lt;$E$23),"",IF(J1353&lt;=F1354,0,IF(IF(AND(A1354&gt;=$E$23,MOD(A1354-$E$23,int)=0),$E$24,0)+F1354&gt;=J1353+E1354,J1353+E1354-F1354,IF(AND(A1354&gt;=$E$23,MOD(A1354-$E$23,int)=0),$E$24,0)+IF(IF(AND(A1354&gt;=$E$23,MOD(A1354-$E$23,int)=0),$E$24,0)+IF(MOD(A1354-$E$27,periods_per_year)=0,$E$26,0)+F1354&lt;J1353+E1354,IF(MOD(A1354-$E$27,periods_per_year)=0,$E$26,0),J1353+E1354-IF(AND(A1354&gt;=$E$23,MOD(A1354-$E$23,int)=0),$E$24,0)-F1354))))</f>
        <v>#NAME?</v>
      </c>
      <c r="H1354" s="79"/>
      <c r="I1354" s="78" t="str">
        <f t="shared" si="5"/>
        <v>#NAME?</v>
      </c>
      <c r="J1354" s="78" t="str">
        <f t="shared" si="6"/>
        <v>#NAME?</v>
      </c>
      <c r="K1354" s="78" t="str">
        <f t="shared" si="7"/>
        <v>#NAME?</v>
      </c>
      <c r="L1354" s="78" t="str">
        <f t="shared" si="8"/>
        <v>#NAME?</v>
      </c>
      <c r="M1354" s="4"/>
      <c r="N1354" s="4"/>
      <c r="O1354" s="74" t="str">
        <f t="shared" si="9"/>
        <v>#NAME?</v>
      </c>
      <c r="P1354" s="75" t="str">
        <f>IF(O1354="","",IF(OR(periods_per_year=26,periods_per_year=52),IF(periods_per_year=26,IF(O1354=1,fpdate,P1353+14),IF(periods_per_year=52,IF(O1354=1,fpdate,P1353+7),"n/a")),IF(periods_per_year=24,DATE(YEAR(fpdate),MONTH(fpdate)+(O1354-1)/2+IF(AND(DAY(fpdate)&gt;=15,MOD(O1354,2)=0),1,0),IF(MOD(O1354,2)=0,IF(DAY(fpdate)&gt;=15,DAY(fpdate)-14,DAY(fpdate)+14),DAY(fpdate))),IF(DAY(DATE(YEAR(fpdate),MONTH(fpdate)+O1354-1,DAY(fpdate)))&lt;&gt;DAY(fpdate),DATE(YEAR(fpdate),MONTH(fpdate)+O1354,0),DATE(YEAR(fpdate),MONTH(fpdate)+O1354-1,DAY(fpdate))))))</f>
        <v>#NAME?</v>
      </c>
      <c r="Q1354" s="80" t="str">
        <f>IF(O1354="","",IF(D1354&lt;&gt;"",D1354,IF(O1354=1,start_rate,IF(variable,IF(OR(O1354=1,O1354&lt;$J$23*periods_per_year),Q1353,MIN($J$24,IF(MOD(O1354-1,$J$26)=0,MAX($J$25,Q1353+$J$27),Q1353))),Q1353))))</f>
        <v>#NAME?</v>
      </c>
      <c r="R1354" s="78" t="str">
        <f t="shared" si="10"/>
        <v>#NAME?</v>
      </c>
      <c r="S1354" s="78" t="str">
        <f t="shared" si="11"/>
        <v>#NAME?</v>
      </c>
      <c r="T1354" s="78" t="str">
        <f t="shared" si="12"/>
        <v>#NAME?</v>
      </c>
      <c r="U1354" s="78" t="str">
        <f t="shared" si="13"/>
        <v>#NAME?</v>
      </c>
    </row>
    <row r="1355" ht="12.75" customHeight="1">
      <c r="A1355" s="74" t="str">
        <f t="shared" si="1"/>
        <v>#NAME?</v>
      </c>
      <c r="B1355" s="75" t="str">
        <f>IF(A1355="","",IF(OR(periods_per_year=26,periods_per_year=52),IF(periods_per_year=26,IF(A1355=1,fpdate,B1354+14),IF(periods_per_year=52,IF(A1355=1,fpdate,B1354+7),"n/a")),IF(periods_per_year=24,DATE(YEAR(fpdate),MONTH(fpdate)+(A1355-1)/2+IF(AND(DAY(fpdate)&gt;=15,MOD(A1355,2)=0),1,0),IF(MOD(A1355,2)=0,IF(DAY(fpdate)&gt;=15,DAY(fpdate)-14,DAY(fpdate)+14),DAY(fpdate))),IF(DAY(DATE(YEAR(fpdate),MONTH(fpdate)+A1355-1,DAY(fpdate)))&lt;&gt;DAY(fpdate),DATE(YEAR(fpdate),MONTH(fpdate)+A1355,0),DATE(YEAR(fpdate),MONTH(fpdate)+A1355-1,DAY(fpdate))))))</f>
        <v>#NAME?</v>
      </c>
      <c r="C1355" s="76" t="str">
        <f t="shared" si="2"/>
        <v>#NAME?</v>
      </c>
      <c r="D1355" s="77" t="str">
        <f>IF(A1355="","",IF(A1355=1,start_rate,IF(variable,IF(OR(A1355=1,A1355&lt;$J$23*periods_per_year),D1354,MIN($J$24,IF(MOD(A1355-1,$J$26)=0,MAX($J$25,D1354+$J$27),D1354))),D1354)))</f>
        <v>#NAME?</v>
      </c>
      <c r="E1355" s="78" t="str">
        <f t="shared" si="3"/>
        <v>#NAME?</v>
      </c>
      <c r="F1355" s="78" t="str">
        <f t="shared" si="4"/>
        <v>#NAME?</v>
      </c>
      <c r="G1355" s="78" t="str">
        <f>IF(OR(A1355="",A1355&lt;$E$23),"",IF(J1354&lt;=F1355,0,IF(IF(AND(A1355&gt;=$E$23,MOD(A1355-$E$23,int)=0),$E$24,0)+F1355&gt;=J1354+E1355,J1354+E1355-F1355,IF(AND(A1355&gt;=$E$23,MOD(A1355-$E$23,int)=0),$E$24,0)+IF(IF(AND(A1355&gt;=$E$23,MOD(A1355-$E$23,int)=0),$E$24,0)+IF(MOD(A1355-$E$27,periods_per_year)=0,$E$26,0)+F1355&lt;J1354+E1355,IF(MOD(A1355-$E$27,periods_per_year)=0,$E$26,0),J1354+E1355-IF(AND(A1355&gt;=$E$23,MOD(A1355-$E$23,int)=0),$E$24,0)-F1355))))</f>
        <v>#NAME?</v>
      </c>
      <c r="H1355" s="79"/>
      <c r="I1355" s="78" t="str">
        <f t="shared" si="5"/>
        <v>#NAME?</v>
      </c>
      <c r="J1355" s="78" t="str">
        <f t="shared" si="6"/>
        <v>#NAME?</v>
      </c>
      <c r="K1355" s="78" t="str">
        <f t="shared" si="7"/>
        <v>#NAME?</v>
      </c>
      <c r="L1355" s="78" t="str">
        <f t="shared" si="8"/>
        <v>#NAME?</v>
      </c>
      <c r="M1355" s="4"/>
      <c r="N1355" s="4"/>
      <c r="O1355" s="74" t="str">
        <f t="shared" si="9"/>
        <v>#NAME?</v>
      </c>
      <c r="P1355" s="75" t="str">
        <f>IF(O1355="","",IF(OR(periods_per_year=26,periods_per_year=52),IF(periods_per_year=26,IF(O1355=1,fpdate,P1354+14),IF(periods_per_year=52,IF(O1355=1,fpdate,P1354+7),"n/a")),IF(periods_per_year=24,DATE(YEAR(fpdate),MONTH(fpdate)+(O1355-1)/2+IF(AND(DAY(fpdate)&gt;=15,MOD(O1355,2)=0),1,0),IF(MOD(O1355,2)=0,IF(DAY(fpdate)&gt;=15,DAY(fpdate)-14,DAY(fpdate)+14),DAY(fpdate))),IF(DAY(DATE(YEAR(fpdate),MONTH(fpdate)+O1355-1,DAY(fpdate)))&lt;&gt;DAY(fpdate),DATE(YEAR(fpdate),MONTH(fpdate)+O1355,0),DATE(YEAR(fpdate),MONTH(fpdate)+O1355-1,DAY(fpdate))))))</f>
        <v>#NAME?</v>
      </c>
      <c r="Q1355" s="80" t="str">
        <f>IF(O1355="","",IF(D1355&lt;&gt;"",D1355,IF(O1355=1,start_rate,IF(variable,IF(OR(O1355=1,O1355&lt;$J$23*periods_per_year),Q1354,MIN($J$24,IF(MOD(O1355-1,$J$26)=0,MAX($J$25,Q1354+$J$27),Q1354))),Q1354))))</f>
        <v>#NAME?</v>
      </c>
      <c r="R1355" s="78" t="str">
        <f t="shared" si="10"/>
        <v>#NAME?</v>
      </c>
      <c r="S1355" s="78" t="str">
        <f t="shared" si="11"/>
        <v>#NAME?</v>
      </c>
      <c r="T1355" s="78" t="str">
        <f t="shared" si="12"/>
        <v>#NAME?</v>
      </c>
      <c r="U1355" s="78" t="str">
        <f t="shared" si="13"/>
        <v>#NAME?</v>
      </c>
    </row>
    <row r="1356" ht="12.75" customHeight="1">
      <c r="A1356" s="74" t="str">
        <f t="shared" si="1"/>
        <v>#NAME?</v>
      </c>
      <c r="B1356" s="75" t="str">
        <f>IF(A1356="","",IF(OR(periods_per_year=26,periods_per_year=52),IF(periods_per_year=26,IF(A1356=1,fpdate,B1355+14),IF(periods_per_year=52,IF(A1356=1,fpdate,B1355+7),"n/a")),IF(periods_per_year=24,DATE(YEAR(fpdate),MONTH(fpdate)+(A1356-1)/2+IF(AND(DAY(fpdate)&gt;=15,MOD(A1356,2)=0),1,0),IF(MOD(A1356,2)=0,IF(DAY(fpdate)&gt;=15,DAY(fpdate)-14,DAY(fpdate)+14),DAY(fpdate))),IF(DAY(DATE(YEAR(fpdate),MONTH(fpdate)+A1356-1,DAY(fpdate)))&lt;&gt;DAY(fpdate),DATE(YEAR(fpdate),MONTH(fpdate)+A1356,0),DATE(YEAR(fpdate),MONTH(fpdate)+A1356-1,DAY(fpdate))))))</f>
        <v>#NAME?</v>
      </c>
      <c r="C1356" s="76" t="str">
        <f t="shared" si="2"/>
        <v>#NAME?</v>
      </c>
      <c r="D1356" s="77" t="str">
        <f>IF(A1356="","",IF(A1356=1,start_rate,IF(variable,IF(OR(A1356=1,A1356&lt;$J$23*periods_per_year),D1355,MIN($J$24,IF(MOD(A1356-1,$J$26)=0,MAX($J$25,D1355+$J$27),D1355))),D1355)))</f>
        <v>#NAME?</v>
      </c>
      <c r="E1356" s="78" t="str">
        <f t="shared" si="3"/>
        <v>#NAME?</v>
      </c>
      <c r="F1356" s="78" t="str">
        <f t="shared" si="4"/>
        <v>#NAME?</v>
      </c>
      <c r="G1356" s="78" t="str">
        <f>IF(OR(A1356="",A1356&lt;$E$23),"",IF(J1355&lt;=F1356,0,IF(IF(AND(A1356&gt;=$E$23,MOD(A1356-$E$23,int)=0),$E$24,0)+F1356&gt;=J1355+E1356,J1355+E1356-F1356,IF(AND(A1356&gt;=$E$23,MOD(A1356-$E$23,int)=0),$E$24,0)+IF(IF(AND(A1356&gt;=$E$23,MOD(A1356-$E$23,int)=0),$E$24,0)+IF(MOD(A1356-$E$27,periods_per_year)=0,$E$26,0)+F1356&lt;J1355+E1356,IF(MOD(A1356-$E$27,periods_per_year)=0,$E$26,0),J1355+E1356-IF(AND(A1356&gt;=$E$23,MOD(A1356-$E$23,int)=0),$E$24,0)-F1356))))</f>
        <v>#NAME?</v>
      </c>
      <c r="H1356" s="79"/>
      <c r="I1356" s="78" t="str">
        <f t="shared" si="5"/>
        <v>#NAME?</v>
      </c>
      <c r="J1356" s="78" t="str">
        <f t="shared" si="6"/>
        <v>#NAME?</v>
      </c>
      <c r="K1356" s="78" t="str">
        <f t="shared" si="7"/>
        <v>#NAME?</v>
      </c>
      <c r="L1356" s="78" t="str">
        <f t="shared" si="8"/>
        <v>#NAME?</v>
      </c>
      <c r="M1356" s="4"/>
      <c r="N1356" s="4"/>
      <c r="O1356" s="74" t="str">
        <f t="shared" si="9"/>
        <v>#NAME?</v>
      </c>
      <c r="P1356" s="75" t="str">
        <f>IF(O1356="","",IF(OR(periods_per_year=26,periods_per_year=52),IF(periods_per_year=26,IF(O1356=1,fpdate,P1355+14),IF(periods_per_year=52,IF(O1356=1,fpdate,P1355+7),"n/a")),IF(periods_per_year=24,DATE(YEAR(fpdate),MONTH(fpdate)+(O1356-1)/2+IF(AND(DAY(fpdate)&gt;=15,MOD(O1356,2)=0),1,0),IF(MOD(O1356,2)=0,IF(DAY(fpdate)&gt;=15,DAY(fpdate)-14,DAY(fpdate)+14),DAY(fpdate))),IF(DAY(DATE(YEAR(fpdate),MONTH(fpdate)+O1356-1,DAY(fpdate)))&lt;&gt;DAY(fpdate),DATE(YEAR(fpdate),MONTH(fpdate)+O1356,0),DATE(YEAR(fpdate),MONTH(fpdate)+O1356-1,DAY(fpdate))))))</f>
        <v>#NAME?</v>
      </c>
      <c r="Q1356" s="80" t="str">
        <f>IF(O1356="","",IF(D1356&lt;&gt;"",D1356,IF(O1356=1,start_rate,IF(variable,IF(OR(O1356=1,O1356&lt;$J$23*periods_per_year),Q1355,MIN($J$24,IF(MOD(O1356-1,$J$26)=0,MAX($J$25,Q1355+$J$27),Q1355))),Q1355))))</f>
        <v>#NAME?</v>
      </c>
      <c r="R1356" s="78" t="str">
        <f t="shared" si="10"/>
        <v>#NAME?</v>
      </c>
      <c r="S1356" s="78" t="str">
        <f t="shared" si="11"/>
        <v>#NAME?</v>
      </c>
      <c r="T1356" s="78" t="str">
        <f t="shared" si="12"/>
        <v>#NAME?</v>
      </c>
      <c r="U1356" s="78" t="str">
        <f t="shared" si="13"/>
        <v>#NAME?</v>
      </c>
    </row>
    <row r="1357" ht="12.75" customHeight="1">
      <c r="A1357" s="74" t="str">
        <f t="shared" si="1"/>
        <v>#NAME?</v>
      </c>
      <c r="B1357" s="75" t="str">
        <f>IF(A1357="","",IF(OR(periods_per_year=26,periods_per_year=52),IF(periods_per_year=26,IF(A1357=1,fpdate,B1356+14),IF(periods_per_year=52,IF(A1357=1,fpdate,B1356+7),"n/a")),IF(periods_per_year=24,DATE(YEAR(fpdate),MONTH(fpdate)+(A1357-1)/2+IF(AND(DAY(fpdate)&gt;=15,MOD(A1357,2)=0),1,0),IF(MOD(A1357,2)=0,IF(DAY(fpdate)&gt;=15,DAY(fpdate)-14,DAY(fpdate)+14),DAY(fpdate))),IF(DAY(DATE(YEAR(fpdate),MONTH(fpdate)+A1357-1,DAY(fpdate)))&lt;&gt;DAY(fpdate),DATE(YEAR(fpdate),MONTH(fpdate)+A1357,0),DATE(YEAR(fpdate),MONTH(fpdate)+A1357-1,DAY(fpdate))))))</f>
        <v>#NAME?</v>
      </c>
      <c r="C1357" s="76" t="str">
        <f t="shared" si="2"/>
        <v>#NAME?</v>
      </c>
      <c r="D1357" s="77" t="str">
        <f>IF(A1357="","",IF(A1357=1,start_rate,IF(variable,IF(OR(A1357=1,A1357&lt;$J$23*periods_per_year),D1356,MIN($J$24,IF(MOD(A1357-1,$J$26)=0,MAX($J$25,D1356+$J$27),D1356))),D1356)))</f>
        <v>#NAME?</v>
      </c>
      <c r="E1357" s="78" t="str">
        <f t="shared" si="3"/>
        <v>#NAME?</v>
      </c>
      <c r="F1357" s="78" t="str">
        <f t="shared" si="4"/>
        <v>#NAME?</v>
      </c>
      <c r="G1357" s="78" t="str">
        <f>IF(OR(A1357="",A1357&lt;$E$23),"",IF(J1356&lt;=F1357,0,IF(IF(AND(A1357&gt;=$E$23,MOD(A1357-$E$23,int)=0),$E$24,0)+F1357&gt;=J1356+E1357,J1356+E1357-F1357,IF(AND(A1357&gt;=$E$23,MOD(A1357-$E$23,int)=0),$E$24,0)+IF(IF(AND(A1357&gt;=$E$23,MOD(A1357-$E$23,int)=0),$E$24,0)+IF(MOD(A1357-$E$27,periods_per_year)=0,$E$26,0)+F1357&lt;J1356+E1357,IF(MOD(A1357-$E$27,periods_per_year)=0,$E$26,0),J1356+E1357-IF(AND(A1357&gt;=$E$23,MOD(A1357-$E$23,int)=0),$E$24,0)-F1357))))</f>
        <v>#NAME?</v>
      </c>
      <c r="H1357" s="79"/>
      <c r="I1357" s="78" t="str">
        <f t="shared" si="5"/>
        <v>#NAME?</v>
      </c>
      <c r="J1357" s="78" t="str">
        <f t="shared" si="6"/>
        <v>#NAME?</v>
      </c>
      <c r="K1357" s="78" t="str">
        <f t="shared" si="7"/>
        <v>#NAME?</v>
      </c>
      <c r="L1357" s="78" t="str">
        <f t="shared" si="8"/>
        <v>#NAME?</v>
      </c>
      <c r="M1357" s="4"/>
      <c r="N1357" s="4"/>
      <c r="O1357" s="74" t="str">
        <f t="shared" si="9"/>
        <v>#NAME?</v>
      </c>
      <c r="P1357" s="75" t="str">
        <f>IF(O1357="","",IF(OR(periods_per_year=26,periods_per_year=52),IF(periods_per_year=26,IF(O1357=1,fpdate,P1356+14),IF(periods_per_year=52,IF(O1357=1,fpdate,P1356+7),"n/a")),IF(periods_per_year=24,DATE(YEAR(fpdate),MONTH(fpdate)+(O1357-1)/2+IF(AND(DAY(fpdate)&gt;=15,MOD(O1357,2)=0),1,0),IF(MOD(O1357,2)=0,IF(DAY(fpdate)&gt;=15,DAY(fpdate)-14,DAY(fpdate)+14),DAY(fpdate))),IF(DAY(DATE(YEAR(fpdate),MONTH(fpdate)+O1357-1,DAY(fpdate)))&lt;&gt;DAY(fpdate),DATE(YEAR(fpdate),MONTH(fpdate)+O1357,0),DATE(YEAR(fpdate),MONTH(fpdate)+O1357-1,DAY(fpdate))))))</f>
        <v>#NAME?</v>
      </c>
      <c r="Q1357" s="80" t="str">
        <f>IF(O1357="","",IF(D1357&lt;&gt;"",D1357,IF(O1357=1,start_rate,IF(variable,IF(OR(O1357=1,O1357&lt;$J$23*periods_per_year),Q1356,MIN($J$24,IF(MOD(O1357-1,$J$26)=0,MAX($J$25,Q1356+$J$27),Q1356))),Q1356))))</f>
        <v>#NAME?</v>
      </c>
      <c r="R1357" s="78" t="str">
        <f t="shared" si="10"/>
        <v>#NAME?</v>
      </c>
      <c r="S1357" s="78" t="str">
        <f t="shared" si="11"/>
        <v>#NAME?</v>
      </c>
      <c r="T1357" s="78" t="str">
        <f t="shared" si="12"/>
        <v>#NAME?</v>
      </c>
      <c r="U1357" s="78" t="str">
        <f t="shared" si="13"/>
        <v>#NAME?</v>
      </c>
    </row>
    <row r="1358" ht="12.75" customHeight="1">
      <c r="A1358" s="74" t="str">
        <f t="shared" si="1"/>
        <v>#NAME?</v>
      </c>
      <c r="B1358" s="75" t="str">
        <f>IF(A1358="","",IF(OR(periods_per_year=26,periods_per_year=52),IF(periods_per_year=26,IF(A1358=1,fpdate,B1357+14),IF(periods_per_year=52,IF(A1358=1,fpdate,B1357+7),"n/a")),IF(periods_per_year=24,DATE(YEAR(fpdate),MONTH(fpdate)+(A1358-1)/2+IF(AND(DAY(fpdate)&gt;=15,MOD(A1358,2)=0),1,0),IF(MOD(A1358,2)=0,IF(DAY(fpdate)&gt;=15,DAY(fpdate)-14,DAY(fpdate)+14),DAY(fpdate))),IF(DAY(DATE(YEAR(fpdate),MONTH(fpdate)+A1358-1,DAY(fpdate)))&lt;&gt;DAY(fpdate),DATE(YEAR(fpdate),MONTH(fpdate)+A1358,0),DATE(YEAR(fpdate),MONTH(fpdate)+A1358-1,DAY(fpdate))))))</f>
        <v>#NAME?</v>
      </c>
      <c r="C1358" s="76" t="str">
        <f t="shared" si="2"/>
        <v>#NAME?</v>
      </c>
      <c r="D1358" s="77" t="str">
        <f>IF(A1358="","",IF(A1358=1,start_rate,IF(variable,IF(OR(A1358=1,A1358&lt;$J$23*periods_per_year),D1357,MIN($J$24,IF(MOD(A1358-1,$J$26)=0,MAX($J$25,D1357+$J$27),D1357))),D1357)))</f>
        <v>#NAME?</v>
      </c>
      <c r="E1358" s="78" t="str">
        <f t="shared" si="3"/>
        <v>#NAME?</v>
      </c>
      <c r="F1358" s="78" t="str">
        <f t="shared" si="4"/>
        <v>#NAME?</v>
      </c>
      <c r="G1358" s="78" t="str">
        <f>IF(OR(A1358="",A1358&lt;$E$23),"",IF(J1357&lt;=F1358,0,IF(IF(AND(A1358&gt;=$E$23,MOD(A1358-$E$23,int)=0),$E$24,0)+F1358&gt;=J1357+E1358,J1357+E1358-F1358,IF(AND(A1358&gt;=$E$23,MOD(A1358-$E$23,int)=0),$E$24,0)+IF(IF(AND(A1358&gt;=$E$23,MOD(A1358-$E$23,int)=0),$E$24,0)+IF(MOD(A1358-$E$27,periods_per_year)=0,$E$26,0)+F1358&lt;J1357+E1358,IF(MOD(A1358-$E$27,periods_per_year)=0,$E$26,0),J1357+E1358-IF(AND(A1358&gt;=$E$23,MOD(A1358-$E$23,int)=0),$E$24,0)-F1358))))</f>
        <v>#NAME?</v>
      </c>
      <c r="H1358" s="79"/>
      <c r="I1358" s="78" t="str">
        <f t="shared" si="5"/>
        <v>#NAME?</v>
      </c>
      <c r="J1358" s="78" t="str">
        <f t="shared" si="6"/>
        <v>#NAME?</v>
      </c>
      <c r="K1358" s="78" t="str">
        <f t="shared" si="7"/>
        <v>#NAME?</v>
      </c>
      <c r="L1358" s="78" t="str">
        <f t="shared" si="8"/>
        <v>#NAME?</v>
      </c>
      <c r="M1358" s="4"/>
      <c r="N1358" s="4"/>
      <c r="O1358" s="74" t="str">
        <f t="shared" si="9"/>
        <v>#NAME?</v>
      </c>
      <c r="P1358" s="75" t="str">
        <f>IF(O1358="","",IF(OR(periods_per_year=26,periods_per_year=52),IF(periods_per_year=26,IF(O1358=1,fpdate,P1357+14),IF(periods_per_year=52,IF(O1358=1,fpdate,P1357+7),"n/a")),IF(periods_per_year=24,DATE(YEAR(fpdate),MONTH(fpdate)+(O1358-1)/2+IF(AND(DAY(fpdate)&gt;=15,MOD(O1358,2)=0),1,0),IF(MOD(O1358,2)=0,IF(DAY(fpdate)&gt;=15,DAY(fpdate)-14,DAY(fpdate)+14),DAY(fpdate))),IF(DAY(DATE(YEAR(fpdate),MONTH(fpdate)+O1358-1,DAY(fpdate)))&lt;&gt;DAY(fpdate),DATE(YEAR(fpdate),MONTH(fpdate)+O1358,0),DATE(YEAR(fpdate),MONTH(fpdate)+O1358-1,DAY(fpdate))))))</f>
        <v>#NAME?</v>
      </c>
      <c r="Q1358" s="80" t="str">
        <f>IF(O1358="","",IF(D1358&lt;&gt;"",D1358,IF(O1358=1,start_rate,IF(variable,IF(OR(O1358=1,O1358&lt;$J$23*periods_per_year),Q1357,MIN($J$24,IF(MOD(O1358-1,$J$26)=0,MAX($J$25,Q1357+$J$27),Q1357))),Q1357))))</f>
        <v>#NAME?</v>
      </c>
      <c r="R1358" s="78" t="str">
        <f t="shared" si="10"/>
        <v>#NAME?</v>
      </c>
      <c r="S1358" s="78" t="str">
        <f t="shared" si="11"/>
        <v>#NAME?</v>
      </c>
      <c r="T1358" s="78" t="str">
        <f t="shared" si="12"/>
        <v>#NAME?</v>
      </c>
      <c r="U1358" s="78" t="str">
        <f t="shared" si="13"/>
        <v>#NAME?</v>
      </c>
    </row>
    <row r="1359" ht="12.75" customHeight="1">
      <c r="A1359" s="74" t="str">
        <f t="shared" si="1"/>
        <v>#NAME?</v>
      </c>
      <c r="B1359" s="75" t="str">
        <f>IF(A1359="","",IF(OR(periods_per_year=26,periods_per_year=52),IF(periods_per_year=26,IF(A1359=1,fpdate,B1358+14),IF(periods_per_year=52,IF(A1359=1,fpdate,B1358+7),"n/a")),IF(periods_per_year=24,DATE(YEAR(fpdate),MONTH(fpdate)+(A1359-1)/2+IF(AND(DAY(fpdate)&gt;=15,MOD(A1359,2)=0),1,0),IF(MOD(A1359,2)=0,IF(DAY(fpdate)&gt;=15,DAY(fpdate)-14,DAY(fpdate)+14),DAY(fpdate))),IF(DAY(DATE(YEAR(fpdate),MONTH(fpdate)+A1359-1,DAY(fpdate)))&lt;&gt;DAY(fpdate),DATE(YEAR(fpdate),MONTH(fpdate)+A1359,0),DATE(YEAR(fpdate),MONTH(fpdate)+A1359-1,DAY(fpdate))))))</f>
        <v>#NAME?</v>
      </c>
      <c r="C1359" s="76" t="str">
        <f t="shared" si="2"/>
        <v>#NAME?</v>
      </c>
      <c r="D1359" s="77" t="str">
        <f>IF(A1359="","",IF(A1359=1,start_rate,IF(variable,IF(OR(A1359=1,A1359&lt;$J$23*periods_per_year),D1358,MIN($J$24,IF(MOD(A1359-1,$J$26)=0,MAX($J$25,D1358+$J$27),D1358))),D1358)))</f>
        <v>#NAME?</v>
      </c>
      <c r="E1359" s="78" t="str">
        <f t="shared" si="3"/>
        <v>#NAME?</v>
      </c>
      <c r="F1359" s="78" t="str">
        <f t="shared" si="4"/>
        <v>#NAME?</v>
      </c>
      <c r="G1359" s="78" t="str">
        <f>IF(OR(A1359="",A1359&lt;$E$23),"",IF(J1358&lt;=F1359,0,IF(IF(AND(A1359&gt;=$E$23,MOD(A1359-$E$23,int)=0),$E$24,0)+F1359&gt;=J1358+E1359,J1358+E1359-F1359,IF(AND(A1359&gt;=$E$23,MOD(A1359-$E$23,int)=0),$E$24,0)+IF(IF(AND(A1359&gt;=$E$23,MOD(A1359-$E$23,int)=0),$E$24,0)+IF(MOD(A1359-$E$27,periods_per_year)=0,$E$26,0)+F1359&lt;J1358+E1359,IF(MOD(A1359-$E$27,periods_per_year)=0,$E$26,0),J1358+E1359-IF(AND(A1359&gt;=$E$23,MOD(A1359-$E$23,int)=0),$E$24,0)-F1359))))</f>
        <v>#NAME?</v>
      </c>
      <c r="H1359" s="79"/>
      <c r="I1359" s="78" t="str">
        <f t="shared" si="5"/>
        <v>#NAME?</v>
      </c>
      <c r="J1359" s="78" t="str">
        <f t="shared" si="6"/>
        <v>#NAME?</v>
      </c>
      <c r="K1359" s="78" t="str">
        <f t="shared" si="7"/>
        <v>#NAME?</v>
      </c>
      <c r="L1359" s="78" t="str">
        <f t="shared" si="8"/>
        <v>#NAME?</v>
      </c>
      <c r="M1359" s="4"/>
      <c r="N1359" s="4"/>
      <c r="O1359" s="74" t="str">
        <f t="shared" si="9"/>
        <v>#NAME?</v>
      </c>
      <c r="P1359" s="75" t="str">
        <f>IF(O1359="","",IF(OR(periods_per_year=26,periods_per_year=52),IF(periods_per_year=26,IF(O1359=1,fpdate,P1358+14),IF(periods_per_year=52,IF(O1359=1,fpdate,P1358+7),"n/a")),IF(periods_per_year=24,DATE(YEAR(fpdate),MONTH(fpdate)+(O1359-1)/2+IF(AND(DAY(fpdate)&gt;=15,MOD(O1359,2)=0),1,0),IF(MOD(O1359,2)=0,IF(DAY(fpdate)&gt;=15,DAY(fpdate)-14,DAY(fpdate)+14),DAY(fpdate))),IF(DAY(DATE(YEAR(fpdate),MONTH(fpdate)+O1359-1,DAY(fpdate)))&lt;&gt;DAY(fpdate),DATE(YEAR(fpdate),MONTH(fpdate)+O1359,0),DATE(YEAR(fpdate),MONTH(fpdate)+O1359-1,DAY(fpdate))))))</f>
        <v>#NAME?</v>
      </c>
      <c r="Q1359" s="80" t="str">
        <f>IF(O1359="","",IF(D1359&lt;&gt;"",D1359,IF(O1359=1,start_rate,IF(variable,IF(OR(O1359=1,O1359&lt;$J$23*periods_per_year),Q1358,MIN($J$24,IF(MOD(O1359-1,$J$26)=0,MAX($J$25,Q1358+$J$27),Q1358))),Q1358))))</f>
        <v>#NAME?</v>
      </c>
      <c r="R1359" s="78" t="str">
        <f t="shared" si="10"/>
        <v>#NAME?</v>
      </c>
      <c r="S1359" s="78" t="str">
        <f t="shared" si="11"/>
        <v>#NAME?</v>
      </c>
      <c r="T1359" s="78" t="str">
        <f t="shared" si="12"/>
        <v>#NAME?</v>
      </c>
      <c r="U1359" s="78" t="str">
        <f t="shared" si="13"/>
        <v>#NAME?</v>
      </c>
    </row>
    <row r="1360" ht="12.75" customHeight="1">
      <c r="A1360" s="74" t="str">
        <f t="shared" si="1"/>
        <v>#NAME?</v>
      </c>
      <c r="B1360" s="75" t="str">
        <f>IF(A1360="","",IF(OR(periods_per_year=26,periods_per_year=52),IF(periods_per_year=26,IF(A1360=1,fpdate,B1359+14),IF(periods_per_year=52,IF(A1360=1,fpdate,B1359+7),"n/a")),IF(periods_per_year=24,DATE(YEAR(fpdate),MONTH(fpdate)+(A1360-1)/2+IF(AND(DAY(fpdate)&gt;=15,MOD(A1360,2)=0),1,0),IF(MOD(A1360,2)=0,IF(DAY(fpdate)&gt;=15,DAY(fpdate)-14,DAY(fpdate)+14),DAY(fpdate))),IF(DAY(DATE(YEAR(fpdate),MONTH(fpdate)+A1360-1,DAY(fpdate)))&lt;&gt;DAY(fpdate),DATE(YEAR(fpdate),MONTH(fpdate)+A1360,0),DATE(YEAR(fpdate),MONTH(fpdate)+A1360-1,DAY(fpdate))))))</f>
        <v>#NAME?</v>
      </c>
      <c r="C1360" s="76" t="str">
        <f t="shared" si="2"/>
        <v>#NAME?</v>
      </c>
      <c r="D1360" s="77" t="str">
        <f>IF(A1360="","",IF(A1360=1,start_rate,IF(variable,IF(OR(A1360=1,A1360&lt;$J$23*periods_per_year),D1359,MIN($J$24,IF(MOD(A1360-1,$J$26)=0,MAX($J$25,D1359+$J$27),D1359))),D1359)))</f>
        <v>#NAME?</v>
      </c>
      <c r="E1360" s="78" t="str">
        <f t="shared" si="3"/>
        <v>#NAME?</v>
      </c>
      <c r="F1360" s="78" t="str">
        <f t="shared" si="4"/>
        <v>#NAME?</v>
      </c>
      <c r="G1360" s="78" t="str">
        <f>IF(OR(A1360="",A1360&lt;$E$23),"",IF(J1359&lt;=F1360,0,IF(IF(AND(A1360&gt;=$E$23,MOD(A1360-$E$23,int)=0),$E$24,0)+F1360&gt;=J1359+E1360,J1359+E1360-F1360,IF(AND(A1360&gt;=$E$23,MOD(A1360-$E$23,int)=0),$E$24,0)+IF(IF(AND(A1360&gt;=$E$23,MOD(A1360-$E$23,int)=0),$E$24,0)+IF(MOD(A1360-$E$27,periods_per_year)=0,$E$26,0)+F1360&lt;J1359+E1360,IF(MOD(A1360-$E$27,periods_per_year)=0,$E$26,0),J1359+E1360-IF(AND(A1360&gt;=$E$23,MOD(A1360-$E$23,int)=0),$E$24,0)-F1360))))</f>
        <v>#NAME?</v>
      </c>
      <c r="H1360" s="79"/>
      <c r="I1360" s="78" t="str">
        <f t="shared" si="5"/>
        <v>#NAME?</v>
      </c>
      <c r="J1360" s="78" t="str">
        <f t="shared" si="6"/>
        <v>#NAME?</v>
      </c>
      <c r="K1360" s="78" t="str">
        <f t="shared" si="7"/>
        <v>#NAME?</v>
      </c>
      <c r="L1360" s="78" t="str">
        <f t="shared" si="8"/>
        <v>#NAME?</v>
      </c>
      <c r="M1360" s="4"/>
      <c r="N1360" s="4"/>
      <c r="O1360" s="74" t="str">
        <f t="shared" si="9"/>
        <v>#NAME?</v>
      </c>
      <c r="P1360" s="75" t="str">
        <f>IF(O1360="","",IF(OR(periods_per_year=26,periods_per_year=52),IF(periods_per_year=26,IF(O1360=1,fpdate,P1359+14),IF(periods_per_year=52,IF(O1360=1,fpdate,P1359+7),"n/a")),IF(periods_per_year=24,DATE(YEAR(fpdate),MONTH(fpdate)+(O1360-1)/2+IF(AND(DAY(fpdate)&gt;=15,MOD(O1360,2)=0),1,0),IF(MOD(O1360,2)=0,IF(DAY(fpdate)&gt;=15,DAY(fpdate)-14,DAY(fpdate)+14),DAY(fpdate))),IF(DAY(DATE(YEAR(fpdate),MONTH(fpdate)+O1360-1,DAY(fpdate)))&lt;&gt;DAY(fpdate),DATE(YEAR(fpdate),MONTH(fpdate)+O1360,0),DATE(YEAR(fpdate),MONTH(fpdate)+O1360-1,DAY(fpdate))))))</f>
        <v>#NAME?</v>
      </c>
      <c r="Q1360" s="80" t="str">
        <f>IF(O1360="","",IF(D1360&lt;&gt;"",D1360,IF(O1360=1,start_rate,IF(variable,IF(OR(O1360=1,O1360&lt;$J$23*periods_per_year),Q1359,MIN($J$24,IF(MOD(O1360-1,$J$26)=0,MAX($J$25,Q1359+$J$27),Q1359))),Q1359))))</f>
        <v>#NAME?</v>
      </c>
      <c r="R1360" s="78" t="str">
        <f t="shared" si="10"/>
        <v>#NAME?</v>
      </c>
      <c r="S1360" s="78" t="str">
        <f t="shared" si="11"/>
        <v>#NAME?</v>
      </c>
      <c r="T1360" s="78" t="str">
        <f t="shared" si="12"/>
        <v>#NAME?</v>
      </c>
      <c r="U1360" s="78" t="str">
        <f t="shared" si="13"/>
        <v>#NAME?</v>
      </c>
    </row>
    <row r="1361" ht="12.75" customHeight="1">
      <c r="A1361" s="74" t="str">
        <f t="shared" si="1"/>
        <v>#NAME?</v>
      </c>
      <c r="B1361" s="75" t="str">
        <f>IF(A1361="","",IF(OR(periods_per_year=26,periods_per_year=52),IF(periods_per_year=26,IF(A1361=1,fpdate,B1360+14),IF(periods_per_year=52,IF(A1361=1,fpdate,B1360+7),"n/a")),IF(periods_per_year=24,DATE(YEAR(fpdate),MONTH(fpdate)+(A1361-1)/2+IF(AND(DAY(fpdate)&gt;=15,MOD(A1361,2)=0),1,0),IF(MOD(A1361,2)=0,IF(DAY(fpdate)&gt;=15,DAY(fpdate)-14,DAY(fpdate)+14),DAY(fpdate))),IF(DAY(DATE(YEAR(fpdate),MONTH(fpdate)+A1361-1,DAY(fpdate)))&lt;&gt;DAY(fpdate),DATE(YEAR(fpdate),MONTH(fpdate)+A1361,0),DATE(YEAR(fpdate),MONTH(fpdate)+A1361-1,DAY(fpdate))))))</f>
        <v>#NAME?</v>
      </c>
      <c r="C1361" s="76" t="str">
        <f t="shared" si="2"/>
        <v>#NAME?</v>
      </c>
      <c r="D1361" s="77" t="str">
        <f>IF(A1361="","",IF(A1361=1,start_rate,IF(variable,IF(OR(A1361=1,A1361&lt;$J$23*periods_per_year),D1360,MIN($J$24,IF(MOD(A1361-1,$J$26)=0,MAX($J$25,D1360+$J$27),D1360))),D1360)))</f>
        <v>#NAME?</v>
      </c>
      <c r="E1361" s="78" t="str">
        <f t="shared" si="3"/>
        <v>#NAME?</v>
      </c>
      <c r="F1361" s="78" t="str">
        <f t="shared" si="4"/>
        <v>#NAME?</v>
      </c>
      <c r="G1361" s="78" t="str">
        <f>IF(OR(A1361="",A1361&lt;$E$23),"",IF(J1360&lt;=F1361,0,IF(IF(AND(A1361&gt;=$E$23,MOD(A1361-$E$23,int)=0),$E$24,0)+F1361&gt;=J1360+E1361,J1360+E1361-F1361,IF(AND(A1361&gt;=$E$23,MOD(A1361-$E$23,int)=0),$E$24,0)+IF(IF(AND(A1361&gt;=$E$23,MOD(A1361-$E$23,int)=0),$E$24,0)+IF(MOD(A1361-$E$27,periods_per_year)=0,$E$26,0)+F1361&lt;J1360+E1361,IF(MOD(A1361-$E$27,periods_per_year)=0,$E$26,0),J1360+E1361-IF(AND(A1361&gt;=$E$23,MOD(A1361-$E$23,int)=0),$E$24,0)-F1361))))</f>
        <v>#NAME?</v>
      </c>
      <c r="H1361" s="79"/>
      <c r="I1361" s="78" t="str">
        <f t="shared" si="5"/>
        <v>#NAME?</v>
      </c>
      <c r="J1361" s="78" t="str">
        <f t="shared" si="6"/>
        <v>#NAME?</v>
      </c>
      <c r="K1361" s="78" t="str">
        <f t="shared" si="7"/>
        <v>#NAME?</v>
      </c>
      <c r="L1361" s="78" t="str">
        <f t="shared" si="8"/>
        <v>#NAME?</v>
      </c>
      <c r="M1361" s="4"/>
      <c r="N1361" s="4"/>
      <c r="O1361" s="74" t="str">
        <f t="shared" si="9"/>
        <v>#NAME?</v>
      </c>
      <c r="P1361" s="75" t="str">
        <f>IF(O1361="","",IF(OR(periods_per_year=26,periods_per_year=52),IF(periods_per_year=26,IF(O1361=1,fpdate,P1360+14),IF(periods_per_year=52,IF(O1361=1,fpdate,P1360+7),"n/a")),IF(periods_per_year=24,DATE(YEAR(fpdate),MONTH(fpdate)+(O1361-1)/2+IF(AND(DAY(fpdate)&gt;=15,MOD(O1361,2)=0),1,0),IF(MOD(O1361,2)=0,IF(DAY(fpdate)&gt;=15,DAY(fpdate)-14,DAY(fpdate)+14),DAY(fpdate))),IF(DAY(DATE(YEAR(fpdate),MONTH(fpdate)+O1361-1,DAY(fpdate)))&lt;&gt;DAY(fpdate),DATE(YEAR(fpdate),MONTH(fpdate)+O1361,0),DATE(YEAR(fpdate),MONTH(fpdate)+O1361-1,DAY(fpdate))))))</f>
        <v>#NAME?</v>
      </c>
      <c r="Q1361" s="80" t="str">
        <f>IF(O1361="","",IF(D1361&lt;&gt;"",D1361,IF(O1361=1,start_rate,IF(variable,IF(OR(O1361=1,O1361&lt;$J$23*periods_per_year),Q1360,MIN($J$24,IF(MOD(O1361-1,$J$26)=0,MAX($J$25,Q1360+$J$27),Q1360))),Q1360))))</f>
        <v>#NAME?</v>
      </c>
      <c r="R1361" s="78" t="str">
        <f t="shared" si="10"/>
        <v>#NAME?</v>
      </c>
      <c r="S1361" s="78" t="str">
        <f t="shared" si="11"/>
        <v>#NAME?</v>
      </c>
      <c r="T1361" s="78" t="str">
        <f t="shared" si="12"/>
        <v>#NAME?</v>
      </c>
      <c r="U1361" s="78" t="str">
        <f t="shared" si="13"/>
        <v>#NAME?</v>
      </c>
    </row>
    <row r="1362" ht="12.75" customHeight="1">
      <c r="A1362" s="74" t="str">
        <f t="shared" si="1"/>
        <v>#NAME?</v>
      </c>
      <c r="B1362" s="75" t="str">
        <f>IF(A1362="","",IF(OR(periods_per_year=26,periods_per_year=52),IF(periods_per_year=26,IF(A1362=1,fpdate,B1361+14),IF(periods_per_year=52,IF(A1362=1,fpdate,B1361+7),"n/a")),IF(periods_per_year=24,DATE(YEAR(fpdate),MONTH(fpdate)+(A1362-1)/2+IF(AND(DAY(fpdate)&gt;=15,MOD(A1362,2)=0),1,0),IF(MOD(A1362,2)=0,IF(DAY(fpdate)&gt;=15,DAY(fpdate)-14,DAY(fpdate)+14),DAY(fpdate))),IF(DAY(DATE(YEAR(fpdate),MONTH(fpdate)+A1362-1,DAY(fpdate)))&lt;&gt;DAY(fpdate),DATE(YEAR(fpdate),MONTH(fpdate)+A1362,0),DATE(YEAR(fpdate),MONTH(fpdate)+A1362-1,DAY(fpdate))))))</f>
        <v>#NAME?</v>
      </c>
      <c r="C1362" s="76" t="str">
        <f t="shared" si="2"/>
        <v>#NAME?</v>
      </c>
      <c r="D1362" s="77" t="str">
        <f>IF(A1362="","",IF(A1362=1,start_rate,IF(variable,IF(OR(A1362=1,A1362&lt;$J$23*periods_per_year),D1361,MIN($J$24,IF(MOD(A1362-1,$J$26)=0,MAX($J$25,D1361+$J$27),D1361))),D1361)))</f>
        <v>#NAME?</v>
      </c>
      <c r="E1362" s="78" t="str">
        <f t="shared" si="3"/>
        <v>#NAME?</v>
      </c>
      <c r="F1362" s="78" t="str">
        <f t="shared" si="4"/>
        <v>#NAME?</v>
      </c>
      <c r="G1362" s="78" t="str">
        <f>IF(OR(A1362="",A1362&lt;$E$23),"",IF(J1361&lt;=F1362,0,IF(IF(AND(A1362&gt;=$E$23,MOD(A1362-$E$23,int)=0),$E$24,0)+F1362&gt;=J1361+E1362,J1361+E1362-F1362,IF(AND(A1362&gt;=$E$23,MOD(A1362-$E$23,int)=0),$E$24,0)+IF(IF(AND(A1362&gt;=$E$23,MOD(A1362-$E$23,int)=0),$E$24,0)+IF(MOD(A1362-$E$27,periods_per_year)=0,$E$26,0)+F1362&lt;J1361+E1362,IF(MOD(A1362-$E$27,periods_per_year)=0,$E$26,0),J1361+E1362-IF(AND(A1362&gt;=$E$23,MOD(A1362-$E$23,int)=0),$E$24,0)-F1362))))</f>
        <v>#NAME?</v>
      </c>
      <c r="H1362" s="79"/>
      <c r="I1362" s="78" t="str">
        <f t="shared" si="5"/>
        <v>#NAME?</v>
      </c>
      <c r="J1362" s="78" t="str">
        <f t="shared" si="6"/>
        <v>#NAME?</v>
      </c>
      <c r="K1362" s="78" t="str">
        <f t="shared" si="7"/>
        <v>#NAME?</v>
      </c>
      <c r="L1362" s="78" t="str">
        <f t="shared" si="8"/>
        <v>#NAME?</v>
      </c>
      <c r="M1362" s="4"/>
      <c r="N1362" s="4"/>
      <c r="O1362" s="74" t="str">
        <f t="shared" si="9"/>
        <v>#NAME?</v>
      </c>
      <c r="P1362" s="75" t="str">
        <f>IF(O1362="","",IF(OR(periods_per_year=26,periods_per_year=52),IF(periods_per_year=26,IF(O1362=1,fpdate,P1361+14),IF(periods_per_year=52,IF(O1362=1,fpdate,P1361+7),"n/a")),IF(periods_per_year=24,DATE(YEAR(fpdate),MONTH(fpdate)+(O1362-1)/2+IF(AND(DAY(fpdate)&gt;=15,MOD(O1362,2)=0),1,0),IF(MOD(O1362,2)=0,IF(DAY(fpdate)&gt;=15,DAY(fpdate)-14,DAY(fpdate)+14),DAY(fpdate))),IF(DAY(DATE(YEAR(fpdate),MONTH(fpdate)+O1362-1,DAY(fpdate)))&lt;&gt;DAY(fpdate),DATE(YEAR(fpdate),MONTH(fpdate)+O1362,0),DATE(YEAR(fpdate),MONTH(fpdate)+O1362-1,DAY(fpdate))))))</f>
        <v>#NAME?</v>
      </c>
      <c r="Q1362" s="80" t="str">
        <f>IF(O1362="","",IF(D1362&lt;&gt;"",D1362,IF(O1362=1,start_rate,IF(variable,IF(OR(O1362=1,O1362&lt;$J$23*periods_per_year),Q1361,MIN($J$24,IF(MOD(O1362-1,$J$26)=0,MAX($J$25,Q1361+$J$27),Q1361))),Q1361))))</f>
        <v>#NAME?</v>
      </c>
      <c r="R1362" s="78" t="str">
        <f t="shared" si="10"/>
        <v>#NAME?</v>
      </c>
      <c r="S1362" s="78" t="str">
        <f t="shared" si="11"/>
        <v>#NAME?</v>
      </c>
      <c r="T1362" s="78" t="str">
        <f t="shared" si="12"/>
        <v>#NAME?</v>
      </c>
      <c r="U1362" s="78" t="str">
        <f t="shared" si="13"/>
        <v>#NAME?</v>
      </c>
    </row>
    <row r="1363" ht="12.75" customHeight="1">
      <c r="A1363" s="74" t="str">
        <f t="shared" si="1"/>
        <v>#NAME?</v>
      </c>
      <c r="B1363" s="75" t="str">
        <f>IF(A1363="","",IF(OR(periods_per_year=26,periods_per_year=52),IF(periods_per_year=26,IF(A1363=1,fpdate,B1362+14),IF(periods_per_year=52,IF(A1363=1,fpdate,B1362+7),"n/a")),IF(periods_per_year=24,DATE(YEAR(fpdate),MONTH(fpdate)+(A1363-1)/2+IF(AND(DAY(fpdate)&gt;=15,MOD(A1363,2)=0),1,0),IF(MOD(A1363,2)=0,IF(DAY(fpdate)&gt;=15,DAY(fpdate)-14,DAY(fpdate)+14),DAY(fpdate))),IF(DAY(DATE(YEAR(fpdate),MONTH(fpdate)+A1363-1,DAY(fpdate)))&lt;&gt;DAY(fpdate),DATE(YEAR(fpdate),MONTH(fpdate)+A1363,0),DATE(YEAR(fpdate),MONTH(fpdate)+A1363-1,DAY(fpdate))))))</f>
        <v>#NAME?</v>
      </c>
      <c r="C1363" s="76" t="str">
        <f t="shared" si="2"/>
        <v>#NAME?</v>
      </c>
      <c r="D1363" s="77" t="str">
        <f>IF(A1363="","",IF(A1363=1,start_rate,IF(variable,IF(OR(A1363=1,A1363&lt;$J$23*periods_per_year),D1362,MIN($J$24,IF(MOD(A1363-1,$J$26)=0,MAX($J$25,D1362+$J$27),D1362))),D1362)))</f>
        <v>#NAME?</v>
      </c>
      <c r="E1363" s="78" t="str">
        <f t="shared" si="3"/>
        <v>#NAME?</v>
      </c>
      <c r="F1363" s="78" t="str">
        <f t="shared" si="4"/>
        <v>#NAME?</v>
      </c>
      <c r="G1363" s="78" t="str">
        <f>IF(OR(A1363="",A1363&lt;$E$23),"",IF(J1362&lt;=F1363,0,IF(IF(AND(A1363&gt;=$E$23,MOD(A1363-$E$23,int)=0),$E$24,0)+F1363&gt;=J1362+E1363,J1362+E1363-F1363,IF(AND(A1363&gt;=$E$23,MOD(A1363-$E$23,int)=0),$E$24,0)+IF(IF(AND(A1363&gt;=$E$23,MOD(A1363-$E$23,int)=0),$E$24,0)+IF(MOD(A1363-$E$27,periods_per_year)=0,$E$26,0)+F1363&lt;J1362+E1363,IF(MOD(A1363-$E$27,periods_per_year)=0,$E$26,0),J1362+E1363-IF(AND(A1363&gt;=$E$23,MOD(A1363-$E$23,int)=0),$E$24,0)-F1363))))</f>
        <v>#NAME?</v>
      </c>
      <c r="H1363" s="79"/>
      <c r="I1363" s="78" t="str">
        <f t="shared" si="5"/>
        <v>#NAME?</v>
      </c>
      <c r="J1363" s="78" t="str">
        <f t="shared" si="6"/>
        <v>#NAME?</v>
      </c>
      <c r="K1363" s="78" t="str">
        <f t="shared" si="7"/>
        <v>#NAME?</v>
      </c>
      <c r="L1363" s="78" t="str">
        <f t="shared" si="8"/>
        <v>#NAME?</v>
      </c>
      <c r="M1363" s="4"/>
      <c r="N1363" s="4"/>
      <c r="O1363" s="74" t="str">
        <f t="shared" si="9"/>
        <v>#NAME?</v>
      </c>
      <c r="P1363" s="75" t="str">
        <f>IF(O1363="","",IF(OR(periods_per_year=26,periods_per_year=52),IF(periods_per_year=26,IF(O1363=1,fpdate,P1362+14),IF(periods_per_year=52,IF(O1363=1,fpdate,P1362+7),"n/a")),IF(periods_per_year=24,DATE(YEAR(fpdate),MONTH(fpdate)+(O1363-1)/2+IF(AND(DAY(fpdate)&gt;=15,MOD(O1363,2)=0),1,0),IF(MOD(O1363,2)=0,IF(DAY(fpdate)&gt;=15,DAY(fpdate)-14,DAY(fpdate)+14),DAY(fpdate))),IF(DAY(DATE(YEAR(fpdate),MONTH(fpdate)+O1363-1,DAY(fpdate)))&lt;&gt;DAY(fpdate),DATE(YEAR(fpdate),MONTH(fpdate)+O1363,0),DATE(YEAR(fpdate),MONTH(fpdate)+O1363-1,DAY(fpdate))))))</f>
        <v>#NAME?</v>
      </c>
      <c r="Q1363" s="80" t="str">
        <f>IF(O1363="","",IF(D1363&lt;&gt;"",D1363,IF(O1363=1,start_rate,IF(variable,IF(OR(O1363=1,O1363&lt;$J$23*periods_per_year),Q1362,MIN($J$24,IF(MOD(O1363-1,$J$26)=0,MAX($J$25,Q1362+$J$27),Q1362))),Q1362))))</f>
        <v>#NAME?</v>
      </c>
      <c r="R1363" s="78" t="str">
        <f t="shared" si="10"/>
        <v>#NAME?</v>
      </c>
      <c r="S1363" s="78" t="str">
        <f t="shared" si="11"/>
        <v>#NAME?</v>
      </c>
      <c r="T1363" s="78" t="str">
        <f t="shared" si="12"/>
        <v>#NAME?</v>
      </c>
      <c r="U1363" s="78" t="str">
        <f t="shared" si="13"/>
        <v>#NAME?</v>
      </c>
    </row>
    <row r="1364" ht="12.75" customHeight="1">
      <c r="A1364" s="74" t="str">
        <f t="shared" si="1"/>
        <v>#NAME?</v>
      </c>
      <c r="B1364" s="75" t="str">
        <f>IF(A1364="","",IF(OR(periods_per_year=26,periods_per_year=52),IF(periods_per_year=26,IF(A1364=1,fpdate,B1363+14),IF(periods_per_year=52,IF(A1364=1,fpdate,B1363+7),"n/a")),IF(periods_per_year=24,DATE(YEAR(fpdate),MONTH(fpdate)+(A1364-1)/2+IF(AND(DAY(fpdate)&gt;=15,MOD(A1364,2)=0),1,0),IF(MOD(A1364,2)=0,IF(DAY(fpdate)&gt;=15,DAY(fpdate)-14,DAY(fpdate)+14),DAY(fpdate))),IF(DAY(DATE(YEAR(fpdate),MONTH(fpdate)+A1364-1,DAY(fpdate)))&lt;&gt;DAY(fpdate),DATE(YEAR(fpdate),MONTH(fpdate)+A1364,0),DATE(YEAR(fpdate),MONTH(fpdate)+A1364-1,DAY(fpdate))))))</f>
        <v>#NAME?</v>
      </c>
      <c r="C1364" s="76" t="str">
        <f t="shared" si="2"/>
        <v>#NAME?</v>
      </c>
      <c r="D1364" s="77" t="str">
        <f>IF(A1364="","",IF(A1364=1,start_rate,IF(variable,IF(OR(A1364=1,A1364&lt;$J$23*periods_per_year),D1363,MIN($J$24,IF(MOD(A1364-1,$J$26)=0,MAX($J$25,D1363+$J$27),D1363))),D1363)))</f>
        <v>#NAME?</v>
      </c>
      <c r="E1364" s="78" t="str">
        <f t="shared" si="3"/>
        <v>#NAME?</v>
      </c>
      <c r="F1364" s="78" t="str">
        <f t="shared" si="4"/>
        <v>#NAME?</v>
      </c>
      <c r="G1364" s="78" t="str">
        <f>IF(OR(A1364="",A1364&lt;$E$23),"",IF(J1363&lt;=F1364,0,IF(IF(AND(A1364&gt;=$E$23,MOD(A1364-$E$23,int)=0),$E$24,0)+F1364&gt;=J1363+E1364,J1363+E1364-F1364,IF(AND(A1364&gt;=$E$23,MOD(A1364-$E$23,int)=0),$E$24,0)+IF(IF(AND(A1364&gt;=$E$23,MOD(A1364-$E$23,int)=0),$E$24,0)+IF(MOD(A1364-$E$27,periods_per_year)=0,$E$26,0)+F1364&lt;J1363+E1364,IF(MOD(A1364-$E$27,periods_per_year)=0,$E$26,0),J1363+E1364-IF(AND(A1364&gt;=$E$23,MOD(A1364-$E$23,int)=0),$E$24,0)-F1364))))</f>
        <v>#NAME?</v>
      </c>
      <c r="H1364" s="79"/>
      <c r="I1364" s="78" t="str">
        <f t="shared" si="5"/>
        <v>#NAME?</v>
      </c>
      <c r="J1364" s="78" t="str">
        <f t="shared" si="6"/>
        <v>#NAME?</v>
      </c>
      <c r="K1364" s="78" t="str">
        <f t="shared" si="7"/>
        <v>#NAME?</v>
      </c>
      <c r="L1364" s="78" t="str">
        <f t="shared" si="8"/>
        <v>#NAME?</v>
      </c>
      <c r="M1364" s="4"/>
      <c r="N1364" s="4"/>
      <c r="O1364" s="74" t="str">
        <f t="shared" si="9"/>
        <v>#NAME?</v>
      </c>
      <c r="P1364" s="75" t="str">
        <f>IF(O1364="","",IF(OR(periods_per_year=26,periods_per_year=52),IF(periods_per_year=26,IF(O1364=1,fpdate,P1363+14),IF(periods_per_year=52,IF(O1364=1,fpdate,P1363+7),"n/a")),IF(periods_per_year=24,DATE(YEAR(fpdate),MONTH(fpdate)+(O1364-1)/2+IF(AND(DAY(fpdate)&gt;=15,MOD(O1364,2)=0),1,0),IF(MOD(O1364,2)=0,IF(DAY(fpdate)&gt;=15,DAY(fpdate)-14,DAY(fpdate)+14),DAY(fpdate))),IF(DAY(DATE(YEAR(fpdate),MONTH(fpdate)+O1364-1,DAY(fpdate)))&lt;&gt;DAY(fpdate),DATE(YEAR(fpdate),MONTH(fpdate)+O1364,0),DATE(YEAR(fpdate),MONTH(fpdate)+O1364-1,DAY(fpdate))))))</f>
        <v>#NAME?</v>
      </c>
      <c r="Q1364" s="80" t="str">
        <f>IF(O1364="","",IF(D1364&lt;&gt;"",D1364,IF(O1364=1,start_rate,IF(variable,IF(OR(O1364=1,O1364&lt;$J$23*periods_per_year),Q1363,MIN($J$24,IF(MOD(O1364-1,$J$26)=0,MAX($J$25,Q1363+$J$27),Q1363))),Q1363))))</f>
        <v>#NAME?</v>
      </c>
      <c r="R1364" s="78" t="str">
        <f t="shared" si="10"/>
        <v>#NAME?</v>
      </c>
      <c r="S1364" s="78" t="str">
        <f t="shared" si="11"/>
        <v>#NAME?</v>
      </c>
      <c r="T1364" s="78" t="str">
        <f t="shared" si="12"/>
        <v>#NAME?</v>
      </c>
      <c r="U1364" s="78" t="str">
        <f t="shared" si="13"/>
        <v>#NAME?</v>
      </c>
    </row>
    <row r="1365" ht="12.75" customHeight="1">
      <c r="A1365" s="74" t="str">
        <f t="shared" si="1"/>
        <v>#NAME?</v>
      </c>
      <c r="B1365" s="75" t="str">
        <f>IF(A1365="","",IF(OR(periods_per_year=26,periods_per_year=52),IF(periods_per_year=26,IF(A1365=1,fpdate,B1364+14),IF(periods_per_year=52,IF(A1365=1,fpdate,B1364+7),"n/a")),IF(periods_per_year=24,DATE(YEAR(fpdate),MONTH(fpdate)+(A1365-1)/2+IF(AND(DAY(fpdate)&gt;=15,MOD(A1365,2)=0),1,0),IF(MOD(A1365,2)=0,IF(DAY(fpdate)&gt;=15,DAY(fpdate)-14,DAY(fpdate)+14),DAY(fpdate))),IF(DAY(DATE(YEAR(fpdate),MONTH(fpdate)+A1365-1,DAY(fpdate)))&lt;&gt;DAY(fpdate),DATE(YEAR(fpdate),MONTH(fpdate)+A1365,0),DATE(YEAR(fpdate),MONTH(fpdate)+A1365-1,DAY(fpdate))))))</f>
        <v>#NAME?</v>
      </c>
      <c r="C1365" s="76" t="str">
        <f t="shared" si="2"/>
        <v>#NAME?</v>
      </c>
      <c r="D1365" s="77" t="str">
        <f>IF(A1365="","",IF(A1365=1,start_rate,IF(variable,IF(OR(A1365=1,A1365&lt;$J$23*periods_per_year),D1364,MIN($J$24,IF(MOD(A1365-1,$J$26)=0,MAX($J$25,D1364+$J$27),D1364))),D1364)))</f>
        <v>#NAME?</v>
      </c>
      <c r="E1365" s="78" t="str">
        <f t="shared" si="3"/>
        <v>#NAME?</v>
      </c>
      <c r="F1365" s="78" t="str">
        <f t="shared" si="4"/>
        <v>#NAME?</v>
      </c>
      <c r="G1365" s="78" t="str">
        <f>IF(OR(A1365="",A1365&lt;$E$23),"",IF(J1364&lt;=F1365,0,IF(IF(AND(A1365&gt;=$E$23,MOD(A1365-$E$23,int)=0),$E$24,0)+F1365&gt;=J1364+E1365,J1364+E1365-F1365,IF(AND(A1365&gt;=$E$23,MOD(A1365-$E$23,int)=0),$E$24,0)+IF(IF(AND(A1365&gt;=$E$23,MOD(A1365-$E$23,int)=0),$E$24,0)+IF(MOD(A1365-$E$27,periods_per_year)=0,$E$26,0)+F1365&lt;J1364+E1365,IF(MOD(A1365-$E$27,periods_per_year)=0,$E$26,0),J1364+E1365-IF(AND(A1365&gt;=$E$23,MOD(A1365-$E$23,int)=0),$E$24,0)-F1365))))</f>
        <v>#NAME?</v>
      </c>
      <c r="H1365" s="79"/>
      <c r="I1365" s="78" t="str">
        <f t="shared" si="5"/>
        <v>#NAME?</v>
      </c>
      <c r="J1365" s="78" t="str">
        <f t="shared" si="6"/>
        <v>#NAME?</v>
      </c>
      <c r="K1365" s="78" t="str">
        <f t="shared" si="7"/>
        <v>#NAME?</v>
      </c>
      <c r="L1365" s="78" t="str">
        <f t="shared" si="8"/>
        <v>#NAME?</v>
      </c>
      <c r="M1365" s="4"/>
      <c r="N1365" s="4"/>
      <c r="O1365" s="74" t="str">
        <f t="shared" si="9"/>
        <v>#NAME?</v>
      </c>
      <c r="P1365" s="75" t="str">
        <f>IF(O1365="","",IF(OR(periods_per_year=26,periods_per_year=52),IF(periods_per_year=26,IF(O1365=1,fpdate,P1364+14),IF(periods_per_year=52,IF(O1365=1,fpdate,P1364+7),"n/a")),IF(periods_per_year=24,DATE(YEAR(fpdate),MONTH(fpdate)+(O1365-1)/2+IF(AND(DAY(fpdate)&gt;=15,MOD(O1365,2)=0),1,0),IF(MOD(O1365,2)=0,IF(DAY(fpdate)&gt;=15,DAY(fpdate)-14,DAY(fpdate)+14),DAY(fpdate))),IF(DAY(DATE(YEAR(fpdate),MONTH(fpdate)+O1365-1,DAY(fpdate)))&lt;&gt;DAY(fpdate),DATE(YEAR(fpdate),MONTH(fpdate)+O1365,0),DATE(YEAR(fpdate),MONTH(fpdate)+O1365-1,DAY(fpdate))))))</f>
        <v>#NAME?</v>
      </c>
      <c r="Q1365" s="80" t="str">
        <f>IF(O1365="","",IF(D1365&lt;&gt;"",D1365,IF(O1365=1,start_rate,IF(variable,IF(OR(O1365=1,O1365&lt;$J$23*periods_per_year),Q1364,MIN($J$24,IF(MOD(O1365-1,$J$26)=0,MAX($J$25,Q1364+$J$27),Q1364))),Q1364))))</f>
        <v>#NAME?</v>
      </c>
      <c r="R1365" s="78" t="str">
        <f t="shared" si="10"/>
        <v>#NAME?</v>
      </c>
      <c r="S1365" s="78" t="str">
        <f t="shared" si="11"/>
        <v>#NAME?</v>
      </c>
      <c r="T1365" s="78" t="str">
        <f t="shared" si="12"/>
        <v>#NAME?</v>
      </c>
      <c r="U1365" s="78" t="str">
        <f t="shared" si="13"/>
        <v>#NAME?</v>
      </c>
    </row>
    <row r="1366" ht="12.75" customHeight="1">
      <c r="A1366" s="74" t="str">
        <f t="shared" si="1"/>
        <v>#NAME?</v>
      </c>
      <c r="B1366" s="75" t="str">
        <f>IF(A1366="","",IF(OR(periods_per_year=26,periods_per_year=52),IF(periods_per_year=26,IF(A1366=1,fpdate,B1365+14),IF(periods_per_year=52,IF(A1366=1,fpdate,B1365+7),"n/a")),IF(periods_per_year=24,DATE(YEAR(fpdate),MONTH(fpdate)+(A1366-1)/2+IF(AND(DAY(fpdate)&gt;=15,MOD(A1366,2)=0),1,0),IF(MOD(A1366,2)=0,IF(DAY(fpdate)&gt;=15,DAY(fpdate)-14,DAY(fpdate)+14),DAY(fpdate))),IF(DAY(DATE(YEAR(fpdate),MONTH(fpdate)+A1366-1,DAY(fpdate)))&lt;&gt;DAY(fpdate),DATE(YEAR(fpdate),MONTH(fpdate)+A1366,0),DATE(YEAR(fpdate),MONTH(fpdate)+A1366-1,DAY(fpdate))))))</f>
        <v>#NAME?</v>
      </c>
      <c r="C1366" s="76" t="str">
        <f t="shared" si="2"/>
        <v>#NAME?</v>
      </c>
      <c r="D1366" s="77" t="str">
        <f>IF(A1366="","",IF(A1366=1,start_rate,IF(variable,IF(OR(A1366=1,A1366&lt;$J$23*periods_per_year),D1365,MIN($J$24,IF(MOD(A1366-1,$J$26)=0,MAX($J$25,D1365+$J$27),D1365))),D1365)))</f>
        <v>#NAME?</v>
      </c>
      <c r="E1366" s="78" t="str">
        <f t="shared" si="3"/>
        <v>#NAME?</v>
      </c>
      <c r="F1366" s="78" t="str">
        <f t="shared" si="4"/>
        <v>#NAME?</v>
      </c>
      <c r="G1366" s="78" t="str">
        <f>IF(OR(A1366="",A1366&lt;$E$23),"",IF(J1365&lt;=F1366,0,IF(IF(AND(A1366&gt;=$E$23,MOD(A1366-$E$23,int)=0),$E$24,0)+F1366&gt;=J1365+E1366,J1365+E1366-F1366,IF(AND(A1366&gt;=$E$23,MOD(A1366-$E$23,int)=0),$E$24,0)+IF(IF(AND(A1366&gt;=$E$23,MOD(A1366-$E$23,int)=0),$E$24,0)+IF(MOD(A1366-$E$27,periods_per_year)=0,$E$26,0)+F1366&lt;J1365+E1366,IF(MOD(A1366-$E$27,periods_per_year)=0,$E$26,0),J1365+E1366-IF(AND(A1366&gt;=$E$23,MOD(A1366-$E$23,int)=0),$E$24,0)-F1366))))</f>
        <v>#NAME?</v>
      </c>
      <c r="H1366" s="79"/>
      <c r="I1366" s="78" t="str">
        <f t="shared" si="5"/>
        <v>#NAME?</v>
      </c>
      <c r="J1366" s="78" t="str">
        <f t="shared" si="6"/>
        <v>#NAME?</v>
      </c>
      <c r="K1366" s="78" t="str">
        <f t="shared" si="7"/>
        <v>#NAME?</v>
      </c>
      <c r="L1366" s="78" t="str">
        <f t="shared" si="8"/>
        <v>#NAME?</v>
      </c>
      <c r="M1366" s="4"/>
      <c r="N1366" s="4"/>
      <c r="O1366" s="74" t="str">
        <f t="shared" si="9"/>
        <v>#NAME?</v>
      </c>
      <c r="P1366" s="75" t="str">
        <f>IF(O1366="","",IF(OR(periods_per_year=26,periods_per_year=52),IF(periods_per_year=26,IF(O1366=1,fpdate,P1365+14),IF(periods_per_year=52,IF(O1366=1,fpdate,P1365+7),"n/a")),IF(periods_per_year=24,DATE(YEAR(fpdate),MONTH(fpdate)+(O1366-1)/2+IF(AND(DAY(fpdate)&gt;=15,MOD(O1366,2)=0),1,0),IF(MOD(O1366,2)=0,IF(DAY(fpdate)&gt;=15,DAY(fpdate)-14,DAY(fpdate)+14),DAY(fpdate))),IF(DAY(DATE(YEAR(fpdate),MONTH(fpdate)+O1366-1,DAY(fpdate)))&lt;&gt;DAY(fpdate),DATE(YEAR(fpdate),MONTH(fpdate)+O1366,0),DATE(YEAR(fpdate),MONTH(fpdate)+O1366-1,DAY(fpdate))))))</f>
        <v>#NAME?</v>
      </c>
      <c r="Q1366" s="80" t="str">
        <f>IF(O1366="","",IF(D1366&lt;&gt;"",D1366,IF(O1366=1,start_rate,IF(variable,IF(OR(O1366=1,O1366&lt;$J$23*periods_per_year),Q1365,MIN($J$24,IF(MOD(O1366-1,$J$26)=0,MAX($J$25,Q1365+$J$27),Q1365))),Q1365))))</f>
        <v>#NAME?</v>
      </c>
      <c r="R1366" s="78" t="str">
        <f t="shared" si="10"/>
        <v>#NAME?</v>
      </c>
      <c r="S1366" s="78" t="str">
        <f t="shared" si="11"/>
        <v>#NAME?</v>
      </c>
      <c r="T1366" s="78" t="str">
        <f t="shared" si="12"/>
        <v>#NAME?</v>
      </c>
      <c r="U1366" s="78" t="str">
        <f t="shared" si="13"/>
        <v>#NAME?</v>
      </c>
    </row>
    <row r="1367" ht="12.75" customHeight="1">
      <c r="A1367" s="74" t="str">
        <f t="shared" si="1"/>
        <v>#NAME?</v>
      </c>
      <c r="B1367" s="75" t="str">
        <f>IF(A1367="","",IF(OR(periods_per_year=26,periods_per_year=52),IF(periods_per_year=26,IF(A1367=1,fpdate,B1366+14),IF(periods_per_year=52,IF(A1367=1,fpdate,B1366+7),"n/a")),IF(periods_per_year=24,DATE(YEAR(fpdate),MONTH(fpdate)+(A1367-1)/2+IF(AND(DAY(fpdate)&gt;=15,MOD(A1367,2)=0),1,0),IF(MOD(A1367,2)=0,IF(DAY(fpdate)&gt;=15,DAY(fpdate)-14,DAY(fpdate)+14),DAY(fpdate))),IF(DAY(DATE(YEAR(fpdate),MONTH(fpdate)+A1367-1,DAY(fpdate)))&lt;&gt;DAY(fpdate),DATE(YEAR(fpdate),MONTH(fpdate)+A1367,0),DATE(YEAR(fpdate),MONTH(fpdate)+A1367-1,DAY(fpdate))))))</f>
        <v>#NAME?</v>
      </c>
      <c r="C1367" s="76" t="str">
        <f t="shared" si="2"/>
        <v>#NAME?</v>
      </c>
      <c r="D1367" s="77" t="str">
        <f>IF(A1367="","",IF(A1367=1,start_rate,IF(variable,IF(OR(A1367=1,A1367&lt;$J$23*periods_per_year),D1366,MIN($J$24,IF(MOD(A1367-1,$J$26)=0,MAX($J$25,D1366+$J$27),D1366))),D1366)))</f>
        <v>#NAME?</v>
      </c>
      <c r="E1367" s="78" t="str">
        <f t="shared" si="3"/>
        <v>#NAME?</v>
      </c>
      <c r="F1367" s="78" t="str">
        <f t="shared" si="4"/>
        <v>#NAME?</v>
      </c>
      <c r="G1367" s="78" t="str">
        <f>IF(OR(A1367="",A1367&lt;$E$23),"",IF(J1366&lt;=F1367,0,IF(IF(AND(A1367&gt;=$E$23,MOD(A1367-$E$23,int)=0),$E$24,0)+F1367&gt;=J1366+E1367,J1366+E1367-F1367,IF(AND(A1367&gt;=$E$23,MOD(A1367-$E$23,int)=0),$E$24,0)+IF(IF(AND(A1367&gt;=$E$23,MOD(A1367-$E$23,int)=0),$E$24,0)+IF(MOD(A1367-$E$27,periods_per_year)=0,$E$26,0)+F1367&lt;J1366+E1367,IF(MOD(A1367-$E$27,periods_per_year)=0,$E$26,0),J1366+E1367-IF(AND(A1367&gt;=$E$23,MOD(A1367-$E$23,int)=0),$E$24,0)-F1367))))</f>
        <v>#NAME?</v>
      </c>
      <c r="H1367" s="79"/>
      <c r="I1367" s="78" t="str">
        <f t="shared" si="5"/>
        <v>#NAME?</v>
      </c>
      <c r="J1367" s="78" t="str">
        <f t="shared" si="6"/>
        <v>#NAME?</v>
      </c>
      <c r="K1367" s="78" t="str">
        <f t="shared" si="7"/>
        <v>#NAME?</v>
      </c>
      <c r="L1367" s="78" t="str">
        <f t="shared" si="8"/>
        <v>#NAME?</v>
      </c>
      <c r="M1367" s="4"/>
      <c r="N1367" s="4"/>
      <c r="O1367" s="74" t="str">
        <f t="shared" si="9"/>
        <v>#NAME?</v>
      </c>
      <c r="P1367" s="75" t="str">
        <f>IF(O1367="","",IF(OR(periods_per_year=26,periods_per_year=52),IF(periods_per_year=26,IF(O1367=1,fpdate,P1366+14),IF(periods_per_year=52,IF(O1367=1,fpdate,P1366+7),"n/a")),IF(periods_per_year=24,DATE(YEAR(fpdate),MONTH(fpdate)+(O1367-1)/2+IF(AND(DAY(fpdate)&gt;=15,MOD(O1367,2)=0),1,0),IF(MOD(O1367,2)=0,IF(DAY(fpdate)&gt;=15,DAY(fpdate)-14,DAY(fpdate)+14),DAY(fpdate))),IF(DAY(DATE(YEAR(fpdate),MONTH(fpdate)+O1367-1,DAY(fpdate)))&lt;&gt;DAY(fpdate),DATE(YEAR(fpdate),MONTH(fpdate)+O1367,0),DATE(YEAR(fpdate),MONTH(fpdate)+O1367-1,DAY(fpdate))))))</f>
        <v>#NAME?</v>
      </c>
      <c r="Q1367" s="80" t="str">
        <f>IF(O1367="","",IF(D1367&lt;&gt;"",D1367,IF(O1367=1,start_rate,IF(variable,IF(OR(O1367=1,O1367&lt;$J$23*periods_per_year),Q1366,MIN($J$24,IF(MOD(O1367-1,$J$26)=0,MAX($J$25,Q1366+$J$27),Q1366))),Q1366))))</f>
        <v>#NAME?</v>
      </c>
      <c r="R1367" s="78" t="str">
        <f t="shared" si="10"/>
        <v>#NAME?</v>
      </c>
      <c r="S1367" s="78" t="str">
        <f t="shared" si="11"/>
        <v>#NAME?</v>
      </c>
      <c r="T1367" s="78" t="str">
        <f t="shared" si="12"/>
        <v>#NAME?</v>
      </c>
      <c r="U1367" s="78" t="str">
        <f t="shared" si="13"/>
        <v>#NAME?</v>
      </c>
    </row>
    <row r="1368" ht="12.75" customHeight="1">
      <c r="A1368" s="74" t="str">
        <f t="shared" si="1"/>
        <v>#NAME?</v>
      </c>
      <c r="B1368" s="75" t="str">
        <f>IF(A1368="","",IF(OR(periods_per_year=26,periods_per_year=52),IF(periods_per_year=26,IF(A1368=1,fpdate,B1367+14),IF(periods_per_year=52,IF(A1368=1,fpdate,B1367+7),"n/a")),IF(periods_per_year=24,DATE(YEAR(fpdate),MONTH(fpdate)+(A1368-1)/2+IF(AND(DAY(fpdate)&gt;=15,MOD(A1368,2)=0),1,0),IF(MOD(A1368,2)=0,IF(DAY(fpdate)&gt;=15,DAY(fpdate)-14,DAY(fpdate)+14),DAY(fpdate))),IF(DAY(DATE(YEAR(fpdate),MONTH(fpdate)+A1368-1,DAY(fpdate)))&lt;&gt;DAY(fpdate),DATE(YEAR(fpdate),MONTH(fpdate)+A1368,0),DATE(YEAR(fpdate),MONTH(fpdate)+A1368-1,DAY(fpdate))))))</f>
        <v>#NAME?</v>
      </c>
      <c r="C1368" s="76" t="str">
        <f t="shared" si="2"/>
        <v>#NAME?</v>
      </c>
      <c r="D1368" s="77" t="str">
        <f>IF(A1368="","",IF(A1368=1,start_rate,IF(variable,IF(OR(A1368=1,A1368&lt;$J$23*periods_per_year),D1367,MIN($J$24,IF(MOD(A1368-1,$J$26)=0,MAX($J$25,D1367+$J$27),D1367))),D1367)))</f>
        <v>#NAME?</v>
      </c>
      <c r="E1368" s="78" t="str">
        <f t="shared" si="3"/>
        <v>#NAME?</v>
      </c>
      <c r="F1368" s="78" t="str">
        <f t="shared" si="4"/>
        <v>#NAME?</v>
      </c>
      <c r="G1368" s="78" t="str">
        <f>IF(OR(A1368="",A1368&lt;$E$23),"",IF(J1367&lt;=F1368,0,IF(IF(AND(A1368&gt;=$E$23,MOD(A1368-$E$23,int)=0),$E$24,0)+F1368&gt;=J1367+E1368,J1367+E1368-F1368,IF(AND(A1368&gt;=$E$23,MOD(A1368-$E$23,int)=0),$E$24,0)+IF(IF(AND(A1368&gt;=$E$23,MOD(A1368-$E$23,int)=0),$E$24,0)+IF(MOD(A1368-$E$27,periods_per_year)=0,$E$26,0)+F1368&lt;J1367+E1368,IF(MOD(A1368-$E$27,periods_per_year)=0,$E$26,0),J1367+E1368-IF(AND(A1368&gt;=$E$23,MOD(A1368-$E$23,int)=0),$E$24,0)-F1368))))</f>
        <v>#NAME?</v>
      </c>
      <c r="H1368" s="79"/>
      <c r="I1368" s="78" t="str">
        <f t="shared" si="5"/>
        <v>#NAME?</v>
      </c>
      <c r="J1368" s="78" t="str">
        <f t="shared" si="6"/>
        <v>#NAME?</v>
      </c>
      <c r="K1368" s="78" t="str">
        <f t="shared" si="7"/>
        <v>#NAME?</v>
      </c>
      <c r="L1368" s="78" t="str">
        <f t="shared" si="8"/>
        <v>#NAME?</v>
      </c>
      <c r="M1368" s="4"/>
      <c r="N1368" s="4"/>
      <c r="O1368" s="74" t="str">
        <f t="shared" si="9"/>
        <v>#NAME?</v>
      </c>
      <c r="P1368" s="75" t="str">
        <f>IF(O1368="","",IF(OR(periods_per_year=26,periods_per_year=52),IF(periods_per_year=26,IF(O1368=1,fpdate,P1367+14),IF(periods_per_year=52,IF(O1368=1,fpdate,P1367+7),"n/a")),IF(periods_per_year=24,DATE(YEAR(fpdate),MONTH(fpdate)+(O1368-1)/2+IF(AND(DAY(fpdate)&gt;=15,MOD(O1368,2)=0),1,0),IF(MOD(O1368,2)=0,IF(DAY(fpdate)&gt;=15,DAY(fpdate)-14,DAY(fpdate)+14),DAY(fpdate))),IF(DAY(DATE(YEAR(fpdate),MONTH(fpdate)+O1368-1,DAY(fpdate)))&lt;&gt;DAY(fpdate),DATE(YEAR(fpdate),MONTH(fpdate)+O1368,0),DATE(YEAR(fpdate),MONTH(fpdate)+O1368-1,DAY(fpdate))))))</f>
        <v>#NAME?</v>
      </c>
      <c r="Q1368" s="80" t="str">
        <f>IF(O1368="","",IF(D1368&lt;&gt;"",D1368,IF(O1368=1,start_rate,IF(variable,IF(OR(O1368=1,O1368&lt;$J$23*periods_per_year),Q1367,MIN($J$24,IF(MOD(O1368-1,$J$26)=0,MAX($J$25,Q1367+$J$27),Q1367))),Q1367))))</f>
        <v>#NAME?</v>
      </c>
      <c r="R1368" s="78" t="str">
        <f t="shared" si="10"/>
        <v>#NAME?</v>
      </c>
      <c r="S1368" s="78" t="str">
        <f t="shared" si="11"/>
        <v>#NAME?</v>
      </c>
      <c r="T1368" s="78" t="str">
        <f t="shared" si="12"/>
        <v>#NAME?</v>
      </c>
      <c r="U1368" s="78" t="str">
        <f t="shared" si="13"/>
        <v>#NAME?</v>
      </c>
    </row>
    <row r="1369" ht="12.75" customHeight="1">
      <c r="A1369" s="74" t="str">
        <f t="shared" si="1"/>
        <v>#NAME?</v>
      </c>
      <c r="B1369" s="75" t="str">
        <f>IF(A1369="","",IF(OR(periods_per_year=26,periods_per_year=52),IF(periods_per_year=26,IF(A1369=1,fpdate,B1368+14),IF(periods_per_year=52,IF(A1369=1,fpdate,B1368+7),"n/a")),IF(periods_per_year=24,DATE(YEAR(fpdate),MONTH(fpdate)+(A1369-1)/2+IF(AND(DAY(fpdate)&gt;=15,MOD(A1369,2)=0),1,0),IF(MOD(A1369,2)=0,IF(DAY(fpdate)&gt;=15,DAY(fpdate)-14,DAY(fpdate)+14),DAY(fpdate))),IF(DAY(DATE(YEAR(fpdate),MONTH(fpdate)+A1369-1,DAY(fpdate)))&lt;&gt;DAY(fpdate),DATE(YEAR(fpdate),MONTH(fpdate)+A1369,0),DATE(YEAR(fpdate),MONTH(fpdate)+A1369-1,DAY(fpdate))))))</f>
        <v>#NAME?</v>
      </c>
      <c r="C1369" s="76" t="str">
        <f t="shared" si="2"/>
        <v>#NAME?</v>
      </c>
      <c r="D1369" s="77" t="str">
        <f>IF(A1369="","",IF(A1369=1,start_rate,IF(variable,IF(OR(A1369=1,A1369&lt;$J$23*periods_per_year),D1368,MIN($J$24,IF(MOD(A1369-1,$J$26)=0,MAX($J$25,D1368+$J$27),D1368))),D1368)))</f>
        <v>#NAME?</v>
      </c>
      <c r="E1369" s="78" t="str">
        <f t="shared" si="3"/>
        <v>#NAME?</v>
      </c>
      <c r="F1369" s="78" t="str">
        <f t="shared" si="4"/>
        <v>#NAME?</v>
      </c>
      <c r="G1369" s="78" t="str">
        <f>IF(OR(A1369="",A1369&lt;$E$23),"",IF(J1368&lt;=F1369,0,IF(IF(AND(A1369&gt;=$E$23,MOD(A1369-$E$23,int)=0),$E$24,0)+F1369&gt;=J1368+E1369,J1368+E1369-F1369,IF(AND(A1369&gt;=$E$23,MOD(A1369-$E$23,int)=0),$E$24,0)+IF(IF(AND(A1369&gt;=$E$23,MOD(A1369-$E$23,int)=0),$E$24,0)+IF(MOD(A1369-$E$27,periods_per_year)=0,$E$26,0)+F1369&lt;J1368+E1369,IF(MOD(A1369-$E$27,periods_per_year)=0,$E$26,0),J1368+E1369-IF(AND(A1369&gt;=$E$23,MOD(A1369-$E$23,int)=0),$E$24,0)-F1369))))</f>
        <v>#NAME?</v>
      </c>
      <c r="H1369" s="79"/>
      <c r="I1369" s="78" t="str">
        <f t="shared" si="5"/>
        <v>#NAME?</v>
      </c>
      <c r="J1369" s="78" t="str">
        <f t="shared" si="6"/>
        <v>#NAME?</v>
      </c>
      <c r="K1369" s="78" t="str">
        <f t="shared" si="7"/>
        <v>#NAME?</v>
      </c>
      <c r="L1369" s="78" t="str">
        <f t="shared" si="8"/>
        <v>#NAME?</v>
      </c>
      <c r="M1369" s="4"/>
      <c r="N1369" s="4"/>
      <c r="O1369" s="74" t="str">
        <f t="shared" si="9"/>
        <v>#NAME?</v>
      </c>
      <c r="P1369" s="75" t="str">
        <f>IF(O1369="","",IF(OR(periods_per_year=26,periods_per_year=52),IF(periods_per_year=26,IF(O1369=1,fpdate,P1368+14),IF(periods_per_year=52,IF(O1369=1,fpdate,P1368+7),"n/a")),IF(periods_per_year=24,DATE(YEAR(fpdate),MONTH(fpdate)+(O1369-1)/2+IF(AND(DAY(fpdate)&gt;=15,MOD(O1369,2)=0),1,0),IF(MOD(O1369,2)=0,IF(DAY(fpdate)&gt;=15,DAY(fpdate)-14,DAY(fpdate)+14),DAY(fpdate))),IF(DAY(DATE(YEAR(fpdate),MONTH(fpdate)+O1369-1,DAY(fpdate)))&lt;&gt;DAY(fpdate),DATE(YEAR(fpdate),MONTH(fpdate)+O1369,0),DATE(YEAR(fpdate),MONTH(fpdate)+O1369-1,DAY(fpdate))))))</f>
        <v>#NAME?</v>
      </c>
      <c r="Q1369" s="80" t="str">
        <f>IF(O1369="","",IF(D1369&lt;&gt;"",D1369,IF(O1369=1,start_rate,IF(variable,IF(OR(O1369=1,O1369&lt;$J$23*periods_per_year),Q1368,MIN($J$24,IF(MOD(O1369-1,$J$26)=0,MAX($J$25,Q1368+$J$27),Q1368))),Q1368))))</f>
        <v>#NAME?</v>
      </c>
      <c r="R1369" s="78" t="str">
        <f t="shared" si="10"/>
        <v>#NAME?</v>
      </c>
      <c r="S1369" s="78" t="str">
        <f t="shared" si="11"/>
        <v>#NAME?</v>
      </c>
      <c r="T1369" s="78" t="str">
        <f t="shared" si="12"/>
        <v>#NAME?</v>
      </c>
      <c r="U1369" s="78" t="str">
        <f t="shared" si="13"/>
        <v>#NAME?</v>
      </c>
    </row>
    <row r="1370" ht="12.75" customHeight="1">
      <c r="A1370" s="74" t="str">
        <f t="shared" si="1"/>
        <v>#NAME?</v>
      </c>
      <c r="B1370" s="75" t="str">
        <f>IF(A1370="","",IF(OR(periods_per_year=26,periods_per_year=52),IF(periods_per_year=26,IF(A1370=1,fpdate,B1369+14),IF(periods_per_year=52,IF(A1370=1,fpdate,B1369+7),"n/a")),IF(periods_per_year=24,DATE(YEAR(fpdate),MONTH(fpdate)+(A1370-1)/2+IF(AND(DAY(fpdate)&gt;=15,MOD(A1370,2)=0),1,0),IF(MOD(A1370,2)=0,IF(DAY(fpdate)&gt;=15,DAY(fpdate)-14,DAY(fpdate)+14),DAY(fpdate))),IF(DAY(DATE(YEAR(fpdate),MONTH(fpdate)+A1370-1,DAY(fpdate)))&lt;&gt;DAY(fpdate),DATE(YEAR(fpdate),MONTH(fpdate)+A1370,0),DATE(YEAR(fpdate),MONTH(fpdate)+A1370-1,DAY(fpdate))))))</f>
        <v>#NAME?</v>
      </c>
      <c r="C1370" s="76" t="str">
        <f t="shared" si="2"/>
        <v>#NAME?</v>
      </c>
      <c r="D1370" s="77" t="str">
        <f>IF(A1370="","",IF(A1370=1,start_rate,IF(variable,IF(OR(A1370=1,A1370&lt;$J$23*periods_per_year),D1369,MIN($J$24,IF(MOD(A1370-1,$J$26)=0,MAX($J$25,D1369+$J$27),D1369))),D1369)))</f>
        <v>#NAME?</v>
      </c>
      <c r="E1370" s="78" t="str">
        <f t="shared" si="3"/>
        <v>#NAME?</v>
      </c>
      <c r="F1370" s="78" t="str">
        <f t="shared" si="4"/>
        <v>#NAME?</v>
      </c>
      <c r="G1370" s="78" t="str">
        <f>IF(OR(A1370="",A1370&lt;$E$23),"",IF(J1369&lt;=F1370,0,IF(IF(AND(A1370&gt;=$E$23,MOD(A1370-$E$23,int)=0),$E$24,0)+F1370&gt;=J1369+E1370,J1369+E1370-F1370,IF(AND(A1370&gt;=$E$23,MOD(A1370-$E$23,int)=0),$E$24,0)+IF(IF(AND(A1370&gt;=$E$23,MOD(A1370-$E$23,int)=0),$E$24,0)+IF(MOD(A1370-$E$27,periods_per_year)=0,$E$26,0)+F1370&lt;J1369+E1370,IF(MOD(A1370-$E$27,periods_per_year)=0,$E$26,0),J1369+E1370-IF(AND(A1370&gt;=$E$23,MOD(A1370-$E$23,int)=0),$E$24,0)-F1370))))</f>
        <v>#NAME?</v>
      </c>
      <c r="H1370" s="79"/>
      <c r="I1370" s="78" t="str">
        <f t="shared" si="5"/>
        <v>#NAME?</v>
      </c>
      <c r="J1370" s="78" t="str">
        <f t="shared" si="6"/>
        <v>#NAME?</v>
      </c>
      <c r="K1370" s="78" t="str">
        <f t="shared" si="7"/>
        <v>#NAME?</v>
      </c>
      <c r="L1370" s="78" t="str">
        <f t="shared" si="8"/>
        <v>#NAME?</v>
      </c>
      <c r="M1370" s="4"/>
      <c r="N1370" s="4"/>
      <c r="O1370" s="74" t="str">
        <f t="shared" si="9"/>
        <v>#NAME?</v>
      </c>
      <c r="P1370" s="75" t="str">
        <f>IF(O1370="","",IF(OR(periods_per_year=26,periods_per_year=52),IF(periods_per_year=26,IF(O1370=1,fpdate,P1369+14),IF(periods_per_year=52,IF(O1370=1,fpdate,P1369+7),"n/a")),IF(periods_per_year=24,DATE(YEAR(fpdate),MONTH(fpdate)+(O1370-1)/2+IF(AND(DAY(fpdate)&gt;=15,MOD(O1370,2)=0),1,0),IF(MOD(O1370,2)=0,IF(DAY(fpdate)&gt;=15,DAY(fpdate)-14,DAY(fpdate)+14),DAY(fpdate))),IF(DAY(DATE(YEAR(fpdate),MONTH(fpdate)+O1370-1,DAY(fpdate)))&lt;&gt;DAY(fpdate),DATE(YEAR(fpdate),MONTH(fpdate)+O1370,0),DATE(YEAR(fpdate),MONTH(fpdate)+O1370-1,DAY(fpdate))))))</f>
        <v>#NAME?</v>
      </c>
      <c r="Q1370" s="80" t="str">
        <f>IF(O1370="","",IF(D1370&lt;&gt;"",D1370,IF(O1370=1,start_rate,IF(variable,IF(OR(O1370=1,O1370&lt;$J$23*periods_per_year),Q1369,MIN($J$24,IF(MOD(O1370-1,$J$26)=0,MAX($J$25,Q1369+$J$27),Q1369))),Q1369))))</f>
        <v>#NAME?</v>
      </c>
      <c r="R1370" s="78" t="str">
        <f t="shared" si="10"/>
        <v>#NAME?</v>
      </c>
      <c r="S1370" s="78" t="str">
        <f t="shared" si="11"/>
        <v>#NAME?</v>
      </c>
      <c r="T1370" s="78" t="str">
        <f t="shared" si="12"/>
        <v>#NAME?</v>
      </c>
      <c r="U1370" s="78" t="str">
        <f t="shared" si="13"/>
        <v>#NAME?</v>
      </c>
    </row>
    <row r="1371" ht="12.75" customHeight="1">
      <c r="A1371" s="74" t="str">
        <f t="shared" si="1"/>
        <v>#NAME?</v>
      </c>
      <c r="B1371" s="75" t="str">
        <f>IF(A1371="","",IF(OR(periods_per_year=26,periods_per_year=52),IF(periods_per_year=26,IF(A1371=1,fpdate,B1370+14),IF(periods_per_year=52,IF(A1371=1,fpdate,B1370+7),"n/a")),IF(periods_per_year=24,DATE(YEAR(fpdate),MONTH(fpdate)+(A1371-1)/2+IF(AND(DAY(fpdate)&gt;=15,MOD(A1371,2)=0),1,0),IF(MOD(A1371,2)=0,IF(DAY(fpdate)&gt;=15,DAY(fpdate)-14,DAY(fpdate)+14),DAY(fpdate))),IF(DAY(DATE(YEAR(fpdate),MONTH(fpdate)+A1371-1,DAY(fpdate)))&lt;&gt;DAY(fpdate),DATE(YEAR(fpdate),MONTH(fpdate)+A1371,0),DATE(YEAR(fpdate),MONTH(fpdate)+A1371-1,DAY(fpdate))))))</f>
        <v>#NAME?</v>
      </c>
      <c r="C1371" s="76" t="str">
        <f t="shared" si="2"/>
        <v>#NAME?</v>
      </c>
      <c r="D1371" s="77" t="str">
        <f>IF(A1371="","",IF(A1371=1,start_rate,IF(variable,IF(OR(A1371=1,A1371&lt;$J$23*periods_per_year),D1370,MIN($J$24,IF(MOD(A1371-1,$J$26)=0,MAX($J$25,D1370+$J$27),D1370))),D1370)))</f>
        <v>#NAME?</v>
      </c>
      <c r="E1371" s="78" t="str">
        <f t="shared" si="3"/>
        <v>#NAME?</v>
      </c>
      <c r="F1371" s="78" t="str">
        <f t="shared" si="4"/>
        <v>#NAME?</v>
      </c>
      <c r="G1371" s="78" t="str">
        <f>IF(OR(A1371="",A1371&lt;$E$23),"",IF(J1370&lt;=F1371,0,IF(IF(AND(A1371&gt;=$E$23,MOD(A1371-$E$23,int)=0),$E$24,0)+F1371&gt;=J1370+E1371,J1370+E1371-F1371,IF(AND(A1371&gt;=$E$23,MOD(A1371-$E$23,int)=0),$E$24,0)+IF(IF(AND(A1371&gt;=$E$23,MOD(A1371-$E$23,int)=0),$E$24,0)+IF(MOD(A1371-$E$27,periods_per_year)=0,$E$26,0)+F1371&lt;J1370+E1371,IF(MOD(A1371-$E$27,periods_per_year)=0,$E$26,0),J1370+E1371-IF(AND(A1371&gt;=$E$23,MOD(A1371-$E$23,int)=0),$E$24,0)-F1371))))</f>
        <v>#NAME?</v>
      </c>
      <c r="H1371" s="79"/>
      <c r="I1371" s="78" t="str">
        <f t="shared" si="5"/>
        <v>#NAME?</v>
      </c>
      <c r="J1371" s="78" t="str">
        <f t="shared" si="6"/>
        <v>#NAME?</v>
      </c>
      <c r="K1371" s="78" t="str">
        <f t="shared" si="7"/>
        <v>#NAME?</v>
      </c>
      <c r="L1371" s="78" t="str">
        <f t="shared" si="8"/>
        <v>#NAME?</v>
      </c>
      <c r="M1371" s="4"/>
      <c r="N1371" s="4"/>
      <c r="O1371" s="74" t="str">
        <f t="shared" si="9"/>
        <v>#NAME?</v>
      </c>
      <c r="P1371" s="75" t="str">
        <f>IF(O1371="","",IF(OR(periods_per_year=26,periods_per_year=52),IF(periods_per_year=26,IF(O1371=1,fpdate,P1370+14),IF(periods_per_year=52,IF(O1371=1,fpdate,P1370+7),"n/a")),IF(periods_per_year=24,DATE(YEAR(fpdate),MONTH(fpdate)+(O1371-1)/2+IF(AND(DAY(fpdate)&gt;=15,MOD(O1371,2)=0),1,0),IF(MOD(O1371,2)=0,IF(DAY(fpdate)&gt;=15,DAY(fpdate)-14,DAY(fpdate)+14),DAY(fpdate))),IF(DAY(DATE(YEAR(fpdate),MONTH(fpdate)+O1371-1,DAY(fpdate)))&lt;&gt;DAY(fpdate),DATE(YEAR(fpdate),MONTH(fpdate)+O1371,0),DATE(YEAR(fpdate),MONTH(fpdate)+O1371-1,DAY(fpdate))))))</f>
        <v>#NAME?</v>
      </c>
      <c r="Q1371" s="80" t="str">
        <f>IF(O1371="","",IF(D1371&lt;&gt;"",D1371,IF(O1371=1,start_rate,IF(variable,IF(OR(O1371=1,O1371&lt;$J$23*periods_per_year),Q1370,MIN($J$24,IF(MOD(O1371-1,$J$26)=0,MAX($J$25,Q1370+$J$27),Q1370))),Q1370))))</f>
        <v>#NAME?</v>
      </c>
      <c r="R1371" s="78" t="str">
        <f t="shared" si="10"/>
        <v>#NAME?</v>
      </c>
      <c r="S1371" s="78" t="str">
        <f t="shared" si="11"/>
        <v>#NAME?</v>
      </c>
      <c r="T1371" s="78" t="str">
        <f t="shared" si="12"/>
        <v>#NAME?</v>
      </c>
      <c r="U1371" s="78" t="str">
        <f t="shared" si="13"/>
        <v>#NAME?</v>
      </c>
    </row>
    <row r="1372" ht="12.75" customHeight="1">
      <c r="A1372" s="74" t="str">
        <f t="shared" si="1"/>
        <v>#NAME?</v>
      </c>
      <c r="B1372" s="75" t="str">
        <f>IF(A1372="","",IF(OR(periods_per_year=26,periods_per_year=52),IF(periods_per_year=26,IF(A1372=1,fpdate,B1371+14),IF(periods_per_year=52,IF(A1372=1,fpdate,B1371+7),"n/a")),IF(periods_per_year=24,DATE(YEAR(fpdate),MONTH(fpdate)+(A1372-1)/2+IF(AND(DAY(fpdate)&gt;=15,MOD(A1372,2)=0),1,0),IF(MOD(A1372,2)=0,IF(DAY(fpdate)&gt;=15,DAY(fpdate)-14,DAY(fpdate)+14),DAY(fpdate))),IF(DAY(DATE(YEAR(fpdate),MONTH(fpdate)+A1372-1,DAY(fpdate)))&lt;&gt;DAY(fpdate),DATE(YEAR(fpdate),MONTH(fpdate)+A1372,0),DATE(YEAR(fpdate),MONTH(fpdate)+A1372-1,DAY(fpdate))))))</f>
        <v>#NAME?</v>
      </c>
      <c r="C1372" s="76" t="str">
        <f t="shared" si="2"/>
        <v>#NAME?</v>
      </c>
      <c r="D1372" s="77" t="str">
        <f>IF(A1372="","",IF(A1372=1,start_rate,IF(variable,IF(OR(A1372=1,A1372&lt;$J$23*periods_per_year),D1371,MIN($J$24,IF(MOD(A1372-1,$J$26)=0,MAX($J$25,D1371+$J$27),D1371))),D1371)))</f>
        <v>#NAME?</v>
      </c>
      <c r="E1372" s="78" t="str">
        <f t="shared" si="3"/>
        <v>#NAME?</v>
      </c>
      <c r="F1372" s="78" t="str">
        <f t="shared" si="4"/>
        <v>#NAME?</v>
      </c>
      <c r="G1372" s="78" t="str">
        <f>IF(OR(A1372="",A1372&lt;$E$23),"",IF(J1371&lt;=F1372,0,IF(IF(AND(A1372&gt;=$E$23,MOD(A1372-$E$23,int)=0),$E$24,0)+F1372&gt;=J1371+E1372,J1371+E1372-F1372,IF(AND(A1372&gt;=$E$23,MOD(A1372-$E$23,int)=0),$E$24,0)+IF(IF(AND(A1372&gt;=$E$23,MOD(A1372-$E$23,int)=0),$E$24,0)+IF(MOD(A1372-$E$27,periods_per_year)=0,$E$26,0)+F1372&lt;J1371+E1372,IF(MOD(A1372-$E$27,periods_per_year)=0,$E$26,0),J1371+E1372-IF(AND(A1372&gt;=$E$23,MOD(A1372-$E$23,int)=0),$E$24,0)-F1372))))</f>
        <v>#NAME?</v>
      </c>
      <c r="H1372" s="79"/>
      <c r="I1372" s="78" t="str">
        <f t="shared" si="5"/>
        <v>#NAME?</v>
      </c>
      <c r="J1372" s="78" t="str">
        <f t="shared" si="6"/>
        <v>#NAME?</v>
      </c>
      <c r="K1372" s="78" t="str">
        <f t="shared" si="7"/>
        <v>#NAME?</v>
      </c>
      <c r="L1372" s="78" t="str">
        <f t="shared" si="8"/>
        <v>#NAME?</v>
      </c>
      <c r="M1372" s="4"/>
      <c r="N1372" s="4"/>
      <c r="O1372" s="74" t="str">
        <f t="shared" si="9"/>
        <v>#NAME?</v>
      </c>
      <c r="P1372" s="75" t="str">
        <f>IF(O1372="","",IF(OR(periods_per_year=26,periods_per_year=52),IF(periods_per_year=26,IF(O1372=1,fpdate,P1371+14),IF(periods_per_year=52,IF(O1372=1,fpdate,P1371+7),"n/a")),IF(periods_per_year=24,DATE(YEAR(fpdate),MONTH(fpdate)+(O1372-1)/2+IF(AND(DAY(fpdate)&gt;=15,MOD(O1372,2)=0),1,0),IF(MOD(O1372,2)=0,IF(DAY(fpdate)&gt;=15,DAY(fpdate)-14,DAY(fpdate)+14),DAY(fpdate))),IF(DAY(DATE(YEAR(fpdate),MONTH(fpdate)+O1372-1,DAY(fpdate)))&lt;&gt;DAY(fpdate),DATE(YEAR(fpdate),MONTH(fpdate)+O1372,0),DATE(YEAR(fpdate),MONTH(fpdate)+O1372-1,DAY(fpdate))))))</f>
        <v>#NAME?</v>
      </c>
      <c r="Q1372" s="80" t="str">
        <f>IF(O1372="","",IF(D1372&lt;&gt;"",D1372,IF(O1372=1,start_rate,IF(variable,IF(OR(O1372=1,O1372&lt;$J$23*periods_per_year),Q1371,MIN($J$24,IF(MOD(O1372-1,$J$26)=0,MAX($J$25,Q1371+$J$27),Q1371))),Q1371))))</f>
        <v>#NAME?</v>
      </c>
      <c r="R1372" s="78" t="str">
        <f t="shared" si="10"/>
        <v>#NAME?</v>
      </c>
      <c r="S1372" s="78" t="str">
        <f t="shared" si="11"/>
        <v>#NAME?</v>
      </c>
      <c r="T1372" s="78" t="str">
        <f t="shared" si="12"/>
        <v>#NAME?</v>
      </c>
      <c r="U1372" s="78" t="str">
        <f t="shared" si="13"/>
        <v>#NAME?</v>
      </c>
    </row>
    <row r="1373" ht="12.75" customHeight="1">
      <c r="A1373" s="74" t="str">
        <f t="shared" si="1"/>
        <v>#NAME?</v>
      </c>
      <c r="B1373" s="75" t="str">
        <f>IF(A1373="","",IF(OR(periods_per_year=26,periods_per_year=52),IF(periods_per_year=26,IF(A1373=1,fpdate,B1372+14),IF(periods_per_year=52,IF(A1373=1,fpdate,B1372+7),"n/a")),IF(periods_per_year=24,DATE(YEAR(fpdate),MONTH(fpdate)+(A1373-1)/2+IF(AND(DAY(fpdate)&gt;=15,MOD(A1373,2)=0),1,0),IF(MOD(A1373,2)=0,IF(DAY(fpdate)&gt;=15,DAY(fpdate)-14,DAY(fpdate)+14),DAY(fpdate))),IF(DAY(DATE(YEAR(fpdate),MONTH(fpdate)+A1373-1,DAY(fpdate)))&lt;&gt;DAY(fpdate),DATE(YEAR(fpdate),MONTH(fpdate)+A1373,0),DATE(YEAR(fpdate),MONTH(fpdate)+A1373-1,DAY(fpdate))))))</f>
        <v>#NAME?</v>
      </c>
      <c r="C1373" s="76" t="str">
        <f t="shared" si="2"/>
        <v>#NAME?</v>
      </c>
      <c r="D1373" s="77" t="str">
        <f>IF(A1373="","",IF(A1373=1,start_rate,IF(variable,IF(OR(A1373=1,A1373&lt;$J$23*periods_per_year),D1372,MIN($J$24,IF(MOD(A1373-1,$J$26)=0,MAX($J$25,D1372+$J$27),D1372))),D1372)))</f>
        <v>#NAME?</v>
      </c>
      <c r="E1373" s="78" t="str">
        <f t="shared" si="3"/>
        <v>#NAME?</v>
      </c>
      <c r="F1373" s="78" t="str">
        <f t="shared" si="4"/>
        <v>#NAME?</v>
      </c>
      <c r="G1373" s="78" t="str">
        <f>IF(OR(A1373="",A1373&lt;$E$23),"",IF(J1372&lt;=F1373,0,IF(IF(AND(A1373&gt;=$E$23,MOD(A1373-$E$23,int)=0),$E$24,0)+F1373&gt;=J1372+E1373,J1372+E1373-F1373,IF(AND(A1373&gt;=$E$23,MOD(A1373-$E$23,int)=0),$E$24,0)+IF(IF(AND(A1373&gt;=$E$23,MOD(A1373-$E$23,int)=0),$E$24,0)+IF(MOD(A1373-$E$27,periods_per_year)=0,$E$26,0)+F1373&lt;J1372+E1373,IF(MOD(A1373-$E$27,periods_per_year)=0,$E$26,0),J1372+E1373-IF(AND(A1373&gt;=$E$23,MOD(A1373-$E$23,int)=0),$E$24,0)-F1373))))</f>
        <v>#NAME?</v>
      </c>
      <c r="H1373" s="79"/>
      <c r="I1373" s="78" t="str">
        <f t="shared" si="5"/>
        <v>#NAME?</v>
      </c>
      <c r="J1373" s="78" t="str">
        <f t="shared" si="6"/>
        <v>#NAME?</v>
      </c>
      <c r="K1373" s="78" t="str">
        <f t="shared" si="7"/>
        <v>#NAME?</v>
      </c>
      <c r="L1373" s="78" t="str">
        <f t="shared" si="8"/>
        <v>#NAME?</v>
      </c>
      <c r="M1373" s="4"/>
      <c r="N1373" s="4"/>
      <c r="O1373" s="74" t="str">
        <f t="shared" si="9"/>
        <v>#NAME?</v>
      </c>
      <c r="P1373" s="75" t="str">
        <f>IF(O1373="","",IF(OR(periods_per_year=26,periods_per_year=52),IF(periods_per_year=26,IF(O1373=1,fpdate,P1372+14),IF(periods_per_year=52,IF(O1373=1,fpdate,P1372+7),"n/a")),IF(periods_per_year=24,DATE(YEAR(fpdate),MONTH(fpdate)+(O1373-1)/2+IF(AND(DAY(fpdate)&gt;=15,MOD(O1373,2)=0),1,0),IF(MOD(O1373,2)=0,IF(DAY(fpdate)&gt;=15,DAY(fpdate)-14,DAY(fpdate)+14),DAY(fpdate))),IF(DAY(DATE(YEAR(fpdate),MONTH(fpdate)+O1373-1,DAY(fpdate)))&lt;&gt;DAY(fpdate),DATE(YEAR(fpdate),MONTH(fpdate)+O1373,0),DATE(YEAR(fpdate),MONTH(fpdate)+O1373-1,DAY(fpdate))))))</f>
        <v>#NAME?</v>
      </c>
      <c r="Q1373" s="80" t="str">
        <f>IF(O1373="","",IF(D1373&lt;&gt;"",D1373,IF(O1373=1,start_rate,IF(variable,IF(OR(O1373=1,O1373&lt;$J$23*periods_per_year),Q1372,MIN($J$24,IF(MOD(O1373-1,$J$26)=0,MAX($J$25,Q1372+$J$27),Q1372))),Q1372))))</f>
        <v>#NAME?</v>
      </c>
      <c r="R1373" s="78" t="str">
        <f t="shared" si="10"/>
        <v>#NAME?</v>
      </c>
      <c r="S1373" s="78" t="str">
        <f t="shared" si="11"/>
        <v>#NAME?</v>
      </c>
      <c r="T1373" s="78" t="str">
        <f t="shared" si="12"/>
        <v>#NAME?</v>
      </c>
      <c r="U1373" s="78" t="str">
        <f t="shared" si="13"/>
        <v>#NAME?</v>
      </c>
    </row>
    <row r="1374" ht="12.75" customHeight="1">
      <c r="A1374" s="74" t="str">
        <f t="shared" si="1"/>
        <v>#NAME?</v>
      </c>
      <c r="B1374" s="75" t="str">
        <f>IF(A1374="","",IF(OR(periods_per_year=26,periods_per_year=52),IF(periods_per_year=26,IF(A1374=1,fpdate,B1373+14),IF(periods_per_year=52,IF(A1374=1,fpdate,B1373+7),"n/a")),IF(periods_per_year=24,DATE(YEAR(fpdate),MONTH(fpdate)+(A1374-1)/2+IF(AND(DAY(fpdate)&gt;=15,MOD(A1374,2)=0),1,0),IF(MOD(A1374,2)=0,IF(DAY(fpdate)&gt;=15,DAY(fpdate)-14,DAY(fpdate)+14),DAY(fpdate))),IF(DAY(DATE(YEAR(fpdate),MONTH(fpdate)+A1374-1,DAY(fpdate)))&lt;&gt;DAY(fpdate),DATE(YEAR(fpdate),MONTH(fpdate)+A1374,0),DATE(YEAR(fpdate),MONTH(fpdate)+A1374-1,DAY(fpdate))))))</f>
        <v>#NAME?</v>
      </c>
      <c r="C1374" s="76" t="str">
        <f t="shared" si="2"/>
        <v>#NAME?</v>
      </c>
      <c r="D1374" s="77" t="str">
        <f>IF(A1374="","",IF(A1374=1,start_rate,IF(variable,IF(OR(A1374=1,A1374&lt;$J$23*periods_per_year),D1373,MIN($J$24,IF(MOD(A1374-1,$J$26)=0,MAX($J$25,D1373+$J$27),D1373))),D1373)))</f>
        <v>#NAME?</v>
      </c>
      <c r="E1374" s="78" t="str">
        <f t="shared" si="3"/>
        <v>#NAME?</v>
      </c>
      <c r="F1374" s="78" t="str">
        <f t="shared" si="4"/>
        <v>#NAME?</v>
      </c>
      <c r="G1374" s="78" t="str">
        <f>IF(OR(A1374="",A1374&lt;$E$23),"",IF(J1373&lt;=F1374,0,IF(IF(AND(A1374&gt;=$E$23,MOD(A1374-$E$23,int)=0),$E$24,0)+F1374&gt;=J1373+E1374,J1373+E1374-F1374,IF(AND(A1374&gt;=$E$23,MOD(A1374-$E$23,int)=0),$E$24,0)+IF(IF(AND(A1374&gt;=$E$23,MOD(A1374-$E$23,int)=0),$E$24,0)+IF(MOD(A1374-$E$27,periods_per_year)=0,$E$26,0)+F1374&lt;J1373+E1374,IF(MOD(A1374-$E$27,periods_per_year)=0,$E$26,0),J1373+E1374-IF(AND(A1374&gt;=$E$23,MOD(A1374-$E$23,int)=0),$E$24,0)-F1374))))</f>
        <v>#NAME?</v>
      </c>
      <c r="H1374" s="79"/>
      <c r="I1374" s="78" t="str">
        <f t="shared" si="5"/>
        <v>#NAME?</v>
      </c>
      <c r="J1374" s="78" t="str">
        <f t="shared" si="6"/>
        <v>#NAME?</v>
      </c>
      <c r="K1374" s="78" t="str">
        <f t="shared" si="7"/>
        <v>#NAME?</v>
      </c>
      <c r="L1374" s="78" t="str">
        <f t="shared" si="8"/>
        <v>#NAME?</v>
      </c>
      <c r="M1374" s="4"/>
      <c r="N1374" s="4"/>
      <c r="O1374" s="74" t="str">
        <f t="shared" si="9"/>
        <v>#NAME?</v>
      </c>
      <c r="P1374" s="75" t="str">
        <f>IF(O1374="","",IF(OR(periods_per_year=26,periods_per_year=52),IF(periods_per_year=26,IF(O1374=1,fpdate,P1373+14),IF(periods_per_year=52,IF(O1374=1,fpdate,P1373+7),"n/a")),IF(periods_per_year=24,DATE(YEAR(fpdate),MONTH(fpdate)+(O1374-1)/2+IF(AND(DAY(fpdate)&gt;=15,MOD(O1374,2)=0),1,0),IF(MOD(O1374,2)=0,IF(DAY(fpdate)&gt;=15,DAY(fpdate)-14,DAY(fpdate)+14),DAY(fpdate))),IF(DAY(DATE(YEAR(fpdate),MONTH(fpdate)+O1374-1,DAY(fpdate)))&lt;&gt;DAY(fpdate),DATE(YEAR(fpdate),MONTH(fpdate)+O1374,0),DATE(YEAR(fpdate),MONTH(fpdate)+O1374-1,DAY(fpdate))))))</f>
        <v>#NAME?</v>
      </c>
      <c r="Q1374" s="80" t="str">
        <f>IF(O1374="","",IF(D1374&lt;&gt;"",D1374,IF(O1374=1,start_rate,IF(variable,IF(OR(O1374=1,O1374&lt;$J$23*periods_per_year),Q1373,MIN($J$24,IF(MOD(O1374-1,$J$26)=0,MAX($J$25,Q1373+$J$27),Q1373))),Q1373))))</f>
        <v>#NAME?</v>
      </c>
      <c r="R1374" s="78" t="str">
        <f t="shared" si="10"/>
        <v>#NAME?</v>
      </c>
      <c r="S1374" s="78" t="str">
        <f t="shared" si="11"/>
        <v>#NAME?</v>
      </c>
      <c r="T1374" s="78" t="str">
        <f t="shared" si="12"/>
        <v>#NAME?</v>
      </c>
      <c r="U1374" s="78" t="str">
        <f t="shared" si="13"/>
        <v>#NAME?</v>
      </c>
    </row>
    <row r="1375" ht="12.75" customHeight="1">
      <c r="A1375" s="74" t="str">
        <f t="shared" si="1"/>
        <v>#NAME?</v>
      </c>
      <c r="B1375" s="75" t="str">
        <f>IF(A1375="","",IF(OR(periods_per_year=26,periods_per_year=52),IF(periods_per_year=26,IF(A1375=1,fpdate,B1374+14),IF(periods_per_year=52,IF(A1375=1,fpdate,B1374+7),"n/a")),IF(periods_per_year=24,DATE(YEAR(fpdate),MONTH(fpdate)+(A1375-1)/2+IF(AND(DAY(fpdate)&gt;=15,MOD(A1375,2)=0),1,0),IF(MOD(A1375,2)=0,IF(DAY(fpdate)&gt;=15,DAY(fpdate)-14,DAY(fpdate)+14),DAY(fpdate))),IF(DAY(DATE(YEAR(fpdate),MONTH(fpdate)+A1375-1,DAY(fpdate)))&lt;&gt;DAY(fpdate),DATE(YEAR(fpdate),MONTH(fpdate)+A1375,0),DATE(YEAR(fpdate),MONTH(fpdate)+A1375-1,DAY(fpdate))))))</f>
        <v>#NAME?</v>
      </c>
      <c r="C1375" s="76" t="str">
        <f t="shared" si="2"/>
        <v>#NAME?</v>
      </c>
      <c r="D1375" s="77" t="str">
        <f>IF(A1375="","",IF(A1375=1,start_rate,IF(variable,IF(OR(A1375=1,A1375&lt;$J$23*periods_per_year),D1374,MIN($J$24,IF(MOD(A1375-1,$J$26)=0,MAX($J$25,D1374+$J$27),D1374))),D1374)))</f>
        <v>#NAME?</v>
      </c>
      <c r="E1375" s="78" t="str">
        <f t="shared" si="3"/>
        <v>#NAME?</v>
      </c>
      <c r="F1375" s="78" t="str">
        <f t="shared" si="4"/>
        <v>#NAME?</v>
      </c>
      <c r="G1375" s="78" t="str">
        <f>IF(OR(A1375="",A1375&lt;$E$23),"",IF(J1374&lt;=F1375,0,IF(IF(AND(A1375&gt;=$E$23,MOD(A1375-$E$23,int)=0),$E$24,0)+F1375&gt;=J1374+E1375,J1374+E1375-F1375,IF(AND(A1375&gt;=$E$23,MOD(A1375-$E$23,int)=0),$E$24,0)+IF(IF(AND(A1375&gt;=$E$23,MOD(A1375-$E$23,int)=0),$E$24,0)+IF(MOD(A1375-$E$27,periods_per_year)=0,$E$26,0)+F1375&lt;J1374+E1375,IF(MOD(A1375-$E$27,periods_per_year)=0,$E$26,0),J1374+E1375-IF(AND(A1375&gt;=$E$23,MOD(A1375-$E$23,int)=0),$E$24,0)-F1375))))</f>
        <v>#NAME?</v>
      </c>
      <c r="H1375" s="79"/>
      <c r="I1375" s="78" t="str">
        <f t="shared" si="5"/>
        <v>#NAME?</v>
      </c>
      <c r="J1375" s="78" t="str">
        <f t="shared" si="6"/>
        <v>#NAME?</v>
      </c>
      <c r="K1375" s="78" t="str">
        <f t="shared" si="7"/>
        <v>#NAME?</v>
      </c>
      <c r="L1375" s="78" t="str">
        <f t="shared" si="8"/>
        <v>#NAME?</v>
      </c>
      <c r="M1375" s="4"/>
      <c r="N1375" s="4"/>
      <c r="O1375" s="74" t="str">
        <f t="shared" si="9"/>
        <v>#NAME?</v>
      </c>
      <c r="P1375" s="75" t="str">
        <f>IF(O1375="","",IF(OR(periods_per_year=26,periods_per_year=52),IF(periods_per_year=26,IF(O1375=1,fpdate,P1374+14),IF(periods_per_year=52,IF(O1375=1,fpdate,P1374+7),"n/a")),IF(periods_per_year=24,DATE(YEAR(fpdate),MONTH(fpdate)+(O1375-1)/2+IF(AND(DAY(fpdate)&gt;=15,MOD(O1375,2)=0),1,0),IF(MOD(O1375,2)=0,IF(DAY(fpdate)&gt;=15,DAY(fpdate)-14,DAY(fpdate)+14),DAY(fpdate))),IF(DAY(DATE(YEAR(fpdate),MONTH(fpdate)+O1375-1,DAY(fpdate)))&lt;&gt;DAY(fpdate),DATE(YEAR(fpdate),MONTH(fpdate)+O1375,0),DATE(YEAR(fpdate),MONTH(fpdate)+O1375-1,DAY(fpdate))))))</f>
        <v>#NAME?</v>
      </c>
      <c r="Q1375" s="80" t="str">
        <f>IF(O1375="","",IF(D1375&lt;&gt;"",D1375,IF(O1375=1,start_rate,IF(variable,IF(OR(O1375=1,O1375&lt;$J$23*periods_per_year),Q1374,MIN($J$24,IF(MOD(O1375-1,$J$26)=0,MAX($J$25,Q1374+$J$27),Q1374))),Q1374))))</f>
        <v>#NAME?</v>
      </c>
      <c r="R1375" s="78" t="str">
        <f t="shared" si="10"/>
        <v>#NAME?</v>
      </c>
      <c r="S1375" s="78" t="str">
        <f t="shared" si="11"/>
        <v>#NAME?</v>
      </c>
      <c r="T1375" s="78" t="str">
        <f t="shared" si="12"/>
        <v>#NAME?</v>
      </c>
      <c r="U1375" s="78" t="str">
        <f t="shared" si="13"/>
        <v>#NAME?</v>
      </c>
    </row>
    <row r="1376" ht="12.75" customHeight="1">
      <c r="A1376" s="74" t="str">
        <f t="shared" si="1"/>
        <v>#NAME?</v>
      </c>
      <c r="B1376" s="75" t="str">
        <f>IF(A1376="","",IF(OR(periods_per_year=26,periods_per_year=52),IF(periods_per_year=26,IF(A1376=1,fpdate,B1375+14),IF(periods_per_year=52,IF(A1376=1,fpdate,B1375+7),"n/a")),IF(periods_per_year=24,DATE(YEAR(fpdate),MONTH(fpdate)+(A1376-1)/2+IF(AND(DAY(fpdate)&gt;=15,MOD(A1376,2)=0),1,0),IF(MOD(A1376,2)=0,IF(DAY(fpdate)&gt;=15,DAY(fpdate)-14,DAY(fpdate)+14),DAY(fpdate))),IF(DAY(DATE(YEAR(fpdate),MONTH(fpdate)+A1376-1,DAY(fpdate)))&lt;&gt;DAY(fpdate),DATE(YEAR(fpdate),MONTH(fpdate)+A1376,0),DATE(YEAR(fpdate),MONTH(fpdate)+A1376-1,DAY(fpdate))))))</f>
        <v>#NAME?</v>
      </c>
      <c r="C1376" s="76" t="str">
        <f t="shared" si="2"/>
        <v>#NAME?</v>
      </c>
      <c r="D1376" s="77" t="str">
        <f>IF(A1376="","",IF(A1376=1,start_rate,IF(variable,IF(OR(A1376=1,A1376&lt;$J$23*periods_per_year),D1375,MIN($J$24,IF(MOD(A1376-1,$J$26)=0,MAX($J$25,D1375+$J$27),D1375))),D1375)))</f>
        <v>#NAME?</v>
      </c>
      <c r="E1376" s="78" t="str">
        <f t="shared" si="3"/>
        <v>#NAME?</v>
      </c>
      <c r="F1376" s="78" t="str">
        <f t="shared" si="4"/>
        <v>#NAME?</v>
      </c>
      <c r="G1376" s="78" t="str">
        <f>IF(OR(A1376="",A1376&lt;$E$23),"",IF(J1375&lt;=F1376,0,IF(IF(AND(A1376&gt;=$E$23,MOD(A1376-$E$23,int)=0),$E$24,0)+F1376&gt;=J1375+E1376,J1375+E1376-F1376,IF(AND(A1376&gt;=$E$23,MOD(A1376-$E$23,int)=0),$E$24,0)+IF(IF(AND(A1376&gt;=$E$23,MOD(A1376-$E$23,int)=0),$E$24,0)+IF(MOD(A1376-$E$27,periods_per_year)=0,$E$26,0)+F1376&lt;J1375+E1376,IF(MOD(A1376-$E$27,periods_per_year)=0,$E$26,0),J1375+E1376-IF(AND(A1376&gt;=$E$23,MOD(A1376-$E$23,int)=0),$E$24,0)-F1376))))</f>
        <v>#NAME?</v>
      </c>
      <c r="H1376" s="79"/>
      <c r="I1376" s="78" t="str">
        <f t="shared" si="5"/>
        <v>#NAME?</v>
      </c>
      <c r="J1376" s="78" t="str">
        <f t="shared" si="6"/>
        <v>#NAME?</v>
      </c>
      <c r="K1376" s="78" t="str">
        <f t="shared" si="7"/>
        <v>#NAME?</v>
      </c>
      <c r="L1376" s="78" t="str">
        <f t="shared" si="8"/>
        <v>#NAME?</v>
      </c>
      <c r="M1376" s="4"/>
      <c r="N1376" s="4"/>
      <c r="O1376" s="74" t="str">
        <f t="shared" si="9"/>
        <v>#NAME?</v>
      </c>
      <c r="P1376" s="75" t="str">
        <f>IF(O1376="","",IF(OR(periods_per_year=26,periods_per_year=52),IF(periods_per_year=26,IF(O1376=1,fpdate,P1375+14),IF(periods_per_year=52,IF(O1376=1,fpdate,P1375+7),"n/a")),IF(periods_per_year=24,DATE(YEAR(fpdate),MONTH(fpdate)+(O1376-1)/2+IF(AND(DAY(fpdate)&gt;=15,MOD(O1376,2)=0),1,0),IF(MOD(O1376,2)=0,IF(DAY(fpdate)&gt;=15,DAY(fpdate)-14,DAY(fpdate)+14),DAY(fpdate))),IF(DAY(DATE(YEAR(fpdate),MONTH(fpdate)+O1376-1,DAY(fpdate)))&lt;&gt;DAY(fpdate),DATE(YEAR(fpdate),MONTH(fpdate)+O1376,0),DATE(YEAR(fpdate),MONTH(fpdate)+O1376-1,DAY(fpdate))))))</f>
        <v>#NAME?</v>
      </c>
      <c r="Q1376" s="80" t="str">
        <f>IF(O1376="","",IF(D1376&lt;&gt;"",D1376,IF(O1376=1,start_rate,IF(variable,IF(OR(O1376=1,O1376&lt;$J$23*periods_per_year),Q1375,MIN($J$24,IF(MOD(O1376-1,$J$26)=0,MAX($J$25,Q1375+$J$27),Q1375))),Q1375))))</f>
        <v>#NAME?</v>
      </c>
      <c r="R1376" s="78" t="str">
        <f t="shared" si="10"/>
        <v>#NAME?</v>
      </c>
      <c r="S1376" s="78" t="str">
        <f t="shared" si="11"/>
        <v>#NAME?</v>
      </c>
      <c r="T1376" s="78" t="str">
        <f t="shared" si="12"/>
        <v>#NAME?</v>
      </c>
      <c r="U1376" s="78" t="str">
        <f t="shared" si="13"/>
        <v>#NAME?</v>
      </c>
    </row>
    <row r="1377" ht="12.75" customHeight="1">
      <c r="A1377" s="74" t="str">
        <f t="shared" si="1"/>
        <v>#NAME?</v>
      </c>
      <c r="B1377" s="75" t="str">
        <f>IF(A1377="","",IF(OR(periods_per_year=26,periods_per_year=52),IF(periods_per_year=26,IF(A1377=1,fpdate,B1376+14),IF(periods_per_year=52,IF(A1377=1,fpdate,B1376+7),"n/a")),IF(periods_per_year=24,DATE(YEAR(fpdate),MONTH(fpdate)+(A1377-1)/2+IF(AND(DAY(fpdate)&gt;=15,MOD(A1377,2)=0),1,0),IF(MOD(A1377,2)=0,IF(DAY(fpdate)&gt;=15,DAY(fpdate)-14,DAY(fpdate)+14),DAY(fpdate))),IF(DAY(DATE(YEAR(fpdate),MONTH(fpdate)+A1377-1,DAY(fpdate)))&lt;&gt;DAY(fpdate),DATE(YEAR(fpdate),MONTH(fpdate)+A1377,0),DATE(YEAR(fpdate),MONTH(fpdate)+A1377-1,DAY(fpdate))))))</f>
        <v>#NAME?</v>
      </c>
      <c r="C1377" s="76" t="str">
        <f t="shared" si="2"/>
        <v>#NAME?</v>
      </c>
      <c r="D1377" s="77" t="str">
        <f>IF(A1377="","",IF(A1377=1,start_rate,IF(variable,IF(OR(A1377=1,A1377&lt;$J$23*periods_per_year),D1376,MIN($J$24,IF(MOD(A1377-1,$J$26)=0,MAX($J$25,D1376+$J$27),D1376))),D1376)))</f>
        <v>#NAME?</v>
      </c>
      <c r="E1377" s="78" t="str">
        <f t="shared" si="3"/>
        <v>#NAME?</v>
      </c>
      <c r="F1377" s="78" t="str">
        <f t="shared" si="4"/>
        <v>#NAME?</v>
      </c>
      <c r="G1377" s="78" t="str">
        <f>IF(OR(A1377="",A1377&lt;$E$23),"",IF(J1376&lt;=F1377,0,IF(IF(AND(A1377&gt;=$E$23,MOD(A1377-$E$23,int)=0),$E$24,0)+F1377&gt;=J1376+E1377,J1376+E1377-F1377,IF(AND(A1377&gt;=$E$23,MOD(A1377-$E$23,int)=0),$E$24,0)+IF(IF(AND(A1377&gt;=$E$23,MOD(A1377-$E$23,int)=0),$E$24,0)+IF(MOD(A1377-$E$27,periods_per_year)=0,$E$26,0)+F1377&lt;J1376+E1377,IF(MOD(A1377-$E$27,periods_per_year)=0,$E$26,0),J1376+E1377-IF(AND(A1377&gt;=$E$23,MOD(A1377-$E$23,int)=0),$E$24,0)-F1377))))</f>
        <v>#NAME?</v>
      </c>
      <c r="H1377" s="79"/>
      <c r="I1377" s="78" t="str">
        <f t="shared" si="5"/>
        <v>#NAME?</v>
      </c>
      <c r="J1377" s="78" t="str">
        <f t="shared" si="6"/>
        <v>#NAME?</v>
      </c>
      <c r="K1377" s="78" t="str">
        <f t="shared" si="7"/>
        <v>#NAME?</v>
      </c>
      <c r="L1377" s="78" t="str">
        <f t="shared" si="8"/>
        <v>#NAME?</v>
      </c>
      <c r="M1377" s="4"/>
      <c r="N1377" s="4"/>
      <c r="O1377" s="74" t="str">
        <f t="shared" si="9"/>
        <v>#NAME?</v>
      </c>
      <c r="P1377" s="75" t="str">
        <f>IF(O1377="","",IF(OR(periods_per_year=26,periods_per_year=52),IF(periods_per_year=26,IF(O1377=1,fpdate,P1376+14),IF(periods_per_year=52,IF(O1377=1,fpdate,P1376+7),"n/a")),IF(periods_per_year=24,DATE(YEAR(fpdate),MONTH(fpdate)+(O1377-1)/2+IF(AND(DAY(fpdate)&gt;=15,MOD(O1377,2)=0),1,0),IF(MOD(O1377,2)=0,IF(DAY(fpdate)&gt;=15,DAY(fpdate)-14,DAY(fpdate)+14),DAY(fpdate))),IF(DAY(DATE(YEAR(fpdate),MONTH(fpdate)+O1377-1,DAY(fpdate)))&lt;&gt;DAY(fpdate),DATE(YEAR(fpdate),MONTH(fpdate)+O1377,0),DATE(YEAR(fpdate),MONTH(fpdate)+O1377-1,DAY(fpdate))))))</f>
        <v>#NAME?</v>
      </c>
      <c r="Q1377" s="80" t="str">
        <f>IF(O1377="","",IF(D1377&lt;&gt;"",D1377,IF(O1377=1,start_rate,IF(variable,IF(OR(O1377=1,O1377&lt;$J$23*periods_per_year),Q1376,MIN($J$24,IF(MOD(O1377-1,$J$26)=0,MAX($J$25,Q1376+$J$27),Q1376))),Q1376))))</f>
        <v>#NAME?</v>
      </c>
      <c r="R1377" s="78" t="str">
        <f t="shared" si="10"/>
        <v>#NAME?</v>
      </c>
      <c r="S1377" s="78" t="str">
        <f t="shared" si="11"/>
        <v>#NAME?</v>
      </c>
      <c r="T1377" s="78" t="str">
        <f t="shared" si="12"/>
        <v>#NAME?</v>
      </c>
      <c r="U1377" s="78" t="str">
        <f t="shared" si="13"/>
        <v>#NAME?</v>
      </c>
    </row>
    <row r="1378" ht="12.75" customHeight="1">
      <c r="A1378" s="74" t="str">
        <f t="shared" si="1"/>
        <v>#NAME?</v>
      </c>
      <c r="B1378" s="75" t="str">
        <f>IF(A1378="","",IF(OR(periods_per_year=26,periods_per_year=52),IF(periods_per_year=26,IF(A1378=1,fpdate,B1377+14),IF(periods_per_year=52,IF(A1378=1,fpdate,B1377+7),"n/a")),IF(periods_per_year=24,DATE(YEAR(fpdate),MONTH(fpdate)+(A1378-1)/2+IF(AND(DAY(fpdate)&gt;=15,MOD(A1378,2)=0),1,0),IF(MOD(A1378,2)=0,IF(DAY(fpdate)&gt;=15,DAY(fpdate)-14,DAY(fpdate)+14),DAY(fpdate))),IF(DAY(DATE(YEAR(fpdate),MONTH(fpdate)+A1378-1,DAY(fpdate)))&lt;&gt;DAY(fpdate),DATE(YEAR(fpdate),MONTH(fpdate)+A1378,0),DATE(YEAR(fpdate),MONTH(fpdate)+A1378-1,DAY(fpdate))))))</f>
        <v>#NAME?</v>
      </c>
      <c r="C1378" s="76" t="str">
        <f t="shared" si="2"/>
        <v>#NAME?</v>
      </c>
      <c r="D1378" s="77" t="str">
        <f>IF(A1378="","",IF(A1378=1,start_rate,IF(variable,IF(OR(A1378=1,A1378&lt;$J$23*periods_per_year),D1377,MIN($J$24,IF(MOD(A1378-1,$J$26)=0,MAX($J$25,D1377+$J$27),D1377))),D1377)))</f>
        <v>#NAME?</v>
      </c>
      <c r="E1378" s="78" t="str">
        <f t="shared" si="3"/>
        <v>#NAME?</v>
      </c>
      <c r="F1378" s="78" t="str">
        <f t="shared" si="4"/>
        <v>#NAME?</v>
      </c>
      <c r="G1378" s="78" t="str">
        <f>IF(OR(A1378="",A1378&lt;$E$23),"",IF(J1377&lt;=F1378,0,IF(IF(AND(A1378&gt;=$E$23,MOD(A1378-$E$23,int)=0),$E$24,0)+F1378&gt;=J1377+E1378,J1377+E1378-F1378,IF(AND(A1378&gt;=$E$23,MOD(A1378-$E$23,int)=0),$E$24,0)+IF(IF(AND(A1378&gt;=$E$23,MOD(A1378-$E$23,int)=0),$E$24,0)+IF(MOD(A1378-$E$27,periods_per_year)=0,$E$26,0)+F1378&lt;J1377+E1378,IF(MOD(A1378-$E$27,periods_per_year)=0,$E$26,0),J1377+E1378-IF(AND(A1378&gt;=$E$23,MOD(A1378-$E$23,int)=0),$E$24,0)-F1378))))</f>
        <v>#NAME?</v>
      </c>
      <c r="H1378" s="79"/>
      <c r="I1378" s="78" t="str">
        <f t="shared" si="5"/>
        <v>#NAME?</v>
      </c>
      <c r="J1378" s="78" t="str">
        <f t="shared" si="6"/>
        <v>#NAME?</v>
      </c>
      <c r="K1378" s="78" t="str">
        <f t="shared" si="7"/>
        <v>#NAME?</v>
      </c>
      <c r="L1378" s="78" t="str">
        <f t="shared" si="8"/>
        <v>#NAME?</v>
      </c>
      <c r="M1378" s="4"/>
      <c r="N1378" s="4"/>
      <c r="O1378" s="74" t="str">
        <f t="shared" si="9"/>
        <v>#NAME?</v>
      </c>
      <c r="P1378" s="75" t="str">
        <f>IF(O1378="","",IF(OR(periods_per_year=26,periods_per_year=52),IF(periods_per_year=26,IF(O1378=1,fpdate,P1377+14),IF(periods_per_year=52,IF(O1378=1,fpdate,P1377+7),"n/a")),IF(periods_per_year=24,DATE(YEAR(fpdate),MONTH(fpdate)+(O1378-1)/2+IF(AND(DAY(fpdate)&gt;=15,MOD(O1378,2)=0),1,0),IF(MOD(O1378,2)=0,IF(DAY(fpdate)&gt;=15,DAY(fpdate)-14,DAY(fpdate)+14),DAY(fpdate))),IF(DAY(DATE(YEAR(fpdate),MONTH(fpdate)+O1378-1,DAY(fpdate)))&lt;&gt;DAY(fpdate),DATE(YEAR(fpdate),MONTH(fpdate)+O1378,0),DATE(YEAR(fpdate),MONTH(fpdate)+O1378-1,DAY(fpdate))))))</f>
        <v>#NAME?</v>
      </c>
      <c r="Q1378" s="80" t="str">
        <f>IF(O1378="","",IF(D1378&lt;&gt;"",D1378,IF(O1378=1,start_rate,IF(variable,IF(OR(O1378=1,O1378&lt;$J$23*periods_per_year),Q1377,MIN($J$24,IF(MOD(O1378-1,$J$26)=0,MAX($J$25,Q1377+$J$27),Q1377))),Q1377))))</f>
        <v>#NAME?</v>
      </c>
      <c r="R1378" s="78" t="str">
        <f t="shared" si="10"/>
        <v>#NAME?</v>
      </c>
      <c r="S1378" s="78" t="str">
        <f t="shared" si="11"/>
        <v>#NAME?</v>
      </c>
      <c r="T1378" s="78" t="str">
        <f t="shared" si="12"/>
        <v>#NAME?</v>
      </c>
      <c r="U1378" s="78" t="str">
        <f t="shared" si="13"/>
        <v>#NAME?</v>
      </c>
    </row>
    <row r="1379" ht="12.75" customHeight="1">
      <c r="A1379" s="74" t="str">
        <f t="shared" si="1"/>
        <v>#NAME?</v>
      </c>
      <c r="B1379" s="75" t="str">
        <f>IF(A1379="","",IF(OR(periods_per_year=26,periods_per_year=52),IF(periods_per_year=26,IF(A1379=1,fpdate,B1378+14),IF(periods_per_year=52,IF(A1379=1,fpdate,B1378+7),"n/a")),IF(periods_per_year=24,DATE(YEAR(fpdate),MONTH(fpdate)+(A1379-1)/2+IF(AND(DAY(fpdate)&gt;=15,MOD(A1379,2)=0),1,0),IF(MOD(A1379,2)=0,IF(DAY(fpdate)&gt;=15,DAY(fpdate)-14,DAY(fpdate)+14),DAY(fpdate))),IF(DAY(DATE(YEAR(fpdate),MONTH(fpdate)+A1379-1,DAY(fpdate)))&lt;&gt;DAY(fpdate),DATE(YEAR(fpdate),MONTH(fpdate)+A1379,0),DATE(YEAR(fpdate),MONTH(fpdate)+A1379-1,DAY(fpdate))))))</f>
        <v>#NAME?</v>
      </c>
      <c r="C1379" s="76" t="str">
        <f t="shared" si="2"/>
        <v>#NAME?</v>
      </c>
      <c r="D1379" s="77" t="str">
        <f>IF(A1379="","",IF(A1379=1,start_rate,IF(variable,IF(OR(A1379=1,A1379&lt;$J$23*periods_per_year),D1378,MIN($J$24,IF(MOD(A1379-1,$J$26)=0,MAX($J$25,D1378+$J$27),D1378))),D1378)))</f>
        <v>#NAME?</v>
      </c>
      <c r="E1379" s="78" t="str">
        <f t="shared" si="3"/>
        <v>#NAME?</v>
      </c>
      <c r="F1379" s="78" t="str">
        <f t="shared" si="4"/>
        <v>#NAME?</v>
      </c>
      <c r="G1379" s="78" t="str">
        <f>IF(OR(A1379="",A1379&lt;$E$23),"",IF(J1378&lt;=F1379,0,IF(IF(AND(A1379&gt;=$E$23,MOD(A1379-$E$23,int)=0),$E$24,0)+F1379&gt;=J1378+E1379,J1378+E1379-F1379,IF(AND(A1379&gt;=$E$23,MOD(A1379-$E$23,int)=0),$E$24,0)+IF(IF(AND(A1379&gt;=$E$23,MOD(A1379-$E$23,int)=0),$E$24,0)+IF(MOD(A1379-$E$27,periods_per_year)=0,$E$26,0)+F1379&lt;J1378+E1379,IF(MOD(A1379-$E$27,periods_per_year)=0,$E$26,0),J1378+E1379-IF(AND(A1379&gt;=$E$23,MOD(A1379-$E$23,int)=0),$E$24,0)-F1379))))</f>
        <v>#NAME?</v>
      </c>
      <c r="H1379" s="79"/>
      <c r="I1379" s="78" t="str">
        <f t="shared" si="5"/>
        <v>#NAME?</v>
      </c>
      <c r="J1379" s="78" t="str">
        <f t="shared" si="6"/>
        <v>#NAME?</v>
      </c>
      <c r="K1379" s="78" t="str">
        <f t="shared" si="7"/>
        <v>#NAME?</v>
      </c>
      <c r="L1379" s="78" t="str">
        <f t="shared" si="8"/>
        <v>#NAME?</v>
      </c>
      <c r="M1379" s="4"/>
      <c r="N1379" s="4"/>
      <c r="O1379" s="74" t="str">
        <f t="shared" si="9"/>
        <v>#NAME?</v>
      </c>
      <c r="P1379" s="75" t="str">
        <f>IF(O1379="","",IF(OR(periods_per_year=26,periods_per_year=52),IF(periods_per_year=26,IF(O1379=1,fpdate,P1378+14),IF(periods_per_year=52,IF(O1379=1,fpdate,P1378+7),"n/a")),IF(periods_per_year=24,DATE(YEAR(fpdate),MONTH(fpdate)+(O1379-1)/2+IF(AND(DAY(fpdate)&gt;=15,MOD(O1379,2)=0),1,0),IF(MOD(O1379,2)=0,IF(DAY(fpdate)&gt;=15,DAY(fpdate)-14,DAY(fpdate)+14),DAY(fpdate))),IF(DAY(DATE(YEAR(fpdate),MONTH(fpdate)+O1379-1,DAY(fpdate)))&lt;&gt;DAY(fpdate),DATE(YEAR(fpdate),MONTH(fpdate)+O1379,0),DATE(YEAR(fpdate),MONTH(fpdate)+O1379-1,DAY(fpdate))))))</f>
        <v>#NAME?</v>
      </c>
      <c r="Q1379" s="80" t="str">
        <f>IF(O1379="","",IF(D1379&lt;&gt;"",D1379,IF(O1379=1,start_rate,IF(variable,IF(OR(O1379=1,O1379&lt;$J$23*periods_per_year),Q1378,MIN($J$24,IF(MOD(O1379-1,$J$26)=0,MAX($J$25,Q1378+$J$27),Q1378))),Q1378))))</f>
        <v>#NAME?</v>
      </c>
      <c r="R1379" s="78" t="str">
        <f t="shared" si="10"/>
        <v>#NAME?</v>
      </c>
      <c r="S1379" s="78" t="str">
        <f t="shared" si="11"/>
        <v>#NAME?</v>
      </c>
      <c r="T1379" s="78" t="str">
        <f t="shared" si="12"/>
        <v>#NAME?</v>
      </c>
      <c r="U1379" s="78" t="str">
        <f t="shared" si="13"/>
        <v>#NAME?</v>
      </c>
    </row>
    <row r="1380" ht="12.75" customHeight="1">
      <c r="A1380" s="74" t="str">
        <f t="shared" si="1"/>
        <v>#NAME?</v>
      </c>
      <c r="B1380" s="75" t="str">
        <f>IF(A1380="","",IF(OR(periods_per_year=26,periods_per_year=52),IF(periods_per_year=26,IF(A1380=1,fpdate,B1379+14),IF(periods_per_year=52,IF(A1380=1,fpdate,B1379+7),"n/a")),IF(periods_per_year=24,DATE(YEAR(fpdate),MONTH(fpdate)+(A1380-1)/2+IF(AND(DAY(fpdate)&gt;=15,MOD(A1380,2)=0),1,0),IF(MOD(A1380,2)=0,IF(DAY(fpdate)&gt;=15,DAY(fpdate)-14,DAY(fpdate)+14),DAY(fpdate))),IF(DAY(DATE(YEAR(fpdate),MONTH(fpdate)+A1380-1,DAY(fpdate)))&lt;&gt;DAY(fpdate),DATE(YEAR(fpdate),MONTH(fpdate)+A1380,0),DATE(YEAR(fpdate),MONTH(fpdate)+A1380-1,DAY(fpdate))))))</f>
        <v>#NAME?</v>
      </c>
      <c r="C1380" s="76" t="str">
        <f t="shared" si="2"/>
        <v>#NAME?</v>
      </c>
      <c r="D1380" s="77" t="str">
        <f>IF(A1380="","",IF(A1380=1,start_rate,IF(variable,IF(OR(A1380=1,A1380&lt;$J$23*periods_per_year),D1379,MIN($J$24,IF(MOD(A1380-1,$J$26)=0,MAX($J$25,D1379+$J$27),D1379))),D1379)))</f>
        <v>#NAME?</v>
      </c>
      <c r="E1380" s="78" t="str">
        <f t="shared" si="3"/>
        <v>#NAME?</v>
      </c>
      <c r="F1380" s="78" t="str">
        <f t="shared" si="4"/>
        <v>#NAME?</v>
      </c>
      <c r="G1380" s="78" t="str">
        <f>IF(OR(A1380="",A1380&lt;$E$23),"",IF(J1379&lt;=F1380,0,IF(IF(AND(A1380&gt;=$E$23,MOD(A1380-$E$23,int)=0),$E$24,0)+F1380&gt;=J1379+E1380,J1379+E1380-F1380,IF(AND(A1380&gt;=$E$23,MOD(A1380-$E$23,int)=0),$E$24,0)+IF(IF(AND(A1380&gt;=$E$23,MOD(A1380-$E$23,int)=0),$E$24,0)+IF(MOD(A1380-$E$27,periods_per_year)=0,$E$26,0)+F1380&lt;J1379+E1380,IF(MOD(A1380-$E$27,periods_per_year)=0,$E$26,0),J1379+E1380-IF(AND(A1380&gt;=$E$23,MOD(A1380-$E$23,int)=0),$E$24,0)-F1380))))</f>
        <v>#NAME?</v>
      </c>
      <c r="H1380" s="79"/>
      <c r="I1380" s="78" t="str">
        <f t="shared" si="5"/>
        <v>#NAME?</v>
      </c>
      <c r="J1380" s="78" t="str">
        <f t="shared" si="6"/>
        <v>#NAME?</v>
      </c>
      <c r="K1380" s="78" t="str">
        <f t="shared" si="7"/>
        <v>#NAME?</v>
      </c>
      <c r="L1380" s="78" t="str">
        <f t="shared" si="8"/>
        <v>#NAME?</v>
      </c>
      <c r="M1380" s="4"/>
      <c r="N1380" s="4"/>
      <c r="O1380" s="74" t="str">
        <f t="shared" si="9"/>
        <v>#NAME?</v>
      </c>
      <c r="P1380" s="75" t="str">
        <f>IF(O1380="","",IF(OR(periods_per_year=26,periods_per_year=52),IF(periods_per_year=26,IF(O1380=1,fpdate,P1379+14),IF(periods_per_year=52,IF(O1380=1,fpdate,P1379+7),"n/a")),IF(periods_per_year=24,DATE(YEAR(fpdate),MONTH(fpdate)+(O1380-1)/2+IF(AND(DAY(fpdate)&gt;=15,MOD(O1380,2)=0),1,0),IF(MOD(O1380,2)=0,IF(DAY(fpdate)&gt;=15,DAY(fpdate)-14,DAY(fpdate)+14),DAY(fpdate))),IF(DAY(DATE(YEAR(fpdate),MONTH(fpdate)+O1380-1,DAY(fpdate)))&lt;&gt;DAY(fpdate),DATE(YEAR(fpdate),MONTH(fpdate)+O1380,0),DATE(YEAR(fpdate),MONTH(fpdate)+O1380-1,DAY(fpdate))))))</f>
        <v>#NAME?</v>
      </c>
      <c r="Q1380" s="80" t="str">
        <f>IF(O1380="","",IF(D1380&lt;&gt;"",D1380,IF(O1380=1,start_rate,IF(variable,IF(OR(O1380=1,O1380&lt;$J$23*periods_per_year),Q1379,MIN($J$24,IF(MOD(O1380-1,$J$26)=0,MAX($J$25,Q1379+$J$27),Q1379))),Q1379))))</f>
        <v>#NAME?</v>
      </c>
      <c r="R1380" s="78" t="str">
        <f t="shared" si="10"/>
        <v>#NAME?</v>
      </c>
      <c r="S1380" s="78" t="str">
        <f t="shared" si="11"/>
        <v>#NAME?</v>
      </c>
      <c r="T1380" s="78" t="str">
        <f t="shared" si="12"/>
        <v>#NAME?</v>
      </c>
      <c r="U1380" s="78" t="str">
        <f t="shared" si="13"/>
        <v>#NAME?</v>
      </c>
    </row>
    <row r="1381" ht="12.75" customHeight="1">
      <c r="A1381" s="74" t="str">
        <f t="shared" si="1"/>
        <v>#NAME?</v>
      </c>
      <c r="B1381" s="75" t="str">
        <f>IF(A1381="","",IF(OR(periods_per_year=26,periods_per_year=52),IF(periods_per_year=26,IF(A1381=1,fpdate,B1380+14),IF(periods_per_year=52,IF(A1381=1,fpdate,B1380+7),"n/a")),IF(periods_per_year=24,DATE(YEAR(fpdate),MONTH(fpdate)+(A1381-1)/2+IF(AND(DAY(fpdate)&gt;=15,MOD(A1381,2)=0),1,0),IF(MOD(A1381,2)=0,IF(DAY(fpdate)&gt;=15,DAY(fpdate)-14,DAY(fpdate)+14),DAY(fpdate))),IF(DAY(DATE(YEAR(fpdate),MONTH(fpdate)+A1381-1,DAY(fpdate)))&lt;&gt;DAY(fpdate),DATE(YEAR(fpdate),MONTH(fpdate)+A1381,0),DATE(YEAR(fpdate),MONTH(fpdate)+A1381-1,DAY(fpdate))))))</f>
        <v>#NAME?</v>
      </c>
      <c r="C1381" s="76" t="str">
        <f t="shared" si="2"/>
        <v>#NAME?</v>
      </c>
      <c r="D1381" s="77" t="str">
        <f>IF(A1381="","",IF(A1381=1,start_rate,IF(variable,IF(OR(A1381=1,A1381&lt;$J$23*periods_per_year),D1380,MIN($J$24,IF(MOD(A1381-1,$J$26)=0,MAX($J$25,D1380+$J$27),D1380))),D1380)))</f>
        <v>#NAME?</v>
      </c>
      <c r="E1381" s="78" t="str">
        <f t="shared" si="3"/>
        <v>#NAME?</v>
      </c>
      <c r="F1381" s="78" t="str">
        <f t="shared" si="4"/>
        <v>#NAME?</v>
      </c>
      <c r="G1381" s="78" t="str">
        <f>IF(OR(A1381="",A1381&lt;$E$23),"",IF(J1380&lt;=F1381,0,IF(IF(AND(A1381&gt;=$E$23,MOD(A1381-$E$23,int)=0),$E$24,0)+F1381&gt;=J1380+E1381,J1380+E1381-F1381,IF(AND(A1381&gt;=$E$23,MOD(A1381-$E$23,int)=0),$E$24,0)+IF(IF(AND(A1381&gt;=$E$23,MOD(A1381-$E$23,int)=0),$E$24,0)+IF(MOD(A1381-$E$27,periods_per_year)=0,$E$26,0)+F1381&lt;J1380+E1381,IF(MOD(A1381-$E$27,periods_per_year)=0,$E$26,0),J1380+E1381-IF(AND(A1381&gt;=$E$23,MOD(A1381-$E$23,int)=0),$E$24,0)-F1381))))</f>
        <v>#NAME?</v>
      </c>
      <c r="H1381" s="79"/>
      <c r="I1381" s="78" t="str">
        <f t="shared" si="5"/>
        <v>#NAME?</v>
      </c>
      <c r="J1381" s="78" t="str">
        <f t="shared" si="6"/>
        <v>#NAME?</v>
      </c>
      <c r="K1381" s="78" t="str">
        <f t="shared" si="7"/>
        <v>#NAME?</v>
      </c>
      <c r="L1381" s="78" t="str">
        <f t="shared" si="8"/>
        <v>#NAME?</v>
      </c>
      <c r="M1381" s="4"/>
      <c r="N1381" s="4"/>
      <c r="O1381" s="74" t="str">
        <f t="shared" si="9"/>
        <v>#NAME?</v>
      </c>
      <c r="P1381" s="75" t="str">
        <f>IF(O1381="","",IF(OR(periods_per_year=26,periods_per_year=52),IF(periods_per_year=26,IF(O1381=1,fpdate,P1380+14),IF(periods_per_year=52,IF(O1381=1,fpdate,P1380+7),"n/a")),IF(periods_per_year=24,DATE(YEAR(fpdate),MONTH(fpdate)+(O1381-1)/2+IF(AND(DAY(fpdate)&gt;=15,MOD(O1381,2)=0),1,0),IF(MOD(O1381,2)=0,IF(DAY(fpdate)&gt;=15,DAY(fpdate)-14,DAY(fpdate)+14),DAY(fpdate))),IF(DAY(DATE(YEAR(fpdate),MONTH(fpdate)+O1381-1,DAY(fpdate)))&lt;&gt;DAY(fpdate),DATE(YEAR(fpdate),MONTH(fpdate)+O1381,0),DATE(YEAR(fpdate),MONTH(fpdate)+O1381-1,DAY(fpdate))))))</f>
        <v>#NAME?</v>
      </c>
      <c r="Q1381" s="80" t="str">
        <f>IF(O1381="","",IF(D1381&lt;&gt;"",D1381,IF(O1381=1,start_rate,IF(variable,IF(OR(O1381=1,O1381&lt;$J$23*periods_per_year),Q1380,MIN($J$24,IF(MOD(O1381-1,$J$26)=0,MAX($J$25,Q1380+$J$27),Q1380))),Q1380))))</f>
        <v>#NAME?</v>
      </c>
      <c r="R1381" s="78" t="str">
        <f t="shared" si="10"/>
        <v>#NAME?</v>
      </c>
      <c r="S1381" s="78" t="str">
        <f t="shared" si="11"/>
        <v>#NAME?</v>
      </c>
      <c r="T1381" s="78" t="str">
        <f t="shared" si="12"/>
        <v>#NAME?</v>
      </c>
      <c r="U1381" s="78" t="str">
        <f t="shared" si="13"/>
        <v>#NAME?</v>
      </c>
    </row>
    <row r="1382" ht="12.75" customHeight="1">
      <c r="A1382" s="74" t="str">
        <f t="shared" si="1"/>
        <v>#NAME?</v>
      </c>
      <c r="B1382" s="75" t="str">
        <f>IF(A1382="","",IF(OR(periods_per_year=26,periods_per_year=52),IF(periods_per_year=26,IF(A1382=1,fpdate,B1381+14),IF(periods_per_year=52,IF(A1382=1,fpdate,B1381+7),"n/a")),IF(periods_per_year=24,DATE(YEAR(fpdate),MONTH(fpdate)+(A1382-1)/2+IF(AND(DAY(fpdate)&gt;=15,MOD(A1382,2)=0),1,0),IF(MOD(A1382,2)=0,IF(DAY(fpdate)&gt;=15,DAY(fpdate)-14,DAY(fpdate)+14),DAY(fpdate))),IF(DAY(DATE(YEAR(fpdate),MONTH(fpdate)+A1382-1,DAY(fpdate)))&lt;&gt;DAY(fpdate),DATE(YEAR(fpdate),MONTH(fpdate)+A1382,0),DATE(YEAR(fpdate),MONTH(fpdate)+A1382-1,DAY(fpdate))))))</f>
        <v>#NAME?</v>
      </c>
      <c r="C1382" s="76" t="str">
        <f t="shared" si="2"/>
        <v>#NAME?</v>
      </c>
      <c r="D1382" s="77" t="str">
        <f>IF(A1382="","",IF(A1382=1,start_rate,IF(variable,IF(OR(A1382=1,A1382&lt;$J$23*periods_per_year),D1381,MIN($J$24,IF(MOD(A1382-1,$J$26)=0,MAX($J$25,D1381+$J$27),D1381))),D1381)))</f>
        <v>#NAME?</v>
      </c>
      <c r="E1382" s="78" t="str">
        <f t="shared" si="3"/>
        <v>#NAME?</v>
      </c>
      <c r="F1382" s="78" t="str">
        <f t="shared" si="4"/>
        <v>#NAME?</v>
      </c>
      <c r="G1382" s="78" t="str">
        <f>IF(OR(A1382="",A1382&lt;$E$23),"",IF(J1381&lt;=F1382,0,IF(IF(AND(A1382&gt;=$E$23,MOD(A1382-$E$23,int)=0),$E$24,0)+F1382&gt;=J1381+E1382,J1381+E1382-F1382,IF(AND(A1382&gt;=$E$23,MOD(A1382-$E$23,int)=0),$E$24,0)+IF(IF(AND(A1382&gt;=$E$23,MOD(A1382-$E$23,int)=0),$E$24,0)+IF(MOD(A1382-$E$27,periods_per_year)=0,$E$26,0)+F1382&lt;J1381+E1382,IF(MOD(A1382-$E$27,periods_per_year)=0,$E$26,0),J1381+E1382-IF(AND(A1382&gt;=$E$23,MOD(A1382-$E$23,int)=0),$E$24,0)-F1382))))</f>
        <v>#NAME?</v>
      </c>
      <c r="H1382" s="79"/>
      <c r="I1382" s="78" t="str">
        <f t="shared" si="5"/>
        <v>#NAME?</v>
      </c>
      <c r="J1382" s="78" t="str">
        <f t="shared" si="6"/>
        <v>#NAME?</v>
      </c>
      <c r="K1382" s="78" t="str">
        <f t="shared" si="7"/>
        <v>#NAME?</v>
      </c>
      <c r="L1382" s="78" t="str">
        <f t="shared" si="8"/>
        <v>#NAME?</v>
      </c>
      <c r="M1382" s="4"/>
      <c r="N1382" s="4"/>
      <c r="O1382" s="74" t="str">
        <f t="shared" si="9"/>
        <v>#NAME?</v>
      </c>
      <c r="P1382" s="75" t="str">
        <f>IF(O1382="","",IF(OR(periods_per_year=26,periods_per_year=52),IF(periods_per_year=26,IF(O1382=1,fpdate,P1381+14),IF(periods_per_year=52,IF(O1382=1,fpdate,P1381+7),"n/a")),IF(periods_per_year=24,DATE(YEAR(fpdate),MONTH(fpdate)+(O1382-1)/2+IF(AND(DAY(fpdate)&gt;=15,MOD(O1382,2)=0),1,0),IF(MOD(O1382,2)=0,IF(DAY(fpdate)&gt;=15,DAY(fpdate)-14,DAY(fpdate)+14),DAY(fpdate))),IF(DAY(DATE(YEAR(fpdate),MONTH(fpdate)+O1382-1,DAY(fpdate)))&lt;&gt;DAY(fpdate),DATE(YEAR(fpdate),MONTH(fpdate)+O1382,0),DATE(YEAR(fpdate),MONTH(fpdate)+O1382-1,DAY(fpdate))))))</f>
        <v>#NAME?</v>
      </c>
      <c r="Q1382" s="80" t="str">
        <f>IF(O1382="","",IF(D1382&lt;&gt;"",D1382,IF(O1382=1,start_rate,IF(variable,IF(OR(O1382=1,O1382&lt;$J$23*periods_per_year),Q1381,MIN($J$24,IF(MOD(O1382-1,$J$26)=0,MAX($J$25,Q1381+$J$27),Q1381))),Q1381))))</f>
        <v>#NAME?</v>
      </c>
      <c r="R1382" s="78" t="str">
        <f t="shared" si="10"/>
        <v>#NAME?</v>
      </c>
      <c r="S1382" s="78" t="str">
        <f t="shared" si="11"/>
        <v>#NAME?</v>
      </c>
      <c r="T1382" s="78" t="str">
        <f t="shared" si="12"/>
        <v>#NAME?</v>
      </c>
      <c r="U1382" s="78" t="str">
        <f t="shared" si="13"/>
        <v>#NAME?</v>
      </c>
    </row>
    <row r="1383" ht="12.75" customHeight="1">
      <c r="A1383" s="74" t="str">
        <f t="shared" si="1"/>
        <v>#NAME?</v>
      </c>
      <c r="B1383" s="75" t="str">
        <f>IF(A1383="","",IF(OR(periods_per_year=26,periods_per_year=52),IF(periods_per_year=26,IF(A1383=1,fpdate,B1382+14),IF(periods_per_year=52,IF(A1383=1,fpdate,B1382+7),"n/a")),IF(periods_per_year=24,DATE(YEAR(fpdate),MONTH(fpdate)+(A1383-1)/2+IF(AND(DAY(fpdate)&gt;=15,MOD(A1383,2)=0),1,0),IF(MOD(A1383,2)=0,IF(DAY(fpdate)&gt;=15,DAY(fpdate)-14,DAY(fpdate)+14),DAY(fpdate))),IF(DAY(DATE(YEAR(fpdate),MONTH(fpdate)+A1383-1,DAY(fpdate)))&lt;&gt;DAY(fpdate),DATE(YEAR(fpdate),MONTH(fpdate)+A1383,0),DATE(YEAR(fpdate),MONTH(fpdate)+A1383-1,DAY(fpdate))))))</f>
        <v>#NAME?</v>
      </c>
      <c r="C1383" s="76" t="str">
        <f t="shared" si="2"/>
        <v>#NAME?</v>
      </c>
      <c r="D1383" s="77" t="str">
        <f>IF(A1383="","",IF(A1383=1,start_rate,IF(variable,IF(OR(A1383=1,A1383&lt;$J$23*periods_per_year),D1382,MIN($J$24,IF(MOD(A1383-1,$J$26)=0,MAX($J$25,D1382+$J$27),D1382))),D1382)))</f>
        <v>#NAME?</v>
      </c>
      <c r="E1383" s="78" t="str">
        <f t="shared" si="3"/>
        <v>#NAME?</v>
      </c>
      <c r="F1383" s="78" t="str">
        <f t="shared" si="4"/>
        <v>#NAME?</v>
      </c>
      <c r="G1383" s="78" t="str">
        <f>IF(OR(A1383="",A1383&lt;$E$23),"",IF(J1382&lt;=F1383,0,IF(IF(AND(A1383&gt;=$E$23,MOD(A1383-$E$23,int)=0),$E$24,0)+F1383&gt;=J1382+E1383,J1382+E1383-F1383,IF(AND(A1383&gt;=$E$23,MOD(A1383-$E$23,int)=0),$E$24,0)+IF(IF(AND(A1383&gt;=$E$23,MOD(A1383-$E$23,int)=0),$E$24,0)+IF(MOD(A1383-$E$27,periods_per_year)=0,$E$26,0)+F1383&lt;J1382+E1383,IF(MOD(A1383-$E$27,periods_per_year)=0,$E$26,0),J1382+E1383-IF(AND(A1383&gt;=$E$23,MOD(A1383-$E$23,int)=0),$E$24,0)-F1383))))</f>
        <v>#NAME?</v>
      </c>
      <c r="H1383" s="79"/>
      <c r="I1383" s="78" t="str">
        <f t="shared" si="5"/>
        <v>#NAME?</v>
      </c>
      <c r="J1383" s="78" t="str">
        <f t="shared" si="6"/>
        <v>#NAME?</v>
      </c>
      <c r="K1383" s="78" t="str">
        <f t="shared" si="7"/>
        <v>#NAME?</v>
      </c>
      <c r="L1383" s="78" t="str">
        <f t="shared" si="8"/>
        <v>#NAME?</v>
      </c>
      <c r="M1383" s="4"/>
      <c r="N1383" s="4"/>
      <c r="O1383" s="74" t="str">
        <f t="shared" si="9"/>
        <v>#NAME?</v>
      </c>
      <c r="P1383" s="75" t="str">
        <f>IF(O1383="","",IF(OR(periods_per_year=26,periods_per_year=52),IF(periods_per_year=26,IF(O1383=1,fpdate,P1382+14),IF(periods_per_year=52,IF(O1383=1,fpdate,P1382+7),"n/a")),IF(periods_per_year=24,DATE(YEAR(fpdate),MONTH(fpdate)+(O1383-1)/2+IF(AND(DAY(fpdate)&gt;=15,MOD(O1383,2)=0),1,0),IF(MOD(O1383,2)=0,IF(DAY(fpdate)&gt;=15,DAY(fpdate)-14,DAY(fpdate)+14),DAY(fpdate))),IF(DAY(DATE(YEAR(fpdate),MONTH(fpdate)+O1383-1,DAY(fpdate)))&lt;&gt;DAY(fpdate),DATE(YEAR(fpdate),MONTH(fpdate)+O1383,0),DATE(YEAR(fpdate),MONTH(fpdate)+O1383-1,DAY(fpdate))))))</f>
        <v>#NAME?</v>
      </c>
      <c r="Q1383" s="80" t="str">
        <f>IF(O1383="","",IF(D1383&lt;&gt;"",D1383,IF(O1383=1,start_rate,IF(variable,IF(OR(O1383=1,O1383&lt;$J$23*periods_per_year),Q1382,MIN($J$24,IF(MOD(O1383-1,$J$26)=0,MAX($J$25,Q1382+$J$27),Q1382))),Q1382))))</f>
        <v>#NAME?</v>
      </c>
      <c r="R1383" s="78" t="str">
        <f t="shared" si="10"/>
        <v>#NAME?</v>
      </c>
      <c r="S1383" s="78" t="str">
        <f t="shared" si="11"/>
        <v>#NAME?</v>
      </c>
      <c r="T1383" s="78" t="str">
        <f t="shared" si="12"/>
        <v>#NAME?</v>
      </c>
      <c r="U1383" s="78" t="str">
        <f t="shared" si="13"/>
        <v>#NAME?</v>
      </c>
    </row>
    <row r="1384" ht="12.75" customHeight="1">
      <c r="A1384" s="74" t="str">
        <f t="shared" si="1"/>
        <v>#NAME?</v>
      </c>
      <c r="B1384" s="75" t="str">
        <f>IF(A1384="","",IF(OR(periods_per_year=26,periods_per_year=52),IF(periods_per_year=26,IF(A1384=1,fpdate,B1383+14),IF(periods_per_year=52,IF(A1384=1,fpdate,B1383+7),"n/a")),IF(periods_per_year=24,DATE(YEAR(fpdate),MONTH(fpdate)+(A1384-1)/2+IF(AND(DAY(fpdate)&gt;=15,MOD(A1384,2)=0),1,0),IF(MOD(A1384,2)=0,IF(DAY(fpdate)&gt;=15,DAY(fpdate)-14,DAY(fpdate)+14),DAY(fpdate))),IF(DAY(DATE(YEAR(fpdate),MONTH(fpdate)+A1384-1,DAY(fpdate)))&lt;&gt;DAY(fpdate),DATE(YEAR(fpdate),MONTH(fpdate)+A1384,0),DATE(YEAR(fpdate),MONTH(fpdate)+A1384-1,DAY(fpdate))))))</f>
        <v>#NAME?</v>
      </c>
      <c r="C1384" s="76" t="str">
        <f t="shared" si="2"/>
        <v>#NAME?</v>
      </c>
      <c r="D1384" s="77" t="str">
        <f>IF(A1384="","",IF(A1384=1,start_rate,IF(variable,IF(OR(A1384=1,A1384&lt;$J$23*periods_per_year),D1383,MIN($J$24,IF(MOD(A1384-1,$J$26)=0,MAX($J$25,D1383+$J$27),D1383))),D1383)))</f>
        <v>#NAME?</v>
      </c>
      <c r="E1384" s="78" t="str">
        <f t="shared" si="3"/>
        <v>#NAME?</v>
      </c>
      <c r="F1384" s="78" t="str">
        <f t="shared" si="4"/>
        <v>#NAME?</v>
      </c>
      <c r="G1384" s="78" t="str">
        <f>IF(OR(A1384="",A1384&lt;$E$23),"",IF(J1383&lt;=F1384,0,IF(IF(AND(A1384&gt;=$E$23,MOD(A1384-$E$23,int)=0),$E$24,0)+F1384&gt;=J1383+E1384,J1383+E1384-F1384,IF(AND(A1384&gt;=$E$23,MOD(A1384-$E$23,int)=0),$E$24,0)+IF(IF(AND(A1384&gt;=$E$23,MOD(A1384-$E$23,int)=0),$E$24,0)+IF(MOD(A1384-$E$27,periods_per_year)=0,$E$26,0)+F1384&lt;J1383+E1384,IF(MOD(A1384-$E$27,periods_per_year)=0,$E$26,0),J1383+E1384-IF(AND(A1384&gt;=$E$23,MOD(A1384-$E$23,int)=0),$E$24,0)-F1384))))</f>
        <v>#NAME?</v>
      </c>
      <c r="H1384" s="79"/>
      <c r="I1384" s="78" t="str">
        <f t="shared" si="5"/>
        <v>#NAME?</v>
      </c>
      <c r="J1384" s="78" t="str">
        <f t="shared" si="6"/>
        <v>#NAME?</v>
      </c>
      <c r="K1384" s="78" t="str">
        <f t="shared" si="7"/>
        <v>#NAME?</v>
      </c>
      <c r="L1384" s="78" t="str">
        <f t="shared" si="8"/>
        <v>#NAME?</v>
      </c>
      <c r="M1384" s="4"/>
      <c r="N1384" s="4"/>
      <c r="O1384" s="74" t="str">
        <f t="shared" si="9"/>
        <v>#NAME?</v>
      </c>
      <c r="P1384" s="75" t="str">
        <f>IF(O1384="","",IF(OR(periods_per_year=26,periods_per_year=52),IF(periods_per_year=26,IF(O1384=1,fpdate,P1383+14),IF(periods_per_year=52,IF(O1384=1,fpdate,P1383+7),"n/a")),IF(periods_per_year=24,DATE(YEAR(fpdate),MONTH(fpdate)+(O1384-1)/2+IF(AND(DAY(fpdate)&gt;=15,MOD(O1384,2)=0),1,0),IF(MOD(O1384,2)=0,IF(DAY(fpdate)&gt;=15,DAY(fpdate)-14,DAY(fpdate)+14),DAY(fpdate))),IF(DAY(DATE(YEAR(fpdate),MONTH(fpdate)+O1384-1,DAY(fpdate)))&lt;&gt;DAY(fpdate),DATE(YEAR(fpdate),MONTH(fpdate)+O1384,0),DATE(YEAR(fpdate),MONTH(fpdate)+O1384-1,DAY(fpdate))))))</f>
        <v>#NAME?</v>
      </c>
      <c r="Q1384" s="80" t="str">
        <f>IF(O1384="","",IF(D1384&lt;&gt;"",D1384,IF(O1384=1,start_rate,IF(variable,IF(OR(O1384=1,O1384&lt;$J$23*periods_per_year),Q1383,MIN($J$24,IF(MOD(O1384-1,$J$26)=0,MAX($J$25,Q1383+$J$27),Q1383))),Q1383))))</f>
        <v>#NAME?</v>
      </c>
      <c r="R1384" s="78" t="str">
        <f t="shared" si="10"/>
        <v>#NAME?</v>
      </c>
      <c r="S1384" s="78" t="str">
        <f t="shared" si="11"/>
        <v>#NAME?</v>
      </c>
      <c r="T1384" s="78" t="str">
        <f t="shared" si="12"/>
        <v>#NAME?</v>
      </c>
      <c r="U1384" s="78" t="str">
        <f t="shared" si="13"/>
        <v>#NAME?</v>
      </c>
    </row>
    <row r="1385" ht="12.75" customHeight="1">
      <c r="A1385" s="74" t="str">
        <f t="shared" si="1"/>
        <v>#NAME?</v>
      </c>
      <c r="B1385" s="75" t="str">
        <f>IF(A1385="","",IF(OR(periods_per_year=26,periods_per_year=52),IF(periods_per_year=26,IF(A1385=1,fpdate,B1384+14),IF(periods_per_year=52,IF(A1385=1,fpdate,B1384+7),"n/a")),IF(periods_per_year=24,DATE(YEAR(fpdate),MONTH(fpdate)+(A1385-1)/2+IF(AND(DAY(fpdate)&gt;=15,MOD(A1385,2)=0),1,0),IF(MOD(A1385,2)=0,IF(DAY(fpdate)&gt;=15,DAY(fpdate)-14,DAY(fpdate)+14),DAY(fpdate))),IF(DAY(DATE(YEAR(fpdate),MONTH(fpdate)+A1385-1,DAY(fpdate)))&lt;&gt;DAY(fpdate),DATE(YEAR(fpdate),MONTH(fpdate)+A1385,0),DATE(YEAR(fpdate),MONTH(fpdate)+A1385-1,DAY(fpdate))))))</f>
        <v>#NAME?</v>
      </c>
      <c r="C1385" s="76" t="str">
        <f t="shared" si="2"/>
        <v>#NAME?</v>
      </c>
      <c r="D1385" s="77" t="str">
        <f>IF(A1385="","",IF(A1385=1,start_rate,IF(variable,IF(OR(A1385=1,A1385&lt;$J$23*periods_per_year),D1384,MIN($J$24,IF(MOD(A1385-1,$J$26)=0,MAX($J$25,D1384+$J$27),D1384))),D1384)))</f>
        <v>#NAME?</v>
      </c>
      <c r="E1385" s="78" t="str">
        <f t="shared" si="3"/>
        <v>#NAME?</v>
      </c>
      <c r="F1385" s="78" t="str">
        <f t="shared" si="4"/>
        <v>#NAME?</v>
      </c>
      <c r="G1385" s="78" t="str">
        <f>IF(OR(A1385="",A1385&lt;$E$23),"",IF(J1384&lt;=F1385,0,IF(IF(AND(A1385&gt;=$E$23,MOD(A1385-$E$23,int)=0),$E$24,0)+F1385&gt;=J1384+E1385,J1384+E1385-F1385,IF(AND(A1385&gt;=$E$23,MOD(A1385-$E$23,int)=0),$E$24,0)+IF(IF(AND(A1385&gt;=$E$23,MOD(A1385-$E$23,int)=0),$E$24,0)+IF(MOD(A1385-$E$27,periods_per_year)=0,$E$26,0)+F1385&lt;J1384+E1385,IF(MOD(A1385-$E$27,periods_per_year)=0,$E$26,0),J1384+E1385-IF(AND(A1385&gt;=$E$23,MOD(A1385-$E$23,int)=0),$E$24,0)-F1385))))</f>
        <v>#NAME?</v>
      </c>
      <c r="H1385" s="79"/>
      <c r="I1385" s="78" t="str">
        <f t="shared" si="5"/>
        <v>#NAME?</v>
      </c>
      <c r="J1385" s="78" t="str">
        <f t="shared" si="6"/>
        <v>#NAME?</v>
      </c>
      <c r="K1385" s="78" t="str">
        <f t="shared" si="7"/>
        <v>#NAME?</v>
      </c>
      <c r="L1385" s="78" t="str">
        <f t="shared" si="8"/>
        <v>#NAME?</v>
      </c>
      <c r="M1385" s="4"/>
      <c r="N1385" s="4"/>
      <c r="O1385" s="74" t="str">
        <f t="shared" si="9"/>
        <v>#NAME?</v>
      </c>
      <c r="P1385" s="75" t="str">
        <f>IF(O1385="","",IF(OR(periods_per_year=26,periods_per_year=52),IF(periods_per_year=26,IF(O1385=1,fpdate,P1384+14),IF(periods_per_year=52,IF(O1385=1,fpdate,P1384+7),"n/a")),IF(periods_per_year=24,DATE(YEAR(fpdate),MONTH(fpdate)+(O1385-1)/2+IF(AND(DAY(fpdate)&gt;=15,MOD(O1385,2)=0),1,0),IF(MOD(O1385,2)=0,IF(DAY(fpdate)&gt;=15,DAY(fpdate)-14,DAY(fpdate)+14),DAY(fpdate))),IF(DAY(DATE(YEAR(fpdate),MONTH(fpdate)+O1385-1,DAY(fpdate)))&lt;&gt;DAY(fpdate),DATE(YEAR(fpdate),MONTH(fpdate)+O1385,0),DATE(YEAR(fpdate),MONTH(fpdate)+O1385-1,DAY(fpdate))))))</f>
        <v>#NAME?</v>
      </c>
      <c r="Q1385" s="80" t="str">
        <f>IF(O1385="","",IF(D1385&lt;&gt;"",D1385,IF(O1385=1,start_rate,IF(variable,IF(OR(O1385=1,O1385&lt;$J$23*periods_per_year),Q1384,MIN($J$24,IF(MOD(O1385-1,$J$26)=0,MAX($J$25,Q1384+$J$27),Q1384))),Q1384))))</f>
        <v>#NAME?</v>
      </c>
      <c r="R1385" s="78" t="str">
        <f t="shared" si="10"/>
        <v>#NAME?</v>
      </c>
      <c r="S1385" s="78" t="str">
        <f t="shared" si="11"/>
        <v>#NAME?</v>
      </c>
      <c r="T1385" s="78" t="str">
        <f t="shared" si="12"/>
        <v>#NAME?</v>
      </c>
      <c r="U1385" s="78" t="str">
        <f t="shared" si="13"/>
        <v>#NAME?</v>
      </c>
    </row>
    <row r="1386" ht="12.75" customHeight="1">
      <c r="A1386" s="74" t="str">
        <f t="shared" si="1"/>
        <v>#NAME?</v>
      </c>
      <c r="B1386" s="75" t="str">
        <f>IF(A1386="","",IF(OR(periods_per_year=26,periods_per_year=52),IF(periods_per_year=26,IF(A1386=1,fpdate,B1385+14),IF(periods_per_year=52,IF(A1386=1,fpdate,B1385+7),"n/a")),IF(periods_per_year=24,DATE(YEAR(fpdate),MONTH(fpdate)+(A1386-1)/2+IF(AND(DAY(fpdate)&gt;=15,MOD(A1386,2)=0),1,0),IF(MOD(A1386,2)=0,IF(DAY(fpdate)&gt;=15,DAY(fpdate)-14,DAY(fpdate)+14),DAY(fpdate))),IF(DAY(DATE(YEAR(fpdate),MONTH(fpdate)+A1386-1,DAY(fpdate)))&lt;&gt;DAY(fpdate),DATE(YEAR(fpdate),MONTH(fpdate)+A1386,0),DATE(YEAR(fpdate),MONTH(fpdate)+A1386-1,DAY(fpdate))))))</f>
        <v>#NAME?</v>
      </c>
      <c r="C1386" s="76" t="str">
        <f t="shared" si="2"/>
        <v>#NAME?</v>
      </c>
      <c r="D1386" s="77" t="str">
        <f>IF(A1386="","",IF(A1386=1,start_rate,IF(variable,IF(OR(A1386=1,A1386&lt;$J$23*periods_per_year),D1385,MIN($J$24,IF(MOD(A1386-1,$J$26)=0,MAX($J$25,D1385+$J$27),D1385))),D1385)))</f>
        <v>#NAME?</v>
      </c>
      <c r="E1386" s="78" t="str">
        <f t="shared" si="3"/>
        <v>#NAME?</v>
      </c>
      <c r="F1386" s="78" t="str">
        <f t="shared" si="4"/>
        <v>#NAME?</v>
      </c>
      <c r="G1386" s="78" t="str">
        <f>IF(OR(A1386="",A1386&lt;$E$23),"",IF(J1385&lt;=F1386,0,IF(IF(AND(A1386&gt;=$E$23,MOD(A1386-$E$23,int)=0),$E$24,0)+F1386&gt;=J1385+E1386,J1385+E1386-F1386,IF(AND(A1386&gt;=$E$23,MOD(A1386-$E$23,int)=0),$E$24,0)+IF(IF(AND(A1386&gt;=$E$23,MOD(A1386-$E$23,int)=0),$E$24,0)+IF(MOD(A1386-$E$27,periods_per_year)=0,$E$26,0)+F1386&lt;J1385+E1386,IF(MOD(A1386-$E$27,periods_per_year)=0,$E$26,0),J1385+E1386-IF(AND(A1386&gt;=$E$23,MOD(A1386-$E$23,int)=0),$E$24,0)-F1386))))</f>
        <v>#NAME?</v>
      </c>
      <c r="H1386" s="79"/>
      <c r="I1386" s="78" t="str">
        <f t="shared" si="5"/>
        <v>#NAME?</v>
      </c>
      <c r="J1386" s="78" t="str">
        <f t="shared" si="6"/>
        <v>#NAME?</v>
      </c>
      <c r="K1386" s="78" t="str">
        <f t="shared" si="7"/>
        <v>#NAME?</v>
      </c>
      <c r="L1386" s="78" t="str">
        <f t="shared" si="8"/>
        <v>#NAME?</v>
      </c>
      <c r="M1386" s="4"/>
      <c r="N1386" s="4"/>
      <c r="O1386" s="74" t="str">
        <f t="shared" si="9"/>
        <v>#NAME?</v>
      </c>
      <c r="P1386" s="75" t="str">
        <f>IF(O1386="","",IF(OR(periods_per_year=26,periods_per_year=52),IF(periods_per_year=26,IF(O1386=1,fpdate,P1385+14),IF(periods_per_year=52,IF(O1386=1,fpdate,P1385+7),"n/a")),IF(periods_per_year=24,DATE(YEAR(fpdate),MONTH(fpdate)+(O1386-1)/2+IF(AND(DAY(fpdate)&gt;=15,MOD(O1386,2)=0),1,0),IF(MOD(O1386,2)=0,IF(DAY(fpdate)&gt;=15,DAY(fpdate)-14,DAY(fpdate)+14),DAY(fpdate))),IF(DAY(DATE(YEAR(fpdate),MONTH(fpdate)+O1386-1,DAY(fpdate)))&lt;&gt;DAY(fpdate),DATE(YEAR(fpdate),MONTH(fpdate)+O1386,0),DATE(YEAR(fpdate),MONTH(fpdate)+O1386-1,DAY(fpdate))))))</f>
        <v>#NAME?</v>
      </c>
      <c r="Q1386" s="80" t="str">
        <f>IF(O1386="","",IF(D1386&lt;&gt;"",D1386,IF(O1386=1,start_rate,IF(variable,IF(OR(O1386=1,O1386&lt;$J$23*periods_per_year),Q1385,MIN($J$24,IF(MOD(O1386-1,$J$26)=0,MAX($J$25,Q1385+$J$27),Q1385))),Q1385))))</f>
        <v>#NAME?</v>
      </c>
      <c r="R1386" s="78" t="str">
        <f t="shared" si="10"/>
        <v>#NAME?</v>
      </c>
      <c r="S1386" s="78" t="str">
        <f t="shared" si="11"/>
        <v>#NAME?</v>
      </c>
      <c r="T1386" s="78" t="str">
        <f t="shared" si="12"/>
        <v>#NAME?</v>
      </c>
      <c r="U1386" s="78" t="str">
        <f t="shared" si="13"/>
        <v>#NAME?</v>
      </c>
    </row>
    <row r="1387" ht="12.75" customHeight="1">
      <c r="A1387" s="74" t="str">
        <f t="shared" si="1"/>
        <v>#NAME?</v>
      </c>
      <c r="B1387" s="75" t="str">
        <f>IF(A1387="","",IF(OR(periods_per_year=26,periods_per_year=52),IF(periods_per_year=26,IF(A1387=1,fpdate,B1386+14),IF(periods_per_year=52,IF(A1387=1,fpdate,B1386+7),"n/a")),IF(periods_per_year=24,DATE(YEAR(fpdate),MONTH(fpdate)+(A1387-1)/2+IF(AND(DAY(fpdate)&gt;=15,MOD(A1387,2)=0),1,0),IF(MOD(A1387,2)=0,IF(DAY(fpdate)&gt;=15,DAY(fpdate)-14,DAY(fpdate)+14),DAY(fpdate))),IF(DAY(DATE(YEAR(fpdate),MONTH(fpdate)+A1387-1,DAY(fpdate)))&lt;&gt;DAY(fpdate),DATE(YEAR(fpdate),MONTH(fpdate)+A1387,0),DATE(YEAR(fpdate),MONTH(fpdate)+A1387-1,DAY(fpdate))))))</f>
        <v>#NAME?</v>
      </c>
      <c r="C1387" s="76" t="str">
        <f t="shared" si="2"/>
        <v>#NAME?</v>
      </c>
      <c r="D1387" s="77" t="str">
        <f>IF(A1387="","",IF(A1387=1,start_rate,IF(variable,IF(OR(A1387=1,A1387&lt;$J$23*periods_per_year),D1386,MIN($J$24,IF(MOD(A1387-1,$J$26)=0,MAX($J$25,D1386+$J$27),D1386))),D1386)))</f>
        <v>#NAME?</v>
      </c>
      <c r="E1387" s="78" t="str">
        <f t="shared" si="3"/>
        <v>#NAME?</v>
      </c>
      <c r="F1387" s="78" t="str">
        <f t="shared" si="4"/>
        <v>#NAME?</v>
      </c>
      <c r="G1387" s="78" t="str">
        <f>IF(OR(A1387="",A1387&lt;$E$23),"",IF(J1386&lt;=F1387,0,IF(IF(AND(A1387&gt;=$E$23,MOD(A1387-$E$23,int)=0),$E$24,0)+F1387&gt;=J1386+E1387,J1386+E1387-F1387,IF(AND(A1387&gt;=$E$23,MOD(A1387-$E$23,int)=0),$E$24,0)+IF(IF(AND(A1387&gt;=$E$23,MOD(A1387-$E$23,int)=0),$E$24,0)+IF(MOD(A1387-$E$27,periods_per_year)=0,$E$26,0)+F1387&lt;J1386+E1387,IF(MOD(A1387-$E$27,periods_per_year)=0,$E$26,0),J1386+E1387-IF(AND(A1387&gt;=$E$23,MOD(A1387-$E$23,int)=0),$E$24,0)-F1387))))</f>
        <v>#NAME?</v>
      </c>
      <c r="H1387" s="79"/>
      <c r="I1387" s="78" t="str">
        <f t="shared" si="5"/>
        <v>#NAME?</v>
      </c>
      <c r="J1387" s="78" t="str">
        <f t="shared" si="6"/>
        <v>#NAME?</v>
      </c>
      <c r="K1387" s="78" t="str">
        <f t="shared" si="7"/>
        <v>#NAME?</v>
      </c>
      <c r="L1387" s="78" t="str">
        <f t="shared" si="8"/>
        <v>#NAME?</v>
      </c>
      <c r="M1387" s="4"/>
      <c r="N1387" s="4"/>
      <c r="O1387" s="74" t="str">
        <f t="shared" si="9"/>
        <v>#NAME?</v>
      </c>
      <c r="P1387" s="75" t="str">
        <f>IF(O1387="","",IF(OR(periods_per_year=26,periods_per_year=52),IF(periods_per_year=26,IF(O1387=1,fpdate,P1386+14),IF(periods_per_year=52,IF(O1387=1,fpdate,P1386+7),"n/a")),IF(periods_per_year=24,DATE(YEAR(fpdate),MONTH(fpdate)+(O1387-1)/2+IF(AND(DAY(fpdate)&gt;=15,MOD(O1387,2)=0),1,0),IF(MOD(O1387,2)=0,IF(DAY(fpdate)&gt;=15,DAY(fpdate)-14,DAY(fpdate)+14),DAY(fpdate))),IF(DAY(DATE(YEAR(fpdate),MONTH(fpdate)+O1387-1,DAY(fpdate)))&lt;&gt;DAY(fpdate),DATE(YEAR(fpdate),MONTH(fpdate)+O1387,0),DATE(YEAR(fpdate),MONTH(fpdate)+O1387-1,DAY(fpdate))))))</f>
        <v>#NAME?</v>
      </c>
      <c r="Q1387" s="80" t="str">
        <f>IF(O1387="","",IF(D1387&lt;&gt;"",D1387,IF(O1387=1,start_rate,IF(variable,IF(OR(O1387=1,O1387&lt;$J$23*periods_per_year),Q1386,MIN($J$24,IF(MOD(O1387-1,$J$26)=0,MAX($J$25,Q1386+$J$27),Q1386))),Q1386))))</f>
        <v>#NAME?</v>
      </c>
      <c r="R1387" s="78" t="str">
        <f t="shared" si="10"/>
        <v>#NAME?</v>
      </c>
      <c r="S1387" s="78" t="str">
        <f t="shared" si="11"/>
        <v>#NAME?</v>
      </c>
      <c r="T1387" s="78" t="str">
        <f t="shared" si="12"/>
        <v>#NAME?</v>
      </c>
      <c r="U1387" s="78" t="str">
        <f t="shared" si="13"/>
        <v>#NAME?</v>
      </c>
    </row>
    <row r="1388" ht="12.75" customHeight="1">
      <c r="A1388" s="74" t="str">
        <f t="shared" si="1"/>
        <v>#NAME?</v>
      </c>
      <c r="B1388" s="75" t="str">
        <f>IF(A1388="","",IF(OR(periods_per_year=26,periods_per_year=52),IF(periods_per_year=26,IF(A1388=1,fpdate,B1387+14),IF(periods_per_year=52,IF(A1388=1,fpdate,B1387+7),"n/a")),IF(periods_per_year=24,DATE(YEAR(fpdate),MONTH(fpdate)+(A1388-1)/2+IF(AND(DAY(fpdate)&gt;=15,MOD(A1388,2)=0),1,0),IF(MOD(A1388,2)=0,IF(DAY(fpdate)&gt;=15,DAY(fpdate)-14,DAY(fpdate)+14),DAY(fpdate))),IF(DAY(DATE(YEAR(fpdate),MONTH(fpdate)+A1388-1,DAY(fpdate)))&lt;&gt;DAY(fpdate),DATE(YEAR(fpdate),MONTH(fpdate)+A1388,0),DATE(YEAR(fpdate),MONTH(fpdate)+A1388-1,DAY(fpdate))))))</f>
        <v>#NAME?</v>
      </c>
      <c r="C1388" s="76" t="str">
        <f t="shared" si="2"/>
        <v>#NAME?</v>
      </c>
      <c r="D1388" s="77" t="str">
        <f>IF(A1388="","",IF(A1388=1,start_rate,IF(variable,IF(OR(A1388=1,A1388&lt;$J$23*periods_per_year),D1387,MIN($J$24,IF(MOD(A1388-1,$J$26)=0,MAX($J$25,D1387+$J$27),D1387))),D1387)))</f>
        <v>#NAME?</v>
      </c>
      <c r="E1388" s="78" t="str">
        <f t="shared" si="3"/>
        <v>#NAME?</v>
      </c>
      <c r="F1388" s="78" t="str">
        <f t="shared" si="4"/>
        <v>#NAME?</v>
      </c>
      <c r="G1388" s="78" t="str">
        <f>IF(OR(A1388="",A1388&lt;$E$23),"",IF(J1387&lt;=F1388,0,IF(IF(AND(A1388&gt;=$E$23,MOD(A1388-$E$23,int)=0),$E$24,0)+F1388&gt;=J1387+E1388,J1387+E1388-F1388,IF(AND(A1388&gt;=$E$23,MOD(A1388-$E$23,int)=0),$E$24,0)+IF(IF(AND(A1388&gt;=$E$23,MOD(A1388-$E$23,int)=0),$E$24,0)+IF(MOD(A1388-$E$27,periods_per_year)=0,$E$26,0)+F1388&lt;J1387+E1388,IF(MOD(A1388-$E$27,periods_per_year)=0,$E$26,0),J1387+E1388-IF(AND(A1388&gt;=$E$23,MOD(A1388-$E$23,int)=0),$E$24,0)-F1388))))</f>
        <v>#NAME?</v>
      </c>
      <c r="H1388" s="79"/>
      <c r="I1388" s="78" t="str">
        <f t="shared" si="5"/>
        <v>#NAME?</v>
      </c>
      <c r="J1388" s="78" t="str">
        <f t="shared" si="6"/>
        <v>#NAME?</v>
      </c>
      <c r="K1388" s="78" t="str">
        <f t="shared" si="7"/>
        <v>#NAME?</v>
      </c>
      <c r="L1388" s="78" t="str">
        <f t="shared" si="8"/>
        <v>#NAME?</v>
      </c>
      <c r="M1388" s="4"/>
      <c r="N1388" s="4"/>
      <c r="O1388" s="74" t="str">
        <f t="shared" si="9"/>
        <v>#NAME?</v>
      </c>
      <c r="P1388" s="75" t="str">
        <f>IF(O1388="","",IF(OR(periods_per_year=26,periods_per_year=52),IF(periods_per_year=26,IF(O1388=1,fpdate,P1387+14),IF(periods_per_year=52,IF(O1388=1,fpdate,P1387+7),"n/a")),IF(periods_per_year=24,DATE(YEAR(fpdate),MONTH(fpdate)+(O1388-1)/2+IF(AND(DAY(fpdate)&gt;=15,MOD(O1388,2)=0),1,0),IF(MOD(O1388,2)=0,IF(DAY(fpdate)&gt;=15,DAY(fpdate)-14,DAY(fpdate)+14),DAY(fpdate))),IF(DAY(DATE(YEAR(fpdate),MONTH(fpdate)+O1388-1,DAY(fpdate)))&lt;&gt;DAY(fpdate),DATE(YEAR(fpdate),MONTH(fpdate)+O1388,0),DATE(YEAR(fpdate),MONTH(fpdate)+O1388-1,DAY(fpdate))))))</f>
        <v>#NAME?</v>
      </c>
      <c r="Q1388" s="80" t="str">
        <f>IF(O1388="","",IF(D1388&lt;&gt;"",D1388,IF(O1388=1,start_rate,IF(variable,IF(OR(O1388=1,O1388&lt;$J$23*periods_per_year),Q1387,MIN($J$24,IF(MOD(O1388-1,$J$26)=0,MAX($J$25,Q1387+$J$27),Q1387))),Q1387))))</f>
        <v>#NAME?</v>
      </c>
      <c r="R1388" s="78" t="str">
        <f t="shared" si="10"/>
        <v>#NAME?</v>
      </c>
      <c r="S1388" s="78" t="str">
        <f t="shared" si="11"/>
        <v>#NAME?</v>
      </c>
      <c r="T1388" s="78" t="str">
        <f t="shared" si="12"/>
        <v>#NAME?</v>
      </c>
      <c r="U1388" s="78" t="str">
        <f t="shared" si="13"/>
        <v>#NAME?</v>
      </c>
    </row>
    <row r="1389" ht="12.75" customHeight="1">
      <c r="A1389" s="74" t="str">
        <f t="shared" si="1"/>
        <v>#NAME?</v>
      </c>
      <c r="B1389" s="75" t="str">
        <f>IF(A1389="","",IF(OR(periods_per_year=26,periods_per_year=52),IF(periods_per_year=26,IF(A1389=1,fpdate,B1388+14),IF(periods_per_year=52,IF(A1389=1,fpdate,B1388+7),"n/a")),IF(periods_per_year=24,DATE(YEAR(fpdate),MONTH(fpdate)+(A1389-1)/2+IF(AND(DAY(fpdate)&gt;=15,MOD(A1389,2)=0),1,0),IF(MOD(A1389,2)=0,IF(DAY(fpdate)&gt;=15,DAY(fpdate)-14,DAY(fpdate)+14),DAY(fpdate))),IF(DAY(DATE(YEAR(fpdate),MONTH(fpdate)+A1389-1,DAY(fpdate)))&lt;&gt;DAY(fpdate),DATE(YEAR(fpdate),MONTH(fpdate)+A1389,0),DATE(YEAR(fpdate),MONTH(fpdate)+A1389-1,DAY(fpdate))))))</f>
        <v>#NAME?</v>
      </c>
      <c r="C1389" s="76" t="str">
        <f t="shared" si="2"/>
        <v>#NAME?</v>
      </c>
      <c r="D1389" s="77" t="str">
        <f>IF(A1389="","",IF(A1389=1,start_rate,IF(variable,IF(OR(A1389=1,A1389&lt;$J$23*periods_per_year),D1388,MIN($J$24,IF(MOD(A1389-1,$J$26)=0,MAX($J$25,D1388+$J$27),D1388))),D1388)))</f>
        <v>#NAME?</v>
      </c>
      <c r="E1389" s="78" t="str">
        <f t="shared" si="3"/>
        <v>#NAME?</v>
      </c>
      <c r="F1389" s="78" t="str">
        <f t="shared" si="4"/>
        <v>#NAME?</v>
      </c>
      <c r="G1389" s="78" t="str">
        <f>IF(OR(A1389="",A1389&lt;$E$23),"",IF(J1388&lt;=F1389,0,IF(IF(AND(A1389&gt;=$E$23,MOD(A1389-$E$23,int)=0),$E$24,0)+F1389&gt;=J1388+E1389,J1388+E1389-F1389,IF(AND(A1389&gt;=$E$23,MOD(A1389-$E$23,int)=0),$E$24,0)+IF(IF(AND(A1389&gt;=$E$23,MOD(A1389-$E$23,int)=0),$E$24,0)+IF(MOD(A1389-$E$27,periods_per_year)=0,$E$26,0)+F1389&lt;J1388+E1389,IF(MOD(A1389-$E$27,periods_per_year)=0,$E$26,0),J1388+E1389-IF(AND(A1389&gt;=$E$23,MOD(A1389-$E$23,int)=0),$E$24,0)-F1389))))</f>
        <v>#NAME?</v>
      </c>
      <c r="H1389" s="79"/>
      <c r="I1389" s="78" t="str">
        <f t="shared" si="5"/>
        <v>#NAME?</v>
      </c>
      <c r="J1389" s="78" t="str">
        <f t="shared" si="6"/>
        <v>#NAME?</v>
      </c>
      <c r="K1389" s="78" t="str">
        <f t="shared" si="7"/>
        <v>#NAME?</v>
      </c>
      <c r="L1389" s="78" t="str">
        <f t="shared" si="8"/>
        <v>#NAME?</v>
      </c>
      <c r="M1389" s="4"/>
      <c r="N1389" s="4"/>
      <c r="O1389" s="74" t="str">
        <f t="shared" si="9"/>
        <v>#NAME?</v>
      </c>
      <c r="P1389" s="75" t="str">
        <f>IF(O1389="","",IF(OR(periods_per_year=26,periods_per_year=52),IF(periods_per_year=26,IF(O1389=1,fpdate,P1388+14),IF(periods_per_year=52,IF(O1389=1,fpdate,P1388+7),"n/a")),IF(periods_per_year=24,DATE(YEAR(fpdate),MONTH(fpdate)+(O1389-1)/2+IF(AND(DAY(fpdate)&gt;=15,MOD(O1389,2)=0),1,0),IF(MOD(O1389,2)=0,IF(DAY(fpdate)&gt;=15,DAY(fpdate)-14,DAY(fpdate)+14),DAY(fpdate))),IF(DAY(DATE(YEAR(fpdate),MONTH(fpdate)+O1389-1,DAY(fpdate)))&lt;&gt;DAY(fpdate),DATE(YEAR(fpdate),MONTH(fpdate)+O1389,0),DATE(YEAR(fpdate),MONTH(fpdate)+O1389-1,DAY(fpdate))))))</f>
        <v>#NAME?</v>
      </c>
      <c r="Q1389" s="80" t="str">
        <f>IF(O1389="","",IF(D1389&lt;&gt;"",D1389,IF(O1389=1,start_rate,IF(variable,IF(OR(O1389=1,O1389&lt;$J$23*periods_per_year),Q1388,MIN($J$24,IF(MOD(O1389-1,$J$26)=0,MAX($J$25,Q1388+$J$27),Q1388))),Q1388))))</f>
        <v>#NAME?</v>
      </c>
      <c r="R1389" s="78" t="str">
        <f t="shared" si="10"/>
        <v>#NAME?</v>
      </c>
      <c r="S1389" s="78" t="str">
        <f t="shared" si="11"/>
        <v>#NAME?</v>
      </c>
      <c r="T1389" s="78" t="str">
        <f t="shared" si="12"/>
        <v>#NAME?</v>
      </c>
      <c r="U1389" s="78" t="str">
        <f t="shared" si="13"/>
        <v>#NAME?</v>
      </c>
    </row>
    <row r="1390" ht="12.75" customHeight="1">
      <c r="A1390" s="74" t="str">
        <f t="shared" si="1"/>
        <v>#NAME?</v>
      </c>
      <c r="B1390" s="75" t="str">
        <f>IF(A1390="","",IF(OR(periods_per_year=26,periods_per_year=52),IF(periods_per_year=26,IF(A1390=1,fpdate,B1389+14),IF(periods_per_year=52,IF(A1390=1,fpdate,B1389+7),"n/a")),IF(periods_per_year=24,DATE(YEAR(fpdate),MONTH(fpdate)+(A1390-1)/2+IF(AND(DAY(fpdate)&gt;=15,MOD(A1390,2)=0),1,0),IF(MOD(A1390,2)=0,IF(DAY(fpdate)&gt;=15,DAY(fpdate)-14,DAY(fpdate)+14),DAY(fpdate))),IF(DAY(DATE(YEAR(fpdate),MONTH(fpdate)+A1390-1,DAY(fpdate)))&lt;&gt;DAY(fpdate),DATE(YEAR(fpdate),MONTH(fpdate)+A1390,0),DATE(YEAR(fpdate),MONTH(fpdate)+A1390-1,DAY(fpdate))))))</f>
        <v>#NAME?</v>
      </c>
      <c r="C1390" s="76" t="str">
        <f t="shared" si="2"/>
        <v>#NAME?</v>
      </c>
      <c r="D1390" s="77" t="str">
        <f>IF(A1390="","",IF(A1390=1,start_rate,IF(variable,IF(OR(A1390=1,A1390&lt;$J$23*periods_per_year),D1389,MIN($J$24,IF(MOD(A1390-1,$J$26)=0,MAX($J$25,D1389+$J$27),D1389))),D1389)))</f>
        <v>#NAME?</v>
      </c>
      <c r="E1390" s="78" t="str">
        <f t="shared" si="3"/>
        <v>#NAME?</v>
      </c>
      <c r="F1390" s="78" t="str">
        <f t="shared" si="4"/>
        <v>#NAME?</v>
      </c>
      <c r="G1390" s="78" t="str">
        <f>IF(OR(A1390="",A1390&lt;$E$23),"",IF(J1389&lt;=F1390,0,IF(IF(AND(A1390&gt;=$E$23,MOD(A1390-$E$23,int)=0),$E$24,0)+F1390&gt;=J1389+E1390,J1389+E1390-F1390,IF(AND(A1390&gt;=$E$23,MOD(A1390-$E$23,int)=0),$E$24,0)+IF(IF(AND(A1390&gt;=$E$23,MOD(A1390-$E$23,int)=0),$E$24,0)+IF(MOD(A1390-$E$27,periods_per_year)=0,$E$26,0)+F1390&lt;J1389+E1390,IF(MOD(A1390-$E$27,periods_per_year)=0,$E$26,0),J1389+E1390-IF(AND(A1390&gt;=$E$23,MOD(A1390-$E$23,int)=0),$E$24,0)-F1390))))</f>
        <v>#NAME?</v>
      </c>
      <c r="H1390" s="79"/>
      <c r="I1390" s="78" t="str">
        <f t="shared" si="5"/>
        <v>#NAME?</v>
      </c>
      <c r="J1390" s="78" t="str">
        <f t="shared" si="6"/>
        <v>#NAME?</v>
      </c>
      <c r="K1390" s="78" t="str">
        <f t="shared" si="7"/>
        <v>#NAME?</v>
      </c>
      <c r="L1390" s="78" t="str">
        <f t="shared" si="8"/>
        <v>#NAME?</v>
      </c>
      <c r="M1390" s="4"/>
      <c r="N1390" s="4"/>
      <c r="O1390" s="74" t="str">
        <f t="shared" si="9"/>
        <v>#NAME?</v>
      </c>
      <c r="P1390" s="75" t="str">
        <f>IF(O1390="","",IF(OR(periods_per_year=26,periods_per_year=52),IF(periods_per_year=26,IF(O1390=1,fpdate,P1389+14),IF(periods_per_year=52,IF(O1390=1,fpdate,P1389+7),"n/a")),IF(periods_per_year=24,DATE(YEAR(fpdate),MONTH(fpdate)+(O1390-1)/2+IF(AND(DAY(fpdate)&gt;=15,MOD(O1390,2)=0),1,0),IF(MOD(O1390,2)=0,IF(DAY(fpdate)&gt;=15,DAY(fpdate)-14,DAY(fpdate)+14),DAY(fpdate))),IF(DAY(DATE(YEAR(fpdate),MONTH(fpdate)+O1390-1,DAY(fpdate)))&lt;&gt;DAY(fpdate),DATE(YEAR(fpdate),MONTH(fpdate)+O1390,0),DATE(YEAR(fpdate),MONTH(fpdate)+O1390-1,DAY(fpdate))))))</f>
        <v>#NAME?</v>
      </c>
      <c r="Q1390" s="80" t="str">
        <f>IF(O1390="","",IF(D1390&lt;&gt;"",D1390,IF(O1390=1,start_rate,IF(variable,IF(OR(O1390=1,O1390&lt;$J$23*periods_per_year),Q1389,MIN($J$24,IF(MOD(O1390-1,$J$26)=0,MAX($J$25,Q1389+$J$27),Q1389))),Q1389))))</f>
        <v>#NAME?</v>
      </c>
      <c r="R1390" s="78" t="str">
        <f t="shared" si="10"/>
        <v>#NAME?</v>
      </c>
      <c r="S1390" s="78" t="str">
        <f t="shared" si="11"/>
        <v>#NAME?</v>
      </c>
      <c r="T1390" s="78" t="str">
        <f t="shared" si="12"/>
        <v>#NAME?</v>
      </c>
      <c r="U1390" s="78" t="str">
        <f t="shared" si="13"/>
        <v>#NAME?</v>
      </c>
    </row>
    <row r="1391" ht="12.75" customHeight="1">
      <c r="A1391" s="74" t="str">
        <f t="shared" si="1"/>
        <v>#NAME?</v>
      </c>
      <c r="B1391" s="75" t="str">
        <f>IF(A1391="","",IF(OR(periods_per_year=26,periods_per_year=52),IF(periods_per_year=26,IF(A1391=1,fpdate,B1390+14),IF(periods_per_year=52,IF(A1391=1,fpdate,B1390+7),"n/a")),IF(periods_per_year=24,DATE(YEAR(fpdate),MONTH(fpdate)+(A1391-1)/2+IF(AND(DAY(fpdate)&gt;=15,MOD(A1391,2)=0),1,0),IF(MOD(A1391,2)=0,IF(DAY(fpdate)&gt;=15,DAY(fpdate)-14,DAY(fpdate)+14),DAY(fpdate))),IF(DAY(DATE(YEAR(fpdate),MONTH(fpdate)+A1391-1,DAY(fpdate)))&lt;&gt;DAY(fpdate),DATE(YEAR(fpdate),MONTH(fpdate)+A1391,0),DATE(YEAR(fpdate),MONTH(fpdate)+A1391-1,DAY(fpdate))))))</f>
        <v>#NAME?</v>
      </c>
      <c r="C1391" s="76" t="str">
        <f t="shared" si="2"/>
        <v>#NAME?</v>
      </c>
      <c r="D1391" s="77" t="str">
        <f>IF(A1391="","",IF(A1391=1,start_rate,IF(variable,IF(OR(A1391=1,A1391&lt;$J$23*periods_per_year),D1390,MIN($J$24,IF(MOD(A1391-1,$J$26)=0,MAX($J$25,D1390+$J$27),D1390))),D1390)))</f>
        <v>#NAME?</v>
      </c>
      <c r="E1391" s="78" t="str">
        <f t="shared" si="3"/>
        <v>#NAME?</v>
      </c>
      <c r="F1391" s="78" t="str">
        <f t="shared" si="4"/>
        <v>#NAME?</v>
      </c>
      <c r="G1391" s="78" t="str">
        <f>IF(OR(A1391="",A1391&lt;$E$23),"",IF(J1390&lt;=F1391,0,IF(IF(AND(A1391&gt;=$E$23,MOD(A1391-$E$23,int)=0),$E$24,0)+F1391&gt;=J1390+E1391,J1390+E1391-F1391,IF(AND(A1391&gt;=$E$23,MOD(A1391-$E$23,int)=0),$E$24,0)+IF(IF(AND(A1391&gt;=$E$23,MOD(A1391-$E$23,int)=0),$E$24,0)+IF(MOD(A1391-$E$27,periods_per_year)=0,$E$26,0)+F1391&lt;J1390+E1391,IF(MOD(A1391-$E$27,periods_per_year)=0,$E$26,0),J1390+E1391-IF(AND(A1391&gt;=$E$23,MOD(A1391-$E$23,int)=0),$E$24,0)-F1391))))</f>
        <v>#NAME?</v>
      </c>
      <c r="H1391" s="79"/>
      <c r="I1391" s="78" t="str">
        <f t="shared" si="5"/>
        <v>#NAME?</v>
      </c>
      <c r="J1391" s="78" t="str">
        <f t="shared" si="6"/>
        <v>#NAME?</v>
      </c>
      <c r="K1391" s="78" t="str">
        <f t="shared" si="7"/>
        <v>#NAME?</v>
      </c>
      <c r="L1391" s="78" t="str">
        <f t="shared" si="8"/>
        <v>#NAME?</v>
      </c>
      <c r="M1391" s="4"/>
      <c r="N1391" s="4"/>
      <c r="O1391" s="74" t="str">
        <f t="shared" si="9"/>
        <v>#NAME?</v>
      </c>
      <c r="P1391" s="75" t="str">
        <f>IF(O1391="","",IF(OR(periods_per_year=26,periods_per_year=52),IF(periods_per_year=26,IF(O1391=1,fpdate,P1390+14),IF(periods_per_year=52,IF(O1391=1,fpdate,P1390+7),"n/a")),IF(periods_per_year=24,DATE(YEAR(fpdate),MONTH(fpdate)+(O1391-1)/2+IF(AND(DAY(fpdate)&gt;=15,MOD(O1391,2)=0),1,0),IF(MOD(O1391,2)=0,IF(DAY(fpdate)&gt;=15,DAY(fpdate)-14,DAY(fpdate)+14),DAY(fpdate))),IF(DAY(DATE(YEAR(fpdate),MONTH(fpdate)+O1391-1,DAY(fpdate)))&lt;&gt;DAY(fpdate),DATE(YEAR(fpdate),MONTH(fpdate)+O1391,0),DATE(YEAR(fpdate),MONTH(fpdate)+O1391-1,DAY(fpdate))))))</f>
        <v>#NAME?</v>
      </c>
      <c r="Q1391" s="80" t="str">
        <f>IF(O1391="","",IF(D1391&lt;&gt;"",D1391,IF(O1391=1,start_rate,IF(variable,IF(OR(O1391=1,O1391&lt;$J$23*periods_per_year),Q1390,MIN($J$24,IF(MOD(O1391-1,$J$26)=0,MAX($J$25,Q1390+$J$27),Q1390))),Q1390))))</f>
        <v>#NAME?</v>
      </c>
      <c r="R1391" s="78" t="str">
        <f t="shared" si="10"/>
        <v>#NAME?</v>
      </c>
      <c r="S1391" s="78" t="str">
        <f t="shared" si="11"/>
        <v>#NAME?</v>
      </c>
      <c r="T1391" s="78" t="str">
        <f t="shared" si="12"/>
        <v>#NAME?</v>
      </c>
      <c r="U1391" s="78" t="str">
        <f t="shared" si="13"/>
        <v>#NAME?</v>
      </c>
    </row>
    <row r="1392" ht="12.75" customHeight="1">
      <c r="A1392" s="74" t="str">
        <f t="shared" si="1"/>
        <v>#NAME?</v>
      </c>
      <c r="B1392" s="75" t="str">
        <f>IF(A1392="","",IF(OR(periods_per_year=26,periods_per_year=52),IF(periods_per_year=26,IF(A1392=1,fpdate,B1391+14),IF(periods_per_year=52,IF(A1392=1,fpdate,B1391+7),"n/a")),IF(periods_per_year=24,DATE(YEAR(fpdate),MONTH(fpdate)+(A1392-1)/2+IF(AND(DAY(fpdate)&gt;=15,MOD(A1392,2)=0),1,0),IF(MOD(A1392,2)=0,IF(DAY(fpdate)&gt;=15,DAY(fpdate)-14,DAY(fpdate)+14),DAY(fpdate))),IF(DAY(DATE(YEAR(fpdate),MONTH(fpdate)+A1392-1,DAY(fpdate)))&lt;&gt;DAY(fpdate),DATE(YEAR(fpdate),MONTH(fpdate)+A1392,0),DATE(YEAR(fpdate),MONTH(fpdate)+A1392-1,DAY(fpdate))))))</f>
        <v>#NAME?</v>
      </c>
      <c r="C1392" s="76" t="str">
        <f t="shared" si="2"/>
        <v>#NAME?</v>
      </c>
      <c r="D1392" s="77" t="str">
        <f>IF(A1392="","",IF(A1392=1,start_rate,IF(variable,IF(OR(A1392=1,A1392&lt;$J$23*periods_per_year),D1391,MIN($J$24,IF(MOD(A1392-1,$J$26)=0,MAX($J$25,D1391+$J$27),D1391))),D1391)))</f>
        <v>#NAME?</v>
      </c>
      <c r="E1392" s="78" t="str">
        <f t="shared" si="3"/>
        <v>#NAME?</v>
      </c>
      <c r="F1392" s="78" t="str">
        <f t="shared" si="4"/>
        <v>#NAME?</v>
      </c>
      <c r="G1392" s="78" t="str">
        <f>IF(OR(A1392="",A1392&lt;$E$23),"",IF(J1391&lt;=F1392,0,IF(IF(AND(A1392&gt;=$E$23,MOD(A1392-$E$23,int)=0),$E$24,0)+F1392&gt;=J1391+E1392,J1391+E1392-F1392,IF(AND(A1392&gt;=$E$23,MOD(A1392-$E$23,int)=0),$E$24,0)+IF(IF(AND(A1392&gt;=$E$23,MOD(A1392-$E$23,int)=0),$E$24,0)+IF(MOD(A1392-$E$27,periods_per_year)=0,$E$26,0)+F1392&lt;J1391+E1392,IF(MOD(A1392-$E$27,periods_per_year)=0,$E$26,0),J1391+E1392-IF(AND(A1392&gt;=$E$23,MOD(A1392-$E$23,int)=0),$E$24,0)-F1392))))</f>
        <v>#NAME?</v>
      </c>
      <c r="H1392" s="79"/>
      <c r="I1392" s="78" t="str">
        <f t="shared" si="5"/>
        <v>#NAME?</v>
      </c>
      <c r="J1392" s="78" t="str">
        <f t="shared" si="6"/>
        <v>#NAME?</v>
      </c>
      <c r="K1392" s="78" t="str">
        <f t="shared" si="7"/>
        <v>#NAME?</v>
      </c>
      <c r="L1392" s="78" t="str">
        <f t="shared" si="8"/>
        <v>#NAME?</v>
      </c>
      <c r="M1392" s="4"/>
      <c r="N1392" s="4"/>
      <c r="O1392" s="74" t="str">
        <f t="shared" si="9"/>
        <v>#NAME?</v>
      </c>
      <c r="P1392" s="75" t="str">
        <f>IF(O1392="","",IF(OR(periods_per_year=26,periods_per_year=52),IF(periods_per_year=26,IF(O1392=1,fpdate,P1391+14),IF(periods_per_year=52,IF(O1392=1,fpdate,P1391+7),"n/a")),IF(periods_per_year=24,DATE(YEAR(fpdate),MONTH(fpdate)+(O1392-1)/2+IF(AND(DAY(fpdate)&gt;=15,MOD(O1392,2)=0),1,0),IF(MOD(O1392,2)=0,IF(DAY(fpdate)&gt;=15,DAY(fpdate)-14,DAY(fpdate)+14),DAY(fpdate))),IF(DAY(DATE(YEAR(fpdate),MONTH(fpdate)+O1392-1,DAY(fpdate)))&lt;&gt;DAY(fpdate),DATE(YEAR(fpdate),MONTH(fpdate)+O1392,0),DATE(YEAR(fpdate),MONTH(fpdate)+O1392-1,DAY(fpdate))))))</f>
        <v>#NAME?</v>
      </c>
      <c r="Q1392" s="80" t="str">
        <f>IF(O1392="","",IF(D1392&lt;&gt;"",D1392,IF(O1392=1,start_rate,IF(variable,IF(OR(O1392=1,O1392&lt;$J$23*periods_per_year),Q1391,MIN($J$24,IF(MOD(O1392-1,$J$26)=0,MAX($J$25,Q1391+$J$27),Q1391))),Q1391))))</f>
        <v>#NAME?</v>
      </c>
      <c r="R1392" s="78" t="str">
        <f t="shared" si="10"/>
        <v>#NAME?</v>
      </c>
      <c r="S1392" s="78" t="str">
        <f t="shared" si="11"/>
        <v>#NAME?</v>
      </c>
      <c r="T1392" s="78" t="str">
        <f t="shared" si="12"/>
        <v>#NAME?</v>
      </c>
      <c r="U1392" s="78" t="str">
        <f t="shared" si="13"/>
        <v>#NAME?</v>
      </c>
    </row>
    <row r="1393" ht="12.75" customHeight="1">
      <c r="A1393" s="74" t="str">
        <f t="shared" si="1"/>
        <v>#NAME?</v>
      </c>
      <c r="B1393" s="75" t="str">
        <f>IF(A1393="","",IF(OR(periods_per_year=26,periods_per_year=52),IF(periods_per_year=26,IF(A1393=1,fpdate,B1392+14),IF(periods_per_year=52,IF(A1393=1,fpdate,B1392+7),"n/a")),IF(periods_per_year=24,DATE(YEAR(fpdate),MONTH(fpdate)+(A1393-1)/2+IF(AND(DAY(fpdate)&gt;=15,MOD(A1393,2)=0),1,0),IF(MOD(A1393,2)=0,IF(DAY(fpdate)&gt;=15,DAY(fpdate)-14,DAY(fpdate)+14),DAY(fpdate))),IF(DAY(DATE(YEAR(fpdate),MONTH(fpdate)+A1393-1,DAY(fpdate)))&lt;&gt;DAY(fpdate),DATE(YEAR(fpdate),MONTH(fpdate)+A1393,0),DATE(YEAR(fpdate),MONTH(fpdate)+A1393-1,DAY(fpdate))))))</f>
        <v>#NAME?</v>
      </c>
      <c r="C1393" s="76" t="str">
        <f t="shared" si="2"/>
        <v>#NAME?</v>
      </c>
      <c r="D1393" s="77" t="str">
        <f>IF(A1393="","",IF(A1393=1,start_rate,IF(variable,IF(OR(A1393=1,A1393&lt;$J$23*periods_per_year),D1392,MIN($J$24,IF(MOD(A1393-1,$J$26)=0,MAX($J$25,D1392+$J$27),D1392))),D1392)))</f>
        <v>#NAME?</v>
      </c>
      <c r="E1393" s="78" t="str">
        <f t="shared" si="3"/>
        <v>#NAME?</v>
      </c>
      <c r="F1393" s="78" t="str">
        <f t="shared" si="4"/>
        <v>#NAME?</v>
      </c>
      <c r="G1393" s="78" t="str">
        <f>IF(OR(A1393="",A1393&lt;$E$23),"",IF(J1392&lt;=F1393,0,IF(IF(AND(A1393&gt;=$E$23,MOD(A1393-$E$23,int)=0),$E$24,0)+F1393&gt;=J1392+E1393,J1392+E1393-F1393,IF(AND(A1393&gt;=$E$23,MOD(A1393-$E$23,int)=0),$E$24,0)+IF(IF(AND(A1393&gt;=$E$23,MOD(A1393-$E$23,int)=0),$E$24,0)+IF(MOD(A1393-$E$27,periods_per_year)=0,$E$26,0)+F1393&lt;J1392+E1393,IF(MOD(A1393-$E$27,periods_per_year)=0,$E$26,0),J1392+E1393-IF(AND(A1393&gt;=$E$23,MOD(A1393-$E$23,int)=0),$E$24,0)-F1393))))</f>
        <v>#NAME?</v>
      </c>
      <c r="H1393" s="79"/>
      <c r="I1393" s="78" t="str">
        <f t="shared" si="5"/>
        <v>#NAME?</v>
      </c>
      <c r="J1393" s="78" t="str">
        <f t="shared" si="6"/>
        <v>#NAME?</v>
      </c>
      <c r="K1393" s="78" t="str">
        <f t="shared" si="7"/>
        <v>#NAME?</v>
      </c>
      <c r="L1393" s="78" t="str">
        <f t="shared" si="8"/>
        <v>#NAME?</v>
      </c>
      <c r="M1393" s="4"/>
      <c r="N1393" s="4"/>
      <c r="O1393" s="74" t="str">
        <f t="shared" si="9"/>
        <v>#NAME?</v>
      </c>
      <c r="P1393" s="75" t="str">
        <f>IF(O1393="","",IF(OR(periods_per_year=26,periods_per_year=52),IF(periods_per_year=26,IF(O1393=1,fpdate,P1392+14),IF(periods_per_year=52,IF(O1393=1,fpdate,P1392+7),"n/a")),IF(periods_per_year=24,DATE(YEAR(fpdate),MONTH(fpdate)+(O1393-1)/2+IF(AND(DAY(fpdate)&gt;=15,MOD(O1393,2)=0),1,0),IF(MOD(O1393,2)=0,IF(DAY(fpdate)&gt;=15,DAY(fpdate)-14,DAY(fpdate)+14),DAY(fpdate))),IF(DAY(DATE(YEAR(fpdate),MONTH(fpdate)+O1393-1,DAY(fpdate)))&lt;&gt;DAY(fpdate),DATE(YEAR(fpdate),MONTH(fpdate)+O1393,0),DATE(YEAR(fpdate),MONTH(fpdate)+O1393-1,DAY(fpdate))))))</f>
        <v>#NAME?</v>
      </c>
      <c r="Q1393" s="80" t="str">
        <f>IF(O1393="","",IF(D1393&lt;&gt;"",D1393,IF(O1393=1,start_rate,IF(variable,IF(OR(O1393=1,O1393&lt;$J$23*periods_per_year),Q1392,MIN($J$24,IF(MOD(O1393-1,$J$26)=0,MAX($J$25,Q1392+$J$27),Q1392))),Q1392))))</f>
        <v>#NAME?</v>
      </c>
      <c r="R1393" s="78" t="str">
        <f t="shared" si="10"/>
        <v>#NAME?</v>
      </c>
      <c r="S1393" s="78" t="str">
        <f t="shared" si="11"/>
        <v>#NAME?</v>
      </c>
      <c r="T1393" s="78" t="str">
        <f t="shared" si="12"/>
        <v>#NAME?</v>
      </c>
      <c r="U1393" s="78" t="str">
        <f t="shared" si="13"/>
        <v>#NAME?</v>
      </c>
    </row>
    <row r="1394" ht="12.75" customHeight="1">
      <c r="A1394" s="74" t="str">
        <f t="shared" si="1"/>
        <v>#NAME?</v>
      </c>
      <c r="B1394" s="75" t="str">
        <f>IF(A1394="","",IF(OR(periods_per_year=26,periods_per_year=52),IF(periods_per_year=26,IF(A1394=1,fpdate,B1393+14),IF(periods_per_year=52,IF(A1394=1,fpdate,B1393+7),"n/a")),IF(periods_per_year=24,DATE(YEAR(fpdate),MONTH(fpdate)+(A1394-1)/2+IF(AND(DAY(fpdate)&gt;=15,MOD(A1394,2)=0),1,0),IF(MOD(A1394,2)=0,IF(DAY(fpdate)&gt;=15,DAY(fpdate)-14,DAY(fpdate)+14),DAY(fpdate))),IF(DAY(DATE(YEAR(fpdate),MONTH(fpdate)+A1394-1,DAY(fpdate)))&lt;&gt;DAY(fpdate),DATE(YEAR(fpdate),MONTH(fpdate)+A1394,0),DATE(YEAR(fpdate),MONTH(fpdate)+A1394-1,DAY(fpdate))))))</f>
        <v>#NAME?</v>
      </c>
      <c r="C1394" s="76" t="str">
        <f t="shared" si="2"/>
        <v>#NAME?</v>
      </c>
      <c r="D1394" s="77" t="str">
        <f>IF(A1394="","",IF(A1394=1,start_rate,IF(variable,IF(OR(A1394=1,A1394&lt;$J$23*periods_per_year),D1393,MIN($J$24,IF(MOD(A1394-1,$J$26)=0,MAX($J$25,D1393+$J$27),D1393))),D1393)))</f>
        <v>#NAME?</v>
      </c>
      <c r="E1394" s="78" t="str">
        <f t="shared" si="3"/>
        <v>#NAME?</v>
      </c>
      <c r="F1394" s="78" t="str">
        <f t="shared" si="4"/>
        <v>#NAME?</v>
      </c>
      <c r="G1394" s="78" t="str">
        <f>IF(OR(A1394="",A1394&lt;$E$23),"",IF(J1393&lt;=F1394,0,IF(IF(AND(A1394&gt;=$E$23,MOD(A1394-$E$23,int)=0),$E$24,0)+F1394&gt;=J1393+E1394,J1393+E1394-F1394,IF(AND(A1394&gt;=$E$23,MOD(A1394-$E$23,int)=0),$E$24,0)+IF(IF(AND(A1394&gt;=$E$23,MOD(A1394-$E$23,int)=0),$E$24,0)+IF(MOD(A1394-$E$27,periods_per_year)=0,$E$26,0)+F1394&lt;J1393+E1394,IF(MOD(A1394-$E$27,periods_per_year)=0,$E$26,0),J1393+E1394-IF(AND(A1394&gt;=$E$23,MOD(A1394-$E$23,int)=0),$E$24,0)-F1394))))</f>
        <v>#NAME?</v>
      </c>
      <c r="H1394" s="79"/>
      <c r="I1394" s="78" t="str">
        <f t="shared" si="5"/>
        <v>#NAME?</v>
      </c>
      <c r="J1394" s="78" t="str">
        <f t="shared" si="6"/>
        <v>#NAME?</v>
      </c>
      <c r="K1394" s="78" t="str">
        <f t="shared" si="7"/>
        <v>#NAME?</v>
      </c>
      <c r="L1394" s="78" t="str">
        <f t="shared" si="8"/>
        <v>#NAME?</v>
      </c>
      <c r="M1394" s="4"/>
      <c r="N1394" s="4"/>
      <c r="O1394" s="74" t="str">
        <f t="shared" si="9"/>
        <v>#NAME?</v>
      </c>
      <c r="P1394" s="75" t="str">
        <f>IF(O1394="","",IF(OR(periods_per_year=26,periods_per_year=52),IF(periods_per_year=26,IF(O1394=1,fpdate,P1393+14),IF(periods_per_year=52,IF(O1394=1,fpdate,P1393+7),"n/a")),IF(periods_per_year=24,DATE(YEAR(fpdate),MONTH(fpdate)+(O1394-1)/2+IF(AND(DAY(fpdate)&gt;=15,MOD(O1394,2)=0),1,0),IF(MOD(O1394,2)=0,IF(DAY(fpdate)&gt;=15,DAY(fpdate)-14,DAY(fpdate)+14),DAY(fpdate))),IF(DAY(DATE(YEAR(fpdate),MONTH(fpdate)+O1394-1,DAY(fpdate)))&lt;&gt;DAY(fpdate),DATE(YEAR(fpdate),MONTH(fpdate)+O1394,0),DATE(YEAR(fpdate),MONTH(fpdate)+O1394-1,DAY(fpdate))))))</f>
        <v>#NAME?</v>
      </c>
      <c r="Q1394" s="80" t="str">
        <f>IF(O1394="","",IF(D1394&lt;&gt;"",D1394,IF(O1394=1,start_rate,IF(variable,IF(OR(O1394=1,O1394&lt;$J$23*periods_per_year),Q1393,MIN($J$24,IF(MOD(O1394-1,$J$26)=0,MAX($J$25,Q1393+$J$27),Q1393))),Q1393))))</f>
        <v>#NAME?</v>
      </c>
      <c r="R1394" s="78" t="str">
        <f t="shared" si="10"/>
        <v>#NAME?</v>
      </c>
      <c r="S1394" s="78" t="str">
        <f t="shared" si="11"/>
        <v>#NAME?</v>
      </c>
      <c r="T1394" s="78" t="str">
        <f t="shared" si="12"/>
        <v>#NAME?</v>
      </c>
      <c r="U1394" s="78" t="str">
        <f t="shared" si="13"/>
        <v>#NAME?</v>
      </c>
    </row>
    <row r="1395" ht="12.75" customHeight="1">
      <c r="A1395" s="74" t="str">
        <f t="shared" si="1"/>
        <v>#NAME?</v>
      </c>
      <c r="B1395" s="75" t="str">
        <f>IF(A1395="","",IF(OR(periods_per_year=26,periods_per_year=52),IF(periods_per_year=26,IF(A1395=1,fpdate,B1394+14),IF(periods_per_year=52,IF(A1395=1,fpdate,B1394+7),"n/a")),IF(periods_per_year=24,DATE(YEAR(fpdate),MONTH(fpdate)+(A1395-1)/2+IF(AND(DAY(fpdate)&gt;=15,MOD(A1395,2)=0),1,0),IF(MOD(A1395,2)=0,IF(DAY(fpdate)&gt;=15,DAY(fpdate)-14,DAY(fpdate)+14),DAY(fpdate))),IF(DAY(DATE(YEAR(fpdate),MONTH(fpdate)+A1395-1,DAY(fpdate)))&lt;&gt;DAY(fpdate),DATE(YEAR(fpdate),MONTH(fpdate)+A1395,0),DATE(YEAR(fpdate),MONTH(fpdate)+A1395-1,DAY(fpdate))))))</f>
        <v>#NAME?</v>
      </c>
      <c r="C1395" s="76" t="str">
        <f t="shared" si="2"/>
        <v>#NAME?</v>
      </c>
      <c r="D1395" s="77" t="str">
        <f>IF(A1395="","",IF(A1395=1,start_rate,IF(variable,IF(OR(A1395=1,A1395&lt;$J$23*periods_per_year),D1394,MIN($J$24,IF(MOD(A1395-1,$J$26)=0,MAX($J$25,D1394+$J$27),D1394))),D1394)))</f>
        <v>#NAME?</v>
      </c>
      <c r="E1395" s="78" t="str">
        <f t="shared" si="3"/>
        <v>#NAME?</v>
      </c>
      <c r="F1395" s="78" t="str">
        <f t="shared" si="4"/>
        <v>#NAME?</v>
      </c>
      <c r="G1395" s="78" t="str">
        <f>IF(OR(A1395="",A1395&lt;$E$23),"",IF(J1394&lt;=F1395,0,IF(IF(AND(A1395&gt;=$E$23,MOD(A1395-$E$23,int)=0),$E$24,0)+F1395&gt;=J1394+E1395,J1394+E1395-F1395,IF(AND(A1395&gt;=$E$23,MOD(A1395-$E$23,int)=0),$E$24,0)+IF(IF(AND(A1395&gt;=$E$23,MOD(A1395-$E$23,int)=0),$E$24,0)+IF(MOD(A1395-$E$27,periods_per_year)=0,$E$26,0)+F1395&lt;J1394+E1395,IF(MOD(A1395-$E$27,periods_per_year)=0,$E$26,0),J1394+E1395-IF(AND(A1395&gt;=$E$23,MOD(A1395-$E$23,int)=0),$E$24,0)-F1395))))</f>
        <v>#NAME?</v>
      </c>
      <c r="H1395" s="79"/>
      <c r="I1395" s="78" t="str">
        <f t="shared" si="5"/>
        <v>#NAME?</v>
      </c>
      <c r="J1395" s="78" t="str">
        <f t="shared" si="6"/>
        <v>#NAME?</v>
      </c>
      <c r="K1395" s="78" t="str">
        <f t="shared" si="7"/>
        <v>#NAME?</v>
      </c>
      <c r="L1395" s="78" t="str">
        <f t="shared" si="8"/>
        <v>#NAME?</v>
      </c>
      <c r="M1395" s="4"/>
      <c r="N1395" s="4"/>
      <c r="O1395" s="74" t="str">
        <f t="shared" si="9"/>
        <v>#NAME?</v>
      </c>
      <c r="P1395" s="75" t="str">
        <f>IF(O1395="","",IF(OR(periods_per_year=26,periods_per_year=52),IF(periods_per_year=26,IF(O1395=1,fpdate,P1394+14),IF(periods_per_year=52,IF(O1395=1,fpdate,P1394+7),"n/a")),IF(periods_per_year=24,DATE(YEAR(fpdate),MONTH(fpdate)+(O1395-1)/2+IF(AND(DAY(fpdate)&gt;=15,MOD(O1395,2)=0),1,0),IF(MOD(O1395,2)=0,IF(DAY(fpdate)&gt;=15,DAY(fpdate)-14,DAY(fpdate)+14),DAY(fpdate))),IF(DAY(DATE(YEAR(fpdate),MONTH(fpdate)+O1395-1,DAY(fpdate)))&lt;&gt;DAY(fpdate),DATE(YEAR(fpdate),MONTH(fpdate)+O1395,0),DATE(YEAR(fpdate),MONTH(fpdate)+O1395-1,DAY(fpdate))))))</f>
        <v>#NAME?</v>
      </c>
      <c r="Q1395" s="80" t="str">
        <f>IF(O1395="","",IF(D1395&lt;&gt;"",D1395,IF(O1395=1,start_rate,IF(variable,IF(OR(O1395=1,O1395&lt;$J$23*periods_per_year),Q1394,MIN($J$24,IF(MOD(O1395-1,$J$26)=0,MAX($J$25,Q1394+$J$27),Q1394))),Q1394))))</f>
        <v>#NAME?</v>
      </c>
      <c r="R1395" s="78" t="str">
        <f t="shared" si="10"/>
        <v>#NAME?</v>
      </c>
      <c r="S1395" s="78" t="str">
        <f t="shared" si="11"/>
        <v>#NAME?</v>
      </c>
      <c r="T1395" s="78" t="str">
        <f t="shared" si="12"/>
        <v>#NAME?</v>
      </c>
      <c r="U1395" s="78" t="str">
        <f t="shared" si="13"/>
        <v>#NAME?</v>
      </c>
    </row>
    <row r="1396" ht="12.75" customHeight="1">
      <c r="A1396" s="74" t="str">
        <f t="shared" si="1"/>
        <v>#NAME?</v>
      </c>
      <c r="B1396" s="75" t="str">
        <f>IF(A1396="","",IF(OR(periods_per_year=26,periods_per_year=52),IF(periods_per_year=26,IF(A1396=1,fpdate,B1395+14),IF(periods_per_year=52,IF(A1396=1,fpdate,B1395+7),"n/a")),IF(periods_per_year=24,DATE(YEAR(fpdate),MONTH(fpdate)+(A1396-1)/2+IF(AND(DAY(fpdate)&gt;=15,MOD(A1396,2)=0),1,0),IF(MOD(A1396,2)=0,IF(DAY(fpdate)&gt;=15,DAY(fpdate)-14,DAY(fpdate)+14),DAY(fpdate))),IF(DAY(DATE(YEAR(fpdate),MONTH(fpdate)+A1396-1,DAY(fpdate)))&lt;&gt;DAY(fpdate),DATE(YEAR(fpdate),MONTH(fpdate)+A1396,0),DATE(YEAR(fpdate),MONTH(fpdate)+A1396-1,DAY(fpdate))))))</f>
        <v>#NAME?</v>
      </c>
      <c r="C1396" s="76" t="str">
        <f t="shared" si="2"/>
        <v>#NAME?</v>
      </c>
      <c r="D1396" s="77" t="str">
        <f>IF(A1396="","",IF(A1396=1,start_rate,IF(variable,IF(OR(A1396=1,A1396&lt;$J$23*periods_per_year),D1395,MIN($J$24,IF(MOD(A1396-1,$J$26)=0,MAX($J$25,D1395+$J$27),D1395))),D1395)))</f>
        <v>#NAME?</v>
      </c>
      <c r="E1396" s="78" t="str">
        <f t="shared" si="3"/>
        <v>#NAME?</v>
      </c>
      <c r="F1396" s="78" t="str">
        <f t="shared" si="4"/>
        <v>#NAME?</v>
      </c>
      <c r="G1396" s="78" t="str">
        <f>IF(OR(A1396="",A1396&lt;$E$23),"",IF(J1395&lt;=F1396,0,IF(IF(AND(A1396&gt;=$E$23,MOD(A1396-$E$23,int)=0),$E$24,0)+F1396&gt;=J1395+E1396,J1395+E1396-F1396,IF(AND(A1396&gt;=$E$23,MOD(A1396-$E$23,int)=0),$E$24,0)+IF(IF(AND(A1396&gt;=$E$23,MOD(A1396-$E$23,int)=0),$E$24,0)+IF(MOD(A1396-$E$27,periods_per_year)=0,$E$26,0)+F1396&lt;J1395+E1396,IF(MOD(A1396-$E$27,periods_per_year)=0,$E$26,0),J1395+E1396-IF(AND(A1396&gt;=$E$23,MOD(A1396-$E$23,int)=0),$E$24,0)-F1396))))</f>
        <v>#NAME?</v>
      </c>
      <c r="H1396" s="79"/>
      <c r="I1396" s="78" t="str">
        <f t="shared" si="5"/>
        <v>#NAME?</v>
      </c>
      <c r="J1396" s="78" t="str">
        <f t="shared" si="6"/>
        <v>#NAME?</v>
      </c>
      <c r="K1396" s="78" t="str">
        <f t="shared" si="7"/>
        <v>#NAME?</v>
      </c>
      <c r="L1396" s="78" t="str">
        <f t="shared" si="8"/>
        <v>#NAME?</v>
      </c>
      <c r="M1396" s="4"/>
      <c r="N1396" s="4"/>
      <c r="O1396" s="74" t="str">
        <f t="shared" si="9"/>
        <v>#NAME?</v>
      </c>
      <c r="P1396" s="75" t="str">
        <f>IF(O1396="","",IF(OR(periods_per_year=26,periods_per_year=52),IF(periods_per_year=26,IF(O1396=1,fpdate,P1395+14),IF(periods_per_year=52,IF(O1396=1,fpdate,P1395+7),"n/a")),IF(periods_per_year=24,DATE(YEAR(fpdate),MONTH(fpdate)+(O1396-1)/2+IF(AND(DAY(fpdate)&gt;=15,MOD(O1396,2)=0),1,0),IF(MOD(O1396,2)=0,IF(DAY(fpdate)&gt;=15,DAY(fpdate)-14,DAY(fpdate)+14),DAY(fpdate))),IF(DAY(DATE(YEAR(fpdate),MONTH(fpdate)+O1396-1,DAY(fpdate)))&lt;&gt;DAY(fpdate),DATE(YEAR(fpdate),MONTH(fpdate)+O1396,0),DATE(YEAR(fpdate),MONTH(fpdate)+O1396-1,DAY(fpdate))))))</f>
        <v>#NAME?</v>
      </c>
      <c r="Q1396" s="80" t="str">
        <f>IF(O1396="","",IF(D1396&lt;&gt;"",D1396,IF(O1396=1,start_rate,IF(variable,IF(OR(O1396=1,O1396&lt;$J$23*periods_per_year),Q1395,MIN($J$24,IF(MOD(O1396-1,$J$26)=0,MAX($J$25,Q1395+$J$27),Q1395))),Q1395))))</f>
        <v>#NAME?</v>
      </c>
      <c r="R1396" s="78" t="str">
        <f t="shared" si="10"/>
        <v>#NAME?</v>
      </c>
      <c r="S1396" s="78" t="str">
        <f t="shared" si="11"/>
        <v>#NAME?</v>
      </c>
      <c r="T1396" s="78" t="str">
        <f t="shared" si="12"/>
        <v>#NAME?</v>
      </c>
      <c r="U1396" s="78" t="str">
        <f t="shared" si="13"/>
        <v>#NAME?</v>
      </c>
    </row>
    <row r="1397" ht="12.75" customHeight="1">
      <c r="A1397" s="74" t="str">
        <f t="shared" si="1"/>
        <v>#NAME?</v>
      </c>
      <c r="B1397" s="75" t="str">
        <f>IF(A1397="","",IF(OR(periods_per_year=26,periods_per_year=52),IF(periods_per_year=26,IF(A1397=1,fpdate,B1396+14),IF(periods_per_year=52,IF(A1397=1,fpdate,B1396+7),"n/a")),IF(periods_per_year=24,DATE(YEAR(fpdate),MONTH(fpdate)+(A1397-1)/2+IF(AND(DAY(fpdate)&gt;=15,MOD(A1397,2)=0),1,0),IF(MOD(A1397,2)=0,IF(DAY(fpdate)&gt;=15,DAY(fpdate)-14,DAY(fpdate)+14),DAY(fpdate))),IF(DAY(DATE(YEAR(fpdate),MONTH(fpdate)+A1397-1,DAY(fpdate)))&lt;&gt;DAY(fpdate),DATE(YEAR(fpdate),MONTH(fpdate)+A1397,0),DATE(YEAR(fpdate),MONTH(fpdate)+A1397-1,DAY(fpdate))))))</f>
        <v>#NAME?</v>
      </c>
      <c r="C1397" s="76" t="str">
        <f t="shared" si="2"/>
        <v>#NAME?</v>
      </c>
      <c r="D1397" s="77" t="str">
        <f>IF(A1397="","",IF(A1397=1,start_rate,IF(variable,IF(OR(A1397=1,A1397&lt;$J$23*periods_per_year),D1396,MIN($J$24,IF(MOD(A1397-1,$J$26)=0,MAX($J$25,D1396+$J$27),D1396))),D1396)))</f>
        <v>#NAME?</v>
      </c>
      <c r="E1397" s="78" t="str">
        <f t="shared" si="3"/>
        <v>#NAME?</v>
      </c>
      <c r="F1397" s="78" t="str">
        <f t="shared" si="4"/>
        <v>#NAME?</v>
      </c>
      <c r="G1397" s="78" t="str">
        <f>IF(OR(A1397="",A1397&lt;$E$23),"",IF(J1396&lt;=F1397,0,IF(IF(AND(A1397&gt;=$E$23,MOD(A1397-$E$23,int)=0),$E$24,0)+F1397&gt;=J1396+E1397,J1396+E1397-F1397,IF(AND(A1397&gt;=$E$23,MOD(A1397-$E$23,int)=0),$E$24,0)+IF(IF(AND(A1397&gt;=$E$23,MOD(A1397-$E$23,int)=0),$E$24,0)+IF(MOD(A1397-$E$27,periods_per_year)=0,$E$26,0)+F1397&lt;J1396+E1397,IF(MOD(A1397-$E$27,periods_per_year)=0,$E$26,0),J1396+E1397-IF(AND(A1397&gt;=$E$23,MOD(A1397-$E$23,int)=0),$E$24,0)-F1397))))</f>
        <v>#NAME?</v>
      </c>
      <c r="H1397" s="79"/>
      <c r="I1397" s="78" t="str">
        <f t="shared" si="5"/>
        <v>#NAME?</v>
      </c>
      <c r="J1397" s="78" t="str">
        <f t="shared" si="6"/>
        <v>#NAME?</v>
      </c>
      <c r="K1397" s="78" t="str">
        <f t="shared" si="7"/>
        <v>#NAME?</v>
      </c>
      <c r="L1397" s="78" t="str">
        <f t="shared" si="8"/>
        <v>#NAME?</v>
      </c>
      <c r="M1397" s="4"/>
      <c r="N1397" s="4"/>
      <c r="O1397" s="74" t="str">
        <f t="shared" si="9"/>
        <v>#NAME?</v>
      </c>
      <c r="P1397" s="75" t="str">
        <f>IF(O1397="","",IF(OR(periods_per_year=26,periods_per_year=52),IF(periods_per_year=26,IF(O1397=1,fpdate,P1396+14),IF(periods_per_year=52,IF(O1397=1,fpdate,P1396+7),"n/a")),IF(periods_per_year=24,DATE(YEAR(fpdate),MONTH(fpdate)+(O1397-1)/2+IF(AND(DAY(fpdate)&gt;=15,MOD(O1397,2)=0),1,0),IF(MOD(O1397,2)=0,IF(DAY(fpdate)&gt;=15,DAY(fpdate)-14,DAY(fpdate)+14),DAY(fpdate))),IF(DAY(DATE(YEAR(fpdate),MONTH(fpdate)+O1397-1,DAY(fpdate)))&lt;&gt;DAY(fpdate),DATE(YEAR(fpdate),MONTH(fpdate)+O1397,0),DATE(YEAR(fpdate),MONTH(fpdate)+O1397-1,DAY(fpdate))))))</f>
        <v>#NAME?</v>
      </c>
      <c r="Q1397" s="80" t="str">
        <f>IF(O1397="","",IF(D1397&lt;&gt;"",D1397,IF(O1397=1,start_rate,IF(variable,IF(OR(O1397=1,O1397&lt;$J$23*periods_per_year),Q1396,MIN($J$24,IF(MOD(O1397-1,$J$26)=0,MAX($J$25,Q1396+$J$27),Q1396))),Q1396))))</f>
        <v>#NAME?</v>
      </c>
      <c r="R1397" s="78" t="str">
        <f t="shared" si="10"/>
        <v>#NAME?</v>
      </c>
      <c r="S1397" s="78" t="str">
        <f t="shared" si="11"/>
        <v>#NAME?</v>
      </c>
      <c r="T1397" s="78" t="str">
        <f t="shared" si="12"/>
        <v>#NAME?</v>
      </c>
      <c r="U1397" s="78" t="str">
        <f t="shared" si="13"/>
        <v>#NAME?</v>
      </c>
    </row>
    <row r="1398" ht="12.75" customHeight="1">
      <c r="A1398" s="74" t="str">
        <f t="shared" si="1"/>
        <v>#NAME?</v>
      </c>
      <c r="B1398" s="75" t="str">
        <f>IF(A1398="","",IF(OR(periods_per_year=26,periods_per_year=52),IF(periods_per_year=26,IF(A1398=1,fpdate,B1397+14),IF(periods_per_year=52,IF(A1398=1,fpdate,B1397+7),"n/a")),IF(periods_per_year=24,DATE(YEAR(fpdate),MONTH(fpdate)+(A1398-1)/2+IF(AND(DAY(fpdate)&gt;=15,MOD(A1398,2)=0),1,0),IF(MOD(A1398,2)=0,IF(DAY(fpdate)&gt;=15,DAY(fpdate)-14,DAY(fpdate)+14),DAY(fpdate))),IF(DAY(DATE(YEAR(fpdate),MONTH(fpdate)+A1398-1,DAY(fpdate)))&lt;&gt;DAY(fpdate),DATE(YEAR(fpdate),MONTH(fpdate)+A1398,0),DATE(YEAR(fpdate),MONTH(fpdate)+A1398-1,DAY(fpdate))))))</f>
        <v>#NAME?</v>
      </c>
      <c r="C1398" s="76" t="str">
        <f t="shared" si="2"/>
        <v>#NAME?</v>
      </c>
      <c r="D1398" s="77" t="str">
        <f>IF(A1398="","",IF(A1398=1,start_rate,IF(variable,IF(OR(A1398=1,A1398&lt;$J$23*periods_per_year),D1397,MIN($J$24,IF(MOD(A1398-1,$J$26)=0,MAX($J$25,D1397+$J$27),D1397))),D1397)))</f>
        <v>#NAME?</v>
      </c>
      <c r="E1398" s="78" t="str">
        <f t="shared" si="3"/>
        <v>#NAME?</v>
      </c>
      <c r="F1398" s="78" t="str">
        <f t="shared" si="4"/>
        <v>#NAME?</v>
      </c>
      <c r="G1398" s="78" t="str">
        <f>IF(OR(A1398="",A1398&lt;$E$23),"",IF(J1397&lt;=F1398,0,IF(IF(AND(A1398&gt;=$E$23,MOD(A1398-$E$23,int)=0),$E$24,0)+F1398&gt;=J1397+E1398,J1397+E1398-F1398,IF(AND(A1398&gt;=$E$23,MOD(A1398-$E$23,int)=0),$E$24,0)+IF(IF(AND(A1398&gt;=$E$23,MOD(A1398-$E$23,int)=0),$E$24,0)+IF(MOD(A1398-$E$27,periods_per_year)=0,$E$26,0)+F1398&lt;J1397+E1398,IF(MOD(A1398-$E$27,periods_per_year)=0,$E$26,0),J1397+E1398-IF(AND(A1398&gt;=$E$23,MOD(A1398-$E$23,int)=0),$E$24,0)-F1398))))</f>
        <v>#NAME?</v>
      </c>
      <c r="H1398" s="79"/>
      <c r="I1398" s="78" t="str">
        <f t="shared" si="5"/>
        <v>#NAME?</v>
      </c>
      <c r="J1398" s="78" t="str">
        <f t="shared" si="6"/>
        <v>#NAME?</v>
      </c>
      <c r="K1398" s="78" t="str">
        <f t="shared" si="7"/>
        <v>#NAME?</v>
      </c>
      <c r="L1398" s="78" t="str">
        <f t="shared" si="8"/>
        <v>#NAME?</v>
      </c>
      <c r="M1398" s="4"/>
      <c r="N1398" s="4"/>
      <c r="O1398" s="74" t="str">
        <f t="shared" si="9"/>
        <v>#NAME?</v>
      </c>
      <c r="P1398" s="75" t="str">
        <f>IF(O1398="","",IF(OR(periods_per_year=26,periods_per_year=52),IF(periods_per_year=26,IF(O1398=1,fpdate,P1397+14),IF(periods_per_year=52,IF(O1398=1,fpdate,P1397+7),"n/a")),IF(periods_per_year=24,DATE(YEAR(fpdate),MONTH(fpdate)+(O1398-1)/2+IF(AND(DAY(fpdate)&gt;=15,MOD(O1398,2)=0),1,0),IF(MOD(O1398,2)=0,IF(DAY(fpdate)&gt;=15,DAY(fpdate)-14,DAY(fpdate)+14),DAY(fpdate))),IF(DAY(DATE(YEAR(fpdate),MONTH(fpdate)+O1398-1,DAY(fpdate)))&lt;&gt;DAY(fpdate),DATE(YEAR(fpdate),MONTH(fpdate)+O1398,0),DATE(YEAR(fpdate),MONTH(fpdate)+O1398-1,DAY(fpdate))))))</f>
        <v>#NAME?</v>
      </c>
      <c r="Q1398" s="80" t="str">
        <f>IF(O1398="","",IF(D1398&lt;&gt;"",D1398,IF(O1398=1,start_rate,IF(variable,IF(OR(O1398=1,O1398&lt;$J$23*periods_per_year),Q1397,MIN($J$24,IF(MOD(O1398-1,$J$26)=0,MAX($J$25,Q1397+$J$27),Q1397))),Q1397))))</f>
        <v>#NAME?</v>
      </c>
      <c r="R1398" s="78" t="str">
        <f t="shared" si="10"/>
        <v>#NAME?</v>
      </c>
      <c r="S1398" s="78" t="str">
        <f t="shared" si="11"/>
        <v>#NAME?</v>
      </c>
      <c r="T1398" s="78" t="str">
        <f t="shared" si="12"/>
        <v>#NAME?</v>
      </c>
      <c r="U1398" s="78" t="str">
        <f t="shared" si="13"/>
        <v>#NAME?</v>
      </c>
    </row>
    <row r="1399" ht="12.75" customHeight="1">
      <c r="A1399" s="74" t="str">
        <f t="shared" si="1"/>
        <v>#NAME?</v>
      </c>
      <c r="B1399" s="75" t="str">
        <f>IF(A1399="","",IF(OR(periods_per_year=26,periods_per_year=52),IF(periods_per_year=26,IF(A1399=1,fpdate,B1398+14),IF(periods_per_year=52,IF(A1399=1,fpdate,B1398+7),"n/a")),IF(periods_per_year=24,DATE(YEAR(fpdate),MONTH(fpdate)+(A1399-1)/2+IF(AND(DAY(fpdate)&gt;=15,MOD(A1399,2)=0),1,0),IF(MOD(A1399,2)=0,IF(DAY(fpdate)&gt;=15,DAY(fpdate)-14,DAY(fpdate)+14),DAY(fpdate))),IF(DAY(DATE(YEAR(fpdate),MONTH(fpdate)+A1399-1,DAY(fpdate)))&lt;&gt;DAY(fpdate),DATE(YEAR(fpdate),MONTH(fpdate)+A1399,0),DATE(YEAR(fpdate),MONTH(fpdate)+A1399-1,DAY(fpdate))))))</f>
        <v>#NAME?</v>
      </c>
      <c r="C1399" s="76" t="str">
        <f t="shared" si="2"/>
        <v>#NAME?</v>
      </c>
      <c r="D1399" s="77" t="str">
        <f>IF(A1399="","",IF(A1399=1,start_rate,IF(variable,IF(OR(A1399=1,A1399&lt;$J$23*periods_per_year),D1398,MIN($J$24,IF(MOD(A1399-1,$J$26)=0,MAX($J$25,D1398+$J$27),D1398))),D1398)))</f>
        <v>#NAME?</v>
      </c>
      <c r="E1399" s="78" t="str">
        <f t="shared" si="3"/>
        <v>#NAME?</v>
      </c>
      <c r="F1399" s="78" t="str">
        <f t="shared" si="4"/>
        <v>#NAME?</v>
      </c>
      <c r="G1399" s="78" t="str">
        <f>IF(OR(A1399="",A1399&lt;$E$23),"",IF(J1398&lt;=F1399,0,IF(IF(AND(A1399&gt;=$E$23,MOD(A1399-$E$23,int)=0),$E$24,0)+F1399&gt;=J1398+E1399,J1398+E1399-F1399,IF(AND(A1399&gt;=$E$23,MOD(A1399-$E$23,int)=0),$E$24,0)+IF(IF(AND(A1399&gt;=$E$23,MOD(A1399-$E$23,int)=0),$E$24,0)+IF(MOD(A1399-$E$27,periods_per_year)=0,$E$26,0)+F1399&lt;J1398+E1399,IF(MOD(A1399-$E$27,periods_per_year)=0,$E$26,0),J1398+E1399-IF(AND(A1399&gt;=$E$23,MOD(A1399-$E$23,int)=0),$E$24,0)-F1399))))</f>
        <v>#NAME?</v>
      </c>
      <c r="H1399" s="79"/>
      <c r="I1399" s="78" t="str">
        <f t="shared" si="5"/>
        <v>#NAME?</v>
      </c>
      <c r="J1399" s="78" t="str">
        <f t="shared" si="6"/>
        <v>#NAME?</v>
      </c>
      <c r="K1399" s="78" t="str">
        <f t="shared" si="7"/>
        <v>#NAME?</v>
      </c>
      <c r="L1399" s="78" t="str">
        <f t="shared" si="8"/>
        <v>#NAME?</v>
      </c>
      <c r="M1399" s="4"/>
      <c r="N1399" s="4"/>
      <c r="O1399" s="74" t="str">
        <f t="shared" si="9"/>
        <v>#NAME?</v>
      </c>
      <c r="P1399" s="75" t="str">
        <f>IF(O1399="","",IF(OR(periods_per_year=26,periods_per_year=52),IF(periods_per_year=26,IF(O1399=1,fpdate,P1398+14),IF(periods_per_year=52,IF(O1399=1,fpdate,P1398+7),"n/a")),IF(periods_per_year=24,DATE(YEAR(fpdate),MONTH(fpdate)+(O1399-1)/2+IF(AND(DAY(fpdate)&gt;=15,MOD(O1399,2)=0),1,0),IF(MOD(O1399,2)=0,IF(DAY(fpdate)&gt;=15,DAY(fpdate)-14,DAY(fpdate)+14),DAY(fpdate))),IF(DAY(DATE(YEAR(fpdate),MONTH(fpdate)+O1399-1,DAY(fpdate)))&lt;&gt;DAY(fpdate),DATE(YEAR(fpdate),MONTH(fpdate)+O1399,0),DATE(YEAR(fpdate),MONTH(fpdate)+O1399-1,DAY(fpdate))))))</f>
        <v>#NAME?</v>
      </c>
      <c r="Q1399" s="80" t="str">
        <f>IF(O1399="","",IF(D1399&lt;&gt;"",D1399,IF(O1399=1,start_rate,IF(variable,IF(OR(O1399=1,O1399&lt;$J$23*periods_per_year),Q1398,MIN($J$24,IF(MOD(O1399-1,$J$26)=0,MAX($J$25,Q1398+$J$27),Q1398))),Q1398))))</f>
        <v>#NAME?</v>
      </c>
      <c r="R1399" s="78" t="str">
        <f t="shared" si="10"/>
        <v>#NAME?</v>
      </c>
      <c r="S1399" s="78" t="str">
        <f t="shared" si="11"/>
        <v>#NAME?</v>
      </c>
      <c r="T1399" s="78" t="str">
        <f t="shared" si="12"/>
        <v>#NAME?</v>
      </c>
      <c r="U1399" s="78" t="str">
        <f t="shared" si="13"/>
        <v>#NAME?</v>
      </c>
    </row>
    <row r="1400" ht="12.75" customHeight="1">
      <c r="A1400" s="74" t="str">
        <f t="shared" si="1"/>
        <v>#NAME?</v>
      </c>
      <c r="B1400" s="75" t="str">
        <f>IF(A1400="","",IF(OR(periods_per_year=26,periods_per_year=52),IF(periods_per_year=26,IF(A1400=1,fpdate,B1399+14),IF(periods_per_year=52,IF(A1400=1,fpdate,B1399+7),"n/a")),IF(periods_per_year=24,DATE(YEAR(fpdate),MONTH(fpdate)+(A1400-1)/2+IF(AND(DAY(fpdate)&gt;=15,MOD(A1400,2)=0),1,0),IF(MOD(A1400,2)=0,IF(DAY(fpdate)&gt;=15,DAY(fpdate)-14,DAY(fpdate)+14),DAY(fpdate))),IF(DAY(DATE(YEAR(fpdate),MONTH(fpdate)+A1400-1,DAY(fpdate)))&lt;&gt;DAY(fpdate),DATE(YEAR(fpdate),MONTH(fpdate)+A1400,0),DATE(YEAR(fpdate),MONTH(fpdate)+A1400-1,DAY(fpdate))))))</f>
        <v>#NAME?</v>
      </c>
      <c r="C1400" s="76" t="str">
        <f t="shared" si="2"/>
        <v>#NAME?</v>
      </c>
      <c r="D1400" s="77" t="str">
        <f>IF(A1400="","",IF(A1400=1,start_rate,IF(variable,IF(OR(A1400=1,A1400&lt;$J$23*periods_per_year),D1399,MIN($J$24,IF(MOD(A1400-1,$J$26)=0,MAX($J$25,D1399+$J$27),D1399))),D1399)))</f>
        <v>#NAME?</v>
      </c>
      <c r="E1400" s="78" t="str">
        <f t="shared" si="3"/>
        <v>#NAME?</v>
      </c>
      <c r="F1400" s="78" t="str">
        <f t="shared" si="4"/>
        <v>#NAME?</v>
      </c>
      <c r="G1400" s="78" t="str">
        <f>IF(OR(A1400="",A1400&lt;$E$23),"",IF(J1399&lt;=F1400,0,IF(IF(AND(A1400&gt;=$E$23,MOD(A1400-$E$23,int)=0),$E$24,0)+F1400&gt;=J1399+E1400,J1399+E1400-F1400,IF(AND(A1400&gt;=$E$23,MOD(A1400-$E$23,int)=0),$E$24,0)+IF(IF(AND(A1400&gt;=$E$23,MOD(A1400-$E$23,int)=0),$E$24,0)+IF(MOD(A1400-$E$27,periods_per_year)=0,$E$26,0)+F1400&lt;J1399+E1400,IF(MOD(A1400-$E$27,periods_per_year)=0,$E$26,0),J1399+E1400-IF(AND(A1400&gt;=$E$23,MOD(A1400-$E$23,int)=0),$E$24,0)-F1400))))</f>
        <v>#NAME?</v>
      </c>
      <c r="H1400" s="79"/>
      <c r="I1400" s="78" t="str">
        <f t="shared" si="5"/>
        <v>#NAME?</v>
      </c>
      <c r="J1400" s="78" t="str">
        <f t="shared" si="6"/>
        <v>#NAME?</v>
      </c>
      <c r="K1400" s="78" t="str">
        <f t="shared" si="7"/>
        <v>#NAME?</v>
      </c>
      <c r="L1400" s="78" t="str">
        <f t="shared" si="8"/>
        <v>#NAME?</v>
      </c>
      <c r="M1400" s="4"/>
      <c r="N1400" s="4"/>
      <c r="O1400" s="74" t="str">
        <f t="shared" si="9"/>
        <v>#NAME?</v>
      </c>
      <c r="P1400" s="75" t="str">
        <f>IF(O1400="","",IF(OR(periods_per_year=26,periods_per_year=52),IF(periods_per_year=26,IF(O1400=1,fpdate,P1399+14),IF(periods_per_year=52,IF(O1400=1,fpdate,P1399+7),"n/a")),IF(periods_per_year=24,DATE(YEAR(fpdate),MONTH(fpdate)+(O1400-1)/2+IF(AND(DAY(fpdate)&gt;=15,MOD(O1400,2)=0),1,0),IF(MOD(O1400,2)=0,IF(DAY(fpdate)&gt;=15,DAY(fpdate)-14,DAY(fpdate)+14),DAY(fpdate))),IF(DAY(DATE(YEAR(fpdate),MONTH(fpdate)+O1400-1,DAY(fpdate)))&lt;&gt;DAY(fpdate),DATE(YEAR(fpdate),MONTH(fpdate)+O1400,0),DATE(YEAR(fpdate),MONTH(fpdate)+O1400-1,DAY(fpdate))))))</f>
        <v>#NAME?</v>
      </c>
      <c r="Q1400" s="80" t="str">
        <f>IF(O1400="","",IF(D1400&lt;&gt;"",D1400,IF(O1400=1,start_rate,IF(variable,IF(OR(O1400=1,O1400&lt;$J$23*periods_per_year),Q1399,MIN($J$24,IF(MOD(O1400-1,$J$26)=0,MAX($J$25,Q1399+$J$27),Q1399))),Q1399))))</f>
        <v>#NAME?</v>
      </c>
      <c r="R1400" s="78" t="str">
        <f t="shared" si="10"/>
        <v>#NAME?</v>
      </c>
      <c r="S1400" s="78" t="str">
        <f t="shared" si="11"/>
        <v>#NAME?</v>
      </c>
      <c r="T1400" s="78" t="str">
        <f t="shared" si="12"/>
        <v>#NAME?</v>
      </c>
      <c r="U1400" s="78" t="str">
        <f t="shared" si="13"/>
        <v>#NAME?</v>
      </c>
    </row>
    <row r="1401" ht="12.75" customHeight="1">
      <c r="A1401" s="74" t="str">
        <f t="shared" si="1"/>
        <v>#NAME?</v>
      </c>
      <c r="B1401" s="75" t="str">
        <f>IF(A1401="","",IF(OR(periods_per_year=26,periods_per_year=52),IF(periods_per_year=26,IF(A1401=1,fpdate,B1400+14),IF(periods_per_year=52,IF(A1401=1,fpdate,B1400+7),"n/a")),IF(periods_per_year=24,DATE(YEAR(fpdate),MONTH(fpdate)+(A1401-1)/2+IF(AND(DAY(fpdate)&gt;=15,MOD(A1401,2)=0),1,0),IF(MOD(A1401,2)=0,IF(DAY(fpdate)&gt;=15,DAY(fpdate)-14,DAY(fpdate)+14),DAY(fpdate))),IF(DAY(DATE(YEAR(fpdate),MONTH(fpdate)+A1401-1,DAY(fpdate)))&lt;&gt;DAY(fpdate),DATE(YEAR(fpdate),MONTH(fpdate)+A1401,0),DATE(YEAR(fpdate),MONTH(fpdate)+A1401-1,DAY(fpdate))))))</f>
        <v>#NAME?</v>
      </c>
      <c r="C1401" s="76" t="str">
        <f t="shared" si="2"/>
        <v>#NAME?</v>
      </c>
      <c r="D1401" s="77" t="str">
        <f>IF(A1401="","",IF(A1401=1,start_rate,IF(variable,IF(OR(A1401=1,A1401&lt;$J$23*periods_per_year),D1400,MIN($J$24,IF(MOD(A1401-1,$J$26)=0,MAX($J$25,D1400+$J$27),D1400))),D1400)))</f>
        <v>#NAME?</v>
      </c>
      <c r="E1401" s="78" t="str">
        <f t="shared" si="3"/>
        <v>#NAME?</v>
      </c>
      <c r="F1401" s="78" t="str">
        <f t="shared" si="4"/>
        <v>#NAME?</v>
      </c>
      <c r="G1401" s="78" t="str">
        <f>IF(OR(A1401="",A1401&lt;$E$23),"",IF(J1400&lt;=F1401,0,IF(IF(AND(A1401&gt;=$E$23,MOD(A1401-$E$23,int)=0),$E$24,0)+F1401&gt;=J1400+E1401,J1400+E1401-F1401,IF(AND(A1401&gt;=$E$23,MOD(A1401-$E$23,int)=0),$E$24,0)+IF(IF(AND(A1401&gt;=$E$23,MOD(A1401-$E$23,int)=0),$E$24,0)+IF(MOD(A1401-$E$27,periods_per_year)=0,$E$26,0)+F1401&lt;J1400+E1401,IF(MOD(A1401-$E$27,periods_per_year)=0,$E$26,0),J1400+E1401-IF(AND(A1401&gt;=$E$23,MOD(A1401-$E$23,int)=0),$E$24,0)-F1401))))</f>
        <v>#NAME?</v>
      </c>
      <c r="H1401" s="79"/>
      <c r="I1401" s="78" t="str">
        <f t="shared" si="5"/>
        <v>#NAME?</v>
      </c>
      <c r="J1401" s="78" t="str">
        <f t="shared" si="6"/>
        <v>#NAME?</v>
      </c>
      <c r="K1401" s="78" t="str">
        <f t="shared" si="7"/>
        <v>#NAME?</v>
      </c>
      <c r="L1401" s="78" t="str">
        <f t="shared" si="8"/>
        <v>#NAME?</v>
      </c>
      <c r="M1401" s="4"/>
      <c r="N1401" s="4"/>
      <c r="O1401" s="74" t="str">
        <f t="shared" si="9"/>
        <v>#NAME?</v>
      </c>
      <c r="P1401" s="75" t="str">
        <f>IF(O1401="","",IF(OR(periods_per_year=26,periods_per_year=52),IF(periods_per_year=26,IF(O1401=1,fpdate,P1400+14),IF(periods_per_year=52,IF(O1401=1,fpdate,P1400+7),"n/a")),IF(periods_per_year=24,DATE(YEAR(fpdate),MONTH(fpdate)+(O1401-1)/2+IF(AND(DAY(fpdate)&gt;=15,MOD(O1401,2)=0),1,0),IF(MOD(O1401,2)=0,IF(DAY(fpdate)&gt;=15,DAY(fpdate)-14,DAY(fpdate)+14),DAY(fpdate))),IF(DAY(DATE(YEAR(fpdate),MONTH(fpdate)+O1401-1,DAY(fpdate)))&lt;&gt;DAY(fpdate),DATE(YEAR(fpdate),MONTH(fpdate)+O1401,0),DATE(YEAR(fpdate),MONTH(fpdate)+O1401-1,DAY(fpdate))))))</f>
        <v>#NAME?</v>
      </c>
      <c r="Q1401" s="80" t="str">
        <f>IF(O1401="","",IF(D1401&lt;&gt;"",D1401,IF(O1401=1,start_rate,IF(variable,IF(OR(O1401=1,O1401&lt;$J$23*periods_per_year),Q1400,MIN($J$24,IF(MOD(O1401-1,$J$26)=0,MAX($J$25,Q1400+$J$27),Q1400))),Q1400))))</f>
        <v>#NAME?</v>
      </c>
      <c r="R1401" s="78" t="str">
        <f t="shared" si="10"/>
        <v>#NAME?</v>
      </c>
      <c r="S1401" s="78" t="str">
        <f t="shared" si="11"/>
        <v>#NAME?</v>
      </c>
      <c r="T1401" s="78" t="str">
        <f t="shared" si="12"/>
        <v>#NAME?</v>
      </c>
      <c r="U1401" s="78" t="str">
        <f t="shared" si="13"/>
        <v>#NAME?</v>
      </c>
    </row>
    <row r="1402" ht="12.75" customHeight="1">
      <c r="A1402" s="74" t="str">
        <f t="shared" si="1"/>
        <v>#NAME?</v>
      </c>
      <c r="B1402" s="75" t="str">
        <f>IF(A1402="","",IF(OR(periods_per_year=26,periods_per_year=52),IF(periods_per_year=26,IF(A1402=1,fpdate,B1401+14),IF(periods_per_year=52,IF(A1402=1,fpdate,B1401+7),"n/a")),IF(periods_per_year=24,DATE(YEAR(fpdate),MONTH(fpdate)+(A1402-1)/2+IF(AND(DAY(fpdate)&gt;=15,MOD(A1402,2)=0),1,0),IF(MOD(A1402,2)=0,IF(DAY(fpdate)&gt;=15,DAY(fpdate)-14,DAY(fpdate)+14),DAY(fpdate))),IF(DAY(DATE(YEAR(fpdate),MONTH(fpdate)+A1402-1,DAY(fpdate)))&lt;&gt;DAY(fpdate),DATE(YEAR(fpdate),MONTH(fpdate)+A1402,0),DATE(YEAR(fpdate),MONTH(fpdate)+A1402-1,DAY(fpdate))))))</f>
        <v>#NAME?</v>
      </c>
      <c r="C1402" s="76" t="str">
        <f t="shared" si="2"/>
        <v>#NAME?</v>
      </c>
      <c r="D1402" s="77" t="str">
        <f>IF(A1402="","",IF(A1402=1,start_rate,IF(variable,IF(OR(A1402=1,A1402&lt;$J$23*periods_per_year),D1401,MIN($J$24,IF(MOD(A1402-1,$J$26)=0,MAX($J$25,D1401+$J$27),D1401))),D1401)))</f>
        <v>#NAME?</v>
      </c>
      <c r="E1402" s="78" t="str">
        <f t="shared" si="3"/>
        <v>#NAME?</v>
      </c>
      <c r="F1402" s="78" t="str">
        <f t="shared" si="4"/>
        <v>#NAME?</v>
      </c>
      <c r="G1402" s="78" t="str">
        <f>IF(OR(A1402="",A1402&lt;$E$23),"",IF(J1401&lt;=F1402,0,IF(IF(AND(A1402&gt;=$E$23,MOD(A1402-$E$23,int)=0),$E$24,0)+F1402&gt;=J1401+E1402,J1401+E1402-F1402,IF(AND(A1402&gt;=$E$23,MOD(A1402-$E$23,int)=0),$E$24,0)+IF(IF(AND(A1402&gt;=$E$23,MOD(A1402-$E$23,int)=0),$E$24,0)+IF(MOD(A1402-$E$27,periods_per_year)=0,$E$26,0)+F1402&lt;J1401+E1402,IF(MOD(A1402-$E$27,periods_per_year)=0,$E$26,0),J1401+E1402-IF(AND(A1402&gt;=$E$23,MOD(A1402-$E$23,int)=0),$E$24,0)-F1402))))</f>
        <v>#NAME?</v>
      </c>
      <c r="H1402" s="79"/>
      <c r="I1402" s="78" t="str">
        <f t="shared" si="5"/>
        <v>#NAME?</v>
      </c>
      <c r="J1402" s="78" t="str">
        <f t="shared" si="6"/>
        <v>#NAME?</v>
      </c>
      <c r="K1402" s="78" t="str">
        <f t="shared" si="7"/>
        <v>#NAME?</v>
      </c>
      <c r="L1402" s="78" t="str">
        <f t="shared" si="8"/>
        <v>#NAME?</v>
      </c>
      <c r="M1402" s="4"/>
      <c r="N1402" s="4"/>
      <c r="O1402" s="74" t="str">
        <f t="shared" si="9"/>
        <v>#NAME?</v>
      </c>
      <c r="P1402" s="75" t="str">
        <f>IF(O1402="","",IF(OR(periods_per_year=26,periods_per_year=52),IF(periods_per_year=26,IF(O1402=1,fpdate,P1401+14),IF(periods_per_year=52,IF(O1402=1,fpdate,P1401+7),"n/a")),IF(periods_per_year=24,DATE(YEAR(fpdate),MONTH(fpdate)+(O1402-1)/2+IF(AND(DAY(fpdate)&gt;=15,MOD(O1402,2)=0),1,0),IF(MOD(O1402,2)=0,IF(DAY(fpdate)&gt;=15,DAY(fpdate)-14,DAY(fpdate)+14),DAY(fpdate))),IF(DAY(DATE(YEAR(fpdate),MONTH(fpdate)+O1402-1,DAY(fpdate)))&lt;&gt;DAY(fpdate),DATE(YEAR(fpdate),MONTH(fpdate)+O1402,0),DATE(YEAR(fpdate),MONTH(fpdate)+O1402-1,DAY(fpdate))))))</f>
        <v>#NAME?</v>
      </c>
      <c r="Q1402" s="80" t="str">
        <f>IF(O1402="","",IF(D1402&lt;&gt;"",D1402,IF(O1402=1,start_rate,IF(variable,IF(OR(O1402=1,O1402&lt;$J$23*periods_per_year),Q1401,MIN($J$24,IF(MOD(O1402-1,$J$26)=0,MAX($J$25,Q1401+$J$27),Q1401))),Q1401))))</f>
        <v>#NAME?</v>
      </c>
      <c r="R1402" s="78" t="str">
        <f t="shared" si="10"/>
        <v>#NAME?</v>
      </c>
      <c r="S1402" s="78" t="str">
        <f t="shared" si="11"/>
        <v>#NAME?</v>
      </c>
      <c r="T1402" s="78" t="str">
        <f t="shared" si="12"/>
        <v>#NAME?</v>
      </c>
      <c r="U1402" s="78" t="str">
        <f t="shared" si="13"/>
        <v>#NAME?</v>
      </c>
    </row>
    <row r="1403" ht="12.75" customHeight="1">
      <c r="A1403" s="74" t="str">
        <f t="shared" si="1"/>
        <v>#NAME?</v>
      </c>
      <c r="B1403" s="75" t="str">
        <f>IF(A1403="","",IF(OR(periods_per_year=26,periods_per_year=52),IF(periods_per_year=26,IF(A1403=1,fpdate,B1402+14),IF(periods_per_year=52,IF(A1403=1,fpdate,B1402+7),"n/a")),IF(periods_per_year=24,DATE(YEAR(fpdate),MONTH(fpdate)+(A1403-1)/2+IF(AND(DAY(fpdate)&gt;=15,MOD(A1403,2)=0),1,0),IF(MOD(A1403,2)=0,IF(DAY(fpdate)&gt;=15,DAY(fpdate)-14,DAY(fpdate)+14),DAY(fpdate))),IF(DAY(DATE(YEAR(fpdate),MONTH(fpdate)+A1403-1,DAY(fpdate)))&lt;&gt;DAY(fpdate),DATE(YEAR(fpdate),MONTH(fpdate)+A1403,0),DATE(YEAR(fpdate),MONTH(fpdate)+A1403-1,DAY(fpdate))))))</f>
        <v>#NAME?</v>
      </c>
      <c r="C1403" s="76" t="str">
        <f t="shared" si="2"/>
        <v>#NAME?</v>
      </c>
      <c r="D1403" s="77" t="str">
        <f>IF(A1403="","",IF(A1403=1,start_rate,IF(variable,IF(OR(A1403=1,A1403&lt;$J$23*periods_per_year),D1402,MIN($J$24,IF(MOD(A1403-1,$J$26)=0,MAX($J$25,D1402+$J$27),D1402))),D1402)))</f>
        <v>#NAME?</v>
      </c>
      <c r="E1403" s="78" t="str">
        <f t="shared" si="3"/>
        <v>#NAME?</v>
      </c>
      <c r="F1403" s="78" t="str">
        <f t="shared" si="4"/>
        <v>#NAME?</v>
      </c>
      <c r="G1403" s="78" t="str">
        <f>IF(OR(A1403="",A1403&lt;$E$23),"",IF(J1402&lt;=F1403,0,IF(IF(AND(A1403&gt;=$E$23,MOD(A1403-$E$23,int)=0),$E$24,0)+F1403&gt;=J1402+E1403,J1402+E1403-F1403,IF(AND(A1403&gt;=$E$23,MOD(A1403-$E$23,int)=0),$E$24,0)+IF(IF(AND(A1403&gt;=$E$23,MOD(A1403-$E$23,int)=0),$E$24,0)+IF(MOD(A1403-$E$27,periods_per_year)=0,$E$26,0)+F1403&lt;J1402+E1403,IF(MOD(A1403-$E$27,periods_per_year)=0,$E$26,0),J1402+E1403-IF(AND(A1403&gt;=$E$23,MOD(A1403-$E$23,int)=0),$E$24,0)-F1403))))</f>
        <v>#NAME?</v>
      </c>
      <c r="H1403" s="79"/>
      <c r="I1403" s="78" t="str">
        <f t="shared" si="5"/>
        <v>#NAME?</v>
      </c>
      <c r="J1403" s="78" t="str">
        <f t="shared" si="6"/>
        <v>#NAME?</v>
      </c>
      <c r="K1403" s="78" t="str">
        <f t="shared" si="7"/>
        <v>#NAME?</v>
      </c>
      <c r="L1403" s="78" t="str">
        <f t="shared" si="8"/>
        <v>#NAME?</v>
      </c>
      <c r="M1403" s="4"/>
      <c r="N1403" s="4"/>
      <c r="O1403" s="74" t="str">
        <f t="shared" si="9"/>
        <v>#NAME?</v>
      </c>
      <c r="P1403" s="75" t="str">
        <f>IF(O1403="","",IF(OR(periods_per_year=26,periods_per_year=52),IF(periods_per_year=26,IF(O1403=1,fpdate,P1402+14),IF(periods_per_year=52,IF(O1403=1,fpdate,P1402+7),"n/a")),IF(periods_per_year=24,DATE(YEAR(fpdate),MONTH(fpdate)+(O1403-1)/2+IF(AND(DAY(fpdate)&gt;=15,MOD(O1403,2)=0),1,0),IF(MOD(O1403,2)=0,IF(DAY(fpdate)&gt;=15,DAY(fpdate)-14,DAY(fpdate)+14),DAY(fpdate))),IF(DAY(DATE(YEAR(fpdate),MONTH(fpdate)+O1403-1,DAY(fpdate)))&lt;&gt;DAY(fpdate),DATE(YEAR(fpdate),MONTH(fpdate)+O1403,0),DATE(YEAR(fpdate),MONTH(fpdate)+O1403-1,DAY(fpdate))))))</f>
        <v>#NAME?</v>
      </c>
      <c r="Q1403" s="80" t="str">
        <f>IF(O1403="","",IF(D1403&lt;&gt;"",D1403,IF(O1403=1,start_rate,IF(variable,IF(OR(O1403=1,O1403&lt;$J$23*periods_per_year),Q1402,MIN($J$24,IF(MOD(O1403-1,$J$26)=0,MAX($J$25,Q1402+$J$27),Q1402))),Q1402))))</f>
        <v>#NAME?</v>
      </c>
      <c r="R1403" s="78" t="str">
        <f t="shared" si="10"/>
        <v>#NAME?</v>
      </c>
      <c r="S1403" s="78" t="str">
        <f t="shared" si="11"/>
        <v>#NAME?</v>
      </c>
      <c r="T1403" s="78" t="str">
        <f t="shared" si="12"/>
        <v>#NAME?</v>
      </c>
      <c r="U1403" s="78" t="str">
        <f t="shared" si="13"/>
        <v>#NAME?</v>
      </c>
    </row>
    <row r="1404" ht="12.75" customHeight="1">
      <c r="A1404" s="74" t="str">
        <f t="shared" si="1"/>
        <v>#NAME?</v>
      </c>
      <c r="B1404" s="75" t="str">
        <f>IF(A1404="","",IF(OR(periods_per_year=26,periods_per_year=52),IF(periods_per_year=26,IF(A1404=1,fpdate,B1403+14),IF(periods_per_year=52,IF(A1404=1,fpdate,B1403+7),"n/a")),IF(periods_per_year=24,DATE(YEAR(fpdate),MONTH(fpdate)+(A1404-1)/2+IF(AND(DAY(fpdate)&gt;=15,MOD(A1404,2)=0),1,0),IF(MOD(A1404,2)=0,IF(DAY(fpdate)&gt;=15,DAY(fpdate)-14,DAY(fpdate)+14),DAY(fpdate))),IF(DAY(DATE(YEAR(fpdate),MONTH(fpdate)+A1404-1,DAY(fpdate)))&lt;&gt;DAY(fpdate),DATE(YEAR(fpdate),MONTH(fpdate)+A1404,0),DATE(YEAR(fpdate),MONTH(fpdate)+A1404-1,DAY(fpdate))))))</f>
        <v>#NAME?</v>
      </c>
      <c r="C1404" s="76" t="str">
        <f t="shared" si="2"/>
        <v>#NAME?</v>
      </c>
      <c r="D1404" s="77" t="str">
        <f>IF(A1404="","",IF(A1404=1,start_rate,IF(variable,IF(OR(A1404=1,A1404&lt;$J$23*periods_per_year),D1403,MIN($J$24,IF(MOD(A1404-1,$J$26)=0,MAX($J$25,D1403+$J$27),D1403))),D1403)))</f>
        <v>#NAME?</v>
      </c>
      <c r="E1404" s="78" t="str">
        <f t="shared" si="3"/>
        <v>#NAME?</v>
      </c>
      <c r="F1404" s="78" t="str">
        <f t="shared" si="4"/>
        <v>#NAME?</v>
      </c>
      <c r="G1404" s="78" t="str">
        <f>IF(OR(A1404="",A1404&lt;$E$23),"",IF(J1403&lt;=F1404,0,IF(IF(AND(A1404&gt;=$E$23,MOD(A1404-$E$23,int)=0),$E$24,0)+F1404&gt;=J1403+E1404,J1403+E1404-F1404,IF(AND(A1404&gt;=$E$23,MOD(A1404-$E$23,int)=0),$E$24,0)+IF(IF(AND(A1404&gt;=$E$23,MOD(A1404-$E$23,int)=0),$E$24,0)+IF(MOD(A1404-$E$27,periods_per_year)=0,$E$26,0)+F1404&lt;J1403+E1404,IF(MOD(A1404-$E$27,periods_per_year)=0,$E$26,0),J1403+E1404-IF(AND(A1404&gt;=$E$23,MOD(A1404-$E$23,int)=0),$E$24,0)-F1404))))</f>
        <v>#NAME?</v>
      </c>
      <c r="H1404" s="79"/>
      <c r="I1404" s="78" t="str">
        <f t="shared" si="5"/>
        <v>#NAME?</v>
      </c>
      <c r="J1404" s="78" t="str">
        <f t="shared" si="6"/>
        <v>#NAME?</v>
      </c>
      <c r="K1404" s="78" t="str">
        <f t="shared" si="7"/>
        <v>#NAME?</v>
      </c>
      <c r="L1404" s="78" t="str">
        <f t="shared" si="8"/>
        <v>#NAME?</v>
      </c>
      <c r="M1404" s="4"/>
      <c r="N1404" s="4"/>
      <c r="O1404" s="74" t="str">
        <f t="shared" si="9"/>
        <v>#NAME?</v>
      </c>
      <c r="P1404" s="75" t="str">
        <f>IF(O1404="","",IF(OR(periods_per_year=26,periods_per_year=52),IF(periods_per_year=26,IF(O1404=1,fpdate,P1403+14),IF(periods_per_year=52,IF(O1404=1,fpdate,P1403+7),"n/a")),IF(periods_per_year=24,DATE(YEAR(fpdate),MONTH(fpdate)+(O1404-1)/2+IF(AND(DAY(fpdate)&gt;=15,MOD(O1404,2)=0),1,0),IF(MOD(O1404,2)=0,IF(DAY(fpdate)&gt;=15,DAY(fpdate)-14,DAY(fpdate)+14),DAY(fpdate))),IF(DAY(DATE(YEAR(fpdate),MONTH(fpdate)+O1404-1,DAY(fpdate)))&lt;&gt;DAY(fpdate),DATE(YEAR(fpdate),MONTH(fpdate)+O1404,0),DATE(YEAR(fpdate),MONTH(fpdate)+O1404-1,DAY(fpdate))))))</f>
        <v>#NAME?</v>
      </c>
      <c r="Q1404" s="80" t="str">
        <f>IF(O1404="","",IF(D1404&lt;&gt;"",D1404,IF(O1404=1,start_rate,IF(variable,IF(OR(O1404=1,O1404&lt;$J$23*periods_per_year),Q1403,MIN($J$24,IF(MOD(O1404-1,$J$26)=0,MAX($J$25,Q1403+$J$27),Q1403))),Q1403))))</f>
        <v>#NAME?</v>
      </c>
      <c r="R1404" s="78" t="str">
        <f t="shared" si="10"/>
        <v>#NAME?</v>
      </c>
      <c r="S1404" s="78" t="str">
        <f t="shared" si="11"/>
        <v>#NAME?</v>
      </c>
      <c r="T1404" s="78" t="str">
        <f t="shared" si="12"/>
        <v>#NAME?</v>
      </c>
      <c r="U1404" s="78" t="str">
        <f t="shared" si="13"/>
        <v>#NAME?</v>
      </c>
    </row>
    <row r="1405" ht="12.75" customHeight="1">
      <c r="A1405" s="74" t="str">
        <f t="shared" si="1"/>
        <v>#NAME?</v>
      </c>
      <c r="B1405" s="75" t="str">
        <f>IF(A1405="","",IF(OR(periods_per_year=26,periods_per_year=52),IF(periods_per_year=26,IF(A1405=1,fpdate,B1404+14),IF(periods_per_year=52,IF(A1405=1,fpdate,B1404+7),"n/a")),IF(periods_per_year=24,DATE(YEAR(fpdate),MONTH(fpdate)+(A1405-1)/2+IF(AND(DAY(fpdate)&gt;=15,MOD(A1405,2)=0),1,0),IF(MOD(A1405,2)=0,IF(DAY(fpdate)&gt;=15,DAY(fpdate)-14,DAY(fpdate)+14),DAY(fpdate))),IF(DAY(DATE(YEAR(fpdate),MONTH(fpdate)+A1405-1,DAY(fpdate)))&lt;&gt;DAY(fpdate),DATE(YEAR(fpdate),MONTH(fpdate)+A1405,0),DATE(YEAR(fpdate),MONTH(fpdate)+A1405-1,DAY(fpdate))))))</f>
        <v>#NAME?</v>
      </c>
      <c r="C1405" s="76" t="str">
        <f t="shared" si="2"/>
        <v>#NAME?</v>
      </c>
      <c r="D1405" s="77" t="str">
        <f>IF(A1405="","",IF(A1405=1,start_rate,IF(variable,IF(OR(A1405=1,A1405&lt;$J$23*periods_per_year),D1404,MIN($J$24,IF(MOD(A1405-1,$J$26)=0,MAX($J$25,D1404+$J$27),D1404))),D1404)))</f>
        <v>#NAME?</v>
      </c>
      <c r="E1405" s="78" t="str">
        <f t="shared" si="3"/>
        <v>#NAME?</v>
      </c>
      <c r="F1405" s="78" t="str">
        <f t="shared" si="4"/>
        <v>#NAME?</v>
      </c>
      <c r="G1405" s="78" t="str">
        <f>IF(OR(A1405="",A1405&lt;$E$23),"",IF(J1404&lt;=F1405,0,IF(IF(AND(A1405&gt;=$E$23,MOD(A1405-$E$23,int)=0),$E$24,0)+F1405&gt;=J1404+E1405,J1404+E1405-F1405,IF(AND(A1405&gt;=$E$23,MOD(A1405-$E$23,int)=0),$E$24,0)+IF(IF(AND(A1405&gt;=$E$23,MOD(A1405-$E$23,int)=0),$E$24,0)+IF(MOD(A1405-$E$27,periods_per_year)=0,$E$26,0)+F1405&lt;J1404+E1405,IF(MOD(A1405-$E$27,periods_per_year)=0,$E$26,0),J1404+E1405-IF(AND(A1405&gt;=$E$23,MOD(A1405-$E$23,int)=0),$E$24,0)-F1405))))</f>
        <v>#NAME?</v>
      </c>
      <c r="H1405" s="79"/>
      <c r="I1405" s="78" t="str">
        <f t="shared" si="5"/>
        <v>#NAME?</v>
      </c>
      <c r="J1405" s="78" t="str">
        <f t="shared" si="6"/>
        <v>#NAME?</v>
      </c>
      <c r="K1405" s="78" t="str">
        <f t="shared" si="7"/>
        <v>#NAME?</v>
      </c>
      <c r="L1405" s="78" t="str">
        <f t="shared" si="8"/>
        <v>#NAME?</v>
      </c>
      <c r="M1405" s="4"/>
      <c r="N1405" s="4"/>
      <c r="O1405" s="74" t="str">
        <f t="shared" si="9"/>
        <v>#NAME?</v>
      </c>
      <c r="P1405" s="75" t="str">
        <f>IF(O1405="","",IF(OR(periods_per_year=26,periods_per_year=52),IF(periods_per_year=26,IF(O1405=1,fpdate,P1404+14),IF(periods_per_year=52,IF(O1405=1,fpdate,P1404+7),"n/a")),IF(periods_per_year=24,DATE(YEAR(fpdate),MONTH(fpdate)+(O1405-1)/2+IF(AND(DAY(fpdate)&gt;=15,MOD(O1405,2)=0),1,0),IF(MOD(O1405,2)=0,IF(DAY(fpdate)&gt;=15,DAY(fpdate)-14,DAY(fpdate)+14),DAY(fpdate))),IF(DAY(DATE(YEAR(fpdate),MONTH(fpdate)+O1405-1,DAY(fpdate)))&lt;&gt;DAY(fpdate),DATE(YEAR(fpdate),MONTH(fpdate)+O1405,0),DATE(YEAR(fpdate),MONTH(fpdate)+O1405-1,DAY(fpdate))))))</f>
        <v>#NAME?</v>
      </c>
      <c r="Q1405" s="80" t="str">
        <f>IF(O1405="","",IF(D1405&lt;&gt;"",D1405,IF(O1405=1,start_rate,IF(variable,IF(OR(O1405=1,O1405&lt;$J$23*periods_per_year),Q1404,MIN($J$24,IF(MOD(O1405-1,$J$26)=0,MAX($J$25,Q1404+$J$27),Q1404))),Q1404))))</f>
        <v>#NAME?</v>
      </c>
      <c r="R1405" s="78" t="str">
        <f t="shared" si="10"/>
        <v>#NAME?</v>
      </c>
      <c r="S1405" s="78" t="str">
        <f t="shared" si="11"/>
        <v>#NAME?</v>
      </c>
      <c r="T1405" s="78" t="str">
        <f t="shared" si="12"/>
        <v>#NAME?</v>
      </c>
      <c r="U1405" s="78" t="str">
        <f t="shared" si="13"/>
        <v>#NAME?</v>
      </c>
    </row>
    <row r="1406" ht="12.75" customHeight="1">
      <c r="A1406" s="74" t="str">
        <f t="shared" si="1"/>
        <v>#NAME?</v>
      </c>
      <c r="B1406" s="75" t="str">
        <f>IF(A1406="","",IF(OR(periods_per_year=26,periods_per_year=52),IF(periods_per_year=26,IF(A1406=1,fpdate,B1405+14),IF(periods_per_year=52,IF(A1406=1,fpdate,B1405+7),"n/a")),IF(periods_per_year=24,DATE(YEAR(fpdate),MONTH(fpdate)+(A1406-1)/2+IF(AND(DAY(fpdate)&gt;=15,MOD(A1406,2)=0),1,0),IF(MOD(A1406,2)=0,IF(DAY(fpdate)&gt;=15,DAY(fpdate)-14,DAY(fpdate)+14),DAY(fpdate))),IF(DAY(DATE(YEAR(fpdate),MONTH(fpdate)+A1406-1,DAY(fpdate)))&lt;&gt;DAY(fpdate),DATE(YEAR(fpdate),MONTH(fpdate)+A1406,0),DATE(YEAR(fpdate),MONTH(fpdate)+A1406-1,DAY(fpdate))))))</f>
        <v>#NAME?</v>
      </c>
      <c r="C1406" s="76" t="str">
        <f t="shared" si="2"/>
        <v>#NAME?</v>
      </c>
      <c r="D1406" s="77" t="str">
        <f>IF(A1406="","",IF(A1406=1,start_rate,IF(variable,IF(OR(A1406=1,A1406&lt;$J$23*periods_per_year),D1405,MIN($J$24,IF(MOD(A1406-1,$J$26)=0,MAX($J$25,D1405+$J$27),D1405))),D1405)))</f>
        <v>#NAME?</v>
      </c>
      <c r="E1406" s="78" t="str">
        <f t="shared" si="3"/>
        <v>#NAME?</v>
      </c>
      <c r="F1406" s="78" t="str">
        <f t="shared" si="4"/>
        <v>#NAME?</v>
      </c>
      <c r="G1406" s="78" t="str">
        <f>IF(OR(A1406="",A1406&lt;$E$23),"",IF(J1405&lt;=F1406,0,IF(IF(AND(A1406&gt;=$E$23,MOD(A1406-$E$23,int)=0),$E$24,0)+F1406&gt;=J1405+E1406,J1405+E1406-F1406,IF(AND(A1406&gt;=$E$23,MOD(A1406-$E$23,int)=0),$E$24,0)+IF(IF(AND(A1406&gt;=$E$23,MOD(A1406-$E$23,int)=0),$E$24,0)+IF(MOD(A1406-$E$27,periods_per_year)=0,$E$26,0)+F1406&lt;J1405+E1406,IF(MOD(A1406-$E$27,periods_per_year)=0,$E$26,0),J1405+E1406-IF(AND(A1406&gt;=$E$23,MOD(A1406-$E$23,int)=0),$E$24,0)-F1406))))</f>
        <v>#NAME?</v>
      </c>
      <c r="H1406" s="79"/>
      <c r="I1406" s="78" t="str">
        <f t="shared" si="5"/>
        <v>#NAME?</v>
      </c>
      <c r="J1406" s="78" t="str">
        <f t="shared" si="6"/>
        <v>#NAME?</v>
      </c>
      <c r="K1406" s="78" t="str">
        <f t="shared" si="7"/>
        <v>#NAME?</v>
      </c>
      <c r="L1406" s="78" t="str">
        <f t="shared" si="8"/>
        <v>#NAME?</v>
      </c>
      <c r="M1406" s="4"/>
      <c r="N1406" s="4"/>
      <c r="O1406" s="74" t="str">
        <f t="shared" si="9"/>
        <v>#NAME?</v>
      </c>
      <c r="P1406" s="75" t="str">
        <f>IF(O1406="","",IF(OR(periods_per_year=26,periods_per_year=52),IF(periods_per_year=26,IF(O1406=1,fpdate,P1405+14),IF(periods_per_year=52,IF(O1406=1,fpdate,P1405+7),"n/a")),IF(periods_per_year=24,DATE(YEAR(fpdate),MONTH(fpdate)+(O1406-1)/2+IF(AND(DAY(fpdate)&gt;=15,MOD(O1406,2)=0),1,0),IF(MOD(O1406,2)=0,IF(DAY(fpdate)&gt;=15,DAY(fpdate)-14,DAY(fpdate)+14),DAY(fpdate))),IF(DAY(DATE(YEAR(fpdate),MONTH(fpdate)+O1406-1,DAY(fpdate)))&lt;&gt;DAY(fpdate),DATE(YEAR(fpdate),MONTH(fpdate)+O1406,0),DATE(YEAR(fpdate),MONTH(fpdate)+O1406-1,DAY(fpdate))))))</f>
        <v>#NAME?</v>
      </c>
      <c r="Q1406" s="80" t="str">
        <f>IF(O1406="","",IF(D1406&lt;&gt;"",D1406,IF(O1406=1,start_rate,IF(variable,IF(OR(O1406=1,O1406&lt;$J$23*periods_per_year),Q1405,MIN($J$24,IF(MOD(O1406-1,$J$26)=0,MAX($J$25,Q1405+$J$27),Q1405))),Q1405))))</f>
        <v>#NAME?</v>
      </c>
      <c r="R1406" s="78" t="str">
        <f t="shared" si="10"/>
        <v>#NAME?</v>
      </c>
      <c r="S1406" s="78" t="str">
        <f t="shared" si="11"/>
        <v>#NAME?</v>
      </c>
      <c r="T1406" s="78" t="str">
        <f t="shared" si="12"/>
        <v>#NAME?</v>
      </c>
      <c r="U1406" s="78" t="str">
        <f t="shared" si="13"/>
        <v>#NAME?</v>
      </c>
    </row>
    <row r="1407" ht="12.75" customHeight="1">
      <c r="A1407" s="74" t="str">
        <f t="shared" si="1"/>
        <v>#NAME?</v>
      </c>
      <c r="B1407" s="75" t="str">
        <f>IF(A1407="","",IF(OR(periods_per_year=26,periods_per_year=52),IF(periods_per_year=26,IF(A1407=1,fpdate,B1406+14),IF(periods_per_year=52,IF(A1407=1,fpdate,B1406+7),"n/a")),IF(periods_per_year=24,DATE(YEAR(fpdate),MONTH(fpdate)+(A1407-1)/2+IF(AND(DAY(fpdate)&gt;=15,MOD(A1407,2)=0),1,0),IF(MOD(A1407,2)=0,IF(DAY(fpdate)&gt;=15,DAY(fpdate)-14,DAY(fpdate)+14),DAY(fpdate))),IF(DAY(DATE(YEAR(fpdate),MONTH(fpdate)+A1407-1,DAY(fpdate)))&lt;&gt;DAY(fpdate),DATE(YEAR(fpdate),MONTH(fpdate)+A1407,0),DATE(YEAR(fpdate),MONTH(fpdate)+A1407-1,DAY(fpdate))))))</f>
        <v>#NAME?</v>
      </c>
      <c r="C1407" s="76" t="str">
        <f t="shared" si="2"/>
        <v>#NAME?</v>
      </c>
      <c r="D1407" s="77" t="str">
        <f>IF(A1407="","",IF(A1407=1,start_rate,IF(variable,IF(OR(A1407=1,A1407&lt;$J$23*periods_per_year),D1406,MIN($J$24,IF(MOD(A1407-1,$J$26)=0,MAX($J$25,D1406+$J$27),D1406))),D1406)))</f>
        <v>#NAME?</v>
      </c>
      <c r="E1407" s="78" t="str">
        <f t="shared" si="3"/>
        <v>#NAME?</v>
      </c>
      <c r="F1407" s="78" t="str">
        <f t="shared" si="4"/>
        <v>#NAME?</v>
      </c>
      <c r="G1407" s="78" t="str">
        <f>IF(OR(A1407="",A1407&lt;$E$23),"",IF(J1406&lt;=F1407,0,IF(IF(AND(A1407&gt;=$E$23,MOD(A1407-$E$23,int)=0),$E$24,0)+F1407&gt;=J1406+E1407,J1406+E1407-F1407,IF(AND(A1407&gt;=$E$23,MOD(A1407-$E$23,int)=0),$E$24,0)+IF(IF(AND(A1407&gt;=$E$23,MOD(A1407-$E$23,int)=0),$E$24,0)+IF(MOD(A1407-$E$27,periods_per_year)=0,$E$26,0)+F1407&lt;J1406+E1407,IF(MOD(A1407-$E$27,periods_per_year)=0,$E$26,0),J1406+E1407-IF(AND(A1407&gt;=$E$23,MOD(A1407-$E$23,int)=0),$E$24,0)-F1407))))</f>
        <v>#NAME?</v>
      </c>
      <c r="H1407" s="79"/>
      <c r="I1407" s="78" t="str">
        <f t="shared" si="5"/>
        <v>#NAME?</v>
      </c>
      <c r="J1407" s="78" t="str">
        <f t="shared" si="6"/>
        <v>#NAME?</v>
      </c>
      <c r="K1407" s="78" t="str">
        <f t="shared" si="7"/>
        <v>#NAME?</v>
      </c>
      <c r="L1407" s="78" t="str">
        <f t="shared" si="8"/>
        <v>#NAME?</v>
      </c>
      <c r="M1407" s="4"/>
      <c r="N1407" s="4"/>
      <c r="O1407" s="74" t="str">
        <f t="shared" si="9"/>
        <v>#NAME?</v>
      </c>
      <c r="P1407" s="75" t="str">
        <f>IF(O1407="","",IF(OR(periods_per_year=26,periods_per_year=52),IF(periods_per_year=26,IF(O1407=1,fpdate,P1406+14),IF(periods_per_year=52,IF(O1407=1,fpdate,P1406+7),"n/a")),IF(periods_per_year=24,DATE(YEAR(fpdate),MONTH(fpdate)+(O1407-1)/2+IF(AND(DAY(fpdate)&gt;=15,MOD(O1407,2)=0),1,0),IF(MOD(O1407,2)=0,IF(DAY(fpdate)&gt;=15,DAY(fpdate)-14,DAY(fpdate)+14),DAY(fpdate))),IF(DAY(DATE(YEAR(fpdate),MONTH(fpdate)+O1407-1,DAY(fpdate)))&lt;&gt;DAY(fpdate),DATE(YEAR(fpdate),MONTH(fpdate)+O1407,0),DATE(YEAR(fpdate),MONTH(fpdate)+O1407-1,DAY(fpdate))))))</f>
        <v>#NAME?</v>
      </c>
      <c r="Q1407" s="80" t="str">
        <f>IF(O1407="","",IF(D1407&lt;&gt;"",D1407,IF(O1407=1,start_rate,IF(variable,IF(OR(O1407=1,O1407&lt;$J$23*periods_per_year),Q1406,MIN($J$24,IF(MOD(O1407-1,$J$26)=0,MAX($J$25,Q1406+$J$27),Q1406))),Q1406))))</f>
        <v>#NAME?</v>
      </c>
      <c r="R1407" s="78" t="str">
        <f t="shared" si="10"/>
        <v>#NAME?</v>
      </c>
      <c r="S1407" s="78" t="str">
        <f t="shared" si="11"/>
        <v>#NAME?</v>
      </c>
      <c r="T1407" s="78" t="str">
        <f t="shared" si="12"/>
        <v>#NAME?</v>
      </c>
      <c r="U1407" s="78" t="str">
        <f t="shared" si="13"/>
        <v>#NAME?</v>
      </c>
    </row>
    <row r="1408" ht="12.75" customHeight="1">
      <c r="A1408" s="74" t="str">
        <f t="shared" si="1"/>
        <v>#NAME?</v>
      </c>
      <c r="B1408" s="75" t="str">
        <f>IF(A1408="","",IF(OR(periods_per_year=26,periods_per_year=52),IF(periods_per_year=26,IF(A1408=1,fpdate,B1407+14),IF(periods_per_year=52,IF(A1408=1,fpdate,B1407+7),"n/a")),IF(periods_per_year=24,DATE(YEAR(fpdate),MONTH(fpdate)+(A1408-1)/2+IF(AND(DAY(fpdate)&gt;=15,MOD(A1408,2)=0),1,0),IF(MOD(A1408,2)=0,IF(DAY(fpdate)&gt;=15,DAY(fpdate)-14,DAY(fpdate)+14),DAY(fpdate))),IF(DAY(DATE(YEAR(fpdate),MONTH(fpdate)+A1408-1,DAY(fpdate)))&lt;&gt;DAY(fpdate),DATE(YEAR(fpdate),MONTH(fpdate)+A1408,0),DATE(YEAR(fpdate),MONTH(fpdate)+A1408-1,DAY(fpdate))))))</f>
        <v>#NAME?</v>
      </c>
      <c r="C1408" s="76" t="str">
        <f t="shared" si="2"/>
        <v>#NAME?</v>
      </c>
      <c r="D1408" s="77" t="str">
        <f>IF(A1408="","",IF(A1408=1,start_rate,IF(variable,IF(OR(A1408=1,A1408&lt;$J$23*periods_per_year),D1407,MIN($J$24,IF(MOD(A1408-1,$J$26)=0,MAX($J$25,D1407+$J$27),D1407))),D1407)))</f>
        <v>#NAME?</v>
      </c>
      <c r="E1408" s="78" t="str">
        <f t="shared" si="3"/>
        <v>#NAME?</v>
      </c>
      <c r="F1408" s="78" t="str">
        <f t="shared" si="4"/>
        <v>#NAME?</v>
      </c>
      <c r="G1408" s="78" t="str">
        <f>IF(OR(A1408="",A1408&lt;$E$23),"",IF(J1407&lt;=F1408,0,IF(IF(AND(A1408&gt;=$E$23,MOD(A1408-$E$23,int)=0),$E$24,0)+F1408&gt;=J1407+E1408,J1407+E1408-F1408,IF(AND(A1408&gt;=$E$23,MOD(A1408-$E$23,int)=0),$E$24,0)+IF(IF(AND(A1408&gt;=$E$23,MOD(A1408-$E$23,int)=0),$E$24,0)+IF(MOD(A1408-$E$27,periods_per_year)=0,$E$26,0)+F1408&lt;J1407+E1408,IF(MOD(A1408-$E$27,periods_per_year)=0,$E$26,0),J1407+E1408-IF(AND(A1408&gt;=$E$23,MOD(A1408-$E$23,int)=0),$E$24,0)-F1408))))</f>
        <v>#NAME?</v>
      </c>
      <c r="H1408" s="79"/>
      <c r="I1408" s="78" t="str">
        <f t="shared" si="5"/>
        <v>#NAME?</v>
      </c>
      <c r="J1408" s="78" t="str">
        <f t="shared" si="6"/>
        <v>#NAME?</v>
      </c>
      <c r="K1408" s="78" t="str">
        <f t="shared" si="7"/>
        <v>#NAME?</v>
      </c>
      <c r="L1408" s="78" t="str">
        <f t="shared" si="8"/>
        <v>#NAME?</v>
      </c>
      <c r="M1408" s="4"/>
      <c r="N1408" s="4"/>
      <c r="O1408" s="74" t="str">
        <f t="shared" si="9"/>
        <v>#NAME?</v>
      </c>
      <c r="P1408" s="75" t="str">
        <f>IF(O1408="","",IF(OR(periods_per_year=26,periods_per_year=52),IF(periods_per_year=26,IF(O1408=1,fpdate,P1407+14),IF(periods_per_year=52,IF(O1408=1,fpdate,P1407+7),"n/a")),IF(periods_per_year=24,DATE(YEAR(fpdate),MONTH(fpdate)+(O1408-1)/2+IF(AND(DAY(fpdate)&gt;=15,MOD(O1408,2)=0),1,0),IF(MOD(O1408,2)=0,IF(DAY(fpdate)&gt;=15,DAY(fpdate)-14,DAY(fpdate)+14),DAY(fpdate))),IF(DAY(DATE(YEAR(fpdate),MONTH(fpdate)+O1408-1,DAY(fpdate)))&lt;&gt;DAY(fpdate),DATE(YEAR(fpdate),MONTH(fpdate)+O1408,0),DATE(YEAR(fpdate),MONTH(fpdate)+O1408-1,DAY(fpdate))))))</f>
        <v>#NAME?</v>
      </c>
      <c r="Q1408" s="80" t="str">
        <f>IF(O1408="","",IF(D1408&lt;&gt;"",D1408,IF(O1408=1,start_rate,IF(variable,IF(OR(O1408=1,O1408&lt;$J$23*periods_per_year),Q1407,MIN($J$24,IF(MOD(O1408-1,$J$26)=0,MAX($J$25,Q1407+$J$27),Q1407))),Q1407))))</f>
        <v>#NAME?</v>
      </c>
      <c r="R1408" s="78" t="str">
        <f t="shared" si="10"/>
        <v>#NAME?</v>
      </c>
      <c r="S1408" s="78" t="str">
        <f t="shared" si="11"/>
        <v>#NAME?</v>
      </c>
      <c r="T1408" s="78" t="str">
        <f t="shared" si="12"/>
        <v>#NAME?</v>
      </c>
      <c r="U1408" s="78" t="str">
        <f t="shared" si="13"/>
        <v>#NAME?</v>
      </c>
    </row>
    <row r="1409" ht="12.75" customHeight="1">
      <c r="A1409" s="74" t="str">
        <f t="shared" si="1"/>
        <v>#NAME?</v>
      </c>
      <c r="B1409" s="75" t="str">
        <f>IF(A1409="","",IF(OR(periods_per_year=26,periods_per_year=52),IF(periods_per_year=26,IF(A1409=1,fpdate,B1408+14),IF(periods_per_year=52,IF(A1409=1,fpdate,B1408+7),"n/a")),IF(periods_per_year=24,DATE(YEAR(fpdate),MONTH(fpdate)+(A1409-1)/2+IF(AND(DAY(fpdate)&gt;=15,MOD(A1409,2)=0),1,0),IF(MOD(A1409,2)=0,IF(DAY(fpdate)&gt;=15,DAY(fpdate)-14,DAY(fpdate)+14),DAY(fpdate))),IF(DAY(DATE(YEAR(fpdate),MONTH(fpdate)+A1409-1,DAY(fpdate)))&lt;&gt;DAY(fpdate),DATE(YEAR(fpdate),MONTH(fpdate)+A1409,0),DATE(YEAR(fpdate),MONTH(fpdate)+A1409-1,DAY(fpdate))))))</f>
        <v>#NAME?</v>
      </c>
      <c r="C1409" s="76" t="str">
        <f t="shared" si="2"/>
        <v>#NAME?</v>
      </c>
      <c r="D1409" s="77" t="str">
        <f>IF(A1409="","",IF(A1409=1,start_rate,IF(variable,IF(OR(A1409=1,A1409&lt;$J$23*periods_per_year),D1408,MIN($J$24,IF(MOD(A1409-1,$J$26)=0,MAX($J$25,D1408+$J$27),D1408))),D1408)))</f>
        <v>#NAME?</v>
      </c>
      <c r="E1409" s="78" t="str">
        <f t="shared" si="3"/>
        <v>#NAME?</v>
      </c>
      <c r="F1409" s="78" t="str">
        <f t="shared" si="4"/>
        <v>#NAME?</v>
      </c>
      <c r="G1409" s="78" t="str">
        <f>IF(OR(A1409="",A1409&lt;$E$23),"",IF(J1408&lt;=F1409,0,IF(IF(AND(A1409&gt;=$E$23,MOD(A1409-$E$23,int)=0),$E$24,0)+F1409&gt;=J1408+E1409,J1408+E1409-F1409,IF(AND(A1409&gt;=$E$23,MOD(A1409-$E$23,int)=0),$E$24,0)+IF(IF(AND(A1409&gt;=$E$23,MOD(A1409-$E$23,int)=0),$E$24,0)+IF(MOD(A1409-$E$27,periods_per_year)=0,$E$26,0)+F1409&lt;J1408+E1409,IF(MOD(A1409-$E$27,periods_per_year)=0,$E$26,0),J1408+E1409-IF(AND(A1409&gt;=$E$23,MOD(A1409-$E$23,int)=0),$E$24,0)-F1409))))</f>
        <v>#NAME?</v>
      </c>
      <c r="H1409" s="79"/>
      <c r="I1409" s="78" t="str">
        <f t="shared" si="5"/>
        <v>#NAME?</v>
      </c>
      <c r="J1409" s="78" t="str">
        <f t="shared" si="6"/>
        <v>#NAME?</v>
      </c>
      <c r="K1409" s="78" t="str">
        <f t="shared" si="7"/>
        <v>#NAME?</v>
      </c>
      <c r="L1409" s="78" t="str">
        <f t="shared" si="8"/>
        <v>#NAME?</v>
      </c>
      <c r="M1409" s="4"/>
      <c r="N1409" s="4"/>
      <c r="O1409" s="74" t="str">
        <f t="shared" si="9"/>
        <v>#NAME?</v>
      </c>
      <c r="P1409" s="75" t="str">
        <f>IF(O1409="","",IF(OR(periods_per_year=26,periods_per_year=52),IF(periods_per_year=26,IF(O1409=1,fpdate,P1408+14),IF(periods_per_year=52,IF(O1409=1,fpdate,P1408+7),"n/a")),IF(periods_per_year=24,DATE(YEAR(fpdate),MONTH(fpdate)+(O1409-1)/2+IF(AND(DAY(fpdate)&gt;=15,MOD(O1409,2)=0),1,0),IF(MOD(O1409,2)=0,IF(DAY(fpdate)&gt;=15,DAY(fpdate)-14,DAY(fpdate)+14),DAY(fpdate))),IF(DAY(DATE(YEAR(fpdate),MONTH(fpdate)+O1409-1,DAY(fpdate)))&lt;&gt;DAY(fpdate),DATE(YEAR(fpdate),MONTH(fpdate)+O1409,0),DATE(YEAR(fpdate),MONTH(fpdate)+O1409-1,DAY(fpdate))))))</f>
        <v>#NAME?</v>
      </c>
      <c r="Q1409" s="80" t="str">
        <f>IF(O1409="","",IF(D1409&lt;&gt;"",D1409,IF(O1409=1,start_rate,IF(variable,IF(OR(O1409=1,O1409&lt;$J$23*periods_per_year),Q1408,MIN($J$24,IF(MOD(O1409-1,$J$26)=0,MAX($J$25,Q1408+$J$27),Q1408))),Q1408))))</f>
        <v>#NAME?</v>
      </c>
      <c r="R1409" s="78" t="str">
        <f t="shared" si="10"/>
        <v>#NAME?</v>
      </c>
      <c r="S1409" s="78" t="str">
        <f t="shared" si="11"/>
        <v>#NAME?</v>
      </c>
      <c r="T1409" s="78" t="str">
        <f t="shared" si="12"/>
        <v>#NAME?</v>
      </c>
      <c r="U1409" s="78" t="str">
        <f t="shared" si="13"/>
        <v>#NAME?</v>
      </c>
    </row>
    <row r="1410" ht="12.75" customHeight="1">
      <c r="A1410" s="74" t="str">
        <f t="shared" si="1"/>
        <v>#NAME?</v>
      </c>
      <c r="B1410" s="75" t="str">
        <f>IF(A1410="","",IF(OR(periods_per_year=26,periods_per_year=52),IF(periods_per_year=26,IF(A1410=1,fpdate,B1409+14),IF(periods_per_year=52,IF(A1410=1,fpdate,B1409+7),"n/a")),IF(periods_per_year=24,DATE(YEAR(fpdate),MONTH(fpdate)+(A1410-1)/2+IF(AND(DAY(fpdate)&gt;=15,MOD(A1410,2)=0),1,0),IF(MOD(A1410,2)=0,IF(DAY(fpdate)&gt;=15,DAY(fpdate)-14,DAY(fpdate)+14),DAY(fpdate))),IF(DAY(DATE(YEAR(fpdate),MONTH(fpdate)+A1410-1,DAY(fpdate)))&lt;&gt;DAY(fpdate),DATE(YEAR(fpdate),MONTH(fpdate)+A1410,0),DATE(YEAR(fpdate),MONTH(fpdate)+A1410-1,DAY(fpdate))))))</f>
        <v>#NAME?</v>
      </c>
      <c r="C1410" s="76" t="str">
        <f t="shared" si="2"/>
        <v>#NAME?</v>
      </c>
      <c r="D1410" s="77" t="str">
        <f>IF(A1410="","",IF(A1410=1,start_rate,IF(variable,IF(OR(A1410=1,A1410&lt;$J$23*periods_per_year),D1409,MIN($J$24,IF(MOD(A1410-1,$J$26)=0,MAX($J$25,D1409+$J$27),D1409))),D1409)))</f>
        <v>#NAME?</v>
      </c>
      <c r="E1410" s="78" t="str">
        <f t="shared" si="3"/>
        <v>#NAME?</v>
      </c>
      <c r="F1410" s="78" t="str">
        <f t="shared" si="4"/>
        <v>#NAME?</v>
      </c>
      <c r="G1410" s="78" t="str">
        <f>IF(OR(A1410="",A1410&lt;$E$23),"",IF(J1409&lt;=F1410,0,IF(IF(AND(A1410&gt;=$E$23,MOD(A1410-$E$23,int)=0),$E$24,0)+F1410&gt;=J1409+E1410,J1409+E1410-F1410,IF(AND(A1410&gt;=$E$23,MOD(A1410-$E$23,int)=0),$E$24,0)+IF(IF(AND(A1410&gt;=$E$23,MOD(A1410-$E$23,int)=0),$E$24,0)+IF(MOD(A1410-$E$27,periods_per_year)=0,$E$26,0)+F1410&lt;J1409+E1410,IF(MOD(A1410-$E$27,periods_per_year)=0,$E$26,0),J1409+E1410-IF(AND(A1410&gt;=$E$23,MOD(A1410-$E$23,int)=0),$E$24,0)-F1410))))</f>
        <v>#NAME?</v>
      </c>
      <c r="H1410" s="79"/>
      <c r="I1410" s="78" t="str">
        <f t="shared" si="5"/>
        <v>#NAME?</v>
      </c>
      <c r="J1410" s="78" t="str">
        <f t="shared" si="6"/>
        <v>#NAME?</v>
      </c>
      <c r="K1410" s="78" t="str">
        <f t="shared" si="7"/>
        <v>#NAME?</v>
      </c>
      <c r="L1410" s="78" t="str">
        <f t="shared" si="8"/>
        <v>#NAME?</v>
      </c>
      <c r="M1410" s="4"/>
      <c r="N1410" s="4"/>
      <c r="O1410" s="74" t="str">
        <f t="shared" si="9"/>
        <v>#NAME?</v>
      </c>
      <c r="P1410" s="75" t="str">
        <f>IF(O1410="","",IF(OR(periods_per_year=26,periods_per_year=52),IF(periods_per_year=26,IF(O1410=1,fpdate,P1409+14),IF(periods_per_year=52,IF(O1410=1,fpdate,P1409+7),"n/a")),IF(periods_per_year=24,DATE(YEAR(fpdate),MONTH(fpdate)+(O1410-1)/2+IF(AND(DAY(fpdate)&gt;=15,MOD(O1410,2)=0),1,0),IF(MOD(O1410,2)=0,IF(DAY(fpdate)&gt;=15,DAY(fpdate)-14,DAY(fpdate)+14),DAY(fpdate))),IF(DAY(DATE(YEAR(fpdate),MONTH(fpdate)+O1410-1,DAY(fpdate)))&lt;&gt;DAY(fpdate),DATE(YEAR(fpdate),MONTH(fpdate)+O1410,0),DATE(YEAR(fpdate),MONTH(fpdate)+O1410-1,DAY(fpdate))))))</f>
        <v>#NAME?</v>
      </c>
      <c r="Q1410" s="80" t="str">
        <f>IF(O1410="","",IF(D1410&lt;&gt;"",D1410,IF(O1410=1,start_rate,IF(variable,IF(OR(O1410=1,O1410&lt;$J$23*periods_per_year),Q1409,MIN($J$24,IF(MOD(O1410-1,$J$26)=0,MAX($J$25,Q1409+$J$27),Q1409))),Q1409))))</f>
        <v>#NAME?</v>
      </c>
      <c r="R1410" s="78" t="str">
        <f t="shared" si="10"/>
        <v>#NAME?</v>
      </c>
      <c r="S1410" s="78" t="str">
        <f t="shared" si="11"/>
        <v>#NAME?</v>
      </c>
      <c r="T1410" s="78" t="str">
        <f t="shared" si="12"/>
        <v>#NAME?</v>
      </c>
      <c r="U1410" s="78" t="str">
        <f t="shared" si="13"/>
        <v>#NAME?</v>
      </c>
    </row>
    <row r="1411" ht="12.75" customHeight="1">
      <c r="A1411" s="74" t="str">
        <f t="shared" si="1"/>
        <v>#NAME?</v>
      </c>
      <c r="B1411" s="75" t="str">
        <f>IF(A1411="","",IF(OR(periods_per_year=26,periods_per_year=52),IF(periods_per_year=26,IF(A1411=1,fpdate,B1410+14),IF(periods_per_year=52,IF(A1411=1,fpdate,B1410+7),"n/a")),IF(periods_per_year=24,DATE(YEAR(fpdate),MONTH(fpdate)+(A1411-1)/2+IF(AND(DAY(fpdate)&gt;=15,MOD(A1411,2)=0),1,0),IF(MOD(A1411,2)=0,IF(DAY(fpdate)&gt;=15,DAY(fpdate)-14,DAY(fpdate)+14),DAY(fpdate))),IF(DAY(DATE(YEAR(fpdate),MONTH(fpdate)+A1411-1,DAY(fpdate)))&lt;&gt;DAY(fpdate),DATE(YEAR(fpdate),MONTH(fpdate)+A1411,0),DATE(YEAR(fpdate),MONTH(fpdate)+A1411-1,DAY(fpdate))))))</f>
        <v>#NAME?</v>
      </c>
      <c r="C1411" s="76" t="str">
        <f t="shared" si="2"/>
        <v>#NAME?</v>
      </c>
      <c r="D1411" s="77" t="str">
        <f>IF(A1411="","",IF(A1411=1,start_rate,IF(variable,IF(OR(A1411=1,A1411&lt;$J$23*periods_per_year),D1410,MIN($J$24,IF(MOD(A1411-1,$J$26)=0,MAX($J$25,D1410+$J$27),D1410))),D1410)))</f>
        <v>#NAME?</v>
      </c>
      <c r="E1411" s="78" t="str">
        <f t="shared" si="3"/>
        <v>#NAME?</v>
      </c>
      <c r="F1411" s="78" t="str">
        <f t="shared" si="4"/>
        <v>#NAME?</v>
      </c>
      <c r="G1411" s="78" t="str">
        <f>IF(OR(A1411="",A1411&lt;$E$23),"",IF(J1410&lt;=F1411,0,IF(IF(AND(A1411&gt;=$E$23,MOD(A1411-$E$23,int)=0),$E$24,0)+F1411&gt;=J1410+E1411,J1410+E1411-F1411,IF(AND(A1411&gt;=$E$23,MOD(A1411-$E$23,int)=0),$E$24,0)+IF(IF(AND(A1411&gt;=$E$23,MOD(A1411-$E$23,int)=0),$E$24,0)+IF(MOD(A1411-$E$27,periods_per_year)=0,$E$26,0)+F1411&lt;J1410+E1411,IF(MOD(A1411-$E$27,periods_per_year)=0,$E$26,0),J1410+E1411-IF(AND(A1411&gt;=$E$23,MOD(A1411-$E$23,int)=0),$E$24,0)-F1411))))</f>
        <v>#NAME?</v>
      </c>
      <c r="H1411" s="79"/>
      <c r="I1411" s="78" t="str">
        <f t="shared" si="5"/>
        <v>#NAME?</v>
      </c>
      <c r="J1411" s="78" t="str">
        <f t="shared" si="6"/>
        <v>#NAME?</v>
      </c>
      <c r="K1411" s="78" t="str">
        <f t="shared" si="7"/>
        <v>#NAME?</v>
      </c>
      <c r="L1411" s="78" t="str">
        <f t="shared" si="8"/>
        <v>#NAME?</v>
      </c>
      <c r="M1411" s="4"/>
      <c r="N1411" s="4"/>
      <c r="O1411" s="74" t="str">
        <f t="shared" si="9"/>
        <v>#NAME?</v>
      </c>
      <c r="P1411" s="75" t="str">
        <f>IF(O1411="","",IF(OR(periods_per_year=26,periods_per_year=52),IF(periods_per_year=26,IF(O1411=1,fpdate,P1410+14),IF(periods_per_year=52,IF(O1411=1,fpdate,P1410+7),"n/a")),IF(periods_per_year=24,DATE(YEAR(fpdate),MONTH(fpdate)+(O1411-1)/2+IF(AND(DAY(fpdate)&gt;=15,MOD(O1411,2)=0),1,0),IF(MOD(O1411,2)=0,IF(DAY(fpdate)&gt;=15,DAY(fpdate)-14,DAY(fpdate)+14),DAY(fpdate))),IF(DAY(DATE(YEAR(fpdate),MONTH(fpdate)+O1411-1,DAY(fpdate)))&lt;&gt;DAY(fpdate),DATE(YEAR(fpdate),MONTH(fpdate)+O1411,0),DATE(YEAR(fpdate),MONTH(fpdate)+O1411-1,DAY(fpdate))))))</f>
        <v>#NAME?</v>
      </c>
      <c r="Q1411" s="80" t="str">
        <f>IF(O1411="","",IF(D1411&lt;&gt;"",D1411,IF(O1411=1,start_rate,IF(variable,IF(OR(O1411=1,O1411&lt;$J$23*periods_per_year),Q1410,MIN($J$24,IF(MOD(O1411-1,$J$26)=0,MAX($J$25,Q1410+$J$27),Q1410))),Q1410))))</f>
        <v>#NAME?</v>
      </c>
      <c r="R1411" s="78" t="str">
        <f t="shared" si="10"/>
        <v>#NAME?</v>
      </c>
      <c r="S1411" s="78" t="str">
        <f t="shared" si="11"/>
        <v>#NAME?</v>
      </c>
      <c r="T1411" s="78" t="str">
        <f t="shared" si="12"/>
        <v>#NAME?</v>
      </c>
      <c r="U1411" s="78" t="str">
        <f t="shared" si="13"/>
        <v>#NAME?</v>
      </c>
    </row>
    <row r="1412" ht="12.75" customHeight="1">
      <c r="A1412" s="74" t="str">
        <f t="shared" si="1"/>
        <v>#NAME?</v>
      </c>
      <c r="B1412" s="75" t="str">
        <f>IF(A1412="","",IF(OR(periods_per_year=26,periods_per_year=52),IF(periods_per_year=26,IF(A1412=1,fpdate,B1411+14),IF(periods_per_year=52,IF(A1412=1,fpdate,B1411+7),"n/a")),IF(periods_per_year=24,DATE(YEAR(fpdate),MONTH(fpdate)+(A1412-1)/2+IF(AND(DAY(fpdate)&gt;=15,MOD(A1412,2)=0),1,0),IF(MOD(A1412,2)=0,IF(DAY(fpdate)&gt;=15,DAY(fpdate)-14,DAY(fpdate)+14),DAY(fpdate))),IF(DAY(DATE(YEAR(fpdate),MONTH(fpdate)+A1412-1,DAY(fpdate)))&lt;&gt;DAY(fpdate),DATE(YEAR(fpdate),MONTH(fpdate)+A1412,0),DATE(YEAR(fpdate),MONTH(fpdate)+A1412-1,DAY(fpdate))))))</f>
        <v>#NAME?</v>
      </c>
      <c r="C1412" s="76" t="str">
        <f t="shared" si="2"/>
        <v>#NAME?</v>
      </c>
      <c r="D1412" s="77" t="str">
        <f>IF(A1412="","",IF(A1412=1,start_rate,IF(variable,IF(OR(A1412=1,A1412&lt;$J$23*periods_per_year),D1411,MIN($J$24,IF(MOD(A1412-1,$J$26)=0,MAX($J$25,D1411+$J$27),D1411))),D1411)))</f>
        <v>#NAME?</v>
      </c>
      <c r="E1412" s="78" t="str">
        <f t="shared" si="3"/>
        <v>#NAME?</v>
      </c>
      <c r="F1412" s="78" t="str">
        <f t="shared" si="4"/>
        <v>#NAME?</v>
      </c>
      <c r="G1412" s="78" t="str">
        <f>IF(OR(A1412="",A1412&lt;$E$23),"",IF(J1411&lt;=F1412,0,IF(IF(AND(A1412&gt;=$E$23,MOD(A1412-$E$23,int)=0),$E$24,0)+F1412&gt;=J1411+E1412,J1411+E1412-F1412,IF(AND(A1412&gt;=$E$23,MOD(A1412-$E$23,int)=0),$E$24,0)+IF(IF(AND(A1412&gt;=$E$23,MOD(A1412-$E$23,int)=0),$E$24,0)+IF(MOD(A1412-$E$27,periods_per_year)=0,$E$26,0)+F1412&lt;J1411+E1412,IF(MOD(A1412-$E$27,periods_per_year)=0,$E$26,0),J1411+E1412-IF(AND(A1412&gt;=$E$23,MOD(A1412-$E$23,int)=0),$E$24,0)-F1412))))</f>
        <v>#NAME?</v>
      </c>
      <c r="H1412" s="79"/>
      <c r="I1412" s="78" t="str">
        <f t="shared" si="5"/>
        <v>#NAME?</v>
      </c>
      <c r="J1412" s="78" t="str">
        <f t="shared" si="6"/>
        <v>#NAME?</v>
      </c>
      <c r="K1412" s="78" t="str">
        <f t="shared" si="7"/>
        <v>#NAME?</v>
      </c>
      <c r="L1412" s="78" t="str">
        <f t="shared" si="8"/>
        <v>#NAME?</v>
      </c>
      <c r="M1412" s="4"/>
      <c r="N1412" s="4"/>
      <c r="O1412" s="74" t="str">
        <f t="shared" si="9"/>
        <v>#NAME?</v>
      </c>
      <c r="P1412" s="75" t="str">
        <f>IF(O1412="","",IF(OR(periods_per_year=26,periods_per_year=52),IF(periods_per_year=26,IF(O1412=1,fpdate,P1411+14),IF(periods_per_year=52,IF(O1412=1,fpdate,P1411+7),"n/a")),IF(periods_per_year=24,DATE(YEAR(fpdate),MONTH(fpdate)+(O1412-1)/2+IF(AND(DAY(fpdate)&gt;=15,MOD(O1412,2)=0),1,0),IF(MOD(O1412,2)=0,IF(DAY(fpdate)&gt;=15,DAY(fpdate)-14,DAY(fpdate)+14),DAY(fpdate))),IF(DAY(DATE(YEAR(fpdate),MONTH(fpdate)+O1412-1,DAY(fpdate)))&lt;&gt;DAY(fpdate),DATE(YEAR(fpdate),MONTH(fpdate)+O1412,0),DATE(YEAR(fpdate),MONTH(fpdate)+O1412-1,DAY(fpdate))))))</f>
        <v>#NAME?</v>
      </c>
      <c r="Q1412" s="80" t="str">
        <f>IF(O1412="","",IF(D1412&lt;&gt;"",D1412,IF(O1412=1,start_rate,IF(variable,IF(OR(O1412=1,O1412&lt;$J$23*periods_per_year),Q1411,MIN($J$24,IF(MOD(O1412-1,$J$26)=0,MAX($J$25,Q1411+$J$27),Q1411))),Q1411))))</f>
        <v>#NAME?</v>
      </c>
      <c r="R1412" s="78" t="str">
        <f t="shared" si="10"/>
        <v>#NAME?</v>
      </c>
      <c r="S1412" s="78" t="str">
        <f t="shared" si="11"/>
        <v>#NAME?</v>
      </c>
      <c r="T1412" s="78" t="str">
        <f t="shared" si="12"/>
        <v>#NAME?</v>
      </c>
      <c r="U1412" s="78" t="str">
        <f t="shared" si="13"/>
        <v>#NAME?</v>
      </c>
    </row>
    <row r="1413" ht="12.75" customHeight="1">
      <c r="A1413" s="74" t="str">
        <f t="shared" si="1"/>
        <v>#NAME?</v>
      </c>
      <c r="B1413" s="75" t="str">
        <f>IF(A1413="","",IF(OR(periods_per_year=26,periods_per_year=52),IF(periods_per_year=26,IF(A1413=1,fpdate,B1412+14),IF(periods_per_year=52,IF(A1413=1,fpdate,B1412+7),"n/a")),IF(periods_per_year=24,DATE(YEAR(fpdate),MONTH(fpdate)+(A1413-1)/2+IF(AND(DAY(fpdate)&gt;=15,MOD(A1413,2)=0),1,0),IF(MOD(A1413,2)=0,IF(DAY(fpdate)&gt;=15,DAY(fpdate)-14,DAY(fpdate)+14),DAY(fpdate))),IF(DAY(DATE(YEAR(fpdate),MONTH(fpdate)+A1413-1,DAY(fpdate)))&lt;&gt;DAY(fpdate),DATE(YEAR(fpdate),MONTH(fpdate)+A1413,0),DATE(YEAR(fpdate),MONTH(fpdate)+A1413-1,DAY(fpdate))))))</f>
        <v>#NAME?</v>
      </c>
      <c r="C1413" s="76" t="str">
        <f t="shared" si="2"/>
        <v>#NAME?</v>
      </c>
      <c r="D1413" s="77" t="str">
        <f>IF(A1413="","",IF(A1413=1,start_rate,IF(variable,IF(OR(A1413=1,A1413&lt;$J$23*periods_per_year),D1412,MIN($J$24,IF(MOD(A1413-1,$J$26)=0,MAX($J$25,D1412+$J$27),D1412))),D1412)))</f>
        <v>#NAME?</v>
      </c>
      <c r="E1413" s="78" t="str">
        <f t="shared" si="3"/>
        <v>#NAME?</v>
      </c>
      <c r="F1413" s="78" t="str">
        <f t="shared" si="4"/>
        <v>#NAME?</v>
      </c>
      <c r="G1413" s="78" t="str">
        <f>IF(OR(A1413="",A1413&lt;$E$23),"",IF(J1412&lt;=F1413,0,IF(IF(AND(A1413&gt;=$E$23,MOD(A1413-$E$23,int)=0),$E$24,0)+F1413&gt;=J1412+E1413,J1412+E1413-F1413,IF(AND(A1413&gt;=$E$23,MOD(A1413-$E$23,int)=0),$E$24,0)+IF(IF(AND(A1413&gt;=$E$23,MOD(A1413-$E$23,int)=0),$E$24,0)+IF(MOD(A1413-$E$27,periods_per_year)=0,$E$26,0)+F1413&lt;J1412+E1413,IF(MOD(A1413-$E$27,periods_per_year)=0,$E$26,0),J1412+E1413-IF(AND(A1413&gt;=$E$23,MOD(A1413-$E$23,int)=0),$E$24,0)-F1413))))</f>
        <v>#NAME?</v>
      </c>
      <c r="H1413" s="79"/>
      <c r="I1413" s="78" t="str">
        <f t="shared" si="5"/>
        <v>#NAME?</v>
      </c>
      <c r="J1413" s="78" t="str">
        <f t="shared" si="6"/>
        <v>#NAME?</v>
      </c>
      <c r="K1413" s="78" t="str">
        <f t="shared" si="7"/>
        <v>#NAME?</v>
      </c>
      <c r="L1413" s="78" t="str">
        <f t="shared" si="8"/>
        <v>#NAME?</v>
      </c>
      <c r="M1413" s="4"/>
      <c r="N1413" s="4"/>
      <c r="O1413" s="74" t="str">
        <f t="shared" si="9"/>
        <v>#NAME?</v>
      </c>
      <c r="P1413" s="75" t="str">
        <f>IF(O1413="","",IF(OR(periods_per_year=26,periods_per_year=52),IF(periods_per_year=26,IF(O1413=1,fpdate,P1412+14),IF(periods_per_year=52,IF(O1413=1,fpdate,P1412+7),"n/a")),IF(periods_per_year=24,DATE(YEAR(fpdate),MONTH(fpdate)+(O1413-1)/2+IF(AND(DAY(fpdate)&gt;=15,MOD(O1413,2)=0),1,0),IF(MOD(O1413,2)=0,IF(DAY(fpdate)&gt;=15,DAY(fpdate)-14,DAY(fpdate)+14),DAY(fpdate))),IF(DAY(DATE(YEAR(fpdate),MONTH(fpdate)+O1413-1,DAY(fpdate)))&lt;&gt;DAY(fpdate),DATE(YEAR(fpdate),MONTH(fpdate)+O1413,0),DATE(YEAR(fpdate),MONTH(fpdate)+O1413-1,DAY(fpdate))))))</f>
        <v>#NAME?</v>
      </c>
      <c r="Q1413" s="80" t="str">
        <f>IF(O1413="","",IF(D1413&lt;&gt;"",D1413,IF(O1413=1,start_rate,IF(variable,IF(OR(O1413=1,O1413&lt;$J$23*periods_per_year),Q1412,MIN($J$24,IF(MOD(O1413-1,$J$26)=0,MAX($J$25,Q1412+$J$27),Q1412))),Q1412))))</f>
        <v>#NAME?</v>
      </c>
      <c r="R1413" s="78" t="str">
        <f t="shared" si="10"/>
        <v>#NAME?</v>
      </c>
      <c r="S1413" s="78" t="str">
        <f t="shared" si="11"/>
        <v>#NAME?</v>
      </c>
      <c r="T1413" s="78" t="str">
        <f t="shared" si="12"/>
        <v>#NAME?</v>
      </c>
      <c r="U1413" s="78" t="str">
        <f t="shared" si="13"/>
        <v>#NAME?</v>
      </c>
    </row>
    <row r="1414" ht="12.75" customHeight="1">
      <c r="A1414" s="74" t="str">
        <f t="shared" si="1"/>
        <v>#NAME?</v>
      </c>
      <c r="B1414" s="75" t="str">
        <f>IF(A1414="","",IF(OR(periods_per_year=26,periods_per_year=52),IF(periods_per_year=26,IF(A1414=1,fpdate,B1413+14),IF(periods_per_year=52,IF(A1414=1,fpdate,B1413+7),"n/a")),IF(periods_per_year=24,DATE(YEAR(fpdate),MONTH(fpdate)+(A1414-1)/2+IF(AND(DAY(fpdate)&gt;=15,MOD(A1414,2)=0),1,0),IF(MOD(A1414,2)=0,IF(DAY(fpdate)&gt;=15,DAY(fpdate)-14,DAY(fpdate)+14),DAY(fpdate))),IF(DAY(DATE(YEAR(fpdate),MONTH(fpdate)+A1414-1,DAY(fpdate)))&lt;&gt;DAY(fpdate),DATE(YEAR(fpdate),MONTH(fpdate)+A1414,0),DATE(YEAR(fpdate),MONTH(fpdate)+A1414-1,DAY(fpdate))))))</f>
        <v>#NAME?</v>
      </c>
      <c r="C1414" s="76" t="str">
        <f t="shared" si="2"/>
        <v>#NAME?</v>
      </c>
      <c r="D1414" s="77" t="str">
        <f>IF(A1414="","",IF(A1414=1,start_rate,IF(variable,IF(OR(A1414=1,A1414&lt;$J$23*periods_per_year),D1413,MIN($J$24,IF(MOD(A1414-1,$J$26)=0,MAX($J$25,D1413+$J$27),D1413))),D1413)))</f>
        <v>#NAME?</v>
      </c>
      <c r="E1414" s="78" t="str">
        <f t="shared" si="3"/>
        <v>#NAME?</v>
      </c>
      <c r="F1414" s="78" t="str">
        <f t="shared" si="4"/>
        <v>#NAME?</v>
      </c>
      <c r="G1414" s="78" t="str">
        <f>IF(OR(A1414="",A1414&lt;$E$23),"",IF(J1413&lt;=F1414,0,IF(IF(AND(A1414&gt;=$E$23,MOD(A1414-$E$23,int)=0),$E$24,0)+F1414&gt;=J1413+E1414,J1413+E1414-F1414,IF(AND(A1414&gt;=$E$23,MOD(A1414-$E$23,int)=0),$E$24,0)+IF(IF(AND(A1414&gt;=$E$23,MOD(A1414-$E$23,int)=0),$E$24,0)+IF(MOD(A1414-$E$27,periods_per_year)=0,$E$26,0)+F1414&lt;J1413+E1414,IF(MOD(A1414-$E$27,periods_per_year)=0,$E$26,0),J1413+E1414-IF(AND(A1414&gt;=$E$23,MOD(A1414-$E$23,int)=0),$E$24,0)-F1414))))</f>
        <v>#NAME?</v>
      </c>
      <c r="H1414" s="79"/>
      <c r="I1414" s="78" t="str">
        <f t="shared" si="5"/>
        <v>#NAME?</v>
      </c>
      <c r="J1414" s="78" t="str">
        <f t="shared" si="6"/>
        <v>#NAME?</v>
      </c>
      <c r="K1414" s="78" t="str">
        <f t="shared" si="7"/>
        <v>#NAME?</v>
      </c>
      <c r="L1414" s="78" t="str">
        <f t="shared" si="8"/>
        <v>#NAME?</v>
      </c>
      <c r="M1414" s="4"/>
      <c r="N1414" s="4"/>
      <c r="O1414" s="74" t="str">
        <f t="shared" si="9"/>
        <v>#NAME?</v>
      </c>
      <c r="P1414" s="75" t="str">
        <f>IF(O1414="","",IF(OR(periods_per_year=26,periods_per_year=52),IF(periods_per_year=26,IF(O1414=1,fpdate,P1413+14),IF(periods_per_year=52,IF(O1414=1,fpdate,P1413+7),"n/a")),IF(periods_per_year=24,DATE(YEAR(fpdate),MONTH(fpdate)+(O1414-1)/2+IF(AND(DAY(fpdate)&gt;=15,MOD(O1414,2)=0),1,0),IF(MOD(O1414,2)=0,IF(DAY(fpdate)&gt;=15,DAY(fpdate)-14,DAY(fpdate)+14),DAY(fpdate))),IF(DAY(DATE(YEAR(fpdate),MONTH(fpdate)+O1414-1,DAY(fpdate)))&lt;&gt;DAY(fpdate),DATE(YEAR(fpdate),MONTH(fpdate)+O1414,0),DATE(YEAR(fpdate),MONTH(fpdate)+O1414-1,DAY(fpdate))))))</f>
        <v>#NAME?</v>
      </c>
      <c r="Q1414" s="80" t="str">
        <f>IF(O1414="","",IF(D1414&lt;&gt;"",D1414,IF(O1414=1,start_rate,IF(variable,IF(OR(O1414=1,O1414&lt;$J$23*periods_per_year),Q1413,MIN($J$24,IF(MOD(O1414-1,$J$26)=0,MAX($J$25,Q1413+$J$27),Q1413))),Q1413))))</f>
        <v>#NAME?</v>
      </c>
      <c r="R1414" s="78" t="str">
        <f t="shared" si="10"/>
        <v>#NAME?</v>
      </c>
      <c r="S1414" s="78" t="str">
        <f t="shared" si="11"/>
        <v>#NAME?</v>
      </c>
      <c r="T1414" s="78" t="str">
        <f t="shared" si="12"/>
        <v>#NAME?</v>
      </c>
      <c r="U1414" s="78" t="str">
        <f t="shared" si="13"/>
        <v>#NAME?</v>
      </c>
    </row>
    <row r="1415" ht="12.75" customHeight="1">
      <c r="A1415" s="74" t="str">
        <f t="shared" si="1"/>
        <v>#NAME?</v>
      </c>
      <c r="B1415" s="75" t="str">
        <f>IF(A1415="","",IF(OR(periods_per_year=26,periods_per_year=52),IF(periods_per_year=26,IF(A1415=1,fpdate,B1414+14),IF(periods_per_year=52,IF(A1415=1,fpdate,B1414+7),"n/a")),IF(periods_per_year=24,DATE(YEAR(fpdate),MONTH(fpdate)+(A1415-1)/2+IF(AND(DAY(fpdate)&gt;=15,MOD(A1415,2)=0),1,0),IF(MOD(A1415,2)=0,IF(DAY(fpdate)&gt;=15,DAY(fpdate)-14,DAY(fpdate)+14),DAY(fpdate))),IF(DAY(DATE(YEAR(fpdate),MONTH(fpdate)+A1415-1,DAY(fpdate)))&lt;&gt;DAY(fpdate),DATE(YEAR(fpdate),MONTH(fpdate)+A1415,0),DATE(YEAR(fpdate),MONTH(fpdate)+A1415-1,DAY(fpdate))))))</f>
        <v>#NAME?</v>
      </c>
      <c r="C1415" s="76" t="str">
        <f t="shared" si="2"/>
        <v>#NAME?</v>
      </c>
      <c r="D1415" s="77" t="str">
        <f>IF(A1415="","",IF(A1415=1,start_rate,IF(variable,IF(OR(A1415=1,A1415&lt;$J$23*periods_per_year),D1414,MIN($J$24,IF(MOD(A1415-1,$J$26)=0,MAX($J$25,D1414+$J$27),D1414))),D1414)))</f>
        <v>#NAME?</v>
      </c>
      <c r="E1415" s="78" t="str">
        <f t="shared" si="3"/>
        <v>#NAME?</v>
      </c>
      <c r="F1415" s="78" t="str">
        <f t="shared" si="4"/>
        <v>#NAME?</v>
      </c>
      <c r="G1415" s="78" t="str">
        <f>IF(OR(A1415="",A1415&lt;$E$23),"",IF(J1414&lt;=F1415,0,IF(IF(AND(A1415&gt;=$E$23,MOD(A1415-$E$23,int)=0),$E$24,0)+F1415&gt;=J1414+E1415,J1414+E1415-F1415,IF(AND(A1415&gt;=$E$23,MOD(A1415-$E$23,int)=0),$E$24,0)+IF(IF(AND(A1415&gt;=$E$23,MOD(A1415-$E$23,int)=0),$E$24,0)+IF(MOD(A1415-$E$27,periods_per_year)=0,$E$26,0)+F1415&lt;J1414+E1415,IF(MOD(A1415-$E$27,periods_per_year)=0,$E$26,0),J1414+E1415-IF(AND(A1415&gt;=$E$23,MOD(A1415-$E$23,int)=0),$E$24,0)-F1415))))</f>
        <v>#NAME?</v>
      </c>
      <c r="H1415" s="79"/>
      <c r="I1415" s="78" t="str">
        <f t="shared" si="5"/>
        <v>#NAME?</v>
      </c>
      <c r="J1415" s="78" t="str">
        <f t="shared" si="6"/>
        <v>#NAME?</v>
      </c>
      <c r="K1415" s="78" t="str">
        <f t="shared" si="7"/>
        <v>#NAME?</v>
      </c>
      <c r="L1415" s="78" t="str">
        <f t="shared" si="8"/>
        <v>#NAME?</v>
      </c>
      <c r="M1415" s="4"/>
      <c r="N1415" s="4"/>
      <c r="O1415" s="74" t="str">
        <f t="shared" si="9"/>
        <v>#NAME?</v>
      </c>
      <c r="P1415" s="75" t="str">
        <f>IF(O1415="","",IF(OR(periods_per_year=26,periods_per_year=52),IF(periods_per_year=26,IF(O1415=1,fpdate,P1414+14),IF(periods_per_year=52,IF(O1415=1,fpdate,P1414+7),"n/a")),IF(periods_per_year=24,DATE(YEAR(fpdate),MONTH(fpdate)+(O1415-1)/2+IF(AND(DAY(fpdate)&gt;=15,MOD(O1415,2)=0),1,0),IF(MOD(O1415,2)=0,IF(DAY(fpdate)&gt;=15,DAY(fpdate)-14,DAY(fpdate)+14),DAY(fpdate))),IF(DAY(DATE(YEAR(fpdate),MONTH(fpdate)+O1415-1,DAY(fpdate)))&lt;&gt;DAY(fpdate),DATE(YEAR(fpdate),MONTH(fpdate)+O1415,0),DATE(YEAR(fpdate),MONTH(fpdate)+O1415-1,DAY(fpdate))))))</f>
        <v>#NAME?</v>
      </c>
      <c r="Q1415" s="80" t="str">
        <f>IF(O1415="","",IF(D1415&lt;&gt;"",D1415,IF(O1415=1,start_rate,IF(variable,IF(OR(O1415=1,O1415&lt;$J$23*periods_per_year),Q1414,MIN($J$24,IF(MOD(O1415-1,$J$26)=0,MAX($J$25,Q1414+$J$27),Q1414))),Q1414))))</f>
        <v>#NAME?</v>
      </c>
      <c r="R1415" s="78" t="str">
        <f t="shared" si="10"/>
        <v>#NAME?</v>
      </c>
      <c r="S1415" s="78" t="str">
        <f t="shared" si="11"/>
        <v>#NAME?</v>
      </c>
      <c r="T1415" s="78" t="str">
        <f t="shared" si="12"/>
        <v>#NAME?</v>
      </c>
      <c r="U1415" s="78" t="str">
        <f t="shared" si="13"/>
        <v>#NAME?</v>
      </c>
    </row>
    <row r="1416" ht="12.75" customHeight="1">
      <c r="A1416" s="74" t="str">
        <f t="shared" si="1"/>
        <v>#NAME?</v>
      </c>
      <c r="B1416" s="75" t="str">
        <f>IF(A1416="","",IF(OR(periods_per_year=26,periods_per_year=52),IF(periods_per_year=26,IF(A1416=1,fpdate,B1415+14),IF(periods_per_year=52,IF(A1416=1,fpdate,B1415+7),"n/a")),IF(periods_per_year=24,DATE(YEAR(fpdate),MONTH(fpdate)+(A1416-1)/2+IF(AND(DAY(fpdate)&gt;=15,MOD(A1416,2)=0),1,0),IF(MOD(A1416,2)=0,IF(DAY(fpdate)&gt;=15,DAY(fpdate)-14,DAY(fpdate)+14),DAY(fpdate))),IF(DAY(DATE(YEAR(fpdate),MONTH(fpdate)+A1416-1,DAY(fpdate)))&lt;&gt;DAY(fpdate),DATE(YEAR(fpdate),MONTH(fpdate)+A1416,0),DATE(YEAR(fpdate),MONTH(fpdate)+A1416-1,DAY(fpdate))))))</f>
        <v>#NAME?</v>
      </c>
      <c r="C1416" s="76" t="str">
        <f t="shared" si="2"/>
        <v>#NAME?</v>
      </c>
      <c r="D1416" s="77" t="str">
        <f>IF(A1416="","",IF(A1416=1,start_rate,IF(variable,IF(OR(A1416=1,A1416&lt;$J$23*periods_per_year),D1415,MIN($J$24,IF(MOD(A1416-1,$J$26)=0,MAX($J$25,D1415+$J$27),D1415))),D1415)))</f>
        <v>#NAME?</v>
      </c>
      <c r="E1416" s="78" t="str">
        <f t="shared" si="3"/>
        <v>#NAME?</v>
      </c>
      <c r="F1416" s="78" t="str">
        <f t="shared" si="4"/>
        <v>#NAME?</v>
      </c>
      <c r="G1416" s="78" t="str">
        <f>IF(OR(A1416="",A1416&lt;$E$23),"",IF(J1415&lt;=F1416,0,IF(IF(AND(A1416&gt;=$E$23,MOD(A1416-$E$23,int)=0),$E$24,0)+F1416&gt;=J1415+E1416,J1415+E1416-F1416,IF(AND(A1416&gt;=$E$23,MOD(A1416-$E$23,int)=0),$E$24,0)+IF(IF(AND(A1416&gt;=$E$23,MOD(A1416-$E$23,int)=0),$E$24,0)+IF(MOD(A1416-$E$27,periods_per_year)=0,$E$26,0)+F1416&lt;J1415+E1416,IF(MOD(A1416-$E$27,periods_per_year)=0,$E$26,0),J1415+E1416-IF(AND(A1416&gt;=$E$23,MOD(A1416-$E$23,int)=0),$E$24,0)-F1416))))</f>
        <v>#NAME?</v>
      </c>
      <c r="H1416" s="79"/>
      <c r="I1416" s="78" t="str">
        <f t="shared" si="5"/>
        <v>#NAME?</v>
      </c>
      <c r="J1416" s="78" t="str">
        <f t="shared" si="6"/>
        <v>#NAME?</v>
      </c>
      <c r="K1416" s="78" t="str">
        <f t="shared" si="7"/>
        <v>#NAME?</v>
      </c>
      <c r="L1416" s="78" t="str">
        <f t="shared" si="8"/>
        <v>#NAME?</v>
      </c>
      <c r="M1416" s="4"/>
      <c r="N1416" s="4"/>
      <c r="O1416" s="74" t="str">
        <f t="shared" si="9"/>
        <v>#NAME?</v>
      </c>
      <c r="P1416" s="75" t="str">
        <f>IF(O1416="","",IF(OR(periods_per_year=26,periods_per_year=52),IF(periods_per_year=26,IF(O1416=1,fpdate,P1415+14),IF(periods_per_year=52,IF(O1416=1,fpdate,P1415+7),"n/a")),IF(periods_per_year=24,DATE(YEAR(fpdate),MONTH(fpdate)+(O1416-1)/2+IF(AND(DAY(fpdate)&gt;=15,MOD(O1416,2)=0),1,0),IF(MOD(O1416,2)=0,IF(DAY(fpdate)&gt;=15,DAY(fpdate)-14,DAY(fpdate)+14),DAY(fpdate))),IF(DAY(DATE(YEAR(fpdate),MONTH(fpdate)+O1416-1,DAY(fpdate)))&lt;&gt;DAY(fpdate),DATE(YEAR(fpdate),MONTH(fpdate)+O1416,0),DATE(YEAR(fpdate),MONTH(fpdate)+O1416-1,DAY(fpdate))))))</f>
        <v>#NAME?</v>
      </c>
      <c r="Q1416" s="80" t="str">
        <f>IF(O1416="","",IF(D1416&lt;&gt;"",D1416,IF(O1416=1,start_rate,IF(variable,IF(OR(O1416=1,O1416&lt;$J$23*periods_per_year),Q1415,MIN($J$24,IF(MOD(O1416-1,$J$26)=0,MAX($J$25,Q1415+$J$27),Q1415))),Q1415))))</f>
        <v>#NAME?</v>
      </c>
      <c r="R1416" s="78" t="str">
        <f t="shared" si="10"/>
        <v>#NAME?</v>
      </c>
      <c r="S1416" s="78" t="str">
        <f t="shared" si="11"/>
        <v>#NAME?</v>
      </c>
      <c r="T1416" s="78" t="str">
        <f t="shared" si="12"/>
        <v>#NAME?</v>
      </c>
      <c r="U1416" s="78" t="str">
        <f t="shared" si="13"/>
        <v>#NAME?</v>
      </c>
    </row>
    <row r="1417" ht="12.75" customHeight="1">
      <c r="A1417" s="74" t="str">
        <f t="shared" si="1"/>
        <v>#NAME?</v>
      </c>
      <c r="B1417" s="75" t="str">
        <f>IF(A1417="","",IF(OR(periods_per_year=26,periods_per_year=52),IF(periods_per_year=26,IF(A1417=1,fpdate,B1416+14),IF(periods_per_year=52,IF(A1417=1,fpdate,B1416+7),"n/a")),IF(periods_per_year=24,DATE(YEAR(fpdate),MONTH(fpdate)+(A1417-1)/2+IF(AND(DAY(fpdate)&gt;=15,MOD(A1417,2)=0),1,0),IF(MOD(A1417,2)=0,IF(DAY(fpdate)&gt;=15,DAY(fpdate)-14,DAY(fpdate)+14),DAY(fpdate))),IF(DAY(DATE(YEAR(fpdate),MONTH(fpdate)+A1417-1,DAY(fpdate)))&lt;&gt;DAY(fpdate),DATE(YEAR(fpdate),MONTH(fpdate)+A1417,0),DATE(YEAR(fpdate),MONTH(fpdate)+A1417-1,DAY(fpdate))))))</f>
        <v>#NAME?</v>
      </c>
      <c r="C1417" s="76" t="str">
        <f t="shared" si="2"/>
        <v>#NAME?</v>
      </c>
      <c r="D1417" s="77" t="str">
        <f>IF(A1417="","",IF(A1417=1,start_rate,IF(variable,IF(OR(A1417=1,A1417&lt;$J$23*periods_per_year),D1416,MIN($J$24,IF(MOD(A1417-1,$J$26)=0,MAX($J$25,D1416+$J$27),D1416))),D1416)))</f>
        <v>#NAME?</v>
      </c>
      <c r="E1417" s="78" t="str">
        <f t="shared" si="3"/>
        <v>#NAME?</v>
      </c>
      <c r="F1417" s="78" t="str">
        <f t="shared" si="4"/>
        <v>#NAME?</v>
      </c>
      <c r="G1417" s="78" t="str">
        <f>IF(OR(A1417="",A1417&lt;$E$23),"",IF(J1416&lt;=F1417,0,IF(IF(AND(A1417&gt;=$E$23,MOD(A1417-$E$23,int)=0),$E$24,0)+F1417&gt;=J1416+E1417,J1416+E1417-F1417,IF(AND(A1417&gt;=$E$23,MOD(A1417-$E$23,int)=0),$E$24,0)+IF(IF(AND(A1417&gt;=$E$23,MOD(A1417-$E$23,int)=0),$E$24,0)+IF(MOD(A1417-$E$27,periods_per_year)=0,$E$26,0)+F1417&lt;J1416+E1417,IF(MOD(A1417-$E$27,periods_per_year)=0,$E$26,0),J1416+E1417-IF(AND(A1417&gt;=$E$23,MOD(A1417-$E$23,int)=0),$E$24,0)-F1417))))</f>
        <v>#NAME?</v>
      </c>
      <c r="H1417" s="79"/>
      <c r="I1417" s="78" t="str">
        <f t="shared" si="5"/>
        <v>#NAME?</v>
      </c>
      <c r="J1417" s="78" t="str">
        <f t="shared" si="6"/>
        <v>#NAME?</v>
      </c>
      <c r="K1417" s="78" t="str">
        <f t="shared" si="7"/>
        <v>#NAME?</v>
      </c>
      <c r="L1417" s="78" t="str">
        <f t="shared" si="8"/>
        <v>#NAME?</v>
      </c>
      <c r="M1417" s="4"/>
      <c r="N1417" s="4"/>
      <c r="O1417" s="74" t="str">
        <f t="shared" si="9"/>
        <v>#NAME?</v>
      </c>
      <c r="P1417" s="75" t="str">
        <f>IF(O1417="","",IF(OR(periods_per_year=26,periods_per_year=52),IF(periods_per_year=26,IF(O1417=1,fpdate,P1416+14),IF(periods_per_year=52,IF(O1417=1,fpdate,P1416+7),"n/a")),IF(periods_per_year=24,DATE(YEAR(fpdate),MONTH(fpdate)+(O1417-1)/2+IF(AND(DAY(fpdate)&gt;=15,MOD(O1417,2)=0),1,0),IF(MOD(O1417,2)=0,IF(DAY(fpdate)&gt;=15,DAY(fpdate)-14,DAY(fpdate)+14),DAY(fpdate))),IF(DAY(DATE(YEAR(fpdate),MONTH(fpdate)+O1417-1,DAY(fpdate)))&lt;&gt;DAY(fpdate),DATE(YEAR(fpdate),MONTH(fpdate)+O1417,0),DATE(YEAR(fpdate),MONTH(fpdate)+O1417-1,DAY(fpdate))))))</f>
        <v>#NAME?</v>
      </c>
      <c r="Q1417" s="80" t="str">
        <f>IF(O1417="","",IF(D1417&lt;&gt;"",D1417,IF(O1417=1,start_rate,IF(variable,IF(OR(O1417=1,O1417&lt;$J$23*periods_per_year),Q1416,MIN($J$24,IF(MOD(O1417-1,$J$26)=0,MAX($J$25,Q1416+$J$27),Q1416))),Q1416))))</f>
        <v>#NAME?</v>
      </c>
      <c r="R1417" s="78" t="str">
        <f t="shared" si="10"/>
        <v>#NAME?</v>
      </c>
      <c r="S1417" s="78" t="str">
        <f t="shared" si="11"/>
        <v>#NAME?</v>
      </c>
      <c r="T1417" s="78" t="str">
        <f t="shared" si="12"/>
        <v>#NAME?</v>
      </c>
      <c r="U1417" s="78" t="str">
        <f t="shared" si="13"/>
        <v>#NAME?</v>
      </c>
    </row>
    <row r="1418" ht="12.75" customHeight="1">
      <c r="A1418" s="74" t="str">
        <f t="shared" si="1"/>
        <v>#NAME?</v>
      </c>
      <c r="B1418" s="75" t="str">
        <f>IF(A1418="","",IF(OR(periods_per_year=26,periods_per_year=52),IF(periods_per_year=26,IF(A1418=1,fpdate,B1417+14),IF(periods_per_year=52,IF(A1418=1,fpdate,B1417+7),"n/a")),IF(periods_per_year=24,DATE(YEAR(fpdate),MONTH(fpdate)+(A1418-1)/2+IF(AND(DAY(fpdate)&gt;=15,MOD(A1418,2)=0),1,0),IF(MOD(A1418,2)=0,IF(DAY(fpdate)&gt;=15,DAY(fpdate)-14,DAY(fpdate)+14),DAY(fpdate))),IF(DAY(DATE(YEAR(fpdate),MONTH(fpdate)+A1418-1,DAY(fpdate)))&lt;&gt;DAY(fpdate),DATE(YEAR(fpdate),MONTH(fpdate)+A1418,0),DATE(YEAR(fpdate),MONTH(fpdate)+A1418-1,DAY(fpdate))))))</f>
        <v>#NAME?</v>
      </c>
      <c r="C1418" s="76" t="str">
        <f t="shared" si="2"/>
        <v>#NAME?</v>
      </c>
      <c r="D1418" s="77" t="str">
        <f>IF(A1418="","",IF(A1418=1,start_rate,IF(variable,IF(OR(A1418=1,A1418&lt;$J$23*periods_per_year),D1417,MIN($J$24,IF(MOD(A1418-1,$J$26)=0,MAX($J$25,D1417+$J$27),D1417))),D1417)))</f>
        <v>#NAME?</v>
      </c>
      <c r="E1418" s="78" t="str">
        <f t="shared" si="3"/>
        <v>#NAME?</v>
      </c>
      <c r="F1418" s="78" t="str">
        <f t="shared" si="4"/>
        <v>#NAME?</v>
      </c>
      <c r="G1418" s="78" t="str">
        <f>IF(OR(A1418="",A1418&lt;$E$23),"",IF(J1417&lt;=F1418,0,IF(IF(AND(A1418&gt;=$E$23,MOD(A1418-$E$23,int)=0),$E$24,0)+F1418&gt;=J1417+E1418,J1417+E1418-F1418,IF(AND(A1418&gt;=$E$23,MOD(A1418-$E$23,int)=0),$E$24,0)+IF(IF(AND(A1418&gt;=$E$23,MOD(A1418-$E$23,int)=0),$E$24,0)+IF(MOD(A1418-$E$27,periods_per_year)=0,$E$26,0)+F1418&lt;J1417+E1418,IF(MOD(A1418-$E$27,periods_per_year)=0,$E$26,0),J1417+E1418-IF(AND(A1418&gt;=$E$23,MOD(A1418-$E$23,int)=0),$E$24,0)-F1418))))</f>
        <v>#NAME?</v>
      </c>
      <c r="H1418" s="79"/>
      <c r="I1418" s="78" t="str">
        <f t="shared" si="5"/>
        <v>#NAME?</v>
      </c>
      <c r="J1418" s="78" t="str">
        <f t="shared" si="6"/>
        <v>#NAME?</v>
      </c>
      <c r="K1418" s="78" t="str">
        <f t="shared" si="7"/>
        <v>#NAME?</v>
      </c>
      <c r="L1418" s="78" t="str">
        <f t="shared" si="8"/>
        <v>#NAME?</v>
      </c>
      <c r="M1418" s="4"/>
      <c r="N1418" s="4"/>
      <c r="O1418" s="74" t="str">
        <f t="shared" si="9"/>
        <v>#NAME?</v>
      </c>
      <c r="P1418" s="75" t="str">
        <f>IF(O1418="","",IF(OR(periods_per_year=26,periods_per_year=52),IF(periods_per_year=26,IF(O1418=1,fpdate,P1417+14),IF(periods_per_year=52,IF(O1418=1,fpdate,P1417+7),"n/a")),IF(periods_per_year=24,DATE(YEAR(fpdate),MONTH(fpdate)+(O1418-1)/2+IF(AND(DAY(fpdate)&gt;=15,MOD(O1418,2)=0),1,0),IF(MOD(O1418,2)=0,IF(DAY(fpdate)&gt;=15,DAY(fpdate)-14,DAY(fpdate)+14),DAY(fpdate))),IF(DAY(DATE(YEAR(fpdate),MONTH(fpdate)+O1418-1,DAY(fpdate)))&lt;&gt;DAY(fpdate),DATE(YEAR(fpdate),MONTH(fpdate)+O1418,0),DATE(YEAR(fpdate),MONTH(fpdate)+O1418-1,DAY(fpdate))))))</f>
        <v>#NAME?</v>
      </c>
      <c r="Q1418" s="80" t="str">
        <f>IF(O1418="","",IF(D1418&lt;&gt;"",D1418,IF(O1418=1,start_rate,IF(variable,IF(OR(O1418=1,O1418&lt;$J$23*periods_per_year),Q1417,MIN($J$24,IF(MOD(O1418-1,$J$26)=0,MAX($J$25,Q1417+$J$27),Q1417))),Q1417))))</f>
        <v>#NAME?</v>
      </c>
      <c r="R1418" s="78" t="str">
        <f t="shared" si="10"/>
        <v>#NAME?</v>
      </c>
      <c r="S1418" s="78" t="str">
        <f t="shared" si="11"/>
        <v>#NAME?</v>
      </c>
      <c r="T1418" s="78" t="str">
        <f t="shared" si="12"/>
        <v>#NAME?</v>
      </c>
      <c r="U1418" s="78" t="str">
        <f t="shared" si="13"/>
        <v>#NAME?</v>
      </c>
    </row>
    <row r="1419" ht="12.75" customHeight="1">
      <c r="A1419" s="74" t="str">
        <f t="shared" si="1"/>
        <v>#NAME?</v>
      </c>
      <c r="B1419" s="75" t="str">
        <f>IF(A1419="","",IF(OR(periods_per_year=26,periods_per_year=52),IF(periods_per_year=26,IF(A1419=1,fpdate,B1418+14),IF(periods_per_year=52,IF(A1419=1,fpdate,B1418+7),"n/a")),IF(periods_per_year=24,DATE(YEAR(fpdate),MONTH(fpdate)+(A1419-1)/2+IF(AND(DAY(fpdate)&gt;=15,MOD(A1419,2)=0),1,0),IF(MOD(A1419,2)=0,IF(DAY(fpdate)&gt;=15,DAY(fpdate)-14,DAY(fpdate)+14),DAY(fpdate))),IF(DAY(DATE(YEAR(fpdate),MONTH(fpdate)+A1419-1,DAY(fpdate)))&lt;&gt;DAY(fpdate),DATE(YEAR(fpdate),MONTH(fpdate)+A1419,0),DATE(YEAR(fpdate),MONTH(fpdate)+A1419-1,DAY(fpdate))))))</f>
        <v>#NAME?</v>
      </c>
      <c r="C1419" s="76" t="str">
        <f t="shared" si="2"/>
        <v>#NAME?</v>
      </c>
      <c r="D1419" s="77" t="str">
        <f>IF(A1419="","",IF(A1419=1,start_rate,IF(variable,IF(OR(A1419=1,A1419&lt;$J$23*periods_per_year),D1418,MIN($J$24,IF(MOD(A1419-1,$J$26)=0,MAX($J$25,D1418+$J$27),D1418))),D1418)))</f>
        <v>#NAME?</v>
      </c>
      <c r="E1419" s="78" t="str">
        <f t="shared" si="3"/>
        <v>#NAME?</v>
      </c>
      <c r="F1419" s="78" t="str">
        <f t="shared" si="4"/>
        <v>#NAME?</v>
      </c>
      <c r="G1419" s="78" t="str">
        <f>IF(OR(A1419="",A1419&lt;$E$23),"",IF(J1418&lt;=F1419,0,IF(IF(AND(A1419&gt;=$E$23,MOD(A1419-$E$23,int)=0),$E$24,0)+F1419&gt;=J1418+E1419,J1418+E1419-F1419,IF(AND(A1419&gt;=$E$23,MOD(A1419-$E$23,int)=0),$E$24,0)+IF(IF(AND(A1419&gt;=$E$23,MOD(A1419-$E$23,int)=0),$E$24,0)+IF(MOD(A1419-$E$27,periods_per_year)=0,$E$26,0)+F1419&lt;J1418+E1419,IF(MOD(A1419-$E$27,periods_per_year)=0,$E$26,0),J1418+E1419-IF(AND(A1419&gt;=$E$23,MOD(A1419-$E$23,int)=0),$E$24,0)-F1419))))</f>
        <v>#NAME?</v>
      </c>
      <c r="H1419" s="79"/>
      <c r="I1419" s="78" t="str">
        <f t="shared" si="5"/>
        <v>#NAME?</v>
      </c>
      <c r="J1419" s="78" t="str">
        <f t="shared" si="6"/>
        <v>#NAME?</v>
      </c>
      <c r="K1419" s="78" t="str">
        <f t="shared" si="7"/>
        <v>#NAME?</v>
      </c>
      <c r="L1419" s="78" t="str">
        <f t="shared" si="8"/>
        <v>#NAME?</v>
      </c>
      <c r="M1419" s="4"/>
      <c r="N1419" s="4"/>
      <c r="O1419" s="74" t="str">
        <f t="shared" si="9"/>
        <v>#NAME?</v>
      </c>
      <c r="P1419" s="75" t="str">
        <f>IF(O1419="","",IF(OR(periods_per_year=26,periods_per_year=52),IF(periods_per_year=26,IF(O1419=1,fpdate,P1418+14),IF(periods_per_year=52,IF(O1419=1,fpdate,P1418+7),"n/a")),IF(periods_per_year=24,DATE(YEAR(fpdate),MONTH(fpdate)+(O1419-1)/2+IF(AND(DAY(fpdate)&gt;=15,MOD(O1419,2)=0),1,0),IF(MOD(O1419,2)=0,IF(DAY(fpdate)&gt;=15,DAY(fpdate)-14,DAY(fpdate)+14),DAY(fpdate))),IF(DAY(DATE(YEAR(fpdate),MONTH(fpdate)+O1419-1,DAY(fpdate)))&lt;&gt;DAY(fpdate),DATE(YEAR(fpdate),MONTH(fpdate)+O1419,0),DATE(YEAR(fpdate),MONTH(fpdate)+O1419-1,DAY(fpdate))))))</f>
        <v>#NAME?</v>
      </c>
      <c r="Q1419" s="80" t="str">
        <f>IF(O1419="","",IF(D1419&lt;&gt;"",D1419,IF(O1419=1,start_rate,IF(variable,IF(OR(O1419=1,O1419&lt;$J$23*periods_per_year),Q1418,MIN($J$24,IF(MOD(O1419-1,$J$26)=0,MAX($J$25,Q1418+$J$27),Q1418))),Q1418))))</f>
        <v>#NAME?</v>
      </c>
      <c r="R1419" s="78" t="str">
        <f t="shared" si="10"/>
        <v>#NAME?</v>
      </c>
      <c r="S1419" s="78" t="str">
        <f t="shared" si="11"/>
        <v>#NAME?</v>
      </c>
      <c r="T1419" s="78" t="str">
        <f t="shared" si="12"/>
        <v>#NAME?</v>
      </c>
      <c r="U1419" s="78" t="str">
        <f t="shared" si="13"/>
        <v>#NAME?</v>
      </c>
    </row>
    <row r="1420" ht="12.75" customHeight="1">
      <c r="A1420" s="74" t="str">
        <f t="shared" si="1"/>
        <v>#NAME?</v>
      </c>
      <c r="B1420" s="75" t="str">
        <f>IF(A1420="","",IF(OR(periods_per_year=26,periods_per_year=52),IF(periods_per_year=26,IF(A1420=1,fpdate,B1419+14),IF(periods_per_year=52,IF(A1420=1,fpdate,B1419+7),"n/a")),IF(periods_per_year=24,DATE(YEAR(fpdate),MONTH(fpdate)+(A1420-1)/2+IF(AND(DAY(fpdate)&gt;=15,MOD(A1420,2)=0),1,0),IF(MOD(A1420,2)=0,IF(DAY(fpdate)&gt;=15,DAY(fpdate)-14,DAY(fpdate)+14),DAY(fpdate))),IF(DAY(DATE(YEAR(fpdate),MONTH(fpdate)+A1420-1,DAY(fpdate)))&lt;&gt;DAY(fpdate),DATE(YEAR(fpdate),MONTH(fpdate)+A1420,0),DATE(YEAR(fpdate),MONTH(fpdate)+A1420-1,DAY(fpdate))))))</f>
        <v>#NAME?</v>
      </c>
      <c r="C1420" s="76" t="str">
        <f t="shared" si="2"/>
        <v>#NAME?</v>
      </c>
      <c r="D1420" s="77" t="str">
        <f>IF(A1420="","",IF(A1420=1,start_rate,IF(variable,IF(OR(A1420=1,A1420&lt;$J$23*periods_per_year),D1419,MIN($J$24,IF(MOD(A1420-1,$J$26)=0,MAX($J$25,D1419+$J$27),D1419))),D1419)))</f>
        <v>#NAME?</v>
      </c>
      <c r="E1420" s="78" t="str">
        <f t="shared" si="3"/>
        <v>#NAME?</v>
      </c>
      <c r="F1420" s="78" t="str">
        <f t="shared" si="4"/>
        <v>#NAME?</v>
      </c>
      <c r="G1420" s="78" t="str">
        <f>IF(OR(A1420="",A1420&lt;$E$23),"",IF(J1419&lt;=F1420,0,IF(IF(AND(A1420&gt;=$E$23,MOD(A1420-$E$23,int)=0),$E$24,0)+F1420&gt;=J1419+E1420,J1419+E1420-F1420,IF(AND(A1420&gt;=$E$23,MOD(A1420-$E$23,int)=0),$E$24,0)+IF(IF(AND(A1420&gt;=$E$23,MOD(A1420-$E$23,int)=0),$E$24,0)+IF(MOD(A1420-$E$27,periods_per_year)=0,$E$26,0)+F1420&lt;J1419+E1420,IF(MOD(A1420-$E$27,periods_per_year)=0,$E$26,0),J1419+E1420-IF(AND(A1420&gt;=$E$23,MOD(A1420-$E$23,int)=0),$E$24,0)-F1420))))</f>
        <v>#NAME?</v>
      </c>
      <c r="H1420" s="79"/>
      <c r="I1420" s="78" t="str">
        <f t="shared" si="5"/>
        <v>#NAME?</v>
      </c>
      <c r="J1420" s="78" t="str">
        <f t="shared" si="6"/>
        <v>#NAME?</v>
      </c>
      <c r="K1420" s="78" t="str">
        <f t="shared" si="7"/>
        <v>#NAME?</v>
      </c>
      <c r="L1420" s="78" t="str">
        <f t="shared" si="8"/>
        <v>#NAME?</v>
      </c>
      <c r="M1420" s="4"/>
      <c r="N1420" s="4"/>
      <c r="O1420" s="74" t="str">
        <f t="shared" si="9"/>
        <v>#NAME?</v>
      </c>
      <c r="P1420" s="75" t="str">
        <f>IF(O1420="","",IF(OR(periods_per_year=26,periods_per_year=52),IF(periods_per_year=26,IF(O1420=1,fpdate,P1419+14),IF(periods_per_year=52,IF(O1420=1,fpdate,P1419+7),"n/a")),IF(periods_per_year=24,DATE(YEAR(fpdate),MONTH(fpdate)+(O1420-1)/2+IF(AND(DAY(fpdate)&gt;=15,MOD(O1420,2)=0),1,0),IF(MOD(O1420,2)=0,IF(DAY(fpdate)&gt;=15,DAY(fpdate)-14,DAY(fpdate)+14),DAY(fpdate))),IF(DAY(DATE(YEAR(fpdate),MONTH(fpdate)+O1420-1,DAY(fpdate)))&lt;&gt;DAY(fpdate),DATE(YEAR(fpdate),MONTH(fpdate)+O1420,0),DATE(YEAR(fpdate),MONTH(fpdate)+O1420-1,DAY(fpdate))))))</f>
        <v>#NAME?</v>
      </c>
      <c r="Q1420" s="80" t="str">
        <f>IF(O1420="","",IF(D1420&lt;&gt;"",D1420,IF(O1420=1,start_rate,IF(variable,IF(OR(O1420=1,O1420&lt;$J$23*periods_per_year),Q1419,MIN($J$24,IF(MOD(O1420-1,$J$26)=0,MAX($J$25,Q1419+$J$27),Q1419))),Q1419))))</f>
        <v>#NAME?</v>
      </c>
      <c r="R1420" s="78" t="str">
        <f t="shared" si="10"/>
        <v>#NAME?</v>
      </c>
      <c r="S1420" s="78" t="str">
        <f t="shared" si="11"/>
        <v>#NAME?</v>
      </c>
      <c r="T1420" s="78" t="str">
        <f t="shared" si="12"/>
        <v>#NAME?</v>
      </c>
      <c r="U1420" s="78" t="str">
        <f t="shared" si="13"/>
        <v>#NAME?</v>
      </c>
    </row>
    <row r="1421" ht="12.75" customHeight="1">
      <c r="A1421" s="74" t="str">
        <f t="shared" si="1"/>
        <v>#NAME?</v>
      </c>
      <c r="B1421" s="75" t="str">
        <f>IF(A1421="","",IF(OR(periods_per_year=26,periods_per_year=52),IF(periods_per_year=26,IF(A1421=1,fpdate,B1420+14),IF(periods_per_year=52,IF(A1421=1,fpdate,B1420+7),"n/a")),IF(periods_per_year=24,DATE(YEAR(fpdate),MONTH(fpdate)+(A1421-1)/2+IF(AND(DAY(fpdate)&gt;=15,MOD(A1421,2)=0),1,0),IF(MOD(A1421,2)=0,IF(DAY(fpdate)&gt;=15,DAY(fpdate)-14,DAY(fpdate)+14),DAY(fpdate))),IF(DAY(DATE(YEAR(fpdate),MONTH(fpdate)+A1421-1,DAY(fpdate)))&lt;&gt;DAY(fpdate),DATE(YEAR(fpdate),MONTH(fpdate)+A1421,0),DATE(YEAR(fpdate),MONTH(fpdate)+A1421-1,DAY(fpdate))))))</f>
        <v>#NAME?</v>
      </c>
      <c r="C1421" s="76" t="str">
        <f t="shared" si="2"/>
        <v>#NAME?</v>
      </c>
      <c r="D1421" s="77" t="str">
        <f>IF(A1421="","",IF(A1421=1,start_rate,IF(variable,IF(OR(A1421=1,A1421&lt;$J$23*periods_per_year),D1420,MIN($J$24,IF(MOD(A1421-1,$J$26)=0,MAX($J$25,D1420+$J$27),D1420))),D1420)))</f>
        <v>#NAME?</v>
      </c>
      <c r="E1421" s="78" t="str">
        <f t="shared" si="3"/>
        <v>#NAME?</v>
      </c>
      <c r="F1421" s="78" t="str">
        <f t="shared" si="4"/>
        <v>#NAME?</v>
      </c>
      <c r="G1421" s="78" t="str">
        <f>IF(OR(A1421="",A1421&lt;$E$23),"",IF(J1420&lt;=F1421,0,IF(IF(AND(A1421&gt;=$E$23,MOD(A1421-$E$23,int)=0),$E$24,0)+F1421&gt;=J1420+E1421,J1420+E1421-F1421,IF(AND(A1421&gt;=$E$23,MOD(A1421-$E$23,int)=0),$E$24,0)+IF(IF(AND(A1421&gt;=$E$23,MOD(A1421-$E$23,int)=0),$E$24,0)+IF(MOD(A1421-$E$27,periods_per_year)=0,$E$26,0)+F1421&lt;J1420+E1421,IF(MOD(A1421-$E$27,periods_per_year)=0,$E$26,0),J1420+E1421-IF(AND(A1421&gt;=$E$23,MOD(A1421-$E$23,int)=0),$E$24,0)-F1421))))</f>
        <v>#NAME?</v>
      </c>
      <c r="H1421" s="79"/>
      <c r="I1421" s="78" t="str">
        <f t="shared" si="5"/>
        <v>#NAME?</v>
      </c>
      <c r="J1421" s="78" t="str">
        <f t="shared" si="6"/>
        <v>#NAME?</v>
      </c>
      <c r="K1421" s="78" t="str">
        <f t="shared" si="7"/>
        <v>#NAME?</v>
      </c>
      <c r="L1421" s="78" t="str">
        <f t="shared" si="8"/>
        <v>#NAME?</v>
      </c>
      <c r="M1421" s="4"/>
      <c r="N1421" s="4"/>
      <c r="O1421" s="74" t="str">
        <f t="shared" si="9"/>
        <v>#NAME?</v>
      </c>
      <c r="P1421" s="75" t="str">
        <f>IF(O1421="","",IF(OR(periods_per_year=26,periods_per_year=52),IF(periods_per_year=26,IF(O1421=1,fpdate,P1420+14),IF(periods_per_year=52,IF(O1421=1,fpdate,P1420+7),"n/a")),IF(periods_per_year=24,DATE(YEAR(fpdate),MONTH(fpdate)+(O1421-1)/2+IF(AND(DAY(fpdate)&gt;=15,MOD(O1421,2)=0),1,0),IF(MOD(O1421,2)=0,IF(DAY(fpdate)&gt;=15,DAY(fpdate)-14,DAY(fpdate)+14),DAY(fpdate))),IF(DAY(DATE(YEAR(fpdate),MONTH(fpdate)+O1421-1,DAY(fpdate)))&lt;&gt;DAY(fpdate),DATE(YEAR(fpdate),MONTH(fpdate)+O1421,0),DATE(YEAR(fpdate),MONTH(fpdate)+O1421-1,DAY(fpdate))))))</f>
        <v>#NAME?</v>
      </c>
      <c r="Q1421" s="80" t="str">
        <f>IF(O1421="","",IF(D1421&lt;&gt;"",D1421,IF(O1421=1,start_rate,IF(variable,IF(OR(O1421=1,O1421&lt;$J$23*periods_per_year),Q1420,MIN($J$24,IF(MOD(O1421-1,$J$26)=0,MAX($J$25,Q1420+$J$27),Q1420))),Q1420))))</f>
        <v>#NAME?</v>
      </c>
      <c r="R1421" s="78" t="str">
        <f t="shared" si="10"/>
        <v>#NAME?</v>
      </c>
      <c r="S1421" s="78" t="str">
        <f t="shared" si="11"/>
        <v>#NAME?</v>
      </c>
      <c r="T1421" s="78" t="str">
        <f t="shared" si="12"/>
        <v>#NAME?</v>
      </c>
      <c r="U1421" s="78" t="str">
        <f t="shared" si="13"/>
        <v>#NAME?</v>
      </c>
    </row>
    <row r="1422" ht="12.75" customHeight="1">
      <c r="A1422" s="74" t="str">
        <f t="shared" si="1"/>
        <v>#NAME?</v>
      </c>
      <c r="B1422" s="75" t="str">
        <f>IF(A1422="","",IF(OR(periods_per_year=26,periods_per_year=52),IF(periods_per_year=26,IF(A1422=1,fpdate,B1421+14),IF(periods_per_year=52,IF(A1422=1,fpdate,B1421+7),"n/a")),IF(periods_per_year=24,DATE(YEAR(fpdate),MONTH(fpdate)+(A1422-1)/2+IF(AND(DAY(fpdate)&gt;=15,MOD(A1422,2)=0),1,0),IF(MOD(A1422,2)=0,IF(DAY(fpdate)&gt;=15,DAY(fpdate)-14,DAY(fpdate)+14),DAY(fpdate))),IF(DAY(DATE(YEAR(fpdate),MONTH(fpdate)+A1422-1,DAY(fpdate)))&lt;&gt;DAY(fpdate),DATE(YEAR(fpdate),MONTH(fpdate)+A1422,0),DATE(YEAR(fpdate),MONTH(fpdate)+A1422-1,DAY(fpdate))))))</f>
        <v>#NAME?</v>
      </c>
      <c r="C1422" s="76" t="str">
        <f t="shared" si="2"/>
        <v>#NAME?</v>
      </c>
      <c r="D1422" s="77" t="str">
        <f>IF(A1422="","",IF(A1422=1,start_rate,IF(variable,IF(OR(A1422=1,A1422&lt;$J$23*periods_per_year),D1421,MIN($J$24,IF(MOD(A1422-1,$J$26)=0,MAX($J$25,D1421+$J$27),D1421))),D1421)))</f>
        <v>#NAME?</v>
      </c>
      <c r="E1422" s="78" t="str">
        <f t="shared" si="3"/>
        <v>#NAME?</v>
      </c>
      <c r="F1422" s="78" t="str">
        <f t="shared" si="4"/>
        <v>#NAME?</v>
      </c>
      <c r="G1422" s="78" t="str">
        <f>IF(OR(A1422="",A1422&lt;$E$23),"",IF(J1421&lt;=F1422,0,IF(IF(AND(A1422&gt;=$E$23,MOD(A1422-$E$23,int)=0),$E$24,0)+F1422&gt;=J1421+E1422,J1421+E1422-F1422,IF(AND(A1422&gt;=$E$23,MOD(A1422-$E$23,int)=0),$E$24,0)+IF(IF(AND(A1422&gt;=$E$23,MOD(A1422-$E$23,int)=0),$E$24,0)+IF(MOD(A1422-$E$27,periods_per_year)=0,$E$26,0)+F1422&lt;J1421+E1422,IF(MOD(A1422-$E$27,periods_per_year)=0,$E$26,0),J1421+E1422-IF(AND(A1422&gt;=$E$23,MOD(A1422-$E$23,int)=0),$E$24,0)-F1422))))</f>
        <v>#NAME?</v>
      </c>
      <c r="H1422" s="79"/>
      <c r="I1422" s="78" t="str">
        <f t="shared" si="5"/>
        <v>#NAME?</v>
      </c>
      <c r="J1422" s="78" t="str">
        <f t="shared" si="6"/>
        <v>#NAME?</v>
      </c>
      <c r="K1422" s="78" t="str">
        <f t="shared" si="7"/>
        <v>#NAME?</v>
      </c>
      <c r="L1422" s="78" t="str">
        <f t="shared" si="8"/>
        <v>#NAME?</v>
      </c>
      <c r="M1422" s="4"/>
      <c r="N1422" s="4"/>
      <c r="O1422" s="74" t="str">
        <f t="shared" si="9"/>
        <v>#NAME?</v>
      </c>
      <c r="P1422" s="75" t="str">
        <f>IF(O1422="","",IF(OR(periods_per_year=26,periods_per_year=52),IF(periods_per_year=26,IF(O1422=1,fpdate,P1421+14),IF(periods_per_year=52,IF(O1422=1,fpdate,P1421+7),"n/a")),IF(periods_per_year=24,DATE(YEAR(fpdate),MONTH(fpdate)+(O1422-1)/2+IF(AND(DAY(fpdate)&gt;=15,MOD(O1422,2)=0),1,0),IF(MOD(O1422,2)=0,IF(DAY(fpdate)&gt;=15,DAY(fpdate)-14,DAY(fpdate)+14),DAY(fpdate))),IF(DAY(DATE(YEAR(fpdate),MONTH(fpdate)+O1422-1,DAY(fpdate)))&lt;&gt;DAY(fpdate),DATE(YEAR(fpdate),MONTH(fpdate)+O1422,0),DATE(YEAR(fpdate),MONTH(fpdate)+O1422-1,DAY(fpdate))))))</f>
        <v>#NAME?</v>
      </c>
      <c r="Q1422" s="80" t="str">
        <f>IF(O1422="","",IF(D1422&lt;&gt;"",D1422,IF(O1422=1,start_rate,IF(variable,IF(OR(O1422=1,O1422&lt;$J$23*periods_per_year),Q1421,MIN($J$24,IF(MOD(O1422-1,$J$26)=0,MAX($J$25,Q1421+$J$27),Q1421))),Q1421))))</f>
        <v>#NAME?</v>
      </c>
      <c r="R1422" s="78" t="str">
        <f t="shared" si="10"/>
        <v>#NAME?</v>
      </c>
      <c r="S1422" s="78" t="str">
        <f t="shared" si="11"/>
        <v>#NAME?</v>
      </c>
      <c r="T1422" s="78" t="str">
        <f t="shared" si="12"/>
        <v>#NAME?</v>
      </c>
      <c r="U1422" s="78" t="str">
        <f t="shared" si="13"/>
        <v>#NAME?</v>
      </c>
    </row>
    <row r="1423" ht="12.75" customHeight="1">
      <c r="A1423" s="74" t="str">
        <f t="shared" si="1"/>
        <v>#NAME?</v>
      </c>
      <c r="B1423" s="75" t="str">
        <f>IF(A1423="","",IF(OR(periods_per_year=26,periods_per_year=52),IF(periods_per_year=26,IF(A1423=1,fpdate,B1422+14),IF(periods_per_year=52,IF(A1423=1,fpdate,B1422+7),"n/a")),IF(periods_per_year=24,DATE(YEAR(fpdate),MONTH(fpdate)+(A1423-1)/2+IF(AND(DAY(fpdate)&gt;=15,MOD(A1423,2)=0),1,0),IF(MOD(A1423,2)=0,IF(DAY(fpdate)&gt;=15,DAY(fpdate)-14,DAY(fpdate)+14),DAY(fpdate))),IF(DAY(DATE(YEAR(fpdate),MONTH(fpdate)+A1423-1,DAY(fpdate)))&lt;&gt;DAY(fpdate),DATE(YEAR(fpdate),MONTH(fpdate)+A1423,0),DATE(YEAR(fpdate),MONTH(fpdate)+A1423-1,DAY(fpdate))))))</f>
        <v>#NAME?</v>
      </c>
      <c r="C1423" s="76" t="str">
        <f t="shared" si="2"/>
        <v>#NAME?</v>
      </c>
      <c r="D1423" s="77" t="str">
        <f>IF(A1423="","",IF(A1423=1,start_rate,IF(variable,IF(OR(A1423=1,A1423&lt;$J$23*periods_per_year),D1422,MIN($J$24,IF(MOD(A1423-1,$J$26)=0,MAX($J$25,D1422+$J$27),D1422))),D1422)))</f>
        <v>#NAME?</v>
      </c>
      <c r="E1423" s="78" t="str">
        <f t="shared" si="3"/>
        <v>#NAME?</v>
      </c>
      <c r="F1423" s="78" t="str">
        <f t="shared" si="4"/>
        <v>#NAME?</v>
      </c>
      <c r="G1423" s="78" t="str">
        <f>IF(OR(A1423="",A1423&lt;$E$23),"",IF(J1422&lt;=F1423,0,IF(IF(AND(A1423&gt;=$E$23,MOD(A1423-$E$23,int)=0),$E$24,0)+F1423&gt;=J1422+E1423,J1422+E1423-F1423,IF(AND(A1423&gt;=$E$23,MOD(A1423-$E$23,int)=0),$E$24,0)+IF(IF(AND(A1423&gt;=$E$23,MOD(A1423-$E$23,int)=0),$E$24,0)+IF(MOD(A1423-$E$27,periods_per_year)=0,$E$26,0)+F1423&lt;J1422+E1423,IF(MOD(A1423-$E$27,periods_per_year)=0,$E$26,0),J1422+E1423-IF(AND(A1423&gt;=$E$23,MOD(A1423-$E$23,int)=0),$E$24,0)-F1423))))</f>
        <v>#NAME?</v>
      </c>
      <c r="H1423" s="79"/>
      <c r="I1423" s="78" t="str">
        <f t="shared" si="5"/>
        <v>#NAME?</v>
      </c>
      <c r="J1423" s="78" t="str">
        <f t="shared" si="6"/>
        <v>#NAME?</v>
      </c>
      <c r="K1423" s="78" t="str">
        <f t="shared" si="7"/>
        <v>#NAME?</v>
      </c>
      <c r="L1423" s="78" t="str">
        <f t="shared" si="8"/>
        <v>#NAME?</v>
      </c>
      <c r="M1423" s="4"/>
      <c r="N1423" s="4"/>
      <c r="O1423" s="74" t="str">
        <f t="shared" si="9"/>
        <v>#NAME?</v>
      </c>
      <c r="P1423" s="75" t="str">
        <f>IF(O1423="","",IF(OR(periods_per_year=26,periods_per_year=52),IF(periods_per_year=26,IF(O1423=1,fpdate,P1422+14),IF(periods_per_year=52,IF(O1423=1,fpdate,P1422+7),"n/a")),IF(periods_per_year=24,DATE(YEAR(fpdate),MONTH(fpdate)+(O1423-1)/2+IF(AND(DAY(fpdate)&gt;=15,MOD(O1423,2)=0),1,0),IF(MOD(O1423,2)=0,IF(DAY(fpdate)&gt;=15,DAY(fpdate)-14,DAY(fpdate)+14),DAY(fpdate))),IF(DAY(DATE(YEAR(fpdate),MONTH(fpdate)+O1423-1,DAY(fpdate)))&lt;&gt;DAY(fpdate),DATE(YEAR(fpdate),MONTH(fpdate)+O1423,0),DATE(YEAR(fpdate),MONTH(fpdate)+O1423-1,DAY(fpdate))))))</f>
        <v>#NAME?</v>
      </c>
      <c r="Q1423" s="80" t="str">
        <f>IF(O1423="","",IF(D1423&lt;&gt;"",D1423,IF(O1423=1,start_rate,IF(variable,IF(OR(O1423=1,O1423&lt;$J$23*periods_per_year),Q1422,MIN($J$24,IF(MOD(O1423-1,$J$26)=0,MAX($J$25,Q1422+$J$27),Q1422))),Q1422))))</f>
        <v>#NAME?</v>
      </c>
      <c r="R1423" s="78" t="str">
        <f t="shared" si="10"/>
        <v>#NAME?</v>
      </c>
      <c r="S1423" s="78" t="str">
        <f t="shared" si="11"/>
        <v>#NAME?</v>
      </c>
      <c r="T1423" s="78" t="str">
        <f t="shared" si="12"/>
        <v>#NAME?</v>
      </c>
      <c r="U1423" s="78" t="str">
        <f t="shared" si="13"/>
        <v>#NAME?</v>
      </c>
    </row>
    <row r="1424" ht="12.75" customHeight="1">
      <c r="A1424" s="74" t="str">
        <f t="shared" si="1"/>
        <v>#NAME?</v>
      </c>
      <c r="B1424" s="75" t="str">
        <f>IF(A1424="","",IF(OR(periods_per_year=26,periods_per_year=52),IF(periods_per_year=26,IF(A1424=1,fpdate,B1423+14),IF(periods_per_year=52,IF(A1424=1,fpdate,B1423+7),"n/a")),IF(periods_per_year=24,DATE(YEAR(fpdate),MONTH(fpdate)+(A1424-1)/2+IF(AND(DAY(fpdate)&gt;=15,MOD(A1424,2)=0),1,0),IF(MOD(A1424,2)=0,IF(DAY(fpdate)&gt;=15,DAY(fpdate)-14,DAY(fpdate)+14),DAY(fpdate))),IF(DAY(DATE(YEAR(fpdate),MONTH(fpdate)+A1424-1,DAY(fpdate)))&lt;&gt;DAY(fpdate),DATE(YEAR(fpdate),MONTH(fpdate)+A1424,0),DATE(YEAR(fpdate),MONTH(fpdate)+A1424-1,DAY(fpdate))))))</f>
        <v>#NAME?</v>
      </c>
      <c r="C1424" s="76" t="str">
        <f t="shared" si="2"/>
        <v>#NAME?</v>
      </c>
      <c r="D1424" s="77" t="str">
        <f>IF(A1424="","",IF(A1424=1,start_rate,IF(variable,IF(OR(A1424=1,A1424&lt;$J$23*periods_per_year),D1423,MIN($J$24,IF(MOD(A1424-1,$J$26)=0,MAX($J$25,D1423+$J$27),D1423))),D1423)))</f>
        <v>#NAME?</v>
      </c>
      <c r="E1424" s="78" t="str">
        <f t="shared" si="3"/>
        <v>#NAME?</v>
      </c>
      <c r="F1424" s="78" t="str">
        <f t="shared" si="4"/>
        <v>#NAME?</v>
      </c>
      <c r="G1424" s="78" t="str">
        <f>IF(OR(A1424="",A1424&lt;$E$23),"",IF(J1423&lt;=F1424,0,IF(IF(AND(A1424&gt;=$E$23,MOD(A1424-$E$23,int)=0),$E$24,0)+F1424&gt;=J1423+E1424,J1423+E1424-F1424,IF(AND(A1424&gt;=$E$23,MOD(A1424-$E$23,int)=0),$E$24,0)+IF(IF(AND(A1424&gt;=$E$23,MOD(A1424-$E$23,int)=0),$E$24,0)+IF(MOD(A1424-$E$27,periods_per_year)=0,$E$26,0)+F1424&lt;J1423+E1424,IF(MOD(A1424-$E$27,periods_per_year)=0,$E$26,0),J1423+E1424-IF(AND(A1424&gt;=$E$23,MOD(A1424-$E$23,int)=0),$E$24,0)-F1424))))</f>
        <v>#NAME?</v>
      </c>
      <c r="H1424" s="79"/>
      <c r="I1424" s="78" t="str">
        <f t="shared" si="5"/>
        <v>#NAME?</v>
      </c>
      <c r="J1424" s="78" t="str">
        <f t="shared" si="6"/>
        <v>#NAME?</v>
      </c>
      <c r="K1424" s="78" t="str">
        <f t="shared" si="7"/>
        <v>#NAME?</v>
      </c>
      <c r="L1424" s="78" t="str">
        <f t="shared" si="8"/>
        <v>#NAME?</v>
      </c>
      <c r="M1424" s="4"/>
      <c r="N1424" s="4"/>
      <c r="O1424" s="74" t="str">
        <f t="shared" si="9"/>
        <v>#NAME?</v>
      </c>
      <c r="P1424" s="75" t="str">
        <f>IF(O1424="","",IF(OR(periods_per_year=26,periods_per_year=52),IF(periods_per_year=26,IF(O1424=1,fpdate,P1423+14),IF(periods_per_year=52,IF(O1424=1,fpdate,P1423+7),"n/a")),IF(periods_per_year=24,DATE(YEAR(fpdate),MONTH(fpdate)+(O1424-1)/2+IF(AND(DAY(fpdate)&gt;=15,MOD(O1424,2)=0),1,0),IF(MOD(O1424,2)=0,IF(DAY(fpdate)&gt;=15,DAY(fpdate)-14,DAY(fpdate)+14),DAY(fpdate))),IF(DAY(DATE(YEAR(fpdate),MONTH(fpdate)+O1424-1,DAY(fpdate)))&lt;&gt;DAY(fpdate),DATE(YEAR(fpdate),MONTH(fpdate)+O1424,0),DATE(YEAR(fpdate),MONTH(fpdate)+O1424-1,DAY(fpdate))))))</f>
        <v>#NAME?</v>
      </c>
      <c r="Q1424" s="80" t="str">
        <f>IF(O1424="","",IF(D1424&lt;&gt;"",D1424,IF(O1424=1,start_rate,IF(variable,IF(OR(O1424=1,O1424&lt;$J$23*periods_per_year),Q1423,MIN($J$24,IF(MOD(O1424-1,$J$26)=0,MAX($J$25,Q1423+$J$27),Q1423))),Q1423))))</f>
        <v>#NAME?</v>
      </c>
      <c r="R1424" s="78" t="str">
        <f t="shared" si="10"/>
        <v>#NAME?</v>
      </c>
      <c r="S1424" s="78" t="str">
        <f t="shared" si="11"/>
        <v>#NAME?</v>
      </c>
      <c r="T1424" s="78" t="str">
        <f t="shared" si="12"/>
        <v>#NAME?</v>
      </c>
      <c r="U1424" s="78" t="str">
        <f t="shared" si="13"/>
        <v>#NAME?</v>
      </c>
    </row>
    <row r="1425" ht="12.75" customHeight="1">
      <c r="A1425" s="74" t="str">
        <f t="shared" si="1"/>
        <v>#NAME?</v>
      </c>
      <c r="B1425" s="75" t="str">
        <f>IF(A1425="","",IF(OR(periods_per_year=26,periods_per_year=52),IF(periods_per_year=26,IF(A1425=1,fpdate,B1424+14),IF(periods_per_year=52,IF(A1425=1,fpdate,B1424+7),"n/a")),IF(periods_per_year=24,DATE(YEAR(fpdate),MONTH(fpdate)+(A1425-1)/2+IF(AND(DAY(fpdate)&gt;=15,MOD(A1425,2)=0),1,0),IF(MOD(A1425,2)=0,IF(DAY(fpdate)&gt;=15,DAY(fpdate)-14,DAY(fpdate)+14),DAY(fpdate))),IF(DAY(DATE(YEAR(fpdate),MONTH(fpdate)+A1425-1,DAY(fpdate)))&lt;&gt;DAY(fpdate),DATE(YEAR(fpdate),MONTH(fpdate)+A1425,0),DATE(YEAR(fpdate),MONTH(fpdate)+A1425-1,DAY(fpdate))))))</f>
        <v>#NAME?</v>
      </c>
      <c r="C1425" s="76" t="str">
        <f t="shared" si="2"/>
        <v>#NAME?</v>
      </c>
      <c r="D1425" s="77" t="str">
        <f>IF(A1425="","",IF(A1425=1,start_rate,IF(variable,IF(OR(A1425=1,A1425&lt;$J$23*periods_per_year),D1424,MIN($J$24,IF(MOD(A1425-1,$J$26)=0,MAX($J$25,D1424+$J$27),D1424))),D1424)))</f>
        <v>#NAME?</v>
      </c>
      <c r="E1425" s="78" t="str">
        <f t="shared" si="3"/>
        <v>#NAME?</v>
      </c>
      <c r="F1425" s="78" t="str">
        <f t="shared" si="4"/>
        <v>#NAME?</v>
      </c>
      <c r="G1425" s="78" t="str">
        <f>IF(OR(A1425="",A1425&lt;$E$23),"",IF(J1424&lt;=F1425,0,IF(IF(AND(A1425&gt;=$E$23,MOD(A1425-$E$23,int)=0),$E$24,0)+F1425&gt;=J1424+E1425,J1424+E1425-F1425,IF(AND(A1425&gt;=$E$23,MOD(A1425-$E$23,int)=0),$E$24,0)+IF(IF(AND(A1425&gt;=$E$23,MOD(A1425-$E$23,int)=0),$E$24,0)+IF(MOD(A1425-$E$27,periods_per_year)=0,$E$26,0)+F1425&lt;J1424+E1425,IF(MOD(A1425-$E$27,periods_per_year)=0,$E$26,0),J1424+E1425-IF(AND(A1425&gt;=$E$23,MOD(A1425-$E$23,int)=0),$E$24,0)-F1425))))</f>
        <v>#NAME?</v>
      </c>
      <c r="H1425" s="79"/>
      <c r="I1425" s="78" t="str">
        <f t="shared" si="5"/>
        <v>#NAME?</v>
      </c>
      <c r="J1425" s="78" t="str">
        <f t="shared" si="6"/>
        <v>#NAME?</v>
      </c>
      <c r="K1425" s="78" t="str">
        <f t="shared" si="7"/>
        <v>#NAME?</v>
      </c>
      <c r="L1425" s="78" t="str">
        <f t="shared" si="8"/>
        <v>#NAME?</v>
      </c>
      <c r="M1425" s="4"/>
      <c r="N1425" s="4"/>
      <c r="O1425" s="74" t="str">
        <f t="shared" si="9"/>
        <v>#NAME?</v>
      </c>
      <c r="P1425" s="75" t="str">
        <f>IF(O1425="","",IF(OR(periods_per_year=26,periods_per_year=52),IF(periods_per_year=26,IF(O1425=1,fpdate,P1424+14),IF(periods_per_year=52,IF(O1425=1,fpdate,P1424+7),"n/a")),IF(periods_per_year=24,DATE(YEAR(fpdate),MONTH(fpdate)+(O1425-1)/2+IF(AND(DAY(fpdate)&gt;=15,MOD(O1425,2)=0),1,0),IF(MOD(O1425,2)=0,IF(DAY(fpdate)&gt;=15,DAY(fpdate)-14,DAY(fpdate)+14),DAY(fpdate))),IF(DAY(DATE(YEAR(fpdate),MONTH(fpdate)+O1425-1,DAY(fpdate)))&lt;&gt;DAY(fpdate),DATE(YEAR(fpdate),MONTH(fpdate)+O1425,0),DATE(YEAR(fpdate),MONTH(fpdate)+O1425-1,DAY(fpdate))))))</f>
        <v>#NAME?</v>
      </c>
      <c r="Q1425" s="80" t="str">
        <f>IF(O1425="","",IF(D1425&lt;&gt;"",D1425,IF(O1425=1,start_rate,IF(variable,IF(OR(O1425=1,O1425&lt;$J$23*periods_per_year),Q1424,MIN($J$24,IF(MOD(O1425-1,$J$26)=0,MAX($J$25,Q1424+$J$27),Q1424))),Q1424))))</f>
        <v>#NAME?</v>
      </c>
      <c r="R1425" s="78" t="str">
        <f t="shared" si="10"/>
        <v>#NAME?</v>
      </c>
      <c r="S1425" s="78" t="str">
        <f t="shared" si="11"/>
        <v>#NAME?</v>
      </c>
      <c r="T1425" s="78" t="str">
        <f t="shared" si="12"/>
        <v>#NAME?</v>
      </c>
      <c r="U1425" s="78" t="str">
        <f t="shared" si="13"/>
        <v>#NAME?</v>
      </c>
    </row>
    <row r="1426" ht="12.75" customHeight="1">
      <c r="A1426" s="74" t="str">
        <f t="shared" si="1"/>
        <v>#NAME?</v>
      </c>
      <c r="B1426" s="75" t="str">
        <f>IF(A1426="","",IF(OR(periods_per_year=26,periods_per_year=52),IF(periods_per_year=26,IF(A1426=1,fpdate,B1425+14),IF(periods_per_year=52,IF(A1426=1,fpdate,B1425+7),"n/a")),IF(periods_per_year=24,DATE(YEAR(fpdate),MONTH(fpdate)+(A1426-1)/2+IF(AND(DAY(fpdate)&gt;=15,MOD(A1426,2)=0),1,0),IF(MOD(A1426,2)=0,IF(DAY(fpdate)&gt;=15,DAY(fpdate)-14,DAY(fpdate)+14),DAY(fpdate))),IF(DAY(DATE(YEAR(fpdate),MONTH(fpdate)+A1426-1,DAY(fpdate)))&lt;&gt;DAY(fpdate),DATE(YEAR(fpdate),MONTH(fpdate)+A1426,0),DATE(YEAR(fpdate),MONTH(fpdate)+A1426-1,DAY(fpdate))))))</f>
        <v>#NAME?</v>
      </c>
      <c r="C1426" s="76" t="str">
        <f t="shared" si="2"/>
        <v>#NAME?</v>
      </c>
      <c r="D1426" s="77" t="str">
        <f>IF(A1426="","",IF(A1426=1,start_rate,IF(variable,IF(OR(A1426=1,A1426&lt;$J$23*periods_per_year),D1425,MIN($J$24,IF(MOD(A1426-1,$J$26)=0,MAX($J$25,D1425+$J$27),D1425))),D1425)))</f>
        <v>#NAME?</v>
      </c>
      <c r="E1426" s="78" t="str">
        <f t="shared" si="3"/>
        <v>#NAME?</v>
      </c>
      <c r="F1426" s="78" t="str">
        <f t="shared" si="4"/>
        <v>#NAME?</v>
      </c>
      <c r="G1426" s="78" t="str">
        <f>IF(OR(A1426="",A1426&lt;$E$23),"",IF(J1425&lt;=F1426,0,IF(IF(AND(A1426&gt;=$E$23,MOD(A1426-$E$23,int)=0),$E$24,0)+F1426&gt;=J1425+E1426,J1425+E1426-F1426,IF(AND(A1426&gt;=$E$23,MOD(A1426-$E$23,int)=0),$E$24,0)+IF(IF(AND(A1426&gt;=$E$23,MOD(A1426-$E$23,int)=0),$E$24,0)+IF(MOD(A1426-$E$27,periods_per_year)=0,$E$26,0)+F1426&lt;J1425+E1426,IF(MOD(A1426-$E$27,periods_per_year)=0,$E$26,0),J1425+E1426-IF(AND(A1426&gt;=$E$23,MOD(A1426-$E$23,int)=0),$E$24,0)-F1426))))</f>
        <v>#NAME?</v>
      </c>
      <c r="H1426" s="79"/>
      <c r="I1426" s="78" t="str">
        <f t="shared" si="5"/>
        <v>#NAME?</v>
      </c>
      <c r="J1426" s="78" t="str">
        <f t="shared" si="6"/>
        <v>#NAME?</v>
      </c>
      <c r="K1426" s="78" t="str">
        <f t="shared" si="7"/>
        <v>#NAME?</v>
      </c>
      <c r="L1426" s="78" t="str">
        <f t="shared" si="8"/>
        <v>#NAME?</v>
      </c>
      <c r="M1426" s="4"/>
      <c r="N1426" s="4"/>
      <c r="O1426" s="74" t="str">
        <f t="shared" si="9"/>
        <v>#NAME?</v>
      </c>
      <c r="P1426" s="75" t="str">
        <f>IF(O1426="","",IF(OR(periods_per_year=26,periods_per_year=52),IF(periods_per_year=26,IF(O1426=1,fpdate,P1425+14),IF(periods_per_year=52,IF(O1426=1,fpdate,P1425+7),"n/a")),IF(periods_per_year=24,DATE(YEAR(fpdate),MONTH(fpdate)+(O1426-1)/2+IF(AND(DAY(fpdate)&gt;=15,MOD(O1426,2)=0),1,0),IF(MOD(O1426,2)=0,IF(DAY(fpdate)&gt;=15,DAY(fpdate)-14,DAY(fpdate)+14),DAY(fpdate))),IF(DAY(DATE(YEAR(fpdate),MONTH(fpdate)+O1426-1,DAY(fpdate)))&lt;&gt;DAY(fpdate),DATE(YEAR(fpdate),MONTH(fpdate)+O1426,0),DATE(YEAR(fpdate),MONTH(fpdate)+O1426-1,DAY(fpdate))))))</f>
        <v>#NAME?</v>
      </c>
      <c r="Q1426" s="80" t="str">
        <f>IF(O1426="","",IF(D1426&lt;&gt;"",D1426,IF(O1426=1,start_rate,IF(variable,IF(OR(O1426=1,O1426&lt;$J$23*periods_per_year),Q1425,MIN($J$24,IF(MOD(O1426-1,$J$26)=0,MAX($J$25,Q1425+$J$27),Q1425))),Q1425))))</f>
        <v>#NAME?</v>
      </c>
      <c r="R1426" s="78" t="str">
        <f t="shared" si="10"/>
        <v>#NAME?</v>
      </c>
      <c r="S1426" s="78" t="str">
        <f t="shared" si="11"/>
        <v>#NAME?</v>
      </c>
      <c r="T1426" s="78" t="str">
        <f t="shared" si="12"/>
        <v>#NAME?</v>
      </c>
      <c r="U1426" s="78" t="str">
        <f t="shared" si="13"/>
        <v>#NAME?</v>
      </c>
    </row>
    <row r="1427" ht="12.75" customHeight="1">
      <c r="A1427" s="74" t="str">
        <f t="shared" si="1"/>
        <v>#NAME?</v>
      </c>
      <c r="B1427" s="75" t="str">
        <f>IF(A1427="","",IF(OR(periods_per_year=26,periods_per_year=52),IF(periods_per_year=26,IF(A1427=1,fpdate,B1426+14),IF(periods_per_year=52,IF(A1427=1,fpdate,B1426+7),"n/a")),IF(periods_per_year=24,DATE(YEAR(fpdate),MONTH(fpdate)+(A1427-1)/2+IF(AND(DAY(fpdate)&gt;=15,MOD(A1427,2)=0),1,0),IF(MOD(A1427,2)=0,IF(DAY(fpdate)&gt;=15,DAY(fpdate)-14,DAY(fpdate)+14),DAY(fpdate))),IF(DAY(DATE(YEAR(fpdate),MONTH(fpdate)+A1427-1,DAY(fpdate)))&lt;&gt;DAY(fpdate),DATE(YEAR(fpdate),MONTH(fpdate)+A1427,0),DATE(YEAR(fpdate),MONTH(fpdate)+A1427-1,DAY(fpdate))))))</f>
        <v>#NAME?</v>
      </c>
      <c r="C1427" s="76" t="str">
        <f t="shared" si="2"/>
        <v>#NAME?</v>
      </c>
      <c r="D1427" s="77" t="str">
        <f>IF(A1427="","",IF(A1427=1,start_rate,IF(variable,IF(OR(A1427=1,A1427&lt;$J$23*periods_per_year),D1426,MIN($J$24,IF(MOD(A1427-1,$J$26)=0,MAX($J$25,D1426+$J$27),D1426))),D1426)))</f>
        <v>#NAME?</v>
      </c>
      <c r="E1427" s="78" t="str">
        <f t="shared" si="3"/>
        <v>#NAME?</v>
      </c>
      <c r="F1427" s="78" t="str">
        <f t="shared" si="4"/>
        <v>#NAME?</v>
      </c>
      <c r="G1427" s="78" t="str">
        <f>IF(OR(A1427="",A1427&lt;$E$23),"",IF(J1426&lt;=F1427,0,IF(IF(AND(A1427&gt;=$E$23,MOD(A1427-$E$23,int)=0),$E$24,0)+F1427&gt;=J1426+E1427,J1426+E1427-F1427,IF(AND(A1427&gt;=$E$23,MOD(A1427-$E$23,int)=0),$E$24,0)+IF(IF(AND(A1427&gt;=$E$23,MOD(A1427-$E$23,int)=0),$E$24,0)+IF(MOD(A1427-$E$27,periods_per_year)=0,$E$26,0)+F1427&lt;J1426+E1427,IF(MOD(A1427-$E$27,periods_per_year)=0,$E$26,0),J1426+E1427-IF(AND(A1427&gt;=$E$23,MOD(A1427-$E$23,int)=0),$E$24,0)-F1427))))</f>
        <v>#NAME?</v>
      </c>
      <c r="H1427" s="79"/>
      <c r="I1427" s="78" t="str">
        <f t="shared" si="5"/>
        <v>#NAME?</v>
      </c>
      <c r="J1427" s="78" t="str">
        <f t="shared" si="6"/>
        <v>#NAME?</v>
      </c>
      <c r="K1427" s="78" t="str">
        <f t="shared" si="7"/>
        <v>#NAME?</v>
      </c>
      <c r="L1427" s="78" t="str">
        <f t="shared" si="8"/>
        <v>#NAME?</v>
      </c>
      <c r="M1427" s="4"/>
      <c r="N1427" s="4"/>
      <c r="O1427" s="74" t="str">
        <f t="shared" si="9"/>
        <v>#NAME?</v>
      </c>
      <c r="P1427" s="75" t="str">
        <f>IF(O1427="","",IF(OR(periods_per_year=26,periods_per_year=52),IF(periods_per_year=26,IF(O1427=1,fpdate,P1426+14),IF(periods_per_year=52,IF(O1427=1,fpdate,P1426+7),"n/a")),IF(periods_per_year=24,DATE(YEAR(fpdate),MONTH(fpdate)+(O1427-1)/2+IF(AND(DAY(fpdate)&gt;=15,MOD(O1427,2)=0),1,0),IF(MOD(O1427,2)=0,IF(DAY(fpdate)&gt;=15,DAY(fpdate)-14,DAY(fpdate)+14),DAY(fpdate))),IF(DAY(DATE(YEAR(fpdate),MONTH(fpdate)+O1427-1,DAY(fpdate)))&lt;&gt;DAY(fpdate),DATE(YEAR(fpdate),MONTH(fpdate)+O1427,0),DATE(YEAR(fpdate),MONTH(fpdate)+O1427-1,DAY(fpdate))))))</f>
        <v>#NAME?</v>
      </c>
      <c r="Q1427" s="80" t="str">
        <f>IF(O1427="","",IF(D1427&lt;&gt;"",D1427,IF(O1427=1,start_rate,IF(variable,IF(OR(O1427=1,O1427&lt;$J$23*periods_per_year),Q1426,MIN($J$24,IF(MOD(O1427-1,$J$26)=0,MAX($J$25,Q1426+$J$27),Q1426))),Q1426))))</f>
        <v>#NAME?</v>
      </c>
      <c r="R1427" s="78" t="str">
        <f t="shared" si="10"/>
        <v>#NAME?</v>
      </c>
      <c r="S1427" s="78" t="str">
        <f t="shared" si="11"/>
        <v>#NAME?</v>
      </c>
      <c r="T1427" s="78" t="str">
        <f t="shared" si="12"/>
        <v>#NAME?</v>
      </c>
      <c r="U1427" s="78" t="str">
        <f t="shared" si="13"/>
        <v>#NAME?</v>
      </c>
    </row>
    <row r="1428" ht="12.75" customHeight="1">
      <c r="A1428" s="74" t="str">
        <f t="shared" si="1"/>
        <v>#NAME?</v>
      </c>
      <c r="B1428" s="75" t="str">
        <f>IF(A1428="","",IF(OR(periods_per_year=26,periods_per_year=52),IF(periods_per_year=26,IF(A1428=1,fpdate,B1427+14),IF(periods_per_year=52,IF(A1428=1,fpdate,B1427+7),"n/a")),IF(periods_per_year=24,DATE(YEAR(fpdate),MONTH(fpdate)+(A1428-1)/2+IF(AND(DAY(fpdate)&gt;=15,MOD(A1428,2)=0),1,0),IF(MOD(A1428,2)=0,IF(DAY(fpdate)&gt;=15,DAY(fpdate)-14,DAY(fpdate)+14),DAY(fpdate))),IF(DAY(DATE(YEAR(fpdate),MONTH(fpdate)+A1428-1,DAY(fpdate)))&lt;&gt;DAY(fpdate),DATE(YEAR(fpdate),MONTH(fpdate)+A1428,0),DATE(YEAR(fpdate),MONTH(fpdate)+A1428-1,DAY(fpdate))))))</f>
        <v>#NAME?</v>
      </c>
      <c r="C1428" s="76" t="str">
        <f t="shared" si="2"/>
        <v>#NAME?</v>
      </c>
      <c r="D1428" s="77" t="str">
        <f>IF(A1428="","",IF(A1428=1,start_rate,IF(variable,IF(OR(A1428=1,A1428&lt;$J$23*periods_per_year),D1427,MIN($J$24,IF(MOD(A1428-1,$J$26)=0,MAX($J$25,D1427+$J$27),D1427))),D1427)))</f>
        <v>#NAME?</v>
      </c>
      <c r="E1428" s="78" t="str">
        <f t="shared" si="3"/>
        <v>#NAME?</v>
      </c>
      <c r="F1428" s="78" t="str">
        <f t="shared" si="4"/>
        <v>#NAME?</v>
      </c>
      <c r="G1428" s="78" t="str">
        <f>IF(OR(A1428="",A1428&lt;$E$23),"",IF(J1427&lt;=F1428,0,IF(IF(AND(A1428&gt;=$E$23,MOD(A1428-$E$23,int)=0),$E$24,0)+F1428&gt;=J1427+E1428,J1427+E1428-F1428,IF(AND(A1428&gt;=$E$23,MOD(A1428-$E$23,int)=0),$E$24,0)+IF(IF(AND(A1428&gt;=$E$23,MOD(A1428-$E$23,int)=0),$E$24,0)+IF(MOD(A1428-$E$27,periods_per_year)=0,$E$26,0)+F1428&lt;J1427+E1428,IF(MOD(A1428-$E$27,periods_per_year)=0,$E$26,0),J1427+E1428-IF(AND(A1428&gt;=$E$23,MOD(A1428-$E$23,int)=0),$E$24,0)-F1428))))</f>
        <v>#NAME?</v>
      </c>
      <c r="H1428" s="79"/>
      <c r="I1428" s="78" t="str">
        <f t="shared" si="5"/>
        <v>#NAME?</v>
      </c>
      <c r="J1428" s="78" t="str">
        <f t="shared" si="6"/>
        <v>#NAME?</v>
      </c>
      <c r="K1428" s="78" t="str">
        <f t="shared" si="7"/>
        <v>#NAME?</v>
      </c>
      <c r="L1428" s="78" t="str">
        <f t="shared" si="8"/>
        <v>#NAME?</v>
      </c>
      <c r="M1428" s="4"/>
      <c r="N1428" s="4"/>
      <c r="O1428" s="74" t="str">
        <f t="shared" si="9"/>
        <v>#NAME?</v>
      </c>
      <c r="P1428" s="75" t="str">
        <f>IF(O1428="","",IF(OR(periods_per_year=26,periods_per_year=52),IF(periods_per_year=26,IF(O1428=1,fpdate,P1427+14),IF(periods_per_year=52,IF(O1428=1,fpdate,P1427+7),"n/a")),IF(periods_per_year=24,DATE(YEAR(fpdate),MONTH(fpdate)+(O1428-1)/2+IF(AND(DAY(fpdate)&gt;=15,MOD(O1428,2)=0),1,0),IF(MOD(O1428,2)=0,IF(DAY(fpdate)&gt;=15,DAY(fpdate)-14,DAY(fpdate)+14),DAY(fpdate))),IF(DAY(DATE(YEAR(fpdate),MONTH(fpdate)+O1428-1,DAY(fpdate)))&lt;&gt;DAY(fpdate),DATE(YEAR(fpdate),MONTH(fpdate)+O1428,0),DATE(YEAR(fpdate),MONTH(fpdate)+O1428-1,DAY(fpdate))))))</f>
        <v>#NAME?</v>
      </c>
      <c r="Q1428" s="80" t="str">
        <f>IF(O1428="","",IF(D1428&lt;&gt;"",D1428,IF(O1428=1,start_rate,IF(variable,IF(OR(O1428=1,O1428&lt;$J$23*periods_per_year),Q1427,MIN($J$24,IF(MOD(O1428-1,$J$26)=0,MAX($J$25,Q1427+$J$27),Q1427))),Q1427))))</f>
        <v>#NAME?</v>
      </c>
      <c r="R1428" s="78" t="str">
        <f t="shared" si="10"/>
        <v>#NAME?</v>
      </c>
      <c r="S1428" s="78" t="str">
        <f t="shared" si="11"/>
        <v>#NAME?</v>
      </c>
      <c r="T1428" s="78" t="str">
        <f t="shared" si="12"/>
        <v>#NAME?</v>
      </c>
      <c r="U1428" s="78" t="str">
        <f t="shared" si="13"/>
        <v>#NAME?</v>
      </c>
    </row>
    <row r="1429" ht="12.75" customHeight="1">
      <c r="A1429" s="74" t="str">
        <f t="shared" si="1"/>
        <v>#NAME?</v>
      </c>
      <c r="B1429" s="75" t="str">
        <f>IF(A1429="","",IF(OR(periods_per_year=26,periods_per_year=52),IF(periods_per_year=26,IF(A1429=1,fpdate,B1428+14),IF(periods_per_year=52,IF(A1429=1,fpdate,B1428+7),"n/a")),IF(periods_per_year=24,DATE(YEAR(fpdate),MONTH(fpdate)+(A1429-1)/2+IF(AND(DAY(fpdate)&gt;=15,MOD(A1429,2)=0),1,0),IF(MOD(A1429,2)=0,IF(DAY(fpdate)&gt;=15,DAY(fpdate)-14,DAY(fpdate)+14),DAY(fpdate))),IF(DAY(DATE(YEAR(fpdate),MONTH(fpdate)+A1429-1,DAY(fpdate)))&lt;&gt;DAY(fpdate),DATE(YEAR(fpdate),MONTH(fpdate)+A1429,0),DATE(YEAR(fpdate),MONTH(fpdate)+A1429-1,DAY(fpdate))))))</f>
        <v>#NAME?</v>
      </c>
      <c r="C1429" s="76" t="str">
        <f t="shared" si="2"/>
        <v>#NAME?</v>
      </c>
      <c r="D1429" s="77" t="str">
        <f>IF(A1429="","",IF(A1429=1,start_rate,IF(variable,IF(OR(A1429=1,A1429&lt;$J$23*periods_per_year),D1428,MIN($J$24,IF(MOD(A1429-1,$J$26)=0,MAX($J$25,D1428+$J$27),D1428))),D1428)))</f>
        <v>#NAME?</v>
      </c>
      <c r="E1429" s="78" t="str">
        <f t="shared" si="3"/>
        <v>#NAME?</v>
      </c>
      <c r="F1429" s="78" t="str">
        <f t="shared" si="4"/>
        <v>#NAME?</v>
      </c>
      <c r="G1429" s="78" t="str">
        <f>IF(OR(A1429="",A1429&lt;$E$23),"",IF(J1428&lt;=F1429,0,IF(IF(AND(A1429&gt;=$E$23,MOD(A1429-$E$23,int)=0),$E$24,0)+F1429&gt;=J1428+E1429,J1428+E1429-F1429,IF(AND(A1429&gt;=$E$23,MOD(A1429-$E$23,int)=0),$E$24,0)+IF(IF(AND(A1429&gt;=$E$23,MOD(A1429-$E$23,int)=0),$E$24,0)+IF(MOD(A1429-$E$27,periods_per_year)=0,$E$26,0)+F1429&lt;J1428+E1429,IF(MOD(A1429-$E$27,periods_per_year)=0,$E$26,0),J1428+E1429-IF(AND(A1429&gt;=$E$23,MOD(A1429-$E$23,int)=0),$E$24,0)-F1429))))</f>
        <v>#NAME?</v>
      </c>
      <c r="H1429" s="79"/>
      <c r="I1429" s="78" t="str">
        <f t="shared" si="5"/>
        <v>#NAME?</v>
      </c>
      <c r="J1429" s="78" t="str">
        <f t="shared" si="6"/>
        <v>#NAME?</v>
      </c>
      <c r="K1429" s="78" t="str">
        <f t="shared" si="7"/>
        <v>#NAME?</v>
      </c>
      <c r="L1429" s="78" t="str">
        <f t="shared" si="8"/>
        <v>#NAME?</v>
      </c>
      <c r="M1429" s="4"/>
      <c r="N1429" s="4"/>
      <c r="O1429" s="74" t="str">
        <f t="shared" si="9"/>
        <v>#NAME?</v>
      </c>
      <c r="P1429" s="75" t="str">
        <f>IF(O1429="","",IF(OR(periods_per_year=26,periods_per_year=52),IF(periods_per_year=26,IF(O1429=1,fpdate,P1428+14),IF(periods_per_year=52,IF(O1429=1,fpdate,P1428+7),"n/a")),IF(periods_per_year=24,DATE(YEAR(fpdate),MONTH(fpdate)+(O1429-1)/2+IF(AND(DAY(fpdate)&gt;=15,MOD(O1429,2)=0),1,0),IF(MOD(O1429,2)=0,IF(DAY(fpdate)&gt;=15,DAY(fpdate)-14,DAY(fpdate)+14),DAY(fpdate))),IF(DAY(DATE(YEAR(fpdate),MONTH(fpdate)+O1429-1,DAY(fpdate)))&lt;&gt;DAY(fpdate),DATE(YEAR(fpdate),MONTH(fpdate)+O1429,0),DATE(YEAR(fpdate),MONTH(fpdate)+O1429-1,DAY(fpdate))))))</f>
        <v>#NAME?</v>
      </c>
      <c r="Q1429" s="80" t="str">
        <f>IF(O1429="","",IF(D1429&lt;&gt;"",D1429,IF(O1429=1,start_rate,IF(variable,IF(OR(O1429=1,O1429&lt;$J$23*periods_per_year),Q1428,MIN($J$24,IF(MOD(O1429-1,$J$26)=0,MAX($J$25,Q1428+$J$27),Q1428))),Q1428))))</f>
        <v>#NAME?</v>
      </c>
      <c r="R1429" s="78" t="str">
        <f t="shared" si="10"/>
        <v>#NAME?</v>
      </c>
      <c r="S1429" s="78" t="str">
        <f t="shared" si="11"/>
        <v>#NAME?</v>
      </c>
      <c r="T1429" s="78" t="str">
        <f t="shared" si="12"/>
        <v>#NAME?</v>
      </c>
      <c r="U1429" s="78" t="str">
        <f t="shared" si="13"/>
        <v>#NAME?</v>
      </c>
    </row>
    <row r="1430" ht="12.75" customHeight="1">
      <c r="A1430" s="74" t="str">
        <f t="shared" si="1"/>
        <v>#NAME?</v>
      </c>
      <c r="B1430" s="75" t="str">
        <f>IF(A1430="","",IF(OR(periods_per_year=26,periods_per_year=52),IF(periods_per_year=26,IF(A1430=1,fpdate,B1429+14),IF(periods_per_year=52,IF(A1430=1,fpdate,B1429+7),"n/a")),IF(periods_per_year=24,DATE(YEAR(fpdate),MONTH(fpdate)+(A1430-1)/2+IF(AND(DAY(fpdate)&gt;=15,MOD(A1430,2)=0),1,0),IF(MOD(A1430,2)=0,IF(DAY(fpdate)&gt;=15,DAY(fpdate)-14,DAY(fpdate)+14),DAY(fpdate))),IF(DAY(DATE(YEAR(fpdate),MONTH(fpdate)+A1430-1,DAY(fpdate)))&lt;&gt;DAY(fpdate),DATE(YEAR(fpdate),MONTH(fpdate)+A1430,0),DATE(YEAR(fpdate),MONTH(fpdate)+A1430-1,DAY(fpdate))))))</f>
        <v>#NAME?</v>
      </c>
      <c r="C1430" s="76" t="str">
        <f t="shared" si="2"/>
        <v>#NAME?</v>
      </c>
      <c r="D1430" s="77" t="str">
        <f>IF(A1430="","",IF(A1430=1,start_rate,IF(variable,IF(OR(A1430=1,A1430&lt;$J$23*periods_per_year),D1429,MIN($J$24,IF(MOD(A1430-1,$J$26)=0,MAX($J$25,D1429+$J$27),D1429))),D1429)))</f>
        <v>#NAME?</v>
      </c>
      <c r="E1430" s="78" t="str">
        <f t="shared" si="3"/>
        <v>#NAME?</v>
      </c>
      <c r="F1430" s="78" t="str">
        <f t="shared" si="4"/>
        <v>#NAME?</v>
      </c>
      <c r="G1430" s="78" t="str">
        <f>IF(OR(A1430="",A1430&lt;$E$23),"",IF(J1429&lt;=F1430,0,IF(IF(AND(A1430&gt;=$E$23,MOD(A1430-$E$23,int)=0),$E$24,0)+F1430&gt;=J1429+E1430,J1429+E1430-F1430,IF(AND(A1430&gt;=$E$23,MOD(A1430-$E$23,int)=0),$E$24,0)+IF(IF(AND(A1430&gt;=$E$23,MOD(A1430-$E$23,int)=0),$E$24,0)+IF(MOD(A1430-$E$27,periods_per_year)=0,$E$26,0)+F1430&lt;J1429+E1430,IF(MOD(A1430-$E$27,periods_per_year)=0,$E$26,0),J1429+E1430-IF(AND(A1430&gt;=$E$23,MOD(A1430-$E$23,int)=0),$E$24,0)-F1430))))</f>
        <v>#NAME?</v>
      </c>
      <c r="H1430" s="79"/>
      <c r="I1430" s="78" t="str">
        <f t="shared" si="5"/>
        <v>#NAME?</v>
      </c>
      <c r="J1430" s="78" t="str">
        <f t="shared" si="6"/>
        <v>#NAME?</v>
      </c>
      <c r="K1430" s="78" t="str">
        <f t="shared" si="7"/>
        <v>#NAME?</v>
      </c>
      <c r="L1430" s="78" t="str">
        <f t="shared" si="8"/>
        <v>#NAME?</v>
      </c>
      <c r="M1430" s="4"/>
      <c r="N1430" s="4"/>
      <c r="O1430" s="74" t="str">
        <f t="shared" si="9"/>
        <v>#NAME?</v>
      </c>
      <c r="P1430" s="75" t="str">
        <f>IF(O1430="","",IF(OR(periods_per_year=26,periods_per_year=52),IF(periods_per_year=26,IF(O1430=1,fpdate,P1429+14),IF(periods_per_year=52,IF(O1430=1,fpdate,P1429+7),"n/a")),IF(periods_per_year=24,DATE(YEAR(fpdate),MONTH(fpdate)+(O1430-1)/2+IF(AND(DAY(fpdate)&gt;=15,MOD(O1430,2)=0),1,0),IF(MOD(O1430,2)=0,IF(DAY(fpdate)&gt;=15,DAY(fpdate)-14,DAY(fpdate)+14),DAY(fpdate))),IF(DAY(DATE(YEAR(fpdate),MONTH(fpdate)+O1430-1,DAY(fpdate)))&lt;&gt;DAY(fpdate),DATE(YEAR(fpdate),MONTH(fpdate)+O1430,0),DATE(YEAR(fpdate),MONTH(fpdate)+O1430-1,DAY(fpdate))))))</f>
        <v>#NAME?</v>
      </c>
      <c r="Q1430" s="80" t="str">
        <f>IF(O1430="","",IF(D1430&lt;&gt;"",D1430,IF(O1430=1,start_rate,IF(variable,IF(OR(O1430=1,O1430&lt;$J$23*periods_per_year),Q1429,MIN($J$24,IF(MOD(O1430-1,$J$26)=0,MAX($J$25,Q1429+$J$27),Q1429))),Q1429))))</f>
        <v>#NAME?</v>
      </c>
      <c r="R1430" s="78" t="str">
        <f t="shared" si="10"/>
        <v>#NAME?</v>
      </c>
      <c r="S1430" s="78" t="str">
        <f t="shared" si="11"/>
        <v>#NAME?</v>
      </c>
      <c r="T1430" s="78" t="str">
        <f t="shared" si="12"/>
        <v>#NAME?</v>
      </c>
      <c r="U1430" s="78" t="str">
        <f t="shared" si="13"/>
        <v>#NAME?</v>
      </c>
    </row>
    <row r="1431" ht="12.75" customHeight="1">
      <c r="A1431" s="74" t="str">
        <f t="shared" si="1"/>
        <v>#NAME?</v>
      </c>
      <c r="B1431" s="75" t="str">
        <f>IF(A1431="","",IF(OR(periods_per_year=26,periods_per_year=52),IF(periods_per_year=26,IF(A1431=1,fpdate,B1430+14),IF(periods_per_year=52,IF(A1431=1,fpdate,B1430+7),"n/a")),IF(periods_per_year=24,DATE(YEAR(fpdate),MONTH(fpdate)+(A1431-1)/2+IF(AND(DAY(fpdate)&gt;=15,MOD(A1431,2)=0),1,0),IF(MOD(A1431,2)=0,IF(DAY(fpdate)&gt;=15,DAY(fpdate)-14,DAY(fpdate)+14),DAY(fpdate))),IF(DAY(DATE(YEAR(fpdate),MONTH(fpdate)+A1431-1,DAY(fpdate)))&lt;&gt;DAY(fpdate),DATE(YEAR(fpdate),MONTH(fpdate)+A1431,0),DATE(YEAR(fpdate),MONTH(fpdate)+A1431-1,DAY(fpdate))))))</f>
        <v>#NAME?</v>
      </c>
      <c r="C1431" s="76" t="str">
        <f t="shared" si="2"/>
        <v>#NAME?</v>
      </c>
      <c r="D1431" s="77" t="str">
        <f>IF(A1431="","",IF(A1431=1,start_rate,IF(variable,IF(OR(A1431=1,A1431&lt;$J$23*periods_per_year),D1430,MIN($J$24,IF(MOD(A1431-1,$J$26)=0,MAX($J$25,D1430+$J$27),D1430))),D1430)))</f>
        <v>#NAME?</v>
      </c>
      <c r="E1431" s="78" t="str">
        <f t="shared" si="3"/>
        <v>#NAME?</v>
      </c>
      <c r="F1431" s="78" t="str">
        <f t="shared" si="4"/>
        <v>#NAME?</v>
      </c>
      <c r="G1431" s="78" t="str">
        <f>IF(OR(A1431="",A1431&lt;$E$23),"",IF(J1430&lt;=F1431,0,IF(IF(AND(A1431&gt;=$E$23,MOD(A1431-$E$23,int)=0),$E$24,0)+F1431&gt;=J1430+E1431,J1430+E1431-F1431,IF(AND(A1431&gt;=$E$23,MOD(A1431-$E$23,int)=0),$E$24,0)+IF(IF(AND(A1431&gt;=$E$23,MOD(A1431-$E$23,int)=0),$E$24,0)+IF(MOD(A1431-$E$27,periods_per_year)=0,$E$26,0)+F1431&lt;J1430+E1431,IF(MOD(A1431-$E$27,periods_per_year)=0,$E$26,0),J1430+E1431-IF(AND(A1431&gt;=$E$23,MOD(A1431-$E$23,int)=0),$E$24,0)-F1431))))</f>
        <v>#NAME?</v>
      </c>
      <c r="H1431" s="79"/>
      <c r="I1431" s="78" t="str">
        <f t="shared" si="5"/>
        <v>#NAME?</v>
      </c>
      <c r="J1431" s="78" t="str">
        <f t="shared" si="6"/>
        <v>#NAME?</v>
      </c>
      <c r="K1431" s="78" t="str">
        <f t="shared" si="7"/>
        <v>#NAME?</v>
      </c>
      <c r="L1431" s="78" t="str">
        <f t="shared" si="8"/>
        <v>#NAME?</v>
      </c>
      <c r="M1431" s="4"/>
      <c r="N1431" s="4"/>
      <c r="O1431" s="74" t="str">
        <f t="shared" si="9"/>
        <v>#NAME?</v>
      </c>
      <c r="P1431" s="75" t="str">
        <f>IF(O1431="","",IF(OR(periods_per_year=26,periods_per_year=52),IF(periods_per_year=26,IF(O1431=1,fpdate,P1430+14),IF(periods_per_year=52,IF(O1431=1,fpdate,P1430+7),"n/a")),IF(periods_per_year=24,DATE(YEAR(fpdate),MONTH(fpdate)+(O1431-1)/2+IF(AND(DAY(fpdate)&gt;=15,MOD(O1431,2)=0),1,0),IF(MOD(O1431,2)=0,IF(DAY(fpdate)&gt;=15,DAY(fpdate)-14,DAY(fpdate)+14),DAY(fpdate))),IF(DAY(DATE(YEAR(fpdate),MONTH(fpdate)+O1431-1,DAY(fpdate)))&lt;&gt;DAY(fpdate),DATE(YEAR(fpdate),MONTH(fpdate)+O1431,0),DATE(YEAR(fpdate),MONTH(fpdate)+O1431-1,DAY(fpdate))))))</f>
        <v>#NAME?</v>
      </c>
      <c r="Q1431" s="80" t="str">
        <f>IF(O1431="","",IF(D1431&lt;&gt;"",D1431,IF(O1431=1,start_rate,IF(variable,IF(OR(O1431=1,O1431&lt;$J$23*periods_per_year),Q1430,MIN($J$24,IF(MOD(O1431-1,$J$26)=0,MAX($J$25,Q1430+$J$27),Q1430))),Q1430))))</f>
        <v>#NAME?</v>
      </c>
      <c r="R1431" s="78" t="str">
        <f t="shared" si="10"/>
        <v>#NAME?</v>
      </c>
      <c r="S1431" s="78" t="str">
        <f t="shared" si="11"/>
        <v>#NAME?</v>
      </c>
      <c r="T1431" s="78" t="str">
        <f t="shared" si="12"/>
        <v>#NAME?</v>
      </c>
      <c r="U1431" s="78" t="str">
        <f t="shared" si="13"/>
        <v>#NAME?</v>
      </c>
    </row>
    <row r="1432" ht="12.75" customHeight="1">
      <c r="A1432" s="74" t="str">
        <f t="shared" si="1"/>
        <v>#NAME?</v>
      </c>
      <c r="B1432" s="75" t="str">
        <f>IF(A1432="","",IF(OR(periods_per_year=26,periods_per_year=52),IF(periods_per_year=26,IF(A1432=1,fpdate,B1431+14),IF(periods_per_year=52,IF(A1432=1,fpdate,B1431+7),"n/a")),IF(periods_per_year=24,DATE(YEAR(fpdate),MONTH(fpdate)+(A1432-1)/2+IF(AND(DAY(fpdate)&gt;=15,MOD(A1432,2)=0),1,0),IF(MOD(A1432,2)=0,IF(DAY(fpdate)&gt;=15,DAY(fpdate)-14,DAY(fpdate)+14),DAY(fpdate))),IF(DAY(DATE(YEAR(fpdate),MONTH(fpdate)+A1432-1,DAY(fpdate)))&lt;&gt;DAY(fpdate),DATE(YEAR(fpdate),MONTH(fpdate)+A1432,0),DATE(YEAR(fpdate),MONTH(fpdate)+A1432-1,DAY(fpdate))))))</f>
        <v>#NAME?</v>
      </c>
      <c r="C1432" s="76" t="str">
        <f t="shared" si="2"/>
        <v>#NAME?</v>
      </c>
      <c r="D1432" s="77" t="str">
        <f>IF(A1432="","",IF(A1432=1,start_rate,IF(variable,IF(OR(A1432=1,A1432&lt;$J$23*periods_per_year),D1431,MIN($J$24,IF(MOD(A1432-1,$J$26)=0,MAX($J$25,D1431+$J$27),D1431))),D1431)))</f>
        <v>#NAME?</v>
      </c>
      <c r="E1432" s="78" t="str">
        <f t="shared" si="3"/>
        <v>#NAME?</v>
      </c>
      <c r="F1432" s="78" t="str">
        <f t="shared" si="4"/>
        <v>#NAME?</v>
      </c>
      <c r="G1432" s="78" t="str">
        <f>IF(OR(A1432="",A1432&lt;$E$23),"",IF(J1431&lt;=F1432,0,IF(IF(AND(A1432&gt;=$E$23,MOD(A1432-$E$23,int)=0),$E$24,0)+F1432&gt;=J1431+E1432,J1431+E1432-F1432,IF(AND(A1432&gt;=$E$23,MOD(A1432-$E$23,int)=0),$E$24,0)+IF(IF(AND(A1432&gt;=$E$23,MOD(A1432-$E$23,int)=0),$E$24,0)+IF(MOD(A1432-$E$27,periods_per_year)=0,$E$26,0)+F1432&lt;J1431+E1432,IF(MOD(A1432-$E$27,periods_per_year)=0,$E$26,0),J1431+E1432-IF(AND(A1432&gt;=$E$23,MOD(A1432-$E$23,int)=0),$E$24,0)-F1432))))</f>
        <v>#NAME?</v>
      </c>
      <c r="H1432" s="79"/>
      <c r="I1432" s="78" t="str">
        <f t="shared" si="5"/>
        <v>#NAME?</v>
      </c>
      <c r="J1432" s="78" t="str">
        <f t="shared" si="6"/>
        <v>#NAME?</v>
      </c>
      <c r="K1432" s="78" t="str">
        <f t="shared" si="7"/>
        <v>#NAME?</v>
      </c>
      <c r="L1432" s="78" t="str">
        <f t="shared" si="8"/>
        <v>#NAME?</v>
      </c>
      <c r="M1432" s="4"/>
      <c r="N1432" s="4"/>
      <c r="O1432" s="74" t="str">
        <f t="shared" si="9"/>
        <v>#NAME?</v>
      </c>
      <c r="P1432" s="75" t="str">
        <f>IF(O1432="","",IF(OR(periods_per_year=26,periods_per_year=52),IF(periods_per_year=26,IF(O1432=1,fpdate,P1431+14),IF(periods_per_year=52,IF(O1432=1,fpdate,P1431+7),"n/a")),IF(periods_per_year=24,DATE(YEAR(fpdate),MONTH(fpdate)+(O1432-1)/2+IF(AND(DAY(fpdate)&gt;=15,MOD(O1432,2)=0),1,0),IF(MOD(O1432,2)=0,IF(DAY(fpdate)&gt;=15,DAY(fpdate)-14,DAY(fpdate)+14),DAY(fpdate))),IF(DAY(DATE(YEAR(fpdate),MONTH(fpdate)+O1432-1,DAY(fpdate)))&lt;&gt;DAY(fpdate),DATE(YEAR(fpdate),MONTH(fpdate)+O1432,0),DATE(YEAR(fpdate),MONTH(fpdate)+O1432-1,DAY(fpdate))))))</f>
        <v>#NAME?</v>
      </c>
      <c r="Q1432" s="80" t="str">
        <f>IF(O1432="","",IF(D1432&lt;&gt;"",D1432,IF(O1432=1,start_rate,IF(variable,IF(OR(O1432=1,O1432&lt;$J$23*periods_per_year),Q1431,MIN($J$24,IF(MOD(O1432-1,$J$26)=0,MAX($J$25,Q1431+$J$27),Q1431))),Q1431))))</f>
        <v>#NAME?</v>
      </c>
      <c r="R1432" s="78" t="str">
        <f t="shared" si="10"/>
        <v>#NAME?</v>
      </c>
      <c r="S1432" s="78" t="str">
        <f t="shared" si="11"/>
        <v>#NAME?</v>
      </c>
      <c r="T1432" s="78" t="str">
        <f t="shared" si="12"/>
        <v>#NAME?</v>
      </c>
      <c r="U1432" s="78" t="str">
        <f t="shared" si="13"/>
        <v>#NAME?</v>
      </c>
    </row>
    <row r="1433" ht="12.75" customHeight="1">
      <c r="A1433" s="74" t="str">
        <f t="shared" si="1"/>
        <v>#NAME?</v>
      </c>
      <c r="B1433" s="75" t="str">
        <f>IF(A1433="","",IF(OR(periods_per_year=26,periods_per_year=52),IF(periods_per_year=26,IF(A1433=1,fpdate,B1432+14),IF(periods_per_year=52,IF(A1433=1,fpdate,B1432+7),"n/a")),IF(periods_per_year=24,DATE(YEAR(fpdate),MONTH(fpdate)+(A1433-1)/2+IF(AND(DAY(fpdate)&gt;=15,MOD(A1433,2)=0),1,0),IF(MOD(A1433,2)=0,IF(DAY(fpdate)&gt;=15,DAY(fpdate)-14,DAY(fpdate)+14),DAY(fpdate))),IF(DAY(DATE(YEAR(fpdate),MONTH(fpdate)+A1433-1,DAY(fpdate)))&lt;&gt;DAY(fpdate),DATE(YEAR(fpdate),MONTH(fpdate)+A1433,0),DATE(YEAR(fpdate),MONTH(fpdate)+A1433-1,DAY(fpdate))))))</f>
        <v>#NAME?</v>
      </c>
      <c r="C1433" s="76" t="str">
        <f t="shared" si="2"/>
        <v>#NAME?</v>
      </c>
      <c r="D1433" s="77" t="str">
        <f>IF(A1433="","",IF(A1433=1,start_rate,IF(variable,IF(OR(A1433=1,A1433&lt;$J$23*periods_per_year),D1432,MIN($J$24,IF(MOD(A1433-1,$J$26)=0,MAX($J$25,D1432+$J$27),D1432))),D1432)))</f>
        <v>#NAME?</v>
      </c>
      <c r="E1433" s="78" t="str">
        <f t="shared" si="3"/>
        <v>#NAME?</v>
      </c>
      <c r="F1433" s="78" t="str">
        <f t="shared" si="4"/>
        <v>#NAME?</v>
      </c>
      <c r="G1433" s="78" t="str">
        <f>IF(OR(A1433="",A1433&lt;$E$23),"",IF(J1432&lt;=F1433,0,IF(IF(AND(A1433&gt;=$E$23,MOD(A1433-$E$23,int)=0),$E$24,0)+F1433&gt;=J1432+E1433,J1432+E1433-F1433,IF(AND(A1433&gt;=$E$23,MOD(A1433-$E$23,int)=0),$E$24,0)+IF(IF(AND(A1433&gt;=$E$23,MOD(A1433-$E$23,int)=0),$E$24,0)+IF(MOD(A1433-$E$27,periods_per_year)=0,$E$26,0)+F1433&lt;J1432+E1433,IF(MOD(A1433-$E$27,periods_per_year)=0,$E$26,0),J1432+E1433-IF(AND(A1433&gt;=$E$23,MOD(A1433-$E$23,int)=0),$E$24,0)-F1433))))</f>
        <v>#NAME?</v>
      </c>
      <c r="H1433" s="79"/>
      <c r="I1433" s="78" t="str">
        <f t="shared" si="5"/>
        <v>#NAME?</v>
      </c>
      <c r="J1433" s="78" t="str">
        <f t="shared" si="6"/>
        <v>#NAME?</v>
      </c>
      <c r="K1433" s="78" t="str">
        <f t="shared" si="7"/>
        <v>#NAME?</v>
      </c>
      <c r="L1433" s="78" t="str">
        <f t="shared" si="8"/>
        <v>#NAME?</v>
      </c>
      <c r="M1433" s="4"/>
      <c r="N1433" s="4"/>
      <c r="O1433" s="74" t="str">
        <f t="shared" si="9"/>
        <v>#NAME?</v>
      </c>
      <c r="P1433" s="75" t="str">
        <f>IF(O1433="","",IF(OR(periods_per_year=26,periods_per_year=52),IF(periods_per_year=26,IF(O1433=1,fpdate,P1432+14),IF(periods_per_year=52,IF(O1433=1,fpdate,P1432+7),"n/a")),IF(periods_per_year=24,DATE(YEAR(fpdate),MONTH(fpdate)+(O1433-1)/2+IF(AND(DAY(fpdate)&gt;=15,MOD(O1433,2)=0),1,0),IF(MOD(O1433,2)=0,IF(DAY(fpdate)&gt;=15,DAY(fpdate)-14,DAY(fpdate)+14),DAY(fpdate))),IF(DAY(DATE(YEAR(fpdate),MONTH(fpdate)+O1433-1,DAY(fpdate)))&lt;&gt;DAY(fpdate),DATE(YEAR(fpdate),MONTH(fpdate)+O1433,0),DATE(YEAR(fpdate),MONTH(fpdate)+O1433-1,DAY(fpdate))))))</f>
        <v>#NAME?</v>
      </c>
      <c r="Q1433" s="80" t="str">
        <f>IF(O1433="","",IF(D1433&lt;&gt;"",D1433,IF(O1433=1,start_rate,IF(variable,IF(OR(O1433=1,O1433&lt;$J$23*periods_per_year),Q1432,MIN($J$24,IF(MOD(O1433-1,$J$26)=0,MAX($J$25,Q1432+$J$27),Q1432))),Q1432))))</f>
        <v>#NAME?</v>
      </c>
      <c r="R1433" s="78" t="str">
        <f t="shared" si="10"/>
        <v>#NAME?</v>
      </c>
      <c r="S1433" s="78" t="str">
        <f t="shared" si="11"/>
        <v>#NAME?</v>
      </c>
      <c r="T1433" s="78" t="str">
        <f t="shared" si="12"/>
        <v>#NAME?</v>
      </c>
      <c r="U1433" s="78" t="str">
        <f t="shared" si="13"/>
        <v>#NAME?</v>
      </c>
    </row>
    <row r="1434" ht="12.75" customHeight="1">
      <c r="A1434" s="74" t="str">
        <f t="shared" si="1"/>
        <v>#NAME?</v>
      </c>
      <c r="B1434" s="75" t="str">
        <f>IF(A1434="","",IF(OR(periods_per_year=26,periods_per_year=52),IF(periods_per_year=26,IF(A1434=1,fpdate,B1433+14),IF(periods_per_year=52,IF(A1434=1,fpdate,B1433+7),"n/a")),IF(periods_per_year=24,DATE(YEAR(fpdate),MONTH(fpdate)+(A1434-1)/2+IF(AND(DAY(fpdate)&gt;=15,MOD(A1434,2)=0),1,0),IF(MOD(A1434,2)=0,IF(DAY(fpdate)&gt;=15,DAY(fpdate)-14,DAY(fpdate)+14),DAY(fpdate))),IF(DAY(DATE(YEAR(fpdate),MONTH(fpdate)+A1434-1,DAY(fpdate)))&lt;&gt;DAY(fpdate),DATE(YEAR(fpdate),MONTH(fpdate)+A1434,0),DATE(YEAR(fpdate),MONTH(fpdate)+A1434-1,DAY(fpdate))))))</f>
        <v>#NAME?</v>
      </c>
      <c r="C1434" s="76" t="str">
        <f t="shared" si="2"/>
        <v>#NAME?</v>
      </c>
      <c r="D1434" s="77" t="str">
        <f>IF(A1434="","",IF(A1434=1,start_rate,IF(variable,IF(OR(A1434=1,A1434&lt;$J$23*periods_per_year),D1433,MIN($J$24,IF(MOD(A1434-1,$J$26)=0,MAX($J$25,D1433+$J$27),D1433))),D1433)))</f>
        <v>#NAME?</v>
      </c>
      <c r="E1434" s="78" t="str">
        <f t="shared" si="3"/>
        <v>#NAME?</v>
      </c>
      <c r="F1434" s="78" t="str">
        <f t="shared" si="4"/>
        <v>#NAME?</v>
      </c>
      <c r="G1434" s="78" t="str">
        <f>IF(OR(A1434="",A1434&lt;$E$23),"",IF(J1433&lt;=F1434,0,IF(IF(AND(A1434&gt;=$E$23,MOD(A1434-$E$23,int)=0),$E$24,0)+F1434&gt;=J1433+E1434,J1433+E1434-F1434,IF(AND(A1434&gt;=$E$23,MOD(A1434-$E$23,int)=0),$E$24,0)+IF(IF(AND(A1434&gt;=$E$23,MOD(A1434-$E$23,int)=0),$E$24,0)+IF(MOD(A1434-$E$27,periods_per_year)=0,$E$26,0)+F1434&lt;J1433+E1434,IF(MOD(A1434-$E$27,periods_per_year)=0,$E$26,0),J1433+E1434-IF(AND(A1434&gt;=$E$23,MOD(A1434-$E$23,int)=0),$E$24,0)-F1434))))</f>
        <v>#NAME?</v>
      </c>
      <c r="H1434" s="79"/>
      <c r="I1434" s="78" t="str">
        <f t="shared" si="5"/>
        <v>#NAME?</v>
      </c>
      <c r="J1434" s="78" t="str">
        <f t="shared" si="6"/>
        <v>#NAME?</v>
      </c>
      <c r="K1434" s="78" t="str">
        <f t="shared" si="7"/>
        <v>#NAME?</v>
      </c>
      <c r="L1434" s="78" t="str">
        <f t="shared" si="8"/>
        <v>#NAME?</v>
      </c>
      <c r="M1434" s="4"/>
      <c r="N1434" s="4"/>
      <c r="O1434" s="74" t="str">
        <f t="shared" si="9"/>
        <v>#NAME?</v>
      </c>
      <c r="P1434" s="75" t="str">
        <f>IF(O1434="","",IF(OR(periods_per_year=26,periods_per_year=52),IF(periods_per_year=26,IF(O1434=1,fpdate,P1433+14),IF(periods_per_year=52,IF(O1434=1,fpdate,P1433+7),"n/a")),IF(periods_per_year=24,DATE(YEAR(fpdate),MONTH(fpdate)+(O1434-1)/2+IF(AND(DAY(fpdate)&gt;=15,MOD(O1434,2)=0),1,0),IF(MOD(O1434,2)=0,IF(DAY(fpdate)&gt;=15,DAY(fpdate)-14,DAY(fpdate)+14),DAY(fpdate))),IF(DAY(DATE(YEAR(fpdate),MONTH(fpdate)+O1434-1,DAY(fpdate)))&lt;&gt;DAY(fpdate),DATE(YEAR(fpdate),MONTH(fpdate)+O1434,0),DATE(YEAR(fpdate),MONTH(fpdate)+O1434-1,DAY(fpdate))))))</f>
        <v>#NAME?</v>
      </c>
      <c r="Q1434" s="80" t="str">
        <f>IF(O1434="","",IF(D1434&lt;&gt;"",D1434,IF(O1434=1,start_rate,IF(variable,IF(OR(O1434=1,O1434&lt;$J$23*periods_per_year),Q1433,MIN($J$24,IF(MOD(O1434-1,$J$26)=0,MAX($J$25,Q1433+$J$27),Q1433))),Q1433))))</f>
        <v>#NAME?</v>
      </c>
      <c r="R1434" s="78" t="str">
        <f t="shared" si="10"/>
        <v>#NAME?</v>
      </c>
      <c r="S1434" s="78" t="str">
        <f t="shared" si="11"/>
        <v>#NAME?</v>
      </c>
      <c r="T1434" s="78" t="str">
        <f t="shared" si="12"/>
        <v>#NAME?</v>
      </c>
      <c r="U1434" s="78" t="str">
        <f t="shared" si="13"/>
        <v>#NAME?</v>
      </c>
    </row>
    <row r="1435" ht="12.75" customHeight="1">
      <c r="A1435" s="74" t="str">
        <f t="shared" si="1"/>
        <v>#NAME?</v>
      </c>
      <c r="B1435" s="75" t="str">
        <f>IF(A1435="","",IF(OR(periods_per_year=26,periods_per_year=52),IF(periods_per_year=26,IF(A1435=1,fpdate,B1434+14),IF(periods_per_year=52,IF(A1435=1,fpdate,B1434+7),"n/a")),IF(periods_per_year=24,DATE(YEAR(fpdate),MONTH(fpdate)+(A1435-1)/2+IF(AND(DAY(fpdate)&gt;=15,MOD(A1435,2)=0),1,0),IF(MOD(A1435,2)=0,IF(DAY(fpdate)&gt;=15,DAY(fpdate)-14,DAY(fpdate)+14),DAY(fpdate))),IF(DAY(DATE(YEAR(fpdate),MONTH(fpdate)+A1435-1,DAY(fpdate)))&lt;&gt;DAY(fpdate),DATE(YEAR(fpdate),MONTH(fpdate)+A1435,0),DATE(YEAR(fpdate),MONTH(fpdate)+A1435-1,DAY(fpdate))))))</f>
        <v>#NAME?</v>
      </c>
      <c r="C1435" s="76" t="str">
        <f t="shared" si="2"/>
        <v>#NAME?</v>
      </c>
      <c r="D1435" s="77" t="str">
        <f>IF(A1435="","",IF(A1435=1,start_rate,IF(variable,IF(OR(A1435=1,A1435&lt;$J$23*periods_per_year),D1434,MIN($J$24,IF(MOD(A1435-1,$J$26)=0,MAX($J$25,D1434+$J$27),D1434))),D1434)))</f>
        <v>#NAME?</v>
      </c>
      <c r="E1435" s="78" t="str">
        <f t="shared" si="3"/>
        <v>#NAME?</v>
      </c>
      <c r="F1435" s="78" t="str">
        <f t="shared" si="4"/>
        <v>#NAME?</v>
      </c>
      <c r="G1435" s="78" t="str">
        <f>IF(OR(A1435="",A1435&lt;$E$23),"",IF(J1434&lt;=F1435,0,IF(IF(AND(A1435&gt;=$E$23,MOD(A1435-$E$23,int)=0),$E$24,0)+F1435&gt;=J1434+E1435,J1434+E1435-F1435,IF(AND(A1435&gt;=$E$23,MOD(A1435-$E$23,int)=0),$E$24,0)+IF(IF(AND(A1435&gt;=$E$23,MOD(A1435-$E$23,int)=0),$E$24,0)+IF(MOD(A1435-$E$27,periods_per_year)=0,$E$26,0)+F1435&lt;J1434+E1435,IF(MOD(A1435-$E$27,periods_per_year)=0,$E$26,0),J1434+E1435-IF(AND(A1435&gt;=$E$23,MOD(A1435-$E$23,int)=0),$E$24,0)-F1435))))</f>
        <v>#NAME?</v>
      </c>
      <c r="H1435" s="79"/>
      <c r="I1435" s="78" t="str">
        <f t="shared" si="5"/>
        <v>#NAME?</v>
      </c>
      <c r="J1435" s="78" t="str">
        <f t="shared" si="6"/>
        <v>#NAME?</v>
      </c>
      <c r="K1435" s="78" t="str">
        <f t="shared" si="7"/>
        <v>#NAME?</v>
      </c>
      <c r="L1435" s="78" t="str">
        <f t="shared" si="8"/>
        <v>#NAME?</v>
      </c>
      <c r="M1435" s="4"/>
      <c r="N1435" s="4"/>
      <c r="O1435" s="74" t="str">
        <f t="shared" si="9"/>
        <v>#NAME?</v>
      </c>
      <c r="P1435" s="75" t="str">
        <f>IF(O1435="","",IF(OR(periods_per_year=26,periods_per_year=52),IF(periods_per_year=26,IF(O1435=1,fpdate,P1434+14),IF(periods_per_year=52,IF(O1435=1,fpdate,P1434+7),"n/a")),IF(periods_per_year=24,DATE(YEAR(fpdate),MONTH(fpdate)+(O1435-1)/2+IF(AND(DAY(fpdate)&gt;=15,MOD(O1435,2)=0),1,0),IF(MOD(O1435,2)=0,IF(DAY(fpdate)&gt;=15,DAY(fpdate)-14,DAY(fpdate)+14),DAY(fpdate))),IF(DAY(DATE(YEAR(fpdate),MONTH(fpdate)+O1435-1,DAY(fpdate)))&lt;&gt;DAY(fpdate),DATE(YEAR(fpdate),MONTH(fpdate)+O1435,0),DATE(YEAR(fpdate),MONTH(fpdate)+O1435-1,DAY(fpdate))))))</f>
        <v>#NAME?</v>
      </c>
      <c r="Q1435" s="80" t="str">
        <f>IF(O1435="","",IF(D1435&lt;&gt;"",D1435,IF(O1435=1,start_rate,IF(variable,IF(OR(O1435=1,O1435&lt;$J$23*periods_per_year),Q1434,MIN($J$24,IF(MOD(O1435-1,$J$26)=0,MAX($J$25,Q1434+$J$27),Q1434))),Q1434))))</f>
        <v>#NAME?</v>
      </c>
      <c r="R1435" s="78" t="str">
        <f t="shared" si="10"/>
        <v>#NAME?</v>
      </c>
      <c r="S1435" s="78" t="str">
        <f t="shared" si="11"/>
        <v>#NAME?</v>
      </c>
      <c r="T1435" s="78" t="str">
        <f t="shared" si="12"/>
        <v>#NAME?</v>
      </c>
      <c r="U1435" s="78" t="str">
        <f t="shared" si="13"/>
        <v>#NAME?</v>
      </c>
    </row>
    <row r="1436" ht="12.75" customHeight="1">
      <c r="A1436" s="74" t="str">
        <f t="shared" si="1"/>
        <v>#NAME?</v>
      </c>
      <c r="B1436" s="75" t="str">
        <f>IF(A1436="","",IF(OR(periods_per_year=26,periods_per_year=52),IF(periods_per_year=26,IF(A1436=1,fpdate,B1435+14),IF(periods_per_year=52,IF(A1436=1,fpdate,B1435+7),"n/a")),IF(periods_per_year=24,DATE(YEAR(fpdate),MONTH(fpdate)+(A1436-1)/2+IF(AND(DAY(fpdate)&gt;=15,MOD(A1436,2)=0),1,0),IF(MOD(A1436,2)=0,IF(DAY(fpdate)&gt;=15,DAY(fpdate)-14,DAY(fpdate)+14),DAY(fpdate))),IF(DAY(DATE(YEAR(fpdate),MONTH(fpdate)+A1436-1,DAY(fpdate)))&lt;&gt;DAY(fpdate),DATE(YEAR(fpdate),MONTH(fpdate)+A1436,0),DATE(YEAR(fpdate),MONTH(fpdate)+A1436-1,DAY(fpdate))))))</f>
        <v>#NAME?</v>
      </c>
      <c r="C1436" s="76" t="str">
        <f t="shared" si="2"/>
        <v>#NAME?</v>
      </c>
      <c r="D1436" s="77" t="str">
        <f>IF(A1436="","",IF(A1436=1,start_rate,IF(variable,IF(OR(A1436=1,A1436&lt;$J$23*periods_per_year),D1435,MIN($J$24,IF(MOD(A1436-1,$J$26)=0,MAX($J$25,D1435+$J$27),D1435))),D1435)))</f>
        <v>#NAME?</v>
      </c>
      <c r="E1436" s="78" t="str">
        <f t="shared" si="3"/>
        <v>#NAME?</v>
      </c>
      <c r="F1436" s="78" t="str">
        <f t="shared" si="4"/>
        <v>#NAME?</v>
      </c>
      <c r="G1436" s="78" t="str">
        <f>IF(OR(A1436="",A1436&lt;$E$23),"",IF(J1435&lt;=F1436,0,IF(IF(AND(A1436&gt;=$E$23,MOD(A1436-$E$23,int)=0),$E$24,0)+F1436&gt;=J1435+E1436,J1435+E1436-F1436,IF(AND(A1436&gt;=$E$23,MOD(A1436-$E$23,int)=0),$E$24,0)+IF(IF(AND(A1436&gt;=$E$23,MOD(A1436-$E$23,int)=0),$E$24,0)+IF(MOD(A1436-$E$27,periods_per_year)=0,$E$26,0)+F1436&lt;J1435+E1436,IF(MOD(A1436-$E$27,periods_per_year)=0,$E$26,0),J1435+E1436-IF(AND(A1436&gt;=$E$23,MOD(A1436-$E$23,int)=0),$E$24,0)-F1436))))</f>
        <v>#NAME?</v>
      </c>
      <c r="H1436" s="79"/>
      <c r="I1436" s="78" t="str">
        <f t="shared" si="5"/>
        <v>#NAME?</v>
      </c>
      <c r="J1436" s="78" t="str">
        <f t="shared" si="6"/>
        <v>#NAME?</v>
      </c>
      <c r="K1436" s="78" t="str">
        <f t="shared" si="7"/>
        <v>#NAME?</v>
      </c>
      <c r="L1436" s="78" t="str">
        <f t="shared" si="8"/>
        <v>#NAME?</v>
      </c>
      <c r="M1436" s="4"/>
      <c r="N1436" s="4"/>
      <c r="O1436" s="74" t="str">
        <f t="shared" si="9"/>
        <v>#NAME?</v>
      </c>
      <c r="P1436" s="75" t="str">
        <f>IF(O1436="","",IF(OR(periods_per_year=26,periods_per_year=52),IF(periods_per_year=26,IF(O1436=1,fpdate,P1435+14),IF(periods_per_year=52,IF(O1436=1,fpdate,P1435+7),"n/a")),IF(periods_per_year=24,DATE(YEAR(fpdate),MONTH(fpdate)+(O1436-1)/2+IF(AND(DAY(fpdate)&gt;=15,MOD(O1436,2)=0),1,0),IF(MOD(O1436,2)=0,IF(DAY(fpdate)&gt;=15,DAY(fpdate)-14,DAY(fpdate)+14),DAY(fpdate))),IF(DAY(DATE(YEAR(fpdate),MONTH(fpdate)+O1436-1,DAY(fpdate)))&lt;&gt;DAY(fpdate),DATE(YEAR(fpdate),MONTH(fpdate)+O1436,0),DATE(YEAR(fpdate),MONTH(fpdate)+O1436-1,DAY(fpdate))))))</f>
        <v>#NAME?</v>
      </c>
      <c r="Q1436" s="80" t="str">
        <f>IF(O1436="","",IF(D1436&lt;&gt;"",D1436,IF(O1436=1,start_rate,IF(variable,IF(OR(O1436=1,O1436&lt;$J$23*periods_per_year),Q1435,MIN($J$24,IF(MOD(O1436-1,$J$26)=0,MAX($J$25,Q1435+$J$27),Q1435))),Q1435))))</f>
        <v>#NAME?</v>
      </c>
      <c r="R1436" s="78" t="str">
        <f t="shared" si="10"/>
        <v>#NAME?</v>
      </c>
      <c r="S1436" s="78" t="str">
        <f t="shared" si="11"/>
        <v>#NAME?</v>
      </c>
      <c r="T1436" s="78" t="str">
        <f t="shared" si="12"/>
        <v>#NAME?</v>
      </c>
      <c r="U1436" s="78" t="str">
        <f t="shared" si="13"/>
        <v>#NAME?</v>
      </c>
    </row>
    <row r="1437" ht="12.75" customHeight="1">
      <c r="A1437" s="74" t="str">
        <f t="shared" si="1"/>
        <v>#NAME?</v>
      </c>
      <c r="B1437" s="75" t="str">
        <f>IF(A1437="","",IF(OR(periods_per_year=26,periods_per_year=52),IF(periods_per_year=26,IF(A1437=1,fpdate,B1436+14),IF(periods_per_year=52,IF(A1437=1,fpdate,B1436+7),"n/a")),IF(periods_per_year=24,DATE(YEAR(fpdate),MONTH(fpdate)+(A1437-1)/2+IF(AND(DAY(fpdate)&gt;=15,MOD(A1437,2)=0),1,0),IF(MOD(A1437,2)=0,IF(DAY(fpdate)&gt;=15,DAY(fpdate)-14,DAY(fpdate)+14),DAY(fpdate))),IF(DAY(DATE(YEAR(fpdate),MONTH(fpdate)+A1437-1,DAY(fpdate)))&lt;&gt;DAY(fpdate),DATE(YEAR(fpdate),MONTH(fpdate)+A1437,0),DATE(YEAR(fpdate),MONTH(fpdate)+A1437-1,DAY(fpdate))))))</f>
        <v>#NAME?</v>
      </c>
      <c r="C1437" s="76" t="str">
        <f t="shared" si="2"/>
        <v>#NAME?</v>
      </c>
      <c r="D1437" s="77" t="str">
        <f>IF(A1437="","",IF(A1437=1,start_rate,IF(variable,IF(OR(A1437=1,A1437&lt;$J$23*periods_per_year),D1436,MIN($J$24,IF(MOD(A1437-1,$J$26)=0,MAX($J$25,D1436+$J$27),D1436))),D1436)))</f>
        <v>#NAME?</v>
      </c>
      <c r="E1437" s="78" t="str">
        <f t="shared" si="3"/>
        <v>#NAME?</v>
      </c>
      <c r="F1437" s="78" t="str">
        <f t="shared" si="4"/>
        <v>#NAME?</v>
      </c>
      <c r="G1437" s="78" t="str">
        <f>IF(OR(A1437="",A1437&lt;$E$23),"",IF(J1436&lt;=F1437,0,IF(IF(AND(A1437&gt;=$E$23,MOD(A1437-$E$23,int)=0),$E$24,0)+F1437&gt;=J1436+E1437,J1436+E1437-F1437,IF(AND(A1437&gt;=$E$23,MOD(A1437-$E$23,int)=0),$E$24,0)+IF(IF(AND(A1437&gt;=$E$23,MOD(A1437-$E$23,int)=0),$E$24,0)+IF(MOD(A1437-$E$27,periods_per_year)=0,$E$26,0)+F1437&lt;J1436+E1437,IF(MOD(A1437-$E$27,periods_per_year)=0,$E$26,0),J1436+E1437-IF(AND(A1437&gt;=$E$23,MOD(A1437-$E$23,int)=0),$E$24,0)-F1437))))</f>
        <v>#NAME?</v>
      </c>
      <c r="H1437" s="79"/>
      <c r="I1437" s="78" t="str">
        <f t="shared" si="5"/>
        <v>#NAME?</v>
      </c>
      <c r="J1437" s="78" t="str">
        <f t="shared" si="6"/>
        <v>#NAME?</v>
      </c>
      <c r="K1437" s="78" t="str">
        <f t="shared" si="7"/>
        <v>#NAME?</v>
      </c>
      <c r="L1437" s="78" t="str">
        <f t="shared" si="8"/>
        <v>#NAME?</v>
      </c>
      <c r="M1437" s="4"/>
      <c r="N1437" s="4"/>
      <c r="O1437" s="74" t="str">
        <f t="shared" si="9"/>
        <v>#NAME?</v>
      </c>
      <c r="P1437" s="75" t="str">
        <f>IF(O1437="","",IF(OR(periods_per_year=26,periods_per_year=52),IF(periods_per_year=26,IF(O1437=1,fpdate,P1436+14),IF(periods_per_year=52,IF(O1437=1,fpdate,P1436+7),"n/a")),IF(periods_per_year=24,DATE(YEAR(fpdate),MONTH(fpdate)+(O1437-1)/2+IF(AND(DAY(fpdate)&gt;=15,MOD(O1437,2)=0),1,0),IF(MOD(O1437,2)=0,IF(DAY(fpdate)&gt;=15,DAY(fpdate)-14,DAY(fpdate)+14),DAY(fpdate))),IF(DAY(DATE(YEAR(fpdate),MONTH(fpdate)+O1437-1,DAY(fpdate)))&lt;&gt;DAY(fpdate),DATE(YEAR(fpdate),MONTH(fpdate)+O1437,0),DATE(YEAR(fpdate),MONTH(fpdate)+O1437-1,DAY(fpdate))))))</f>
        <v>#NAME?</v>
      </c>
      <c r="Q1437" s="80" t="str">
        <f>IF(O1437="","",IF(D1437&lt;&gt;"",D1437,IF(O1437=1,start_rate,IF(variable,IF(OR(O1437=1,O1437&lt;$J$23*periods_per_year),Q1436,MIN($J$24,IF(MOD(O1437-1,$J$26)=0,MAX($J$25,Q1436+$J$27),Q1436))),Q1436))))</f>
        <v>#NAME?</v>
      </c>
      <c r="R1437" s="78" t="str">
        <f t="shared" si="10"/>
        <v>#NAME?</v>
      </c>
      <c r="S1437" s="78" t="str">
        <f t="shared" si="11"/>
        <v>#NAME?</v>
      </c>
      <c r="T1437" s="78" t="str">
        <f t="shared" si="12"/>
        <v>#NAME?</v>
      </c>
      <c r="U1437" s="78" t="str">
        <f t="shared" si="13"/>
        <v>#NAME?</v>
      </c>
    </row>
    <row r="1438" ht="12.75" customHeight="1">
      <c r="A1438" s="74" t="str">
        <f t="shared" si="1"/>
        <v>#NAME?</v>
      </c>
      <c r="B1438" s="75" t="str">
        <f>IF(A1438="","",IF(OR(periods_per_year=26,periods_per_year=52),IF(periods_per_year=26,IF(A1438=1,fpdate,B1437+14),IF(periods_per_year=52,IF(A1438=1,fpdate,B1437+7),"n/a")),IF(periods_per_year=24,DATE(YEAR(fpdate),MONTH(fpdate)+(A1438-1)/2+IF(AND(DAY(fpdate)&gt;=15,MOD(A1438,2)=0),1,0),IF(MOD(A1438,2)=0,IF(DAY(fpdate)&gt;=15,DAY(fpdate)-14,DAY(fpdate)+14),DAY(fpdate))),IF(DAY(DATE(YEAR(fpdate),MONTH(fpdate)+A1438-1,DAY(fpdate)))&lt;&gt;DAY(fpdate),DATE(YEAR(fpdate),MONTH(fpdate)+A1438,0),DATE(YEAR(fpdate),MONTH(fpdate)+A1438-1,DAY(fpdate))))))</f>
        <v>#NAME?</v>
      </c>
      <c r="C1438" s="76" t="str">
        <f t="shared" si="2"/>
        <v>#NAME?</v>
      </c>
      <c r="D1438" s="77" t="str">
        <f>IF(A1438="","",IF(A1438=1,start_rate,IF(variable,IF(OR(A1438=1,A1438&lt;$J$23*periods_per_year),D1437,MIN($J$24,IF(MOD(A1438-1,$J$26)=0,MAX($J$25,D1437+$J$27),D1437))),D1437)))</f>
        <v>#NAME?</v>
      </c>
      <c r="E1438" s="78" t="str">
        <f t="shared" si="3"/>
        <v>#NAME?</v>
      </c>
      <c r="F1438" s="78" t="str">
        <f t="shared" si="4"/>
        <v>#NAME?</v>
      </c>
      <c r="G1438" s="78" t="str">
        <f>IF(OR(A1438="",A1438&lt;$E$23),"",IF(J1437&lt;=F1438,0,IF(IF(AND(A1438&gt;=$E$23,MOD(A1438-$E$23,int)=0),$E$24,0)+F1438&gt;=J1437+E1438,J1437+E1438-F1438,IF(AND(A1438&gt;=$E$23,MOD(A1438-$E$23,int)=0),$E$24,0)+IF(IF(AND(A1438&gt;=$E$23,MOD(A1438-$E$23,int)=0),$E$24,0)+IF(MOD(A1438-$E$27,periods_per_year)=0,$E$26,0)+F1438&lt;J1437+E1438,IF(MOD(A1438-$E$27,periods_per_year)=0,$E$26,0),J1437+E1438-IF(AND(A1438&gt;=$E$23,MOD(A1438-$E$23,int)=0),$E$24,0)-F1438))))</f>
        <v>#NAME?</v>
      </c>
      <c r="H1438" s="79"/>
      <c r="I1438" s="78" t="str">
        <f t="shared" si="5"/>
        <v>#NAME?</v>
      </c>
      <c r="J1438" s="78" t="str">
        <f t="shared" si="6"/>
        <v>#NAME?</v>
      </c>
      <c r="K1438" s="78" t="str">
        <f t="shared" si="7"/>
        <v>#NAME?</v>
      </c>
      <c r="L1438" s="78" t="str">
        <f t="shared" si="8"/>
        <v>#NAME?</v>
      </c>
      <c r="M1438" s="4"/>
      <c r="N1438" s="4"/>
      <c r="O1438" s="74" t="str">
        <f t="shared" si="9"/>
        <v>#NAME?</v>
      </c>
      <c r="P1438" s="75" t="str">
        <f>IF(O1438="","",IF(OR(periods_per_year=26,periods_per_year=52),IF(periods_per_year=26,IF(O1438=1,fpdate,P1437+14),IF(periods_per_year=52,IF(O1438=1,fpdate,P1437+7),"n/a")),IF(periods_per_year=24,DATE(YEAR(fpdate),MONTH(fpdate)+(O1438-1)/2+IF(AND(DAY(fpdate)&gt;=15,MOD(O1438,2)=0),1,0),IF(MOD(O1438,2)=0,IF(DAY(fpdate)&gt;=15,DAY(fpdate)-14,DAY(fpdate)+14),DAY(fpdate))),IF(DAY(DATE(YEAR(fpdate),MONTH(fpdate)+O1438-1,DAY(fpdate)))&lt;&gt;DAY(fpdate),DATE(YEAR(fpdate),MONTH(fpdate)+O1438,0),DATE(YEAR(fpdate),MONTH(fpdate)+O1438-1,DAY(fpdate))))))</f>
        <v>#NAME?</v>
      </c>
      <c r="Q1438" s="80" t="str">
        <f>IF(O1438="","",IF(D1438&lt;&gt;"",D1438,IF(O1438=1,start_rate,IF(variable,IF(OR(O1438=1,O1438&lt;$J$23*periods_per_year),Q1437,MIN($J$24,IF(MOD(O1438-1,$J$26)=0,MAX($J$25,Q1437+$J$27),Q1437))),Q1437))))</f>
        <v>#NAME?</v>
      </c>
      <c r="R1438" s="78" t="str">
        <f t="shared" si="10"/>
        <v>#NAME?</v>
      </c>
      <c r="S1438" s="78" t="str">
        <f t="shared" si="11"/>
        <v>#NAME?</v>
      </c>
      <c r="T1438" s="78" t="str">
        <f t="shared" si="12"/>
        <v>#NAME?</v>
      </c>
      <c r="U1438" s="78" t="str">
        <f t="shared" si="13"/>
        <v>#NAME?</v>
      </c>
    </row>
    <row r="1439" ht="12.75" customHeight="1">
      <c r="A1439" s="74" t="str">
        <f t="shared" si="1"/>
        <v>#NAME?</v>
      </c>
      <c r="B1439" s="75" t="str">
        <f>IF(A1439="","",IF(OR(periods_per_year=26,periods_per_year=52),IF(periods_per_year=26,IF(A1439=1,fpdate,B1438+14),IF(periods_per_year=52,IF(A1439=1,fpdate,B1438+7),"n/a")),IF(periods_per_year=24,DATE(YEAR(fpdate),MONTH(fpdate)+(A1439-1)/2+IF(AND(DAY(fpdate)&gt;=15,MOD(A1439,2)=0),1,0),IF(MOD(A1439,2)=0,IF(DAY(fpdate)&gt;=15,DAY(fpdate)-14,DAY(fpdate)+14),DAY(fpdate))),IF(DAY(DATE(YEAR(fpdate),MONTH(fpdate)+A1439-1,DAY(fpdate)))&lt;&gt;DAY(fpdate),DATE(YEAR(fpdate),MONTH(fpdate)+A1439,0),DATE(YEAR(fpdate),MONTH(fpdate)+A1439-1,DAY(fpdate))))))</f>
        <v>#NAME?</v>
      </c>
      <c r="C1439" s="76" t="str">
        <f t="shared" si="2"/>
        <v>#NAME?</v>
      </c>
      <c r="D1439" s="77" t="str">
        <f>IF(A1439="","",IF(A1439=1,start_rate,IF(variable,IF(OR(A1439=1,A1439&lt;$J$23*periods_per_year),D1438,MIN($J$24,IF(MOD(A1439-1,$J$26)=0,MAX($J$25,D1438+$J$27),D1438))),D1438)))</f>
        <v>#NAME?</v>
      </c>
      <c r="E1439" s="78" t="str">
        <f t="shared" si="3"/>
        <v>#NAME?</v>
      </c>
      <c r="F1439" s="78" t="str">
        <f t="shared" si="4"/>
        <v>#NAME?</v>
      </c>
      <c r="G1439" s="78" t="str">
        <f>IF(OR(A1439="",A1439&lt;$E$23),"",IF(J1438&lt;=F1439,0,IF(IF(AND(A1439&gt;=$E$23,MOD(A1439-$E$23,int)=0),$E$24,0)+F1439&gt;=J1438+E1439,J1438+E1439-F1439,IF(AND(A1439&gt;=$E$23,MOD(A1439-$E$23,int)=0),$E$24,0)+IF(IF(AND(A1439&gt;=$E$23,MOD(A1439-$E$23,int)=0),$E$24,0)+IF(MOD(A1439-$E$27,periods_per_year)=0,$E$26,0)+F1439&lt;J1438+E1439,IF(MOD(A1439-$E$27,periods_per_year)=0,$E$26,0),J1438+E1439-IF(AND(A1439&gt;=$E$23,MOD(A1439-$E$23,int)=0),$E$24,0)-F1439))))</f>
        <v>#NAME?</v>
      </c>
      <c r="H1439" s="79"/>
      <c r="I1439" s="78" t="str">
        <f t="shared" si="5"/>
        <v>#NAME?</v>
      </c>
      <c r="J1439" s="78" t="str">
        <f t="shared" si="6"/>
        <v>#NAME?</v>
      </c>
      <c r="K1439" s="78" t="str">
        <f t="shared" si="7"/>
        <v>#NAME?</v>
      </c>
      <c r="L1439" s="78" t="str">
        <f t="shared" si="8"/>
        <v>#NAME?</v>
      </c>
      <c r="M1439" s="4"/>
      <c r="N1439" s="4"/>
      <c r="O1439" s="74" t="str">
        <f t="shared" si="9"/>
        <v>#NAME?</v>
      </c>
      <c r="P1439" s="75" t="str">
        <f>IF(O1439="","",IF(OR(periods_per_year=26,periods_per_year=52),IF(periods_per_year=26,IF(O1439=1,fpdate,P1438+14),IF(periods_per_year=52,IF(O1439=1,fpdate,P1438+7),"n/a")),IF(periods_per_year=24,DATE(YEAR(fpdate),MONTH(fpdate)+(O1439-1)/2+IF(AND(DAY(fpdate)&gt;=15,MOD(O1439,2)=0),1,0),IF(MOD(O1439,2)=0,IF(DAY(fpdate)&gt;=15,DAY(fpdate)-14,DAY(fpdate)+14),DAY(fpdate))),IF(DAY(DATE(YEAR(fpdate),MONTH(fpdate)+O1439-1,DAY(fpdate)))&lt;&gt;DAY(fpdate),DATE(YEAR(fpdate),MONTH(fpdate)+O1439,0),DATE(YEAR(fpdate),MONTH(fpdate)+O1439-1,DAY(fpdate))))))</f>
        <v>#NAME?</v>
      </c>
      <c r="Q1439" s="80" t="str">
        <f>IF(O1439="","",IF(D1439&lt;&gt;"",D1439,IF(O1439=1,start_rate,IF(variable,IF(OR(O1439=1,O1439&lt;$J$23*periods_per_year),Q1438,MIN($J$24,IF(MOD(O1439-1,$J$26)=0,MAX($J$25,Q1438+$J$27),Q1438))),Q1438))))</f>
        <v>#NAME?</v>
      </c>
      <c r="R1439" s="78" t="str">
        <f t="shared" si="10"/>
        <v>#NAME?</v>
      </c>
      <c r="S1439" s="78" t="str">
        <f t="shared" si="11"/>
        <v>#NAME?</v>
      </c>
      <c r="T1439" s="78" t="str">
        <f t="shared" si="12"/>
        <v>#NAME?</v>
      </c>
      <c r="U1439" s="78" t="str">
        <f t="shared" si="13"/>
        <v>#NAME?</v>
      </c>
    </row>
    <row r="1440" ht="12.75" customHeight="1">
      <c r="A1440" s="74" t="str">
        <f t="shared" si="1"/>
        <v>#NAME?</v>
      </c>
      <c r="B1440" s="75" t="str">
        <f>IF(A1440="","",IF(OR(periods_per_year=26,periods_per_year=52),IF(periods_per_year=26,IF(A1440=1,fpdate,B1439+14),IF(periods_per_year=52,IF(A1440=1,fpdate,B1439+7),"n/a")),IF(periods_per_year=24,DATE(YEAR(fpdate),MONTH(fpdate)+(A1440-1)/2+IF(AND(DAY(fpdate)&gt;=15,MOD(A1440,2)=0),1,0),IF(MOD(A1440,2)=0,IF(DAY(fpdate)&gt;=15,DAY(fpdate)-14,DAY(fpdate)+14),DAY(fpdate))),IF(DAY(DATE(YEAR(fpdate),MONTH(fpdate)+A1440-1,DAY(fpdate)))&lt;&gt;DAY(fpdate),DATE(YEAR(fpdate),MONTH(fpdate)+A1440,0),DATE(YEAR(fpdate),MONTH(fpdate)+A1440-1,DAY(fpdate))))))</f>
        <v>#NAME?</v>
      </c>
      <c r="C1440" s="76" t="str">
        <f t="shared" si="2"/>
        <v>#NAME?</v>
      </c>
      <c r="D1440" s="77" t="str">
        <f>IF(A1440="","",IF(A1440=1,start_rate,IF(variable,IF(OR(A1440=1,A1440&lt;$J$23*periods_per_year),D1439,MIN($J$24,IF(MOD(A1440-1,$J$26)=0,MAX($J$25,D1439+$J$27),D1439))),D1439)))</f>
        <v>#NAME?</v>
      </c>
      <c r="E1440" s="78" t="str">
        <f t="shared" si="3"/>
        <v>#NAME?</v>
      </c>
      <c r="F1440" s="78" t="str">
        <f t="shared" si="4"/>
        <v>#NAME?</v>
      </c>
      <c r="G1440" s="78" t="str">
        <f>IF(OR(A1440="",A1440&lt;$E$23),"",IF(J1439&lt;=F1440,0,IF(IF(AND(A1440&gt;=$E$23,MOD(A1440-$E$23,int)=0),$E$24,0)+F1440&gt;=J1439+E1440,J1439+E1440-F1440,IF(AND(A1440&gt;=$E$23,MOD(A1440-$E$23,int)=0),$E$24,0)+IF(IF(AND(A1440&gt;=$E$23,MOD(A1440-$E$23,int)=0),$E$24,0)+IF(MOD(A1440-$E$27,periods_per_year)=0,$E$26,0)+F1440&lt;J1439+E1440,IF(MOD(A1440-$E$27,periods_per_year)=0,$E$26,0),J1439+E1440-IF(AND(A1440&gt;=$E$23,MOD(A1440-$E$23,int)=0),$E$24,0)-F1440))))</f>
        <v>#NAME?</v>
      </c>
      <c r="H1440" s="79"/>
      <c r="I1440" s="78" t="str">
        <f t="shared" si="5"/>
        <v>#NAME?</v>
      </c>
      <c r="J1440" s="78" t="str">
        <f t="shared" si="6"/>
        <v>#NAME?</v>
      </c>
      <c r="K1440" s="78" t="str">
        <f t="shared" si="7"/>
        <v>#NAME?</v>
      </c>
      <c r="L1440" s="78" t="str">
        <f t="shared" si="8"/>
        <v>#NAME?</v>
      </c>
      <c r="M1440" s="4"/>
      <c r="N1440" s="4"/>
      <c r="O1440" s="74" t="str">
        <f t="shared" si="9"/>
        <v>#NAME?</v>
      </c>
      <c r="P1440" s="75" t="str">
        <f>IF(O1440="","",IF(OR(periods_per_year=26,periods_per_year=52),IF(periods_per_year=26,IF(O1440=1,fpdate,P1439+14),IF(periods_per_year=52,IF(O1440=1,fpdate,P1439+7),"n/a")),IF(periods_per_year=24,DATE(YEAR(fpdate),MONTH(fpdate)+(O1440-1)/2+IF(AND(DAY(fpdate)&gt;=15,MOD(O1440,2)=0),1,0),IF(MOD(O1440,2)=0,IF(DAY(fpdate)&gt;=15,DAY(fpdate)-14,DAY(fpdate)+14),DAY(fpdate))),IF(DAY(DATE(YEAR(fpdate),MONTH(fpdate)+O1440-1,DAY(fpdate)))&lt;&gt;DAY(fpdate),DATE(YEAR(fpdate),MONTH(fpdate)+O1440,0),DATE(YEAR(fpdate),MONTH(fpdate)+O1440-1,DAY(fpdate))))))</f>
        <v>#NAME?</v>
      </c>
      <c r="Q1440" s="80" t="str">
        <f>IF(O1440="","",IF(D1440&lt;&gt;"",D1440,IF(O1440=1,start_rate,IF(variable,IF(OR(O1440=1,O1440&lt;$J$23*periods_per_year),Q1439,MIN($J$24,IF(MOD(O1440-1,$J$26)=0,MAX($J$25,Q1439+$J$27),Q1439))),Q1439))))</f>
        <v>#NAME?</v>
      </c>
      <c r="R1440" s="78" t="str">
        <f t="shared" si="10"/>
        <v>#NAME?</v>
      </c>
      <c r="S1440" s="78" t="str">
        <f t="shared" si="11"/>
        <v>#NAME?</v>
      </c>
      <c r="T1440" s="78" t="str">
        <f t="shared" si="12"/>
        <v>#NAME?</v>
      </c>
      <c r="U1440" s="78" t="str">
        <f t="shared" si="13"/>
        <v>#NAME?</v>
      </c>
    </row>
    <row r="1441" ht="12.75" customHeight="1">
      <c r="A1441" s="74" t="str">
        <f t="shared" si="1"/>
        <v>#NAME?</v>
      </c>
      <c r="B1441" s="75" t="str">
        <f>IF(A1441="","",IF(OR(periods_per_year=26,periods_per_year=52),IF(periods_per_year=26,IF(A1441=1,fpdate,B1440+14),IF(periods_per_year=52,IF(A1441=1,fpdate,B1440+7),"n/a")),IF(periods_per_year=24,DATE(YEAR(fpdate),MONTH(fpdate)+(A1441-1)/2+IF(AND(DAY(fpdate)&gt;=15,MOD(A1441,2)=0),1,0),IF(MOD(A1441,2)=0,IF(DAY(fpdate)&gt;=15,DAY(fpdate)-14,DAY(fpdate)+14),DAY(fpdate))),IF(DAY(DATE(YEAR(fpdate),MONTH(fpdate)+A1441-1,DAY(fpdate)))&lt;&gt;DAY(fpdate),DATE(YEAR(fpdate),MONTH(fpdate)+A1441,0),DATE(YEAR(fpdate),MONTH(fpdate)+A1441-1,DAY(fpdate))))))</f>
        <v>#NAME?</v>
      </c>
      <c r="C1441" s="76" t="str">
        <f t="shared" si="2"/>
        <v>#NAME?</v>
      </c>
      <c r="D1441" s="77" t="str">
        <f>IF(A1441="","",IF(A1441=1,start_rate,IF(variable,IF(OR(A1441=1,A1441&lt;$J$23*periods_per_year),D1440,MIN($J$24,IF(MOD(A1441-1,$J$26)=0,MAX($J$25,D1440+$J$27),D1440))),D1440)))</f>
        <v>#NAME?</v>
      </c>
      <c r="E1441" s="78" t="str">
        <f t="shared" si="3"/>
        <v>#NAME?</v>
      </c>
      <c r="F1441" s="78" t="str">
        <f t="shared" si="4"/>
        <v>#NAME?</v>
      </c>
      <c r="G1441" s="78" t="str">
        <f>IF(OR(A1441="",A1441&lt;$E$23),"",IF(J1440&lt;=F1441,0,IF(IF(AND(A1441&gt;=$E$23,MOD(A1441-$E$23,int)=0),$E$24,0)+F1441&gt;=J1440+E1441,J1440+E1441-F1441,IF(AND(A1441&gt;=$E$23,MOD(A1441-$E$23,int)=0),$E$24,0)+IF(IF(AND(A1441&gt;=$E$23,MOD(A1441-$E$23,int)=0),$E$24,0)+IF(MOD(A1441-$E$27,periods_per_year)=0,$E$26,0)+F1441&lt;J1440+E1441,IF(MOD(A1441-$E$27,periods_per_year)=0,$E$26,0),J1440+E1441-IF(AND(A1441&gt;=$E$23,MOD(A1441-$E$23,int)=0),$E$24,0)-F1441))))</f>
        <v>#NAME?</v>
      </c>
      <c r="H1441" s="79"/>
      <c r="I1441" s="78" t="str">
        <f t="shared" si="5"/>
        <v>#NAME?</v>
      </c>
      <c r="J1441" s="78" t="str">
        <f t="shared" si="6"/>
        <v>#NAME?</v>
      </c>
      <c r="K1441" s="78" t="str">
        <f t="shared" si="7"/>
        <v>#NAME?</v>
      </c>
      <c r="L1441" s="78" t="str">
        <f t="shared" si="8"/>
        <v>#NAME?</v>
      </c>
      <c r="M1441" s="4"/>
      <c r="N1441" s="4"/>
      <c r="O1441" s="74" t="str">
        <f t="shared" si="9"/>
        <v>#NAME?</v>
      </c>
      <c r="P1441" s="75" t="str">
        <f>IF(O1441="","",IF(OR(periods_per_year=26,periods_per_year=52),IF(periods_per_year=26,IF(O1441=1,fpdate,P1440+14),IF(periods_per_year=52,IF(O1441=1,fpdate,P1440+7),"n/a")),IF(periods_per_year=24,DATE(YEAR(fpdate),MONTH(fpdate)+(O1441-1)/2+IF(AND(DAY(fpdate)&gt;=15,MOD(O1441,2)=0),1,0),IF(MOD(O1441,2)=0,IF(DAY(fpdate)&gt;=15,DAY(fpdate)-14,DAY(fpdate)+14),DAY(fpdate))),IF(DAY(DATE(YEAR(fpdate),MONTH(fpdate)+O1441-1,DAY(fpdate)))&lt;&gt;DAY(fpdate),DATE(YEAR(fpdate),MONTH(fpdate)+O1441,0),DATE(YEAR(fpdate),MONTH(fpdate)+O1441-1,DAY(fpdate))))))</f>
        <v>#NAME?</v>
      </c>
      <c r="Q1441" s="80" t="str">
        <f>IF(O1441="","",IF(D1441&lt;&gt;"",D1441,IF(O1441=1,start_rate,IF(variable,IF(OR(O1441=1,O1441&lt;$J$23*periods_per_year),Q1440,MIN($J$24,IF(MOD(O1441-1,$J$26)=0,MAX($J$25,Q1440+$J$27),Q1440))),Q1440))))</f>
        <v>#NAME?</v>
      </c>
      <c r="R1441" s="78" t="str">
        <f t="shared" si="10"/>
        <v>#NAME?</v>
      </c>
      <c r="S1441" s="78" t="str">
        <f t="shared" si="11"/>
        <v>#NAME?</v>
      </c>
      <c r="T1441" s="78" t="str">
        <f t="shared" si="12"/>
        <v>#NAME?</v>
      </c>
      <c r="U1441" s="78" t="str">
        <f t="shared" si="13"/>
        <v>#NAME?</v>
      </c>
    </row>
    <row r="1442" ht="12.75" customHeight="1">
      <c r="A1442" s="74" t="str">
        <f t="shared" si="1"/>
        <v>#NAME?</v>
      </c>
      <c r="B1442" s="75" t="str">
        <f>IF(A1442="","",IF(OR(periods_per_year=26,periods_per_year=52),IF(periods_per_year=26,IF(A1442=1,fpdate,B1441+14),IF(periods_per_year=52,IF(A1442=1,fpdate,B1441+7),"n/a")),IF(periods_per_year=24,DATE(YEAR(fpdate),MONTH(fpdate)+(A1442-1)/2+IF(AND(DAY(fpdate)&gt;=15,MOD(A1442,2)=0),1,0),IF(MOD(A1442,2)=0,IF(DAY(fpdate)&gt;=15,DAY(fpdate)-14,DAY(fpdate)+14),DAY(fpdate))),IF(DAY(DATE(YEAR(fpdate),MONTH(fpdate)+A1442-1,DAY(fpdate)))&lt;&gt;DAY(fpdate),DATE(YEAR(fpdate),MONTH(fpdate)+A1442,0),DATE(YEAR(fpdate),MONTH(fpdate)+A1442-1,DAY(fpdate))))))</f>
        <v>#NAME?</v>
      </c>
      <c r="C1442" s="76" t="str">
        <f t="shared" si="2"/>
        <v>#NAME?</v>
      </c>
      <c r="D1442" s="77" t="str">
        <f>IF(A1442="","",IF(A1442=1,start_rate,IF(variable,IF(OR(A1442=1,A1442&lt;$J$23*periods_per_year),D1441,MIN($J$24,IF(MOD(A1442-1,$J$26)=0,MAX($J$25,D1441+$J$27),D1441))),D1441)))</f>
        <v>#NAME?</v>
      </c>
      <c r="E1442" s="78" t="str">
        <f t="shared" si="3"/>
        <v>#NAME?</v>
      </c>
      <c r="F1442" s="78" t="str">
        <f t="shared" si="4"/>
        <v>#NAME?</v>
      </c>
      <c r="G1442" s="78" t="str">
        <f>IF(OR(A1442="",A1442&lt;$E$23),"",IF(J1441&lt;=F1442,0,IF(IF(AND(A1442&gt;=$E$23,MOD(A1442-$E$23,int)=0),$E$24,0)+F1442&gt;=J1441+E1442,J1441+E1442-F1442,IF(AND(A1442&gt;=$E$23,MOD(A1442-$E$23,int)=0),$E$24,0)+IF(IF(AND(A1442&gt;=$E$23,MOD(A1442-$E$23,int)=0),$E$24,0)+IF(MOD(A1442-$E$27,periods_per_year)=0,$E$26,0)+F1442&lt;J1441+E1442,IF(MOD(A1442-$E$27,periods_per_year)=0,$E$26,0),J1441+E1442-IF(AND(A1442&gt;=$E$23,MOD(A1442-$E$23,int)=0),$E$24,0)-F1442))))</f>
        <v>#NAME?</v>
      </c>
      <c r="H1442" s="79"/>
      <c r="I1442" s="78" t="str">
        <f t="shared" si="5"/>
        <v>#NAME?</v>
      </c>
      <c r="J1442" s="78" t="str">
        <f t="shared" si="6"/>
        <v>#NAME?</v>
      </c>
      <c r="K1442" s="78" t="str">
        <f t="shared" si="7"/>
        <v>#NAME?</v>
      </c>
      <c r="L1442" s="78" t="str">
        <f t="shared" si="8"/>
        <v>#NAME?</v>
      </c>
      <c r="M1442" s="4"/>
      <c r="N1442" s="4"/>
      <c r="O1442" s="74" t="str">
        <f t="shared" si="9"/>
        <v>#NAME?</v>
      </c>
      <c r="P1442" s="75" t="str">
        <f>IF(O1442="","",IF(OR(periods_per_year=26,periods_per_year=52),IF(periods_per_year=26,IF(O1442=1,fpdate,P1441+14),IF(periods_per_year=52,IF(O1442=1,fpdate,P1441+7),"n/a")),IF(periods_per_year=24,DATE(YEAR(fpdate),MONTH(fpdate)+(O1442-1)/2+IF(AND(DAY(fpdate)&gt;=15,MOD(O1442,2)=0),1,0),IF(MOD(O1442,2)=0,IF(DAY(fpdate)&gt;=15,DAY(fpdate)-14,DAY(fpdate)+14),DAY(fpdate))),IF(DAY(DATE(YEAR(fpdate),MONTH(fpdate)+O1442-1,DAY(fpdate)))&lt;&gt;DAY(fpdate),DATE(YEAR(fpdate),MONTH(fpdate)+O1442,0),DATE(YEAR(fpdate),MONTH(fpdate)+O1442-1,DAY(fpdate))))))</f>
        <v>#NAME?</v>
      </c>
      <c r="Q1442" s="80" t="str">
        <f>IF(O1442="","",IF(D1442&lt;&gt;"",D1442,IF(O1442=1,start_rate,IF(variable,IF(OR(O1442=1,O1442&lt;$J$23*periods_per_year),Q1441,MIN($J$24,IF(MOD(O1442-1,$J$26)=0,MAX($J$25,Q1441+$J$27),Q1441))),Q1441))))</f>
        <v>#NAME?</v>
      </c>
      <c r="R1442" s="78" t="str">
        <f t="shared" si="10"/>
        <v>#NAME?</v>
      </c>
      <c r="S1442" s="78" t="str">
        <f t="shared" si="11"/>
        <v>#NAME?</v>
      </c>
      <c r="T1442" s="78" t="str">
        <f t="shared" si="12"/>
        <v>#NAME?</v>
      </c>
      <c r="U1442" s="78" t="str">
        <f t="shared" si="13"/>
        <v>#NAME?</v>
      </c>
    </row>
    <row r="1443" ht="12.75" customHeight="1">
      <c r="A1443" s="74" t="str">
        <f t="shared" si="1"/>
        <v>#NAME?</v>
      </c>
      <c r="B1443" s="75" t="str">
        <f>IF(A1443="","",IF(OR(periods_per_year=26,periods_per_year=52),IF(periods_per_year=26,IF(A1443=1,fpdate,B1442+14),IF(periods_per_year=52,IF(A1443=1,fpdate,B1442+7),"n/a")),IF(periods_per_year=24,DATE(YEAR(fpdate),MONTH(fpdate)+(A1443-1)/2+IF(AND(DAY(fpdate)&gt;=15,MOD(A1443,2)=0),1,0),IF(MOD(A1443,2)=0,IF(DAY(fpdate)&gt;=15,DAY(fpdate)-14,DAY(fpdate)+14),DAY(fpdate))),IF(DAY(DATE(YEAR(fpdate),MONTH(fpdate)+A1443-1,DAY(fpdate)))&lt;&gt;DAY(fpdate),DATE(YEAR(fpdate),MONTH(fpdate)+A1443,0),DATE(YEAR(fpdate),MONTH(fpdate)+A1443-1,DAY(fpdate))))))</f>
        <v>#NAME?</v>
      </c>
      <c r="C1443" s="76" t="str">
        <f t="shared" si="2"/>
        <v>#NAME?</v>
      </c>
      <c r="D1443" s="77" t="str">
        <f>IF(A1443="","",IF(A1443=1,start_rate,IF(variable,IF(OR(A1443=1,A1443&lt;$J$23*periods_per_year),D1442,MIN($J$24,IF(MOD(A1443-1,$J$26)=0,MAX($J$25,D1442+$J$27),D1442))),D1442)))</f>
        <v>#NAME?</v>
      </c>
      <c r="E1443" s="78" t="str">
        <f t="shared" si="3"/>
        <v>#NAME?</v>
      </c>
      <c r="F1443" s="78" t="str">
        <f t="shared" si="4"/>
        <v>#NAME?</v>
      </c>
      <c r="G1443" s="78" t="str">
        <f>IF(OR(A1443="",A1443&lt;$E$23),"",IF(J1442&lt;=F1443,0,IF(IF(AND(A1443&gt;=$E$23,MOD(A1443-$E$23,int)=0),$E$24,0)+F1443&gt;=J1442+E1443,J1442+E1443-F1443,IF(AND(A1443&gt;=$E$23,MOD(A1443-$E$23,int)=0),$E$24,0)+IF(IF(AND(A1443&gt;=$E$23,MOD(A1443-$E$23,int)=0),$E$24,0)+IF(MOD(A1443-$E$27,periods_per_year)=0,$E$26,0)+F1443&lt;J1442+E1443,IF(MOD(A1443-$E$27,periods_per_year)=0,$E$26,0),J1442+E1443-IF(AND(A1443&gt;=$E$23,MOD(A1443-$E$23,int)=0),$E$24,0)-F1443))))</f>
        <v>#NAME?</v>
      </c>
      <c r="H1443" s="79"/>
      <c r="I1443" s="78" t="str">
        <f t="shared" si="5"/>
        <v>#NAME?</v>
      </c>
      <c r="J1443" s="78" t="str">
        <f t="shared" si="6"/>
        <v>#NAME?</v>
      </c>
      <c r="K1443" s="78" t="str">
        <f t="shared" si="7"/>
        <v>#NAME?</v>
      </c>
      <c r="L1443" s="78" t="str">
        <f t="shared" si="8"/>
        <v>#NAME?</v>
      </c>
      <c r="M1443" s="4"/>
      <c r="N1443" s="4"/>
      <c r="O1443" s="74" t="str">
        <f t="shared" si="9"/>
        <v>#NAME?</v>
      </c>
      <c r="P1443" s="75" t="str">
        <f>IF(O1443="","",IF(OR(periods_per_year=26,periods_per_year=52),IF(periods_per_year=26,IF(O1443=1,fpdate,P1442+14),IF(periods_per_year=52,IF(O1443=1,fpdate,P1442+7),"n/a")),IF(periods_per_year=24,DATE(YEAR(fpdate),MONTH(fpdate)+(O1443-1)/2+IF(AND(DAY(fpdate)&gt;=15,MOD(O1443,2)=0),1,0),IF(MOD(O1443,2)=0,IF(DAY(fpdate)&gt;=15,DAY(fpdate)-14,DAY(fpdate)+14),DAY(fpdate))),IF(DAY(DATE(YEAR(fpdate),MONTH(fpdate)+O1443-1,DAY(fpdate)))&lt;&gt;DAY(fpdate),DATE(YEAR(fpdate),MONTH(fpdate)+O1443,0),DATE(YEAR(fpdate),MONTH(fpdate)+O1443-1,DAY(fpdate))))))</f>
        <v>#NAME?</v>
      </c>
      <c r="Q1443" s="80" t="str">
        <f>IF(O1443="","",IF(D1443&lt;&gt;"",D1443,IF(O1443=1,start_rate,IF(variable,IF(OR(O1443=1,O1443&lt;$J$23*periods_per_year),Q1442,MIN($J$24,IF(MOD(O1443-1,$J$26)=0,MAX($J$25,Q1442+$J$27),Q1442))),Q1442))))</f>
        <v>#NAME?</v>
      </c>
      <c r="R1443" s="78" t="str">
        <f t="shared" si="10"/>
        <v>#NAME?</v>
      </c>
      <c r="S1443" s="78" t="str">
        <f t="shared" si="11"/>
        <v>#NAME?</v>
      </c>
      <c r="T1443" s="78" t="str">
        <f t="shared" si="12"/>
        <v>#NAME?</v>
      </c>
      <c r="U1443" s="78" t="str">
        <f t="shared" si="13"/>
        <v>#NAME?</v>
      </c>
    </row>
    <row r="1444" ht="12.75" customHeight="1">
      <c r="A1444" s="74" t="str">
        <f t="shared" si="1"/>
        <v>#NAME?</v>
      </c>
      <c r="B1444" s="75" t="str">
        <f>IF(A1444="","",IF(OR(periods_per_year=26,periods_per_year=52),IF(periods_per_year=26,IF(A1444=1,fpdate,B1443+14),IF(periods_per_year=52,IF(A1444=1,fpdate,B1443+7),"n/a")),IF(periods_per_year=24,DATE(YEAR(fpdate),MONTH(fpdate)+(A1444-1)/2+IF(AND(DAY(fpdate)&gt;=15,MOD(A1444,2)=0),1,0),IF(MOD(A1444,2)=0,IF(DAY(fpdate)&gt;=15,DAY(fpdate)-14,DAY(fpdate)+14),DAY(fpdate))),IF(DAY(DATE(YEAR(fpdate),MONTH(fpdate)+A1444-1,DAY(fpdate)))&lt;&gt;DAY(fpdate),DATE(YEAR(fpdate),MONTH(fpdate)+A1444,0),DATE(YEAR(fpdate),MONTH(fpdate)+A1444-1,DAY(fpdate))))))</f>
        <v>#NAME?</v>
      </c>
      <c r="C1444" s="76" t="str">
        <f t="shared" si="2"/>
        <v>#NAME?</v>
      </c>
      <c r="D1444" s="77" t="str">
        <f>IF(A1444="","",IF(A1444=1,start_rate,IF(variable,IF(OR(A1444=1,A1444&lt;$J$23*periods_per_year),D1443,MIN($J$24,IF(MOD(A1444-1,$J$26)=0,MAX($J$25,D1443+$J$27),D1443))),D1443)))</f>
        <v>#NAME?</v>
      </c>
      <c r="E1444" s="78" t="str">
        <f t="shared" si="3"/>
        <v>#NAME?</v>
      </c>
      <c r="F1444" s="78" t="str">
        <f t="shared" si="4"/>
        <v>#NAME?</v>
      </c>
      <c r="G1444" s="78" t="str">
        <f>IF(OR(A1444="",A1444&lt;$E$23),"",IF(J1443&lt;=F1444,0,IF(IF(AND(A1444&gt;=$E$23,MOD(A1444-$E$23,int)=0),$E$24,0)+F1444&gt;=J1443+E1444,J1443+E1444-F1444,IF(AND(A1444&gt;=$E$23,MOD(A1444-$E$23,int)=0),$E$24,0)+IF(IF(AND(A1444&gt;=$E$23,MOD(A1444-$E$23,int)=0),$E$24,0)+IF(MOD(A1444-$E$27,periods_per_year)=0,$E$26,0)+F1444&lt;J1443+E1444,IF(MOD(A1444-$E$27,periods_per_year)=0,$E$26,0),J1443+E1444-IF(AND(A1444&gt;=$E$23,MOD(A1444-$E$23,int)=0),$E$24,0)-F1444))))</f>
        <v>#NAME?</v>
      </c>
      <c r="H1444" s="79"/>
      <c r="I1444" s="78" t="str">
        <f t="shared" si="5"/>
        <v>#NAME?</v>
      </c>
      <c r="J1444" s="78" t="str">
        <f t="shared" si="6"/>
        <v>#NAME?</v>
      </c>
      <c r="K1444" s="78" t="str">
        <f t="shared" si="7"/>
        <v>#NAME?</v>
      </c>
      <c r="L1444" s="78" t="str">
        <f t="shared" si="8"/>
        <v>#NAME?</v>
      </c>
      <c r="M1444" s="4"/>
      <c r="N1444" s="4"/>
      <c r="O1444" s="74" t="str">
        <f t="shared" si="9"/>
        <v>#NAME?</v>
      </c>
      <c r="P1444" s="75" t="str">
        <f>IF(O1444="","",IF(OR(periods_per_year=26,periods_per_year=52),IF(periods_per_year=26,IF(O1444=1,fpdate,P1443+14),IF(periods_per_year=52,IF(O1444=1,fpdate,P1443+7),"n/a")),IF(periods_per_year=24,DATE(YEAR(fpdate),MONTH(fpdate)+(O1444-1)/2+IF(AND(DAY(fpdate)&gt;=15,MOD(O1444,2)=0),1,0),IF(MOD(O1444,2)=0,IF(DAY(fpdate)&gt;=15,DAY(fpdate)-14,DAY(fpdate)+14),DAY(fpdate))),IF(DAY(DATE(YEAR(fpdate),MONTH(fpdate)+O1444-1,DAY(fpdate)))&lt;&gt;DAY(fpdate),DATE(YEAR(fpdate),MONTH(fpdate)+O1444,0),DATE(YEAR(fpdate),MONTH(fpdate)+O1444-1,DAY(fpdate))))))</f>
        <v>#NAME?</v>
      </c>
      <c r="Q1444" s="80" t="str">
        <f>IF(O1444="","",IF(D1444&lt;&gt;"",D1444,IF(O1444=1,start_rate,IF(variable,IF(OR(O1444=1,O1444&lt;$J$23*periods_per_year),Q1443,MIN($J$24,IF(MOD(O1444-1,$J$26)=0,MAX($J$25,Q1443+$J$27),Q1443))),Q1443))))</f>
        <v>#NAME?</v>
      </c>
      <c r="R1444" s="78" t="str">
        <f t="shared" si="10"/>
        <v>#NAME?</v>
      </c>
      <c r="S1444" s="78" t="str">
        <f t="shared" si="11"/>
        <v>#NAME?</v>
      </c>
      <c r="T1444" s="78" t="str">
        <f t="shared" si="12"/>
        <v>#NAME?</v>
      </c>
      <c r="U1444" s="78" t="str">
        <f t="shared" si="13"/>
        <v>#NAME?</v>
      </c>
    </row>
    <row r="1445" ht="12.75" customHeight="1">
      <c r="A1445" s="74" t="str">
        <f t="shared" si="1"/>
        <v>#NAME?</v>
      </c>
      <c r="B1445" s="75" t="str">
        <f>IF(A1445="","",IF(OR(periods_per_year=26,periods_per_year=52),IF(periods_per_year=26,IF(A1445=1,fpdate,B1444+14),IF(periods_per_year=52,IF(A1445=1,fpdate,B1444+7),"n/a")),IF(periods_per_year=24,DATE(YEAR(fpdate),MONTH(fpdate)+(A1445-1)/2+IF(AND(DAY(fpdate)&gt;=15,MOD(A1445,2)=0),1,0),IF(MOD(A1445,2)=0,IF(DAY(fpdate)&gt;=15,DAY(fpdate)-14,DAY(fpdate)+14),DAY(fpdate))),IF(DAY(DATE(YEAR(fpdate),MONTH(fpdate)+A1445-1,DAY(fpdate)))&lt;&gt;DAY(fpdate),DATE(YEAR(fpdate),MONTH(fpdate)+A1445,0),DATE(YEAR(fpdate),MONTH(fpdate)+A1445-1,DAY(fpdate))))))</f>
        <v>#NAME?</v>
      </c>
      <c r="C1445" s="76" t="str">
        <f t="shared" si="2"/>
        <v>#NAME?</v>
      </c>
      <c r="D1445" s="77" t="str">
        <f>IF(A1445="","",IF(A1445=1,start_rate,IF(variable,IF(OR(A1445=1,A1445&lt;$J$23*periods_per_year),D1444,MIN($J$24,IF(MOD(A1445-1,$J$26)=0,MAX($J$25,D1444+$J$27),D1444))),D1444)))</f>
        <v>#NAME?</v>
      </c>
      <c r="E1445" s="78" t="str">
        <f t="shared" si="3"/>
        <v>#NAME?</v>
      </c>
      <c r="F1445" s="78" t="str">
        <f t="shared" si="4"/>
        <v>#NAME?</v>
      </c>
      <c r="G1445" s="78" t="str">
        <f>IF(OR(A1445="",A1445&lt;$E$23),"",IF(J1444&lt;=F1445,0,IF(IF(AND(A1445&gt;=$E$23,MOD(A1445-$E$23,int)=0),$E$24,0)+F1445&gt;=J1444+E1445,J1444+E1445-F1445,IF(AND(A1445&gt;=$E$23,MOD(A1445-$E$23,int)=0),$E$24,0)+IF(IF(AND(A1445&gt;=$E$23,MOD(A1445-$E$23,int)=0),$E$24,0)+IF(MOD(A1445-$E$27,periods_per_year)=0,$E$26,0)+F1445&lt;J1444+E1445,IF(MOD(A1445-$E$27,periods_per_year)=0,$E$26,0),J1444+E1445-IF(AND(A1445&gt;=$E$23,MOD(A1445-$E$23,int)=0),$E$24,0)-F1445))))</f>
        <v>#NAME?</v>
      </c>
      <c r="H1445" s="79"/>
      <c r="I1445" s="78" t="str">
        <f t="shared" si="5"/>
        <v>#NAME?</v>
      </c>
      <c r="J1445" s="78" t="str">
        <f t="shared" si="6"/>
        <v>#NAME?</v>
      </c>
      <c r="K1445" s="78" t="str">
        <f t="shared" si="7"/>
        <v>#NAME?</v>
      </c>
      <c r="L1445" s="78" t="str">
        <f t="shared" si="8"/>
        <v>#NAME?</v>
      </c>
      <c r="M1445" s="4"/>
      <c r="N1445" s="4"/>
      <c r="O1445" s="74" t="str">
        <f t="shared" si="9"/>
        <v>#NAME?</v>
      </c>
      <c r="P1445" s="75" t="str">
        <f>IF(O1445="","",IF(OR(periods_per_year=26,periods_per_year=52),IF(periods_per_year=26,IF(O1445=1,fpdate,P1444+14),IF(periods_per_year=52,IF(O1445=1,fpdate,P1444+7),"n/a")),IF(periods_per_year=24,DATE(YEAR(fpdate),MONTH(fpdate)+(O1445-1)/2+IF(AND(DAY(fpdate)&gt;=15,MOD(O1445,2)=0),1,0),IF(MOD(O1445,2)=0,IF(DAY(fpdate)&gt;=15,DAY(fpdate)-14,DAY(fpdate)+14),DAY(fpdate))),IF(DAY(DATE(YEAR(fpdate),MONTH(fpdate)+O1445-1,DAY(fpdate)))&lt;&gt;DAY(fpdate),DATE(YEAR(fpdate),MONTH(fpdate)+O1445,0),DATE(YEAR(fpdate),MONTH(fpdate)+O1445-1,DAY(fpdate))))))</f>
        <v>#NAME?</v>
      </c>
      <c r="Q1445" s="80" t="str">
        <f>IF(O1445="","",IF(D1445&lt;&gt;"",D1445,IF(O1445=1,start_rate,IF(variable,IF(OR(O1445=1,O1445&lt;$J$23*periods_per_year),Q1444,MIN($J$24,IF(MOD(O1445-1,$J$26)=0,MAX($J$25,Q1444+$J$27),Q1444))),Q1444))))</f>
        <v>#NAME?</v>
      </c>
      <c r="R1445" s="78" t="str">
        <f t="shared" si="10"/>
        <v>#NAME?</v>
      </c>
      <c r="S1445" s="78" t="str">
        <f t="shared" si="11"/>
        <v>#NAME?</v>
      </c>
      <c r="T1445" s="78" t="str">
        <f t="shared" si="12"/>
        <v>#NAME?</v>
      </c>
      <c r="U1445" s="78" t="str">
        <f t="shared" si="13"/>
        <v>#NAME?</v>
      </c>
    </row>
    <row r="1446" ht="12.75" customHeight="1">
      <c r="A1446" s="74" t="str">
        <f t="shared" si="1"/>
        <v>#NAME?</v>
      </c>
      <c r="B1446" s="75" t="str">
        <f>IF(A1446="","",IF(OR(periods_per_year=26,periods_per_year=52),IF(periods_per_year=26,IF(A1446=1,fpdate,B1445+14),IF(periods_per_year=52,IF(A1446=1,fpdate,B1445+7),"n/a")),IF(periods_per_year=24,DATE(YEAR(fpdate),MONTH(fpdate)+(A1446-1)/2+IF(AND(DAY(fpdate)&gt;=15,MOD(A1446,2)=0),1,0),IF(MOD(A1446,2)=0,IF(DAY(fpdate)&gt;=15,DAY(fpdate)-14,DAY(fpdate)+14),DAY(fpdate))),IF(DAY(DATE(YEAR(fpdate),MONTH(fpdate)+A1446-1,DAY(fpdate)))&lt;&gt;DAY(fpdate),DATE(YEAR(fpdate),MONTH(fpdate)+A1446,0),DATE(YEAR(fpdate),MONTH(fpdate)+A1446-1,DAY(fpdate))))))</f>
        <v>#NAME?</v>
      </c>
      <c r="C1446" s="76" t="str">
        <f t="shared" si="2"/>
        <v>#NAME?</v>
      </c>
      <c r="D1446" s="77" t="str">
        <f>IF(A1446="","",IF(A1446=1,start_rate,IF(variable,IF(OR(A1446=1,A1446&lt;$J$23*periods_per_year),D1445,MIN($J$24,IF(MOD(A1446-1,$J$26)=0,MAX($J$25,D1445+$J$27),D1445))),D1445)))</f>
        <v>#NAME?</v>
      </c>
      <c r="E1446" s="78" t="str">
        <f t="shared" si="3"/>
        <v>#NAME?</v>
      </c>
      <c r="F1446" s="78" t="str">
        <f t="shared" si="4"/>
        <v>#NAME?</v>
      </c>
      <c r="G1446" s="78" t="str">
        <f>IF(OR(A1446="",A1446&lt;$E$23),"",IF(J1445&lt;=F1446,0,IF(IF(AND(A1446&gt;=$E$23,MOD(A1446-$E$23,int)=0),$E$24,0)+F1446&gt;=J1445+E1446,J1445+E1446-F1446,IF(AND(A1446&gt;=$E$23,MOD(A1446-$E$23,int)=0),$E$24,0)+IF(IF(AND(A1446&gt;=$E$23,MOD(A1446-$E$23,int)=0),$E$24,0)+IF(MOD(A1446-$E$27,periods_per_year)=0,$E$26,0)+F1446&lt;J1445+E1446,IF(MOD(A1446-$E$27,periods_per_year)=0,$E$26,0),J1445+E1446-IF(AND(A1446&gt;=$E$23,MOD(A1446-$E$23,int)=0),$E$24,0)-F1446))))</f>
        <v>#NAME?</v>
      </c>
      <c r="H1446" s="79"/>
      <c r="I1446" s="78" t="str">
        <f t="shared" si="5"/>
        <v>#NAME?</v>
      </c>
      <c r="J1446" s="78" t="str">
        <f t="shared" si="6"/>
        <v>#NAME?</v>
      </c>
      <c r="K1446" s="78" t="str">
        <f t="shared" si="7"/>
        <v>#NAME?</v>
      </c>
      <c r="L1446" s="78" t="str">
        <f t="shared" si="8"/>
        <v>#NAME?</v>
      </c>
      <c r="M1446" s="4"/>
      <c r="N1446" s="4"/>
      <c r="O1446" s="74" t="str">
        <f t="shared" si="9"/>
        <v>#NAME?</v>
      </c>
      <c r="P1446" s="75" t="str">
        <f>IF(O1446="","",IF(OR(periods_per_year=26,periods_per_year=52),IF(periods_per_year=26,IF(O1446=1,fpdate,P1445+14),IF(periods_per_year=52,IF(O1446=1,fpdate,P1445+7),"n/a")),IF(periods_per_year=24,DATE(YEAR(fpdate),MONTH(fpdate)+(O1446-1)/2+IF(AND(DAY(fpdate)&gt;=15,MOD(O1446,2)=0),1,0),IF(MOD(O1446,2)=0,IF(DAY(fpdate)&gt;=15,DAY(fpdate)-14,DAY(fpdate)+14),DAY(fpdate))),IF(DAY(DATE(YEAR(fpdate),MONTH(fpdate)+O1446-1,DAY(fpdate)))&lt;&gt;DAY(fpdate),DATE(YEAR(fpdate),MONTH(fpdate)+O1446,0),DATE(YEAR(fpdate),MONTH(fpdate)+O1446-1,DAY(fpdate))))))</f>
        <v>#NAME?</v>
      </c>
      <c r="Q1446" s="80" t="str">
        <f>IF(O1446="","",IF(D1446&lt;&gt;"",D1446,IF(O1446=1,start_rate,IF(variable,IF(OR(O1446=1,O1446&lt;$J$23*periods_per_year),Q1445,MIN($J$24,IF(MOD(O1446-1,$J$26)=0,MAX($J$25,Q1445+$J$27),Q1445))),Q1445))))</f>
        <v>#NAME?</v>
      </c>
      <c r="R1446" s="78" t="str">
        <f t="shared" si="10"/>
        <v>#NAME?</v>
      </c>
      <c r="S1446" s="78" t="str">
        <f t="shared" si="11"/>
        <v>#NAME?</v>
      </c>
      <c r="T1446" s="78" t="str">
        <f t="shared" si="12"/>
        <v>#NAME?</v>
      </c>
      <c r="U1446" s="78" t="str">
        <f t="shared" si="13"/>
        <v>#NAME?</v>
      </c>
    </row>
    <row r="1447" ht="12.75" customHeight="1">
      <c r="A1447" s="74" t="str">
        <f t="shared" si="1"/>
        <v>#NAME?</v>
      </c>
      <c r="B1447" s="75" t="str">
        <f>IF(A1447="","",IF(OR(periods_per_year=26,periods_per_year=52),IF(periods_per_year=26,IF(A1447=1,fpdate,B1446+14),IF(periods_per_year=52,IF(A1447=1,fpdate,B1446+7),"n/a")),IF(periods_per_year=24,DATE(YEAR(fpdate),MONTH(fpdate)+(A1447-1)/2+IF(AND(DAY(fpdate)&gt;=15,MOD(A1447,2)=0),1,0),IF(MOD(A1447,2)=0,IF(DAY(fpdate)&gt;=15,DAY(fpdate)-14,DAY(fpdate)+14),DAY(fpdate))),IF(DAY(DATE(YEAR(fpdate),MONTH(fpdate)+A1447-1,DAY(fpdate)))&lt;&gt;DAY(fpdate),DATE(YEAR(fpdate),MONTH(fpdate)+A1447,0),DATE(YEAR(fpdate),MONTH(fpdate)+A1447-1,DAY(fpdate))))))</f>
        <v>#NAME?</v>
      </c>
      <c r="C1447" s="76" t="str">
        <f t="shared" si="2"/>
        <v>#NAME?</v>
      </c>
      <c r="D1447" s="77" t="str">
        <f>IF(A1447="","",IF(A1447=1,start_rate,IF(variable,IF(OR(A1447=1,A1447&lt;$J$23*periods_per_year),D1446,MIN($J$24,IF(MOD(A1447-1,$J$26)=0,MAX($J$25,D1446+$J$27),D1446))),D1446)))</f>
        <v>#NAME?</v>
      </c>
      <c r="E1447" s="78" t="str">
        <f t="shared" si="3"/>
        <v>#NAME?</v>
      </c>
      <c r="F1447" s="78" t="str">
        <f t="shared" si="4"/>
        <v>#NAME?</v>
      </c>
      <c r="G1447" s="78" t="str">
        <f>IF(OR(A1447="",A1447&lt;$E$23),"",IF(J1446&lt;=F1447,0,IF(IF(AND(A1447&gt;=$E$23,MOD(A1447-$E$23,int)=0),$E$24,0)+F1447&gt;=J1446+E1447,J1446+E1447-F1447,IF(AND(A1447&gt;=$E$23,MOD(A1447-$E$23,int)=0),$E$24,0)+IF(IF(AND(A1447&gt;=$E$23,MOD(A1447-$E$23,int)=0),$E$24,0)+IF(MOD(A1447-$E$27,periods_per_year)=0,$E$26,0)+F1447&lt;J1446+E1447,IF(MOD(A1447-$E$27,periods_per_year)=0,$E$26,0),J1446+E1447-IF(AND(A1447&gt;=$E$23,MOD(A1447-$E$23,int)=0),$E$24,0)-F1447))))</f>
        <v>#NAME?</v>
      </c>
      <c r="H1447" s="79"/>
      <c r="I1447" s="78" t="str">
        <f t="shared" si="5"/>
        <v>#NAME?</v>
      </c>
      <c r="J1447" s="78" t="str">
        <f t="shared" si="6"/>
        <v>#NAME?</v>
      </c>
      <c r="K1447" s="78" t="str">
        <f t="shared" si="7"/>
        <v>#NAME?</v>
      </c>
      <c r="L1447" s="78" t="str">
        <f t="shared" si="8"/>
        <v>#NAME?</v>
      </c>
      <c r="M1447" s="4"/>
      <c r="N1447" s="4"/>
      <c r="O1447" s="74" t="str">
        <f t="shared" si="9"/>
        <v>#NAME?</v>
      </c>
      <c r="P1447" s="75" t="str">
        <f>IF(O1447="","",IF(OR(periods_per_year=26,periods_per_year=52),IF(periods_per_year=26,IF(O1447=1,fpdate,P1446+14),IF(periods_per_year=52,IF(O1447=1,fpdate,P1446+7),"n/a")),IF(periods_per_year=24,DATE(YEAR(fpdate),MONTH(fpdate)+(O1447-1)/2+IF(AND(DAY(fpdate)&gt;=15,MOD(O1447,2)=0),1,0),IF(MOD(O1447,2)=0,IF(DAY(fpdate)&gt;=15,DAY(fpdate)-14,DAY(fpdate)+14),DAY(fpdate))),IF(DAY(DATE(YEAR(fpdate),MONTH(fpdate)+O1447-1,DAY(fpdate)))&lt;&gt;DAY(fpdate),DATE(YEAR(fpdate),MONTH(fpdate)+O1447,0),DATE(YEAR(fpdate),MONTH(fpdate)+O1447-1,DAY(fpdate))))))</f>
        <v>#NAME?</v>
      </c>
      <c r="Q1447" s="80" t="str">
        <f>IF(O1447="","",IF(D1447&lt;&gt;"",D1447,IF(O1447=1,start_rate,IF(variable,IF(OR(O1447=1,O1447&lt;$J$23*periods_per_year),Q1446,MIN($J$24,IF(MOD(O1447-1,$J$26)=0,MAX($J$25,Q1446+$J$27),Q1446))),Q1446))))</f>
        <v>#NAME?</v>
      </c>
      <c r="R1447" s="78" t="str">
        <f t="shared" si="10"/>
        <v>#NAME?</v>
      </c>
      <c r="S1447" s="78" t="str">
        <f t="shared" si="11"/>
        <v>#NAME?</v>
      </c>
      <c r="T1447" s="78" t="str">
        <f t="shared" si="12"/>
        <v>#NAME?</v>
      </c>
      <c r="U1447" s="78" t="str">
        <f t="shared" si="13"/>
        <v>#NAME?</v>
      </c>
    </row>
    <row r="1448" ht="12.75" customHeight="1">
      <c r="A1448" s="74" t="str">
        <f t="shared" si="1"/>
        <v>#NAME?</v>
      </c>
      <c r="B1448" s="75" t="str">
        <f>IF(A1448="","",IF(OR(periods_per_year=26,periods_per_year=52),IF(periods_per_year=26,IF(A1448=1,fpdate,B1447+14),IF(periods_per_year=52,IF(A1448=1,fpdate,B1447+7),"n/a")),IF(periods_per_year=24,DATE(YEAR(fpdate),MONTH(fpdate)+(A1448-1)/2+IF(AND(DAY(fpdate)&gt;=15,MOD(A1448,2)=0),1,0),IF(MOD(A1448,2)=0,IF(DAY(fpdate)&gt;=15,DAY(fpdate)-14,DAY(fpdate)+14),DAY(fpdate))),IF(DAY(DATE(YEAR(fpdate),MONTH(fpdate)+A1448-1,DAY(fpdate)))&lt;&gt;DAY(fpdate),DATE(YEAR(fpdate),MONTH(fpdate)+A1448,0),DATE(YEAR(fpdate),MONTH(fpdate)+A1448-1,DAY(fpdate))))))</f>
        <v>#NAME?</v>
      </c>
      <c r="C1448" s="76" t="str">
        <f t="shared" si="2"/>
        <v>#NAME?</v>
      </c>
      <c r="D1448" s="77" t="str">
        <f>IF(A1448="","",IF(A1448=1,start_rate,IF(variable,IF(OR(A1448=1,A1448&lt;$J$23*periods_per_year),D1447,MIN($J$24,IF(MOD(A1448-1,$J$26)=0,MAX($J$25,D1447+$J$27),D1447))),D1447)))</f>
        <v>#NAME?</v>
      </c>
      <c r="E1448" s="78" t="str">
        <f t="shared" si="3"/>
        <v>#NAME?</v>
      </c>
      <c r="F1448" s="78" t="str">
        <f t="shared" si="4"/>
        <v>#NAME?</v>
      </c>
      <c r="G1448" s="78" t="str">
        <f>IF(OR(A1448="",A1448&lt;$E$23),"",IF(J1447&lt;=F1448,0,IF(IF(AND(A1448&gt;=$E$23,MOD(A1448-$E$23,int)=0),$E$24,0)+F1448&gt;=J1447+E1448,J1447+E1448-F1448,IF(AND(A1448&gt;=$E$23,MOD(A1448-$E$23,int)=0),$E$24,0)+IF(IF(AND(A1448&gt;=$E$23,MOD(A1448-$E$23,int)=0),$E$24,0)+IF(MOD(A1448-$E$27,periods_per_year)=0,$E$26,0)+F1448&lt;J1447+E1448,IF(MOD(A1448-$E$27,periods_per_year)=0,$E$26,0),J1447+E1448-IF(AND(A1448&gt;=$E$23,MOD(A1448-$E$23,int)=0),$E$24,0)-F1448))))</f>
        <v>#NAME?</v>
      </c>
      <c r="H1448" s="79"/>
      <c r="I1448" s="78" t="str">
        <f t="shared" si="5"/>
        <v>#NAME?</v>
      </c>
      <c r="J1448" s="78" t="str">
        <f t="shared" si="6"/>
        <v>#NAME?</v>
      </c>
      <c r="K1448" s="78" t="str">
        <f t="shared" si="7"/>
        <v>#NAME?</v>
      </c>
      <c r="L1448" s="78" t="str">
        <f t="shared" si="8"/>
        <v>#NAME?</v>
      </c>
      <c r="M1448" s="4"/>
      <c r="N1448" s="4"/>
      <c r="O1448" s="74" t="str">
        <f t="shared" si="9"/>
        <v>#NAME?</v>
      </c>
      <c r="P1448" s="75" t="str">
        <f>IF(O1448="","",IF(OR(periods_per_year=26,periods_per_year=52),IF(periods_per_year=26,IF(O1448=1,fpdate,P1447+14),IF(periods_per_year=52,IF(O1448=1,fpdate,P1447+7),"n/a")),IF(periods_per_year=24,DATE(YEAR(fpdate),MONTH(fpdate)+(O1448-1)/2+IF(AND(DAY(fpdate)&gt;=15,MOD(O1448,2)=0),1,0),IF(MOD(O1448,2)=0,IF(DAY(fpdate)&gt;=15,DAY(fpdate)-14,DAY(fpdate)+14),DAY(fpdate))),IF(DAY(DATE(YEAR(fpdate),MONTH(fpdate)+O1448-1,DAY(fpdate)))&lt;&gt;DAY(fpdate),DATE(YEAR(fpdate),MONTH(fpdate)+O1448,0),DATE(YEAR(fpdate),MONTH(fpdate)+O1448-1,DAY(fpdate))))))</f>
        <v>#NAME?</v>
      </c>
      <c r="Q1448" s="80" t="str">
        <f>IF(O1448="","",IF(D1448&lt;&gt;"",D1448,IF(O1448=1,start_rate,IF(variable,IF(OR(O1448=1,O1448&lt;$J$23*periods_per_year),Q1447,MIN($J$24,IF(MOD(O1448-1,$J$26)=0,MAX($J$25,Q1447+$J$27),Q1447))),Q1447))))</f>
        <v>#NAME?</v>
      </c>
      <c r="R1448" s="78" t="str">
        <f t="shared" si="10"/>
        <v>#NAME?</v>
      </c>
      <c r="S1448" s="78" t="str">
        <f t="shared" si="11"/>
        <v>#NAME?</v>
      </c>
      <c r="T1448" s="78" t="str">
        <f t="shared" si="12"/>
        <v>#NAME?</v>
      </c>
      <c r="U1448" s="78" t="str">
        <f t="shared" si="13"/>
        <v>#NAME?</v>
      </c>
    </row>
    <row r="1449" ht="12.75" customHeight="1">
      <c r="A1449" s="74" t="str">
        <f t="shared" si="1"/>
        <v>#NAME?</v>
      </c>
      <c r="B1449" s="75" t="str">
        <f>IF(A1449="","",IF(OR(periods_per_year=26,periods_per_year=52),IF(periods_per_year=26,IF(A1449=1,fpdate,B1448+14),IF(periods_per_year=52,IF(A1449=1,fpdate,B1448+7),"n/a")),IF(periods_per_year=24,DATE(YEAR(fpdate),MONTH(fpdate)+(A1449-1)/2+IF(AND(DAY(fpdate)&gt;=15,MOD(A1449,2)=0),1,0),IF(MOD(A1449,2)=0,IF(DAY(fpdate)&gt;=15,DAY(fpdate)-14,DAY(fpdate)+14),DAY(fpdate))),IF(DAY(DATE(YEAR(fpdate),MONTH(fpdate)+A1449-1,DAY(fpdate)))&lt;&gt;DAY(fpdate),DATE(YEAR(fpdate),MONTH(fpdate)+A1449,0),DATE(YEAR(fpdate),MONTH(fpdate)+A1449-1,DAY(fpdate))))))</f>
        <v>#NAME?</v>
      </c>
      <c r="C1449" s="76" t="str">
        <f t="shared" si="2"/>
        <v>#NAME?</v>
      </c>
      <c r="D1449" s="77" t="str">
        <f>IF(A1449="","",IF(A1449=1,start_rate,IF(variable,IF(OR(A1449=1,A1449&lt;$J$23*periods_per_year),D1448,MIN($J$24,IF(MOD(A1449-1,$J$26)=0,MAX($J$25,D1448+$J$27),D1448))),D1448)))</f>
        <v>#NAME?</v>
      </c>
      <c r="E1449" s="78" t="str">
        <f t="shared" si="3"/>
        <v>#NAME?</v>
      </c>
      <c r="F1449" s="78" t="str">
        <f t="shared" si="4"/>
        <v>#NAME?</v>
      </c>
      <c r="G1449" s="78" t="str">
        <f>IF(OR(A1449="",A1449&lt;$E$23),"",IF(J1448&lt;=F1449,0,IF(IF(AND(A1449&gt;=$E$23,MOD(A1449-$E$23,int)=0),$E$24,0)+F1449&gt;=J1448+E1449,J1448+E1449-F1449,IF(AND(A1449&gt;=$E$23,MOD(A1449-$E$23,int)=0),$E$24,0)+IF(IF(AND(A1449&gt;=$E$23,MOD(A1449-$E$23,int)=0),$E$24,0)+IF(MOD(A1449-$E$27,periods_per_year)=0,$E$26,0)+F1449&lt;J1448+E1449,IF(MOD(A1449-$E$27,periods_per_year)=0,$E$26,0),J1448+E1449-IF(AND(A1449&gt;=$E$23,MOD(A1449-$E$23,int)=0),$E$24,0)-F1449))))</f>
        <v>#NAME?</v>
      </c>
      <c r="H1449" s="79"/>
      <c r="I1449" s="78" t="str">
        <f t="shared" si="5"/>
        <v>#NAME?</v>
      </c>
      <c r="J1449" s="78" t="str">
        <f t="shared" si="6"/>
        <v>#NAME?</v>
      </c>
      <c r="K1449" s="78" t="str">
        <f t="shared" si="7"/>
        <v>#NAME?</v>
      </c>
      <c r="L1449" s="78" t="str">
        <f t="shared" si="8"/>
        <v>#NAME?</v>
      </c>
      <c r="M1449" s="4"/>
      <c r="N1449" s="4"/>
      <c r="O1449" s="74" t="str">
        <f t="shared" si="9"/>
        <v>#NAME?</v>
      </c>
      <c r="P1449" s="75" t="str">
        <f>IF(O1449="","",IF(OR(periods_per_year=26,periods_per_year=52),IF(periods_per_year=26,IF(O1449=1,fpdate,P1448+14),IF(periods_per_year=52,IF(O1449=1,fpdate,P1448+7),"n/a")),IF(periods_per_year=24,DATE(YEAR(fpdate),MONTH(fpdate)+(O1449-1)/2+IF(AND(DAY(fpdate)&gt;=15,MOD(O1449,2)=0),1,0),IF(MOD(O1449,2)=0,IF(DAY(fpdate)&gt;=15,DAY(fpdate)-14,DAY(fpdate)+14),DAY(fpdate))),IF(DAY(DATE(YEAR(fpdate),MONTH(fpdate)+O1449-1,DAY(fpdate)))&lt;&gt;DAY(fpdate),DATE(YEAR(fpdate),MONTH(fpdate)+O1449,0),DATE(YEAR(fpdate),MONTH(fpdate)+O1449-1,DAY(fpdate))))))</f>
        <v>#NAME?</v>
      </c>
      <c r="Q1449" s="80" t="str">
        <f>IF(O1449="","",IF(D1449&lt;&gt;"",D1449,IF(O1449=1,start_rate,IF(variable,IF(OR(O1449=1,O1449&lt;$J$23*periods_per_year),Q1448,MIN($J$24,IF(MOD(O1449-1,$J$26)=0,MAX($J$25,Q1448+$J$27),Q1448))),Q1448))))</f>
        <v>#NAME?</v>
      </c>
      <c r="R1449" s="78" t="str">
        <f t="shared" si="10"/>
        <v>#NAME?</v>
      </c>
      <c r="S1449" s="78" t="str">
        <f t="shared" si="11"/>
        <v>#NAME?</v>
      </c>
      <c r="T1449" s="78" t="str">
        <f t="shared" si="12"/>
        <v>#NAME?</v>
      </c>
      <c r="U1449" s="78" t="str">
        <f t="shared" si="13"/>
        <v>#NAME?</v>
      </c>
    </row>
    <row r="1450" ht="12.75" customHeight="1">
      <c r="A1450" s="74" t="str">
        <f t="shared" si="1"/>
        <v>#NAME?</v>
      </c>
      <c r="B1450" s="75" t="str">
        <f>IF(A1450="","",IF(OR(periods_per_year=26,periods_per_year=52),IF(periods_per_year=26,IF(A1450=1,fpdate,B1449+14),IF(periods_per_year=52,IF(A1450=1,fpdate,B1449+7),"n/a")),IF(periods_per_year=24,DATE(YEAR(fpdate),MONTH(fpdate)+(A1450-1)/2+IF(AND(DAY(fpdate)&gt;=15,MOD(A1450,2)=0),1,0),IF(MOD(A1450,2)=0,IF(DAY(fpdate)&gt;=15,DAY(fpdate)-14,DAY(fpdate)+14),DAY(fpdate))),IF(DAY(DATE(YEAR(fpdate),MONTH(fpdate)+A1450-1,DAY(fpdate)))&lt;&gt;DAY(fpdate),DATE(YEAR(fpdate),MONTH(fpdate)+A1450,0),DATE(YEAR(fpdate),MONTH(fpdate)+A1450-1,DAY(fpdate))))))</f>
        <v>#NAME?</v>
      </c>
      <c r="C1450" s="76" t="str">
        <f t="shared" si="2"/>
        <v>#NAME?</v>
      </c>
      <c r="D1450" s="77" t="str">
        <f>IF(A1450="","",IF(A1450=1,start_rate,IF(variable,IF(OR(A1450=1,A1450&lt;$J$23*periods_per_year),D1449,MIN($J$24,IF(MOD(A1450-1,$J$26)=0,MAX($J$25,D1449+$J$27),D1449))),D1449)))</f>
        <v>#NAME?</v>
      </c>
      <c r="E1450" s="78" t="str">
        <f t="shared" si="3"/>
        <v>#NAME?</v>
      </c>
      <c r="F1450" s="78" t="str">
        <f t="shared" si="4"/>
        <v>#NAME?</v>
      </c>
      <c r="G1450" s="78" t="str">
        <f>IF(OR(A1450="",A1450&lt;$E$23),"",IF(J1449&lt;=F1450,0,IF(IF(AND(A1450&gt;=$E$23,MOD(A1450-$E$23,int)=0),$E$24,0)+F1450&gt;=J1449+E1450,J1449+E1450-F1450,IF(AND(A1450&gt;=$E$23,MOD(A1450-$E$23,int)=0),$E$24,0)+IF(IF(AND(A1450&gt;=$E$23,MOD(A1450-$E$23,int)=0),$E$24,0)+IF(MOD(A1450-$E$27,periods_per_year)=0,$E$26,0)+F1450&lt;J1449+E1450,IF(MOD(A1450-$E$27,periods_per_year)=0,$E$26,0),J1449+E1450-IF(AND(A1450&gt;=$E$23,MOD(A1450-$E$23,int)=0),$E$24,0)-F1450))))</f>
        <v>#NAME?</v>
      </c>
      <c r="H1450" s="79"/>
      <c r="I1450" s="78" t="str">
        <f t="shared" si="5"/>
        <v>#NAME?</v>
      </c>
      <c r="J1450" s="78" t="str">
        <f t="shared" si="6"/>
        <v>#NAME?</v>
      </c>
      <c r="K1450" s="78" t="str">
        <f t="shared" si="7"/>
        <v>#NAME?</v>
      </c>
      <c r="L1450" s="78" t="str">
        <f t="shared" si="8"/>
        <v>#NAME?</v>
      </c>
      <c r="M1450" s="4"/>
      <c r="N1450" s="4"/>
      <c r="O1450" s="74" t="str">
        <f t="shared" si="9"/>
        <v>#NAME?</v>
      </c>
      <c r="P1450" s="75" t="str">
        <f>IF(O1450="","",IF(OR(periods_per_year=26,periods_per_year=52),IF(periods_per_year=26,IF(O1450=1,fpdate,P1449+14),IF(periods_per_year=52,IF(O1450=1,fpdate,P1449+7),"n/a")),IF(periods_per_year=24,DATE(YEAR(fpdate),MONTH(fpdate)+(O1450-1)/2+IF(AND(DAY(fpdate)&gt;=15,MOD(O1450,2)=0),1,0),IF(MOD(O1450,2)=0,IF(DAY(fpdate)&gt;=15,DAY(fpdate)-14,DAY(fpdate)+14),DAY(fpdate))),IF(DAY(DATE(YEAR(fpdate),MONTH(fpdate)+O1450-1,DAY(fpdate)))&lt;&gt;DAY(fpdate),DATE(YEAR(fpdate),MONTH(fpdate)+O1450,0),DATE(YEAR(fpdate),MONTH(fpdate)+O1450-1,DAY(fpdate))))))</f>
        <v>#NAME?</v>
      </c>
      <c r="Q1450" s="80" t="str">
        <f>IF(O1450="","",IF(D1450&lt;&gt;"",D1450,IF(O1450=1,start_rate,IF(variable,IF(OR(O1450=1,O1450&lt;$J$23*periods_per_year),Q1449,MIN($J$24,IF(MOD(O1450-1,$J$26)=0,MAX($J$25,Q1449+$J$27),Q1449))),Q1449))))</f>
        <v>#NAME?</v>
      </c>
      <c r="R1450" s="78" t="str">
        <f t="shared" si="10"/>
        <v>#NAME?</v>
      </c>
      <c r="S1450" s="78" t="str">
        <f t="shared" si="11"/>
        <v>#NAME?</v>
      </c>
      <c r="T1450" s="78" t="str">
        <f t="shared" si="12"/>
        <v>#NAME?</v>
      </c>
      <c r="U1450" s="78" t="str">
        <f t="shared" si="13"/>
        <v>#NAME?</v>
      </c>
    </row>
    <row r="1451" ht="12.75" customHeight="1">
      <c r="A1451" s="74" t="str">
        <f t="shared" si="1"/>
        <v>#NAME?</v>
      </c>
      <c r="B1451" s="75" t="str">
        <f>IF(A1451="","",IF(OR(periods_per_year=26,periods_per_year=52),IF(periods_per_year=26,IF(A1451=1,fpdate,B1450+14),IF(periods_per_year=52,IF(A1451=1,fpdate,B1450+7),"n/a")),IF(periods_per_year=24,DATE(YEAR(fpdate),MONTH(fpdate)+(A1451-1)/2+IF(AND(DAY(fpdate)&gt;=15,MOD(A1451,2)=0),1,0),IF(MOD(A1451,2)=0,IF(DAY(fpdate)&gt;=15,DAY(fpdate)-14,DAY(fpdate)+14),DAY(fpdate))),IF(DAY(DATE(YEAR(fpdate),MONTH(fpdate)+A1451-1,DAY(fpdate)))&lt;&gt;DAY(fpdate),DATE(YEAR(fpdate),MONTH(fpdate)+A1451,0),DATE(YEAR(fpdate),MONTH(fpdate)+A1451-1,DAY(fpdate))))))</f>
        <v>#NAME?</v>
      </c>
      <c r="C1451" s="76" t="str">
        <f t="shared" si="2"/>
        <v>#NAME?</v>
      </c>
      <c r="D1451" s="77" t="str">
        <f>IF(A1451="","",IF(A1451=1,start_rate,IF(variable,IF(OR(A1451=1,A1451&lt;$J$23*periods_per_year),D1450,MIN($J$24,IF(MOD(A1451-1,$J$26)=0,MAX($J$25,D1450+$J$27),D1450))),D1450)))</f>
        <v>#NAME?</v>
      </c>
      <c r="E1451" s="78" t="str">
        <f t="shared" si="3"/>
        <v>#NAME?</v>
      </c>
      <c r="F1451" s="78" t="str">
        <f t="shared" si="4"/>
        <v>#NAME?</v>
      </c>
      <c r="G1451" s="78" t="str">
        <f>IF(OR(A1451="",A1451&lt;$E$23),"",IF(J1450&lt;=F1451,0,IF(IF(AND(A1451&gt;=$E$23,MOD(A1451-$E$23,int)=0),$E$24,0)+F1451&gt;=J1450+E1451,J1450+E1451-F1451,IF(AND(A1451&gt;=$E$23,MOD(A1451-$E$23,int)=0),$E$24,0)+IF(IF(AND(A1451&gt;=$E$23,MOD(A1451-$E$23,int)=0),$E$24,0)+IF(MOD(A1451-$E$27,periods_per_year)=0,$E$26,0)+F1451&lt;J1450+E1451,IF(MOD(A1451-$E$27,periods_per_year)=0,$E$26,0),J1450+E1451-IF(AND(A1451&gt;=$E$23,MOD(A1451-$E$23,int)=0),$E$24,0)-F1451))))</f>
        <v>#NAME?</v>
      </c>
      <c r="H1451" s="79"/>
      <c r="I1451" s="78" t="str">
        <f t="shared" si="5"/>
        <v>#NAME?</v>
      </c>
      <c r="J1451" s="78" t="str">
        <f t="shared" si="6"/>
        <v>#NAME?</v>
      </c>
      <c r="K1451" s="78" t="str">
        <f t="shared" si="7"/>
        <v>#NAME?</v>
      </c>
      <c r="L1451" s="78" t="str">
        <f t="shared" si="8"/>
        <v>#NAME?</v>
      </c>
      <c r="M1451" s="4"/>
      <c r="N1451" s="4"/>
      <c r="O1451" s="74" t="str">
        <f t="shared" si="9"/>
        <v>#NAME?</v>
      </c>
      <c r="P1451" s="75" t="str">
        <f>IF(O1451="","",IF(OR(periods_per_year=26,periods_per_year=52),IF(periods_per_year=26,IF(O1451=1,fpdate,P1450+14),IF(periods_per_year=52,IF(O1451=1,fpdate,P1450+7),"n/a")),IF(periods_per_year=24,DATE(YEAR(fpdate),MONTH(fpdate)+(O1451-1)/2+IF(AND(DAY(fpdate)&gt;=15,MOD(O1451,2)=0),1,0),IF(MOD(O1451,2)=0,IF(DAY(fpdate)&gt;=15,DAY(fpdate)-14,DAY(fpdate)+14),DAY(fpdate))),IF(DAY(DATE(YEAR(fpdate),MONTH(fpdate)+O1451-1,DAY(fpdate)))&lt;&gt;DAY(fpdate),DATE(YEAR(fpdate),MONTH(fpdate)+O1451,0),DATE(YEAR(fpdate),MONTH(fpdate)+O1451-1,DAY(fpdate))))))</f>
        <v>#NAME?</v>
      </c>
      <c r="Q1451" s="80" t="str">
        <f>IF(O1451="","",IF(D1451&lt;&gt;"",D1451,IF(O1451=1,start_rate,IF(variable,IF(OR(O1451=1,O1451&lt;$J$23*periods_per_year),Q1450,MIN($J$24,IF(MOD(O1451-1,$J$26)=0,MAX($J$25,Q1450+$J$27),Q1450))),Q1450))))</f>
        <v>#NAME?</v>
      </c>
      <c r="R1451" s="78" t="str">
        <f t="shared" si="10"/>
        <v>#NAME?</v>
      </c>
      <c r="S1451" s="78" t="str">
        <f t="shared" si="11"/>
        <v>#NAME?</v>
      </c>
      <c r="T1451" s="78" t="str">
        <f t="shared" si="12"/>
        <v>#NAME?</v>
      </c>
      <c r="U1451" s="78" t="str">
        <f t="shared" si="13"/>
        <v>#NAME?</v>
      </c>
    </row>
    <row r="1452" ht="12.75" customHeight="1">
      <c r="A1452" s="74" t="str">
        <f t="shared" si="1"/>
        <v>#NAME?</v>
      </c>
      <c r="B1452" s="75" t="str">
        <f>IF(A1452="","",IF(OR(periods_per_year=26,periods_per_year=52),IF(periods_per_year=26,IF(A1452=1,fpdate,B1451+14),IF(periods_per_year=52,IF(A1452=1,fpdate,B1451+7),"n/a")),IF(periods_per_year=24,DATE(YEAR(fpdate),MONTH(fpdate)+(A1452-1)/2+IF(AND(DAY(fpdate)&gt;=15,MOD(A1452,2)=0),1,0),IF(MOD(A1452,2)=0,IF(DAY(fpdate)&gt;=15,DAY(fpdate)-14,DAY(fpdate)+14),DAY(fpdate))),IF(DAY(DATE(YEAR(fpdate),MONTH(fpdate)+A1452-1,DAY(fpdate)))&lt;&gt;DAY(fpdate),DATE(YEAR(fpdate),MONTH(fpdate)+A1452,0),DATE(YEAR(fpdate),MONTH(fpdate)+A1452-1,DAY(fpdate))))))</f>
        <v>#NAME?</v>
      </c>
      <c r="C1452" s="76" t="str">
        <f t="shared" si="2"/>
        <v>#NAME?</v>
      </c>
      <c r="D1452" s="77" t="str">
        <f>IF(A1452="","",IF(A1452=1,start_rate,IF(variable,IF(OR(A1452=1,A1452&lt;$J$23*periods_per_year),D1451,MIN($J$24,IF(MOD(A1452-1,$J$26)=0,MAX($J$25,D1451+$J$27),D1451))),D1451)))</f>
        <v>#NAME?</v>
      </c>
      <c r="E1452" s="78" t="str">
        <f t="shared" si="3"/>
        <v>#NAME?</v>
      </c>
      <c r="F1452" s="78" t="str">
        <f t="shared" si="4"/>
        <v>#NAME?</v>
      </c>
      <c r="G1452" s="78" t="str">
        <f>IF(OR(A1452="",A1452&lt;$E$23),"",IF(J1451&lt;=F1452,0,IF(IF(AND(A1452&gt;=$E$23,MOD(A1452-$E$23,int)=0),$E$24,0)+F1452&gt;=J1451+E1452,J1451+E1452-F1452,IF(AND(A1452&gt;=$E$23,MOD(A1452-$E$23,int)=0),$E$24,0)+IF(IF(AND(A1452&gt;=$E$23,MOD(A1452-$E$23,int)=0),$E$24,0)+IF(MOD(A1452-$E$27,periods_per_year)=0,$E$26,0)+F1452&lt;J1451+E1452,IF(MOD(A1452-$E$27,periods_per_year)=0,$E$26,0),J1451+E1452-IF(AND(A1452&gt;=$E$23,MOD(A1452-$E$23,int)=0),$E$24,0)-F1452))))</f>
        <v>#NAME?</v>
      </c>
      <c r="H1452" s="79"/>
      <c r="I1452" s="78" t="str">
        <f t="shared" si="5"/>
        <v>#NAME?</v>
      </c>
      <c r="J1452" s="78" t="str">
        <f t="shared" si="6"/>
        <v>#NAME?</v>
      </c>
      <c r="K1452" s="78" t="str">
        <f t="shared" si="7"/>
        <v>#NAME?</v>
      </c>
      <c r="L1452" s="78" t="str">
        <f t="shared" si="8"/>
        <v>#NAME?</v>
      </c>
      <c r="M1452" s="4"/>
      <c r="N1452" s="4"/>
      <c r="O1452" s="74" t="str">
        <f t="shared" si="9"/>
        <v>#NAME?</v>
      </c>
      <c r="P1452" s="75" t="str">
        <f>IF(O1452="","",IF(OR(periods_per_year=26,periods_per_year=52),IF(periods_per_year=26,IF(O1452=1,fpdate,P1451+14),IF(periods_per_year=52,IF(O1452=1,fpdate,P1451+7),"n/a")),IF(periods_per_year=24,DATE(YEAR(fpdate),MONTH(fpdate)+(O1452-1)/2+IF(AND(DAY(fpdate)&gt;=15,MOD(O1452,2)=0),1,0),IF(MOD(O1452,2)=0,IF(DAY(fpdate)&gt;=15,DAY(fpdate)-14,DAY(fpdate)+14),DAY(fpdate))),IF(DAY(DATE(YEAR(fpdate),MONTH(fpdate)+O1452-1,DAY(fpdate)))&lt;&gt;DAY(fpdate),DATE(YEAR(fpdate),MONTH(fpdate)+O1452,0),DATE(YEAR(fpdate),MONTH(fpdate)+O1452-1,DAY(fpdate))))))</f>
        <v>#NAME?</v>
      </c>
      <c r="Q1452" s="80" t="str">
        <f>IF(O1452="","",IF(D1452&lt;&gt;"",D1452,IF(O1452=1,start_rate,IF(variable,IF(OR(O1452=1,O1452&lt;$J$23*periods_per_year),Q1451,MIN($J$24,IF(MOD(O1452-1,$J$26)=0,MAX($J$25,Q1451+$J$27),Q1451))),Q1451))))</f>
        <v>#NAME?</v>
      </c>
      <c r="R1452" s="78" t="str">
        <f t="shared" si="10"/>
        <v>#NAME?</v>
      </c>
      <c r="S1452" s="78" t="str">
        <f t="shared" si="11"/>
        <v>#NAME?</v>
      </c>
      <c r="T1452" s="78" t="str">
        <f t="shared" si="12"/>
        <v>#NAME?</v>
      </c>
      <c r="U1452" s="78" t="str">
        <f t="shared" si="13"/>
        <v>#NAME?</v>
      </c>
    </row>
    <row r="1453" ht="12.75" customHeight="1">
      <c r="A1453" s="74" t="str">
        <f t="shared" si="1"/>
        <v>#NAME?</v>
      </c>
      <c r="B1453" s="75" t="str">
        <f>IF(A1453="","",IF(OR(periods_per_year=26,periods_per_year=52),IF(periods_per_year=26,IF(A1453=1,fpdate,B1452+14),IF(periods_per_year=52,IF(A1453=1,fpdate,B1452+7),"n/a")),IF(periods_per_year=24,DATE(YEAR(fpdate),MONTH(fpdate)+(A1453-1)/2+IF(AND(DAY(fpdate)&gt;=15,MOD(A1453,2)=0),1,0),IF(MOD(A1453,2)=0,IF(DAY(fpdate)&gt;=15,DAY(fpdate)-14,DAY(fpdate)+14),DAY(fpdate))),IF(DAY(DATE(YEAR(fpdate),MONTH(fpdate)+A1453-1,DAY(fpdate)))&lt;&gt;DAY(fpdate),DATE(YEAR(fpdate),MONTH(fpdate)+A1453,0),DATE(YEAR(fpdate),MONTH(fpdate)+A1453-1,DAY(fpdate))))))</f>
        <v>#NAME?</v>
      </c>
      <c r="C1453" s="76" t="str">
        <f t="shared" si="2"/>
        <v>#NAME?</v>
      </c>
      <c r="D1453" s="77" t="str">
        <f>IF(A1453="","",IF(A1453=1,start_rate,IF(variable,IF(OR(A1453=1,A1453&lt;$J$23*periods_per_year),D1452,MIN($J$24,IF(MOD(A1453-1,$J$26)=0,MAX($J$25,D1452+$J$27),D1452))),D1452)))</f>
        <v>#NAME?</v>
      </c>
      <c r="E1453" s="78" t="str">
        <f t="shared" si="3"/>
        <v>#NAME?</v>
      </c>
      <c r="F1453" s="78" t="str">
        <f t="shared" si="4"/>
        <v>#NAME?</v>
      </c>
      <c r="G1453" s="78" t="str">
        <f>IF(OR(A1453="",A1453&lt;$E$23),"",IF(J1452&lt;=F1453,0,IF(IF(AND(A1453&gt;=$E$23,MOD(A1453-$E$23,int)=0),$E$24,0)+F1453&gt;=J1452+E1453,J1452+E1453-F1453,IF(AND(A1453&gt;=$E$23,MOD(A1453-$E$23,int)=0),$E$24,0)+IF(IF(AND(A1453&gt;=$E$23,MOD(A1453-$E$23,int)=0),$E$24,0)+IF(MOD(A1453-$E$27,periods_per_year)=0,$E$26,0)+F1453&lt;J1452+E1453,IF(MOD(A1453-$E$27,periods_per_year)=0,$E$26,0),J1452+E1453-IF(AND(A1453&gt;=$E$23,MOD(A1453-$E$23,int)=0),$E$24,0)-F1453))))</f>
        <v>#NAME?</v>
      </c>
      <c r="H1453" s="79"/>
      <c r="I1453" s="78" t="str">
        <f t="shared" si="5"/>
        <v>#NAME?</v>
      </c>
      <c r="J1453" s="78" t="str">
        <f t="shared" si="6"/>
        <v>#NAME?</v>
      </c>
      <c r="K1453" s="78" t="str">
        <f t="shared" si="7"/>
        <v>#NAME?</v>
      </c>
      <c r="L1453" s="78" t="str">
        <f t="shared" si="8"/>
        <v>#NAME?</v>
      </c>
      <c r="M1453" s="4"/>
      <c r="N1453" s="4"/>
      <c r="O1453" s="74" t="str">
        <f t="shared" si="9"/>
        <v>#NAME?</v>
      </c>
      <c r="P1453" s="75" t="str">
        <f>IF(O1453="","",IF(OR(periods_per_year=26,periods_per_year=52),IF(periods_per_year=26,IF(O1453=1,fpdate,P1452+14),IF(periods_per_year=52,IF(O1453=1,fpdate,P1452+7),"n/a")),IF(periods_per_year=24,DATE(YEAR(fpdate),MONTH(fpdate)+(O1453-1)/2+IF(AND(DAY(fpdate)&gt;=15,MOD(O1453,2)=0),1,0),IF(MOD(O1453,2)=0,IF(DAY(fpdate)&gt;=15,DAY(fpdate)-14,DAY(fpdate)+14),DAY(fpdate))),IF(DAY(DATE(YEAR(fpdate),MONTH(fpdate)+O1453-1,DAY(fpdate)))&lt;&gt;DAY(fpdate),DATE(YEAR(fpdate),MONTH(fpdate)+O1453,0),DATE(YEAR(fpdate),MONTH(fpdate)+O1453-1,DAY(fpdate))))))</f>
        <v>#NAME?</v>
      </c>
      <c r="Q1453" s="80" t="str">
        <f>IF(O1453="","",IF(D1453&lt;&gt;"",D1453,IF(O1453=1,start_rate,IF(variable,IF(OR(O1453=1,O1453&lt;$J$23*periods_per_year),Q1452,MIN($J$24,IF(MOD(O1453-1,$J$26)=0,MAX($J$25,Q1452+$J$27),Q1452))),Q1452))))</f>
        <v>#NAME?</v>
      </c>
      <c r="R1453" s="78" t="str">
        <f t="shared" si="10"/>
        <v>#NAME?</v>
      </c>
      <c r="S1453" s="78" t="str">
        <f t="shared" si="11"/>
        <v>#NAME?</v>
      </c>
      <c r="T1453" s="78" t="str">
        <f t="shared" si="12"/>
        <v>#NAME?</v>
      </c>
      <c r="U1453" s="78" t="str">
        <f t="shared" si="13"/>
        <v>#NAME?</v>
      </c>
    </row>
    <row r="1454" ht="12.75" customHeight="1">
      <c r="A1454" s="74" t="str">
        <f t="shared" si="1"/>
        <v>#NAME?</v>
      </c>
      <c r="B1454" s="75" t="str">
        <f>IF(A1454="","",IF(OR(periods_per_year=26,periods_per_year=52),IF(periods_per_year=26,IF(A1454=1,fpdate,B1453+14),IF(periods_per_year=52,IF(A1454=1,fpdate,B1453+7),"n/a")),IF(periods_per_year=24,DATE(YEAR(fpdate),MONTH(fpdate)+(A1454-1)/2+IF(AND(DAY(fpdate)&gt;=15,MOD(A1454,2)=0),1,0),IF(MOD(A1454,2)=0,IF(DAY(fpdate)&gt;=15,DAY(fpdate)-14,DAY(fpdate)+14),DAY(fpdate))),IF(DAY(DATE(YEAR(fpdate),MONTH(fpdate)+A1454-1,DAY(fpdate)))&lt;&gt;DAY(fpdate),DATE(YEAR(fpdate),MONTH(fpdate)+A1454,0),DATE(YEAR(fpdate),MONTH(fpdate)+A1454-1,DAY(fpdate))))))</f>
        <v>#NAME?</v>
      </c>
      <c r="C1454" s="76" t="str">
        <f t="shared" si="2"/>
        <v>#NAME?</v>
      </c>
      <c r="D1454" s="77" t="str">
        <f>IF(A1454="","",IF(A1454=1,start_rate,IF(variable,IF(OR(A1454=1,A1454&lt;$J$23*periods_per_year),D1453,MIN($J$24,IF(MOD(A1454-1,$J$26)=0,MAX($J$25,D1453+$J$27),D1453))),D1453)))</f>
        <v>#NAME?</v>
      </c>
      <c r="E1454" s="78" t="str">
        <f t="shared" si="3"/>
        <v>#NAME?</v>
      </c>
      <c r="F1454" s="78" t="str">
        <f t="shared" si="4"/>
        <v>#NAME?</v>
      </c>
      <c r="G1454" s="78" t="str">
        <f>IF(OR(A1454="",A1454&lt;$E$23),"",IF(J1453&lt;=F1454,0,IF(IF(AND(A1454&gt;=$E$23,MOD(A1454-$E$23,int)=0),$E$24,0)+F1454&gt;=J1453+E1454,J1453+E1454-F1454,IF(AND(A1454&gt;=$E$23,MOD(A1454-$E$23,int)=0),$E$24,0)+IF(IF(AND(A1454&gt;=$E$23,MOD(A1454-$E$23,int)=0),$E$24,0)+IF(MOD(A1454-$E$27,periods_per_year)=0,$E$26,0)+F1454&lt;J1453+E1454,IF(MOD(A1454-$E$27,periods_per_year)=0,$E$26,0),J1453+E1454-IF(AND(A1454&gt;=$E$23,MOD(A1454-$E$23,int)=0),$E$24,0)-F1454))))</f>
        <v>#NAME?</v>
      </c>
      <c r="H1454" s="79"/>
      <c r="I1454" s="78" t="str">
        <f t="shared" si="5"/>
        <v>#NAME?</v>
      </c>
      <c r="J1454" s="78" t="str">
        <f t="shared" si="6"/>
        <v>#NAME?</v>
      </c>
      <c r="K1454" s="78" t="str">
        <f t="shared" si="7"/>
        <v>#NAME?</v>
      </c>
      <c r="L1454" s="78" t="str">
        <f t="shared" si="8"/>
        <v>#NAME?</v>
      </c>
      <c r="M1454" s="4"/>
      <c r="N1454" s="4"/>
      <c r="O1454" s="74" t="str">
        <f t="shared" si="9"/>
        <v>#NAME?</v>
      </c>
      <c r="P1454" s="75" t="str">
        <f>IF(O1454="","",IF(OR(periods_per_year=26,periods_per_year=52),IF(periods_per_year=26,IF(O1454=1,fpdate,P1453+14),IF(periods_per_year=52,IF(O1454=1,fpdate,P1453+7),"n/a")),IF(periods_per_year=24,DATE(YEAR(fpdate),MONTH(fpdate)+(O1454-1)/2+IF(AND(DAY(fpdate)&gt;=15,MOD(O1454,2)=0),1,0),IF(MOD(O1454,2)=0,IF(DAY(fpdate)&gt;=15,DAY(fpdate)-14,DAY(fpdate)+14),DAY(fpdate))),IF(DAY(DATE(YEAR(fpdate),MONTH(fpdate)+O1454-1,DAY(fpdate)))&lt;&gt;DAY(fpdate),DATE(YEAR(fpdate),MONTH(fpdate)+O1454,0),DATE(YEAR(fpdate),MONTH(fpdate)+O1454-1,DAY(fpdate))))))</f>
        <v>#NAME?</v>
      </c>
      <c r="Q1454" s="80" t="str">
        <f>IF(O1454="","",IF(D1454&lt;&gt;"",D1454,IF(O1454=1,start_rate,IF(variable,IF(OR(O1454=1,O1454&lt;$J$23*periods_per_year),Q1453,MIN($J$24,IF(MOD(O1454-1,$J$26)=0,MAX($J$25,Q1453+$J$27),Q1453))),Q1453))))</f>
        <v>#NAME?</v>
      </c>
      <c r="R1454" s="78" t="str">
        <f t="shared" si="10"/>
        <v>#NAME?</v>
      </c>
      <c r="S1454" s="78" t="str">
        <f t="shared" si="11"/>
        <v>#NAME?</v>
      </c>
      <c r="T1454" s="78" t="str">
        <f t="shared" si="12"/>
        <v>#NAME?</v>
      </c>
      <c r="U1454" s="78" t="str">
        <f t="shared" si="13"/>
        <v>#NAME?</v>
      </c>
    </row>
    <row r="1455" ht="12.75" customHeight="1">
      <c r="A1455" s="74" t="str">
        <f t="shared" si="1"/>
        <v>#NAME?</v>
      </c>
      <c r="B1455" s="75" t="str">
        <f>IF(A1455="","",IF(OR(periods_per_year=26,periods_per_year=52),IF(periods_per_year=26,IF(A1455=1,fpdate,B1454+14),IF(periods_per_year=52,IF(A1455=1,fpdate,B1454+7),"n/a")),IF(periods_per_year=24,DATE(YEAR(fpdate),MONTH(fpdate)+(A1455-1)/2+IF(AND(DAY(fpdate)&gt;=15,MOD(A1455,2)=0),1,0),IF(MOD(A1455,2)=0,IF(DAY(fpdate)&gt;=15,DAY(fpdate)-14,DAY(fpdate)+14),DAY(fpdate))),IF(DAY(DATE(YEAR(fpdate),MONTH(fpdate)+A1455-1,DAY(fpdate)))&lt;&gt;DAY(fpdate),DATE(YEAR(fpdate),MONTH(fpdate)+A1455,0),DATE(YEAR(fpdate),MONTH(fpdate)+A1455-1,DAY(fpdate))))))</f>
        <v>#NAME?</v>
      </c>
      <c r="C1455" s="76" t="str">
        <f t="shared" si="2"/>
        <v>#NAME?</v>
      </c>
      <c r="D1455" s="77" t="str">
        <f>IF(A1455="","",IF(A1455=1,start_rate,IF(variable,IF(OR(A1455=1,A1455&lt;$J$23*periods_per_year),D1454,MIN($J$24,IF(MOD(A1455-1,$J$26)=0,MAX($J$25,D1454+$J$27),D1454))),D1454)))</f>
        <v>#NAME?</v>
      </c>
      <c r="E1455" s="78" t="str">
        <f t="shared" si="3"/>
        <v>#NAME?</v>
      </c>
      <c r="F1455" s="78" t="str">
        <f t="shared" si="4"/>
        <v>#NAME?</v>
      </c>
      <c r="G1455" s="78" t="str">
        <f>IF(OR(A1455="",A1455&lt;$E$23),"",IF(J1454&lt;=F1455,0,IF(IF(AND(A1455&gt;=$E$23,MOD(A1455-$E$23,int)=0),$E$24,0)+F1455&gt;=J1454+E1455,J1454+E1455-F1455,IF(AND(A1455&gt;=$E$23,MOD(A1455-$E$23,int)=0),$E$24,0)+IF(IF(AND(A1455&gt;=$E$23,MOD(A1455-$E$23,int)=0),$E$24,0)+IF(MOD(A1455-$E$27,periods_per_year)=0,$E$26,0)+F1455&lt;J1454+E1455,IF(MOD(A1455-$E$27,periods_per_year)=0,$E$26,0),J1454+E1455-IF(AND(A1455&gt;=$E$23,MOD(A1455-$E$23,int)=0),$E$24,0)-F1455))))</f>
        <v>#NAME?</v>
      </c>
      <c r="H1455" s="79"/>
      <c r="I1455" s="78" t="str">
        <f t="shared" si="5"/>
        <v>#NAME?</v>
      </c>
      <c r="J1455" s="78" t="str">
        <f t="shared" si="6"/>
        <v>#NAME?</v>
      </c>
      <c r="K1455" s="78" t="str">
        <f t="shared" si="7"/>
        <v>#NAME?</v>
      </c>
      <c r="L1455" s="78" t="str">
        <f t="shared" si="8"/>
        <v>#NAME?</v>
      </c>
      <c r="M1455" s="4"/>
      <c r="N1455" s="4"/>
      <c r="O1455" s="74" t="str">
        <f t="shared" si="9"/>
        <v>#NAME?</v>
      </c>
      <c r="P1455" s="75" t="str">
        <f>IF(O1455="","",IF(OR(periods_per_year=26,periods_per_year=52),IF(periods_per_year=26,IF(O1455=1,fpdate,P1454+14),IF(periods_per_year=52,IF(O1455=1,fpdate,P1454+7),"n/a")),IF(periods_per_year=24,DATE(YEAR(fpdate),MONTH(fpdate)+(O1455-1)/2+IF(AND(DAY(fpdate)&gt;=15,MOD(O1455,2)=0),1,0),IF(MOD(O1455,2)=0,IF(DAY(fpdate)&gt;=15,DAY(fpdate)-14,DAY(fpdate)+14),DAY(fpdate))),IF(DAY(DATE(YEAR(fpdate),MONTH(fpdate)+O1455-1,DAY(fpdate)))&lt;&gt;DAY(fpdate),DATE(YEAR(fpdate),MONTH(fpdate)+O1455,0),DATE(YEAR(fpdate),MONTH(fpdate)+O1455-1,DAY(fpdate))))))</f>
        <v>#NAME?</v>
      </c>
      <c r="Q1455" s="80" t="str">
        <f>IF(O1455="","",IF(D1455&lt;&gt;"",D1455,IF(O1455=1,start_rate,IF(variable,IF(OR(O1455=1,O1455&lt;$J$23*periods_per_year),Q1454,MIN($J$24,IF(MOD(O1455-1,$J$26)=0,MAX($J$25,Q1454+$J$27),Q1454))),Q1454))))</f>
        <v>#NAME?</v>
      </c>
      <c r="R1455" s="78" t="str">
        <f t="shared" si="10"/>
        <v>#NAME?</v>
      </c>
      <c r="S1455" s="78" t="str">
        <f t="shared" si="11"/>
        <v>#NAME?</v>
      </c>
      <c r="T1455" s="78" t="str">
        <f t="shared" si="12"/>
        <v>#NAME?</v>
      </c>
      <c r="U1455" s="78" t="str">
        <f t="shared" si="13"/>
        <v>#NAME?</v>
      </c>
    </row>
    <row r="1456" ht="12.75" customHeight="1">
      <c r="A1456" s="74" t="str">
        <f t="shared" si="1"/>
        <v>#NAME?</v>
      </c>
      <c r="B1456" s="75" t="str">
        <f>IF(A1456="","",IF(OR(periods_per_year=26,periods_per_year=52),IF(periods_per_year=26,IF(A1456=1,fpdate,B1455+14),IF(periods_per_year=52,IF(A1456=1,fpdate,B1455+7),"n/a")),IF(periods_per_year=24,DATE(YEAR(fpdate),MONTH(fpdate)+(A1456-1)/2+IF(AND(DAY(fpdate)&gt;=15,MOD(A1456,2)=0),1,0),IF(MOD(A1456,2)=0,IF(DAY(fpdate)&gt;=15,DAY(fpdate)-14,DAY(fpdate)+14),DAY(fpdate))),IF(DAY(DATE(YEAR(fpdate),MONTH(fpdate)+A1456-1,DAY(fpdate)))&lt;&gt;DAY(fpdate),DATE(YEAR(fpdate),MONTH(fpdate)+A1456,0),DATE(YEAR(fpdate),MONTH(fpdate)+A1456-1,DAY(fpdate))))))</f>
        <v>#NAME?</v>
      </c>
      <c r="C1456" s="76" t="str">
        <f t="shared" si="2"/>
        <v>#NAME?</v>
      </c>
      <c r="D1456" s="77" t="str">
        <f>IF(A1456="","",IF(A1456=1,start_rate,IF(variable,IF(OR(A1456=1,A1456&lt;$J$23*periods_per_year),D1455,MIN($J$24,IF(MOD(A1456-1,$J$26)=0,MAX($J$25,D1455+$J$27),D1455))),D1455)))</f>
        <v>#NAME?</v>
      </c>
      <c r="E1456" s="78" t="str">
        <f t="shared" si="3"/>
        <v>#NAME?</v>
      </c>
      <c r="F1456" s="78" t="str">
        <f t="shared" si="4"/>
        <v>#NAME?</v>
      </c>
      <c r="G1456" s="78" t="str">
        <f>IF(OR(A1456="",A1456&lt;$E$23),"",IF(J1455&lt;=F1456,0,IF(IF(AND(A1456&gt;=$E$23,MOD(A1456-$E$23,int)=0),$E$24,0)+F1456&gt;=J1455+E1456,J1455+E1456-F1456,IF(AND(A1456&gt;=$E$23,MOD(A1456-$E$23,int)=0),$E$24,0)+IF(IF(AND(A1456&gt;=$E$23,MOD(A1456-$E$23,int)=0),$E$24,0)+IF(MOD(A1456-$E$27,periods_per_year)=0,$E$26,0)+F1456&lt;J1455+E1456,IF(MOD(A1456-$E$27,periods_per_year)=0,$E$26,0),J1455+E1456-IF(AND(A1456&gt;=$E$23,MOD(A1456-$E$23,int)=0),$E$24,0)-F1456))))</f>
        <v>#NAME?</v>
      </c>
      <c r="H1456" s="79"/>
      <c r="I1456" s="78" t="str">
        <f t="shared" si="5"/>
        <v>#NAME?</v>
      </c>
      <c r="J1456" s="78" t="str">
        <f t="shared" si="6"/>
        <v>#NAME?</v>
      </c>
      <c r="K1456" s="78" t="str">
        <f t="shared" si="7"/>
        <v>#NAME?</v>
      </c>
      <c r="L1456" s="78" t="str">
        <f t="shared" si="8"/>
        <v>#NAME?</v>
      </c>
      <c r="M1456" s="4"/>
      <c r="N1456" s="4"/>
      <c r="O1456" s="74" t="str">
        <f t="shared" si="9"/>
        <v>#NAME?</v>
      </c>
      <c r="P1456" s="75" t="str">
        <f>IF(O1456="","",IF(OR(periods_per_year=26,periods_per_year=52),IF(periods_per_year=26,IF(O1456=1,fpdate,P1455+14),IF(periods_per_year=52,IF(O1456=1,fpdate,P1455+7),"n/a")),IF(periods_per_year=24,DATE(YEAR(fpdate),MONTH(fpdate)+(O1456-1)/2+IF(AND(DAY(fpdate)&gt;=15,MOD(O1456,2)=0),1,0),IF(MOD(O1456,2)=0,IF(DAY(fpdate)&gt;=15,DAY(fpdate)-14,DAY(fpdate)+14),DAY(fpdate))),IF(DAY(DATE(YEAR(fpdate),MONTH(fpdate)+O1456-1,DAY(fpdate)))&lt;&gt;DAY(fpdate),DATE(YEAR(fpdate),MONTH(fpdate)+O1456,0),DATE(YEAR(fpdate),MONTH(fpdate)+O1456-1,DAY(fpdate))))))</f>
        <v>#NAME?</v>
      </c>
      <c r="Q1456" s="80" t="str">
        <f>IF(O1456="","",IF(D1456&lt;&gt;"",D1456,IF(O1456=1,start_rate,IF(variable,IF(OR(O1456=1,O1456&lt;$J$23*periods_per_year),Q1455,MIN($J$24,IF(MOD(O1456-1,$J$26)=0,MAX($J$25,Q1455+$J$27),Q1455))),Q1455))))</f>
        <v>#NAME?</v>
      </c>
      <c r="R1456" s="78" t="str">
        <f t="shared" si="10"/>
        <v>#NAME?</v>
      </c>
      <c r="S1456" s="78" t="str">
        <f t="shared" si="11"/>
        <v>#NAME?</v>
      </c>
      <c r="T1456" s="78" t="str">
        <f t="shared" si="12"/>
        <v>#NAME?</v>
      </c>
      <c r="U1456" s="78" t="str">
        <f t="shared" si="13"/>
        <v>#NAME?</v>
      </c>
    </row>
    <row r="1457" ht="12.75" customHeight="1">
      <c r="A1457" s="74" t="str">
        <f t="shared" si="1"/>
        <v>#NAME?</v>
      </c>
      <c r="B1457" s="75" t="str">
        <f>IF(A1457="","",IF(OR(periods_per_year=26,periods_per_year=52),IF(periods_per_year=26,IF(A1457=1,fpdate,B1456+14),IF(periods_per_year=52,IF(A1457=1,fpdate,B1456+7),"n/a")),IF(periods_per_year=24,DATE(YEAR(fpdate),MONTH(fpdate)+(A1457-1)/2+IF(AND(DAY(fpdate)&gt;=15,MOD(A1457,2)=0),1,0),IF(MOD(A1457,2)=0,IF(DAY(fpdate)&gt;=15,DAY(fpdate)-14,DAY(fpdate)+14),DAY(fpdate))),IF(DAY(DATE(YEAR(fpdate),MONTH(fpdate)+A1457-1,DAY(fpdate)))&lt;&gt;DAY(fpdate),DATE(YEAR(fpdate),MONTH(fpdate)+A1457,0),DATE(YEAR(fpdate),MONTH(fpdate)+A1457-1,DAY(fpdate))))))</f>
        <v>#NAME?</v>
      </c>
      <c r="C1457" s="76" t="str">
        <f t="shared" si="2"/>
        <v>#NAME?</v>
      </c>
      <c r="D1457" s="77" t="str">
        <f>IF(A1457="","",IF(A1457=1,start_rate,IF(variable,IF(OR(A1457=1,A1457&lt;$J$23*periods_per_year),D1456,MIN($J$24,IF(MOD(A1457-1,$J$26)=0,MAX($J$25,D1456+$J$27),D1456))),D1456)))</f>
        <v>#NAME?</v>
      </c>
      <c r="E1457" s="78" t="str">
        <f t="shared" si="3"/>
        <v>#NAME?</v>
      </c>
      <c r="F1457" s="78" t="str">
        <f t="shared" si="4"/>
        <v>#NAME?</v>
      </c>
      <c r="G1457" s="78" t="str">
        <f>IF(OR(A1457="",A1457&lt;$E$23),"",IF(J1456&lt;=F1457,0,IF(IF(AND(A1457&gt;=$E$23,MOD(A1457-$E$23,int)=0),$E$24,0)+F1457&gt;=J1456+E1457,J1456+E1457-F1457,IF(AND(A1457&gt;=$E$23,MOD(A1457-$E$23,int)=0),$E$24,0)+IF(IF(AND(A1457&gt;=$E$23,MOD(A1457-$E$23,int)=0),$E$24,0)+IF(MOD(A1457-$E$27,periods_per_year)=0,$E$26,0)+F1457&lt;J1456+E1457,IF(MOD(A1457-$E$27,periods_per_year)=0,$E$26,0),J1456+E1457-IF(AND(A1457&gt;=$E$23,MOD(A1457-$E$23,int)=0),$E$24,0)-F1457))))</f>
        <v>#NAME?</v>
      </c>
      <c r="H1457" s="79"/>
      <c r="I1457" s="78" t="str">
        <f t="shared" si="5"/>
        <v>#NAME?</v>
      </c>
      <c r="J1457" s="78" t="str">
        <f t="shared" si="6"/>
        <v>#NAME?</v>
      </c>
      <c r="K1457" s="78" t="str">
        <f t="shared" si="7"/>
        <v>#NAME?</v>
      </c>
      <c r="L1457" s="78" t="str">
        <f t="shared" si="8"/>
        <v>#NAME?</v>
      </c>
      <c r="M1457" s="4"/>
      <c r="N1457" s="4"/>
      <c r="O1457" s="74" t="str">
        <f t="shared" si="9"/>
        <v>#NAME?</v>
      </c>
      <c r="P1457" s="75" t="str">
        <f>IF(O1457="","",IF(OR(periods_per_year=26,periods_per_year=52),IF(periods_per_year=26,IF(O1457=1,fpdate,P1456+14),IF(periods_per_year=52,IF(O1457=1,fpdate,P1456+7),"n/a")),IF(periods_per_year=24,DATE(YEAR(fpdate),MONTH(fpdate)+(O1457-1)/2+IF(AND(DAY(fpdate)&gt;=15,MOD(O1457,2)=0),1,0),IF(MOD(O1457,2)=0,IF(DAY(fpdate)&gt;=15,DAY(fpdate)-14,DAY(fpdate)+14),DAY(fpdate))),IF(DAY(DATE(YEAR(fpdate),MONTH(fpdate)+O1457-1,DAY(fpdate)))&lt;&gt;DAY(fpdate),DATE(YEAR(fpdate),MONTH(fpdate)+O1457,0),DATE(YEAR(fpdate),MONTH(fpdate)+O1457-1,DAY(fpdate))))))</f>
        <v>#NAME?</v>
      </c>
      <c r="Q1457" s="80" t="str">
        <f>IF(O1457="","",IF(D1457&lt;&gt;"",D1457,IF(O1457=1,start_rate,IF(variable,IF(OR(O1457=1,O1457&lt;$J$23*periods_per_year),Q1456,MIN($J$24,IF(MOD(O1457-1,$J$26)=0,MAX($J$25,Q1456+$J$27),Q1456))),Q1456))))</f>
        <v>#NAME?</v>
      </c>
      <c r="R1457" s="78" t="str">
        <f t="shared" si="10"/>
        <v>#NAME?</v>
      </c>
      <c r="S1457" s="78" t="str">
        <f t="shared" si="11"/>
        <v>#NAME?</v>
      </c>
      <c r="T1457" s="78" t="str">
        <f t="shared" si="12"/>
        <v>#NAME?</v>
      </c>
      <c r="U1457" s="78" t="str">
        <f t="shared" si="13"/>
        <v>#NAME?</v>
      </c>
    </row>
    <row r="1458" ht="12.75" customHeight="1">
      <c r="A1458" s="74" t="str">
        <f t="shared" si="1"/>
        <v>#NAME?</v>
      </c>
      <c r="B1458" s="75" t="str">
        <f>IF(A1458="","",IF(OR(periods_per_year=26,periods_per_year=52),IF(periods_per_year=26,IF(A1458=1,fpdate,B1457+14),IF(periods_per_year=52,IF(A1458=1,fpdate,B1457+7),"n/a")),IF(periods_per_year=24,DATE(YEAR(fpdate),MONTH(fpdate)+(A1458-1)/2+IF(AND(DAY(fpdate)&gt;=15,MOD(A1458,2)=0),1,0),IF(MOD(A1458,2)=0,IF(DAY(fpdate)&gt;=15,DAY(fpdate)-14,DAY(fpdate)+14),DAY(fpdate))),IF(DAY(DATE(YEAR(fpdate),MONTH(fpdate)+A1458-1,DAY(fpdate)))&lt;&gt;DAY(fpdate),DATE(YEAR(fpdate),MONTH(fpdate)+A1458,0),DATE(YEAR(fpdate),MONTH(fpdate)+A1458-1,DAY(fpdate))))))</f>
        <v>#NAME?</v>
      </c>
      <c r="C1458" s="76" t="str">
        <f t="shared" si="2"/>
        <v>#NAME?</v>
      </c>
      <c r="D1458" s="77" t="str">
        <f>IF(A1458="","",IF(A1458=1,start_rate,IF(variable,IF(OR(A1458=1,A1458&lt;$J$23*periods_per_year),D1457,MIN($J$24,IF(MOD(A1458-1,$J$26)=0,MAX($J$25,D1457+$J$27),D1457))),D1457)))</f>
        <v>#NAME?</v>
      </c>
      <c r="E1458" s="78" t="str">
        <f t="shared" si="3"/>
        <v>#NAME?</v>
      </c>
      <c r="F1458" s="78" t="str">
        <f t="shared" si="4"/>
        <v>#NAME?</v>
      </c>
      <c r="G1458" s="78" t="str">
        <f>IF(OR(A1458="",A1458&lt;$E$23),"",IF(J1457&lt;=F1458,0,IF(IF(AND(A1458&gt;=$E$23,MOD(A1458-$E$23,int)=0),$E$24,0)+F1458&gt;=J1457+E1458,J1457+E1458-F1458,IF(AND(A1458&gt;=$E$23,MOD(A1458-$E$23,int)=0),$E$24,0)+IF(IF(AND(A1458&gt;=$E$23,MOD(A1458-$E$23,int)=0),$E$24,0)+IF(MOD(A1458-$E$27,periods_per_year)=0,$E$26,0)+F1458&lt;J1457+E1458,IF(MOD(A1458-$E$27,periods_per_year)=0,$E$26,0),J1457+E1458-IF(AND(A1458&gt;=$E$23,MOD(A1458-$E$23,int)=0),$E$24,0)-F1458))))</f>
        <v>#NAME?</v>
      </c>
      <c r="H1458" s="79"/>
      <c r="I1458" s="78" t="str">
        <f t="shared" si="5"/>
        <v>#NAME?</v>
      </c>
      <c r="J1458" s="78" t="str">
        <f t="shared" si="6"/>
        <v>#NAME?</v>
      </c>
      <c r="K1458" s="78" t="str">
        <f t="shared" si="7"/>
        <v>#NAME?</v>
      </c>
      <c r="L1458" s="78" t="str">
        <f t="shared" si="8"/>
        <v>#NAME?</v>
      </c>
      <c r="M1458" s="4"/>
      <c r="N1458" s="4"/>
      <c r="O1458" s="74" t="str">
        <f t="shared" si="9"/>
        <v>#NAME?</v>
      </c>
      <c r="P1458" s="75" t="str">
        <f>IF(O1458="","",IF(OR(periods_per_year=26,periods_per_year=52),IF(periods_per_year=26,IF(O1458=1,fpdate,P1457+14),IF(periods_per_year=52,IF(O1458=1,fpdate,P1457+7),"n/a")),IF(periods_per_year=24,DATE(YEAR(fpdate),MONTH(fpdate)+(O1458-1)/2+IF(AND(DAY(fpdate)&gt;=15,MOD(O1458,2)=0),1,0),IF(MOD(O1458,2)=0,IF(DAY(fpdate)&gt;=15,DAY(fpdate)-14,DAY(fpdate)+14),DAY(fpdate))),IF(DAY(DATE(YEAR(fpdate),MONTH(fpdate)+O1458-1,DAY(fpdate)))&lt;&gt;DAY(fpdate),DATE(YEAR(fpdate),MONTH(fpdate)+O1458,0),DATE(YEAR(fpdate),MONTH(fpdate)+O1458-1,DAY(fpdate))))))</f>
        <v>#NAME?</v>
      </c>
      <c r="Q1458" s="80" t="str">
        <f>IF(O1458="","",IF(D1458&lt;&gt;"",D1458,IF(O1458=1,start_rate,IF(variable,IF(OR(O1458=1,O1458&lt;$J$23*periods_per_year),Q1457,MIN($J$24,IF(MOD(O1458-1,$J$26)=0,MAX($J$25,Q1457+$J$27),Q1457))),Q1457))))</f>
        <v>#NAME?</v>
      </c>
      <c r="R1458" s="78" t="str">
        <f t="shared" si="10"/>
        <v>#NAME?</v>
      </c>
      <c r="S1458" s="78" t="str">
        <f t="shared" si="11"/>
        <v>#NAME?</v>
      </c>
      <c r="T1458" s="78" t="str">
        <f t="shared" si="12"/>
        <v>#NAME?</v>
      </c>
      <c r="U1458" s="78" t="str">
        <f t="shared" si="13"/>
        <v>#NAME?</v>
      </c>
    </row>
    <row r="1459" ht="12.75" customHeight="1">
      <c r="A1459" s="74" t="str">
        <f t="shared" si="1"/>
        <v>#NAME?</v>
      </c>
      <c r="B1459" s="75" t="str">
        <f>IF(A1459="","",IF(OR(periods_per_year=26,periods_per_year=52),IF(periods_per_year=26,IF(A1459=1,fpdate,B1458+14),IF(periods_per_year=52,IF(A1459=1,fpdate,B1458+7),"n/a")),IF(periods_per_year=24,DATE(YEAR(fpdate),MONTH(fpdate)+(A1459-1)/2+IF(AND(DAY(fpdate)&gt;=15,MOD(A1459,2)=0),1,0),IF(MOD(A1459,2)=0,IF(DAY(fpdate)&gt;=15,DAY(fpdate)-14,DAY(fpdate)+14),DAY(fpdate))),IF(DAY(DATE(YEAR(fpdate),MONTH(fpdate)+A1459-1,DAY(fpdate)))&lt;&gt;DAY(fpdate),DATE(YEAR(fpdate),MONTH(fpdate)+A1459,0),DATE(YEAR(fpdate),MONTH(fpdate)+A1459-1,DAY(fpdate))))))</f>
        <v>#NAME?</v>
      </c>
      <c r="C1459" s="76" t="str">
        <f t="shared" si="2"/>
        <v>#NAME?</v>
      </c>
      <c r="D1459" s="77" t="str">
        <f>IF(A1459="","",IF(A1459=1,start_rate,IF(variable,IF(OR(A1459=1,A1459&lt;$J$23*periods_per_year),D1458,MIN($J$24,IF(MOD(A1459-1,$J$26)=0,MAX($J$25,D1458+$J$27),D1458))),D1458)))</f>
        <v>#NAME?</v>
      </c>
      <c r="E1459" s="78" t="str">
        <f t="shared" si="3"/>
        <v>#NAME?</v>
      </c>
      <c r="F1459" s="78" t="str">
        <f t="shared" si="4"/>
        <v>#NAME?</v>
      </c>
      <c r="G1459" s="78" t="str">
        <f>IF(OR(A1459="",A1459&lt;$E$23),"",IF(J1458&lt;=F1459,0,IF(IF(AND(A1459&gt;=$E$23,MOD(A1459-$E$23,int)=0),$E$24,0)+F1459&gt;=J1458+E1459,J1458+E1459-F1459,IF(AND(A1459&gt;=$E$23,MOD(A1459-$E$23,int)=0),$E$24,0)+IF(IF(AND(A1459&gt;=$E$23,MOD(A1459-$E$23,int)=0),$E$24,0)+IF(MOD(A1459-$E$27,periods_per_year)=0,$E$26,0)+F1459&lt;J1458+E1459,IF(MOD(A1459-$E$27,periods_per_year)=0,$E$26,0),J1458+E1459-IF(AND(A1459&gt;=$E$23,MOD(A1459-$E$23,int)=0),$E$24,0)-F1459))))</f>
        <v>#NAME?</v>
      </c>
      <c r="H1459" s="79"/>
      <c r="I1459" s="78" t="str">
        <f t="shared" si="5"/>
        <v>#NAME?</v>
      </c>
      <c r="J1459" s="78" t="str">
        <f t="shared" si="6"/>
        <v>#NAME?</v>
      </c>
      <c r="K1459" s="78" t="str">
        <f t="shared" si="7"/>
        <v>#NAME?</v>
      </c>
      <c r="L1459" s="78" t="str">
        <f t="shared" si="8"/>
        <v>#NAME?</v>
      </c>
      <c r="M1459" s="4"/>
      <c r="N1459" s="4"/>
      <c r="O1459" s="74" t="str">
        <f t="shared" si="9"/>
        <v>#NAME?</v>
      </c>
      <c r="P1459" s="75" t="str">
        <f>IF(O1459="","",IF(OR(periods_per_year=26,periods_per_year=52),IF(periods_per_year=26,IF(O1459=1,fpdate,P1458+14),IF(periods_per_year=52,IF(O1459=1,fpdate,P1458+7),"n/a")),IF(periods_per_year=24,DATE(YEAR(fpdate),MONTH(fpdate)+(O1459-1)/2+IF(AND(DAY(fpdate)&gt;=15,MOD(O1459,2)=0),1,0),IF(MOD(O1459,2)=0,IF(DAY(fpdate)&gt;=15,DAY(fpdate)-14,DAY(fpdate)+14),DAY(fpdate))),IF(DAY(DATE(YEAR(fpdate),MONTH(fpdate)+O1459-1,DAY(fpdate)))&lt;&gt;DAY(fpdate),DATE(YEAR(fpdate),MONTH(fpdate)+O1459,0),DATE(YEAR(fpdate),MONTH(fpdate)+O1459-1,DAY(fpdate))))))</f>
        <v>#NAME?</v>
      </c>
      <c r="Q1459" s="80" t="str">
        <f>IF(O1459="","",IF(D1459&lt;&gt;"",D1459,IF(O1459=1,start_rate,IF(variable,IF(OR(O1459=1,O1459&lt;$J$23*periods_per_year),Q1458,MIN($J$24,IF(MOD(O1459-1,$J$26)=0,MAX($J$25,Q1458+$J$27),Q1458))),Q1458))))</f>
        <v>#NAME?</v>
      </c>
      <c r="R1459" s="78" t="str">
        <f t="shared" si="10"/>
        <v>#NAME?</v>
      </c>
      <c r="S1459" s="78" t="str">
        <f t="shared" si="11"/>
        <v>#NAME?</v>
      </c>
      <c r="T1459" s="78" t="str">
        <f t="shared" si="12"/>
        <v>#NAME?</v>
      </c>
      <c r="U1459" s="78" t="str">
        <f t="shared" si="13"/>
        <v>#NAME?</v>
      </c>
    </row>
    <row r="1460" ht="12.75" customHeight="1">
      <c r="A1460" s="74" t="str">
        <f t="shared" si="1"/>
        <v>#NAME?</v>
      </c>
      <c r="B1460" s="75" t="str">
        <f>IF(A1460="","",IF(OR(periods_per_year=26,periods_per_year=52),IF(periods_per_year=26,IF(A1460=1,fpdate,B1459+14),IF(periods_per_year=52,IF(A1460=1,fpdate,B1459+7),"n/a")),IF(periods_per_year=24,DATE(YEAR(fpdate),MONTH(fpdate)+(A1460-1)/2+IF(AND(DAY(fpdate)&gt;=15,MOD(A1460,2)=0),1,0),IF(MOD(A1460,2)=0,IF(DAY(fpdate)&gt;=15,DAY(fpdate)-14,DAY(fpdate)+14),DAY(fpdate))),IF(DAY(DATE(YEAR(fpdate),MONTH(fpdate)+A1460-1,DAY(fpdate)))&lt;&gt;DAY(fpdate),DATE(YEAR(fpdate),MONTH(fpdate)+A1460,0),DATE(YEAR(fpdate),MONTH(fpdate)+A1460-1,DAY(fpdate))))))</f>
        <v>#NAME?</v>
      </c>
      <c r="C1460" s="76" t="str">
        <f t="shared" si="2"/>
        <v>#NAME?</v>
      </c>
      <c r="D1460" s="77" t="str">
        <f>IF(A1460="","",IF(A1460=1,start_rate,IF(variable,IF(OR(A1460=1,A1460&lt;$J$23*periods_per_year),D1459,MIN($J$24,IF(MOD(A1460-1,$J$26)=0,MAX($J$25,D1459+$J$27),D1459))),D1459)))</f>
        <v>#NAME?</v>
      </c>
      <c r="E1460" s="78" t="str">
        <f t="shared" si="3"/>
        <v>#NAME?</v>
      </c>
      <c r="F1460" s="78" t="str">
        <f t="shared" si="4"/>
        <v>#NAME?</v>
      </c>
      <c r="G1460" s="78" t="str">
        <f>IF(OR(A1460="",A1460&lt;$E$23),"",IF(J1459&lt;=F1460,0,IF(IF(AND(A1460&gt;=$E$23,MOD(A1460-$E$23,int)=0),$E$24,0)+F1460&gt;=J1459+E1460,J1459+E1460-F1460,IF(AND(A1460&gt;=$E$23,MOD(A1460-$E$23,int)=0),$E$24,0)+IF(IF(AND(A1460&gt;=$E$23,MOD(A1460-$E$23,int)=0),$E$24,0)+IF(MOD(A1460-$E$27,periods_per_year)=0,$E$26,0)+F1460&lt;J1459+E1460,IF(MOD(A1460-$E$27,periods_per_year)=0,$E$26,0),J1459+E1460-IF(AND(A1460&gt;=$E$23,MOD(A1460-$E$23,int)=0),$E$24,0)-F1460))))</f>
        <v>#NAME?</v>
      </c>
      <c r="H1460" s="79"/>
      <c r="I1460" s="78" t="str">
        <f t="shared" si="5"/>
        <v>#NAME?</v>
      </c>
      <c r="J1460" s="78" t="str">
        <f t="shared" si="6"/>
        <v>#NAME?</v>
      </c>
      <c r="K1460" s="78" t="str">
        <f t="shared" si="7"/>
        <v>#NAME?</v>
      </c>
      <c r="L1460" s="78" t="str">
        <f t="shared" si="8"/>
        <v>#NAME?</v>
      </c>
      <c r="M1460" s="4"/>
      <c r="N1460" s="4"/>
      <c r="O1460" s="74" t="str">
        <f t="shared" si="9"/>
        <v>#NAME?</v>
      </c>
      <c r="P1460" s="75" t="str">
        <f>IF(O1460="","",IF(OR(periods_per_year=26,periods_per_year=52),IF(periods_per_year=26,IF(O1460=1,fpdate,P1459+14),IF(periods_per_year=52,IF(O1460=1,fpdate,P1459+7),"n/a")),IF(periods_per_year=24,DATE(YEAR(fpdate),MONTH(fpdate)+(O1460-1)/2+IF(AND(DAY(fpdate)&gt;=15,MOD(O1460,2)=0),1,0),IF(MOD(O1460,2)=0,IF(DAY(fpdate)&gt;=15,DAY(fpdate)-14,DAY(fpdate)+14),DAY(fpdate))),IF(DAY(DATE(YEAR(fpdate),MONTH(fpdate)+O1460-1,DAY(fpdate)))&lt;&gt;DAY(fpdate),DATE(YEAR(fpdate),MONTH(fpdate)+O1460,0),DATE(YEAR(fpdate),MONTH(fpdate)+O1460-1,DAY(fpdate))))))</f>
        <v>#NAME?</v>
      </c>
      <c r="Q1460" s="80" t="str">
        <f>IF(O1460="","",IF(D1460&lt;&gt;"",D1460,IF(O1460=1,start_rate,IF(variable,IF(OR(O1460=1,O1460&lt;$J$23*periods_per_year),Q1459,MIN($J$24,IF(MOD(O1460-1,$J$26)=0,MAX($J$25,Q1459+$J$27),Q1459))),Q1459))))</f>
        <v>#NAME?</v>
      </c>
      <c r="R1460" s="78" t="str">
        <f t="shared" si="10"/>
        <v>#NAME?</v>
      </c>
      <c r="S1460" s="78" t="str">
        <f t="shared" si="11"/>
        <v>#NAME?</v>
      </c>
      <c r="T1460" s="78" t="str">
        <f t="shared" si="12"/>
        <v>#NAME?</v>
      </c>
      <c r="U1460" s="78" t="str">
        <f t="shared" si="13"/>
        <v>#NAME?</v>
      </c>
    </row>
    <row r="1461" ht="12.75" customHeight="1">
      <c r="A1461" s="74" t="str">
        <f t="shared" si="1"/>
        <v>#NAME?</v>
      </c>
      <c r="B1461" s="75" t="str">
        <f>IF(A1461="","",IF(OR(periods_per_year=26,periods_per_year=52),IF(periods_per_year=26,IF(A1461=1,fpdate,B1460+14),IF(periods_per_year=52,IF(A1461=1,fpdate,B1460+7),"n/a")),IF(periods_per_year=24,DATE(YEAR(fpdate),MONTH(fpdate)+(A1461-1)/2+IF(AND(DAY(fpdate)&gt;=15,MOD(A1461,2)=0),1,0),IF(MOD(A1461,2)=0,IF(DAY(fpdate)&gt;=15,DAY(fpdate)-14,DAY(fpdate)+14),DAY(fpdate))),IF(DAY(DATE(YEAR(fpdate),MONTH(fpdate)+A1461-1,DAY(fpdate)))&lt;&gt;DAY(fpdate),DATE(YEAR(fpdate),MONTH(fpdate)+A1461,0),DATE(YEAR(fpdate),MONTH(fpdate)+A1461-1,DAY(fpdate))))))</f>
        <v>#NAME?</v>
      </c>
      <c r="C1461" s="76" t="str">
        <f t="shared" si="2"/>
        <v>#NAME?</v>
      </c>
      <c r="D1461" s="77" t="str">
        <f>IF(A1461="","",IF(A1461=1,start_rate,IF(variable,IF(OR(A1461=1,A1461&lt;$J$23*periods_per_year),D1460,MIN($J$24,IF(MOD(A1461-1,$J$26)=0,MAX($J$25,D1460+$J$27),D1460))),D1460)))</f>
        <v>#NAME?</v>
      </c>
      <c r="E1461" s="78" t="str">
        <f t="shared" si="3"/>
        <v>#NAME?</v>
      </c>
      <c r="F1461" s="78" t="str">
        <f t="shared" si="4"/>
        <v>#NAME?</v>
      </c>
      <c r="G1461" s="78" t="str">
        <f>IF(OR(A1461="",A1461&lt;$E$23),"",IF(J1460&lt;=F1461,0,IF(IF(AND(A1461&gt;=$E$23,MOD(A1461-$E$23,int)=0),$E$24,0)+F1461&gt;=J1460+E1461,J1460+E1461-F1461,IF(AND(A1461&gt;=$E$23,MOD(A1461-$E$23,int)=0),$E$24,0)+IF(IF(AND(A1461&gt;=$E$23,MOD(A1461-$E$23,int)=0),$E$24,0)+IF(MOD(A1461-$E$27,periods_per_year)=0,$E$26,0)+F1461&lt;J1460+E1461,IF(MOD(A1461-$E$27,periods_per_year)=0,$E$26,0),J1460+E1461-IF(AND(A1461&gt;=$E$23,MOD(A1461-$E$23,int)=0),$E$24,0)-F1461))))</f>
        <v>#NAME?</v>
      </c>
      <c r="H1461" s="79"/>
      <c r="I1461" s="78" t="str">
        <f t="shared" si="5"/>
        <v>#NAME?</v>
      </c>
      <c r="J1461" s="78" t="str">
        <f t="shared" si="6"/>
        <v>#NAME?</v>
      </c>
      <c r="K1461" s="78" t="str">
        <f t="shared" si="7"/>
        <v>#NAME?</v>
      </c>
      <c r="L1461" s="78" t="str">
        <f t="shared" si="8"/>
        <v>#NAME?</v>
      </c>
      <c r="M1461" s="4"/>
      <c r="N1461" s="4"/>
      <c r="O1461" s="74" t="str">
        <f t="shared" si="9"/>
        <v>#NAME?</v>
      </c>
      <c r="P1461" s="75" t="str">
        <f>IF(O1461="","",IF(OR(periods_per_year=26,periods_per_year=52),IF(periods_per_year=26,IF(O1461=1,fpdate,P1460+14),IF(periods_per_year=52,IF(O1461=1,fpdate,P1460+7),"n/a")),IF(periods_per_year=24,DATE(YEAR(fpdate),MONTH(fpdate)+(O1461-1)/2+IF(AND(DAY(fpdate)&gt;=15,MOD(O1461,2)=0),1,0),IF(MOD(O1461,2)=0,IF(DAY(fpdate)&gt;=15,DAY(fpdate)-14,DAY(fpdate)+14),DAY(fpdate))),IF(DAY(DATE(YEAR(fpdate),MONTH(fpdate)+O1461-1,DAY(fpdate)))&lt;&gt;DAY(fpdate),DATE(YEAR(fpdate),MONTH(fpdate)+O1461,0),DATE(YEAR(fpdate),MONTH(fpdate)+O1461-1,DAY(fpdate))))))</f>
        <v>#NAME?</v>
      </c>
      <c r="Q1461" s="80" t="str">
        <f>IF(O1461="","",IF(D1461&lt;&gt;"",D1461,IF(O1461=1,start_rate,IF(variable,IF(OR(O1461=1,O1461&lt;$J$23*periods_per_year),Q1460,MIN($J$24,IF(MOD(O1461-1,$J$26)=0,MAX($J$25,Q1460+$J$27),Q1460))),Q1460))))</f>
        <v>#NAME?</v>
      </c>
      <c r="R1461" s="78" t="str">
        <f t="shared" si="10"/>
        <v>#NAME?</v>
      </c>
      <c r="S1461" s="78" t="str">
        <f t="shared" si="11"/>
        <v>#NAME?</v>
      </c>
      <c r="T1461" s="78" t="str">
        <f t="shared" si="12"/>
        <v>#NAME?</v>
      </c>
      <c r="U1461" s="78" t="str">
        <f t="shared" si="13"/>
        <v>#NAME?</v>
      </c>
    </row>
    <row r="1462" ht="12.75" customHeight="1">
      <c r="A1462" s="74" t="str">
        <f t="shared" si="1"/>
        <v>#NAME?</v>
      </c>
      <c r="B1462" s="75" t="str">
        <f>IF(A1462="","",IF(OR(periods_per_year=26,periods_per_year=52),IF(periods_per_year=26,IF(A1462=1,fpdate,B1461+14),IF(periods_per_year=52,IF(A1462=1,fpdate,B1461+7),"n/a")),IF(periods_per_year=24,DATE(YEAR(fpdate),MONTH(fpdate)+(A1462-1)/2+IF(AND(DAY(fpdate)&gt;=15,MOD(A1462,2)=0),1,0),IF(MOD(A1462,2)=0,IF(DAY(fpdate)&gt;=15,DAY(fpdate)-14,DAY(fpdate)+14),DAY(fpdate))),IF(DAY(DATE(YEAR(fpdate),MONTH(fpdate)+A1462-1,DAY(fpdate)))&lt;&gt;DAY(fpdate),DATE(YEAR(fpdate),MONTH(fpdate)+A1462,0),DATE(YEAR(fpdate),MONTH(fpdate)+A1462-1,DAY(fpdate))))))</f>
        <v>#NAME?</v>
      </c>
      <c r="C1462" s="76" t="str">
        <f t="shared" si="2"/>
        <v>#NAME?</v>
      </c>
      <c r="D1462" s="77" t="str">
        <f>IF(A1462="","",IF(A1462=1,start_rate,IF(variable,IF(OR(A1462=1,A1462&lt;$J$23*periods_per_year),D1461,MIN($J$24,IF(MOD(A1462-1,$J$26)=0,MAX($J$25,D1461+$J$27),D1461))),D1461)))</f>
        <v>#NAME?</v>
      </c>
      <c r="E1462" s="78" t="str">
        <f t="shared" si="3"/>
        <v>#NAME?</v>
      </c>
      <c r="F1462" s="78" t="str">
        <f t="shared" si="4"/>
        <v>#NAME?</v>
      </c>
      <c r="G1462" s="78" t="str">
        <f>IF(OR(A1462="",A1462&lt;$E$23),"",IF(J1461&lt;=F1462,0,IF(IF(AND(A1462&gt;=$E$23,MOD(A1462-$E$23,int)=0),$E$24,0)+F1462&gt;=J1461+E1462,J1461+E1462-F1462,IF(AND(A1462&gt;=$E$23,MOD(A1462-$E$23,int)=0),$E$24,0)+IF(IF(AND(A1462&gt;=$E$23,MOD(A1462-$E$23,int)=0),$E$24,0)+IF(MOD(A1462-$E$27,periods_per_year)=0,$E$26,0)+F1462&lt;J1461+E1462,IF(MOD(A1462-$E$27,periods_per_year)=0,$E$26,0),J1461+E1462-IF(AND(A1462&gt;=$E$23,MOD(A1462-$E$23,int)=0),$E$24,0)-F1462))))</f>
        <v>#NAME?</v>
      </c>
      <c r="H1462" s="79"/>
      <c r="I1462" s="78" t="str">
        <f t="shared" si="5"/>
        <v>#NAME?</v>
      </c>
      <c r="J1462" s="78" t="str">
        <f t="shared" si="6"/>
        <v>#NAME?</v>
      </c>
      <c r="K1462" s="78" t="str">
        <f t="shared" si="7"/>
        <v>#NAME?</v>
      </c>
      <c r="L1462" s="78" t="str">
        <f t="shared" si="8"/>
        <v>#NAME?</v>
      </c>
      <c r="M1462" s="4"/>
      <c r="N1462" s="4"/>
      <c r="O1462" s="74" t="str">
        <f t="shared" si="9"/>
        <v>#NAME?</v>
      </c>
      <c r="P1462" s="75" t="str">
        <f>IF(O1462="","",IF(OR(periods_per_year=26,periods_per_year=52),IF(periods_per_year=26,IF(O1462=1,fpdate,P1461+14),IF(periods_per_year=52,IF(O1462=1,fpdate,P1461+7),"n/a")),IF(periods_per_year=24,DATE(YEAR(fpdate),MONTH(fpdate)+(O1462-1)/2+IF(AND(DAY(fpdate)&gt;=15,MOD(O1462,2)=0),1,0),IF(MOD(O1462,2)=0,IF(DAY(fpdate)&gt;=15,DAY(fpdate)-14,DAY(fpdate)+14),DAY(fpdate))),IF(DAY(DATE(YEAR(fpdate),MONTH(fpdate)+O1462-1,DAY(fpdate)))&lt;&gt;DAY(fpdate),DATE(YEAR(fpdate),MONTH(fpdate)+O1462,0),DATE(YEAR(fpdate),MONTH(fpdate)+O1462-1,DAY(fpdate))))))</f>
        <v>#NAME?</v>
      </c>
      <c r="Q1462" s="80" t="str">
        <f>IF(O1462="","",IF(D1462&lt;&gt;"",D1462,IF(O1462=1,start_rate,IF(variable,IF(OR(O1462=1,O1462&lt;$J$23*periods_per_year),Q1461,MIN($J$24,IF(MOD(O1462-1,$J$26)=0,MAX($J$25,Q1461+$J$27),Q1461))),Q1461))))</f>
        <v>#NAME?</v>
      </c>
      <c r="R1462" s="78" t="str">
        <f t="shared" si="10"/>
        <v>#NAME?</v>
      </c>
      <c r="S1462" s="78" t="str">
        <f t="shared" si="11"/>
        <v>#NAME?</v>
      </c>
      <c r="T1462" s="78" t="str">
        <f t="shared" si="12"/>
        <v>#NAME?</v>
      </c>
      <c r="U1462" s="78" t="str">
        <f t="shared" si="13"/>
        <v>#NAME?</v>
      </c>
    </row>
    <row r="1463" ht="12.75" customHeight="1">
      <c r="A1463" s="74" t="str">
        <f t="shared" si="1"/>
        <v>#NAME?</v>
      </c>
      <c r="B1463" s="75" t="str">
        <f>IF(A1463="","",IF(OR(periods_per_year=26,periods_per_year=52),IF(periods_per_year=26,IF(A1463=1,fpdate,B1462+14),IF(periods_per_year=52,IF(A1463=1,fpdate,B1462+7),"n/a")),IF(periods_per_year=24,DATE(YEAR(fpdate),MONTH(fpdate)+(A1463-1)/2+IF(AND(DAY(fpdate)&gt;=15,MOD(A1463,2)=0),1,0),IF(MOD(A1463,2)=0,IF(DAY(fpdate)&gt;=15,DAY(fpdate)-14,DAY(fpdate)+14),DAY(fpdate))),IF(DAY(DATE(YEAR(fpdate),MONTH(fpdate)+A1463-1,DAY(fpdate)))&lt;&gt;DAY(fpdate),DATE(YEAR(fpdate),MONTH(fpdate)+A1463,0),DATE(YEAR(fpdate),MONTH(fpdate)+A1463-1,DAY(fpdate))))))</f>
        <v>#NAME?</v>
      </c>
      <c r="C1463" s="76" t="str">
        <f t="shared" si="2"/>
        <v>#NAME?</v>
      </c>
      <c r="D1463" s="77" t="str">
        <f>IF(A1463="","",IF(A1463=1,start_rate,IF(variable,IF(OR(A1463=1,A1463&lt;$J$23*periods_per_year),D1462,MIN($J$24,IF(MOD(A1463-1,$J$26)=0,MAX($J$25,D1462+$J$27),D1462))),D1462)))</f>
        <v>#NAME?</v>
      </c>
      <c r="E1463" s="78" t="str">
        <f t="shared" si="3"/>
        <v>#NAME?</v>
      </c>
      <c r="F1463" s="78" t="str">
        <f t="shared" si="4"/>
        <v>#NAME?</v>
      </c>
      <c r="G1463" s="78" t="str">
        <f>IF(OR(A1463="",A1463&lt;$E$23),"",IF(J1462&lt;=F1463,0,IF(IF(AND(A1463&gt;=$E$23,MOD(A1463-$E$23,int)=0),$E$24,0)+F1463&gt;=J1462+E1463,J1462+E1463-F1463,IF(AND(A1463&gt;=$E$23,MOD(A1463-$E$23,int)=0),$E$24,0)+IF(IF(AND(A1463&gt;=$E$23,MOD(A1463-$E$23,int)=0),$E$24,0)+IF(MOD(A1463-$E$27,periods_per_year)=0,$E$26,0)+F1463&lt;J1462+E1463,IF(MOD(A1463-$E$27,periods_per_year)=0,$E$26,0),J1462+E1463-IF(AND(A1463&gt;=$E$23,MOD(A1463-$E$23,int)=0),$E$24,0)-F1463))))</f>
        <v>#NAME?</v>
      </c>
      <c r="H1463" s="79"/>
      <c r="I1463" s="78" t="str">
        <f t="shared" si="5"/>
        <v>#NAME?</v>
      </c>
      <c r="J1463" s="78" t="str">
        <f t="shared" si="6"/>
        <v>#NAME?</v>
      </c>
      <c r="K1463" s="78" t="str">
        <f t="shared" si="7"/>
        <v>#NAME?</v>
      </c>
      <c r="L1463" s="78" t="str">
        <f t="shared" si="8"/>
        <v>#NAME?</v>
      </c>
      <c r="M1463" s="4"/>
      <c r="N1463" s="4"/>
      <c r="O1463" s="74" t="str">
        <f t="shared" si="9"/>
        <v>#NAME?</v>
      </c>
      <c r="P1463" s="75" t="str">
        <f>IF(O1463="","",IF(OR(periods_per_year=26,periods_per_year=52),IF(periods_per_year=26,IF(O1463=1,fpdate,P1462+14),IF(periods_per_year=52,IF(O1463=1,fpdate,P1462+7),"n/a")),IF(periods_per_year=24,DATE(YEAR(fpdate),MONTH(fpdate)+(O1463-1)/2+IF(AND(DAY(fpdate)&gt;=15,MOD(O1463,2)=0),1,0),IF(MOD(O1463,2)=0,IF(DAY(fpdate)&gt;=15,DAY(fpdate)-14,DAY(fpdate)+14),DAY(fpdate))),IF(DAY(DATE(YEAR(fpdate),MONTH(fpdate)+O1463-1,DAY(fpdate)))&lt;&gt;DAY(fpdate),DATE(YEAR(fpdate),MONTH(fpdate)+O1463,0),DATE(YEAR(fpdate),MONTH(fpdate)+O1463-1,DAY(fpdate))))))</f>
        <v>#NAME?</v>
      </c>
      <c r="Q1463" s="80" t="str">
        <f>IF(O1463="","",IF(D1463&lt;&gt;"",D1463,IF(O1463=1,start_rate,IF(variable,IF(OR(O1463=1,O1463&lt;$J$23*periods_per_year),Q1462,MIN($J$24,IF(MOD(O1463-1,$J$26)=0,MAX($J$25,Q1462+$J$27),Q1462))),Q1462))))</f>
        <v>#NAME?</v>
      </c>
      <c r="R1463" s="78" t="str">
        <f t="shared" si="10"/>
        <v>#NAME?</v>
      </c>
      <c r="S1463" s="78" t="str">
        <f t="shared" si="11"/>
        <v>#NAME?</v>
      </c>
      <c r="T1463" s="78" t="str">
        <f t="shared" si="12"/>
        <v>#NAME?</v>
      </c>
      <c r="U1463" s="78" t="str">
        <f t="shared" si="13"/>
        <v>#NAME?</v>
      </c>
    </row>
    <row r="1464" ht="12.75" customHeight="1">
      <c r="A1464" s="74" t="str">
        <f t="shared" si="1"/>
        <v>#NAME?</v>
      </c>
      <c r="B1464" s="75" t="str">
        <f>IF(A1464="","",IF(OR(periods_per_year=26,periods_per_year=52),IF(periods_per_year=26,IF(A1464=1,fpdate,B1463+14),IF(periods_per_year=52,IF(A1464=1,fpdate,B1463+7),"n/a")),IF(periods_per_year=24,DATE(YEAR(fpdate),MONTH(fpdate)+(A1464-1)/2+IF(AND(DAY(fpdate)&gt;=15,MOD(A1464,2)=0),1,0),IF(MOD(A1464,2)=0,IF(DAY(fpdate)&gt;=15,DAY(fpdate)-14,DAY(fpdate)+14),DAY(fpdate))),IF(DAY(DATE(YEAR(fpdate),MONTH(fpdate)+A1464-1,DAY(fpdate)))&lt;&gt;DAY(fpdate),DATE(YEAR(fpdate),MONTH(fpdate)+A1464,0),DATE(YEAR(fpdate),MONTH(fpdate)+A1464-1,DAY(fpdate))))))</f>
        <v>#NAME?</v>
      </c>
      <c r="C1464" s="76" t="str">
        <f t="shared" si="2"/>
        <v>#NAME?</v>
      </c>
      <c r="D1464" s="77" t="str">
        <f>IF(A1464="","",IF(A1464=1,start_rate,IF(variable,IF(OR(A1464=1,A1464&lt;$J$23*periods_per_year),D1463,MIN($J$24,IF(MOD(A1464-1,$J$26)=0,MAX($J$25,D1463+$J$27),D1463))),D1463)))</f>
        <v>#NAME?</v>
      </c>
      <c r="E1464" s="78" t="str">
        <f t="shared" si="3"/>
        <v>#NAME?</v>
      </c>
      <c r="F1464" s="78" t="str">
        <f t="shared" si="4"/>
        <v>#NAME?</v>
      </c>
      <c r="G1464" s="78" t="str">
        <f>IF(OR(A1464="",A1464&lt;$E$23),"",IF(J1463&lt;=F1464,0,IF(IF(AND(A1464&gt;=$E$23,MOD(A1464-$E$23,int)=0),$E$24,0)+F1464&gt;=J1463+E1464,J1463+E1464-F1464,IF(AND(A1464&gt;=$E$23,MOD(A1464-$E$23,int)=0),$E$24,0)+IF(IF(AND(A1464&gt;=$E$23,MOD(A1464-$E$23,int)=0),$E$24,0)+IF(MOD(A1464-$E$27,periods_per_year)=0,$E$26,0)+F1464&lt;J1463+E1464,IF(MOD(A1464-$E$27,periods_per_year)=0,$E$26,0),J1463+E1464-IF(AND(A1464&gt;=$E$23,MOD(A1464-$E$23,int)=0),$E$24,0)-F1464))))</f>
        <v>#NAME?</v>
      </c>
      <c r="H1464" s="79"/>
      <c r="I1464" s="78" t="str">
        <f t="shared" si="5"/>
        <v>#NAME?</v>
      </c>
      <c r="J1464" s="78" t="str">
        <f t="shared" si="6"/>
        <v>#NAME?</v>
      </c>
      <c r="K1464" s="78" t="str">
        <f t="shared" si="7"/>
        <v>#NAME?</v>
      </c>
      <c r="L1464" s="78" t="str">
        <f t="shared" si="8"/>
        <v>#NAME?</v>
      </c>
      <c r="M1464" s="4"/>
      <c r="N1464" s="4"/>
      <c r="O1464" s="74" t="str">
        <f t="shared" si="9"/>
        <v>#NAME?</v>
      </c>
      <c r="P1464" s="75" t="str">
        <f>IF(O1464="","",IF(OR(periods_per_year=26,periods_per_year=52),IF(periods_per_year=26,IF(O1464=1,fpdate,P1463+14),IF(periods_per_year=52,IF(O1464=1,fpdate,P1463+7),"n/a")),IF(periods_per_year=24,DATE(YEAR(fpdate),MONTH(fpdate)+(O1464-1)/2+IF(AND(DAY(fpdate)&gt;=15,MOD(O1464,2)=0),1,0),IF(MOD(O1464,2)=0,IF(DAY(fpdate)&gt;=15,DAY(fpdate)-14,DAY(fpdate)+14),DAY(fpdate))),IF(DAY(DATE(YEAR(fpdate),MONTH(fpdate)+O1464-1,DAY(fpdate)))&lt;&gt;DAY(fpdate),DATE(YEAR(fpdate),MONTH(fpdate)+O1464,0),DATE(YEAR(fpdate),MONTH(fpdate)+O1464-1,DAY(fpdate))))))</f>
        <v>#NAME?</v>
      </c>
      <c r="Q1464" s="80" t="str">
        <f>IF(O1464="","",IF(D1464&lt;&gt;"",D1464,IF(O1464=1,start_rate,IF(variable,IF(OR(O1464=1,O1464&lt;$J$23*periods_per_year),Q1463,MIN($J$24,IF(MOD(O1464-1,$J$26)=0,MAX($J$25,Q1463+$J$27),Q1463))),Q1463))))</f>
        <v>#NAME?</v>
      </c>
      <c r="R1464" s="78" t="str">
        <f t="shared" si="10"/>
        <v>#NAME?</v>
      </c>
      <c r="S1464" s="78" t="str">
        <f t="shared" si="11"/>
        <v>#NAME?</v>
      </c>
      <c r="T1464" s="78" t="str">
        <f t="shared" si="12"/>
        <v>#NAME?</v>
      </c>
      <c r="U1464" s="78" t="str">
        <f t="shared" si="13"/>
        <v>#NAME?</v>
      </c>
    </row>
    <row r="1465" ht="12.75" customHeight="1">
      <c r="A1465" s="74" t="str">
        <f t="shared" si="1"/>
        <v>#NAME?</v>
      </c>
      <c r="B1465" s="75" t="str">
        <f>IF(A1465="","",IF(OR(periods_per_year=26,periods_per_year=52),IF(periods_per_year=26,IF(A1465=1,fpdate,B1464+14),IF(periods_per_year=52,IF(A1465=1,fpdate,B1464+7),"n/a")),IF(periods_per_year=24,DATE(YEAR(fpdate),MONTH(fpdate)+(A1465-1)/2+IF(AND(DAY(fpdate)&gt;=15,MOD(A1465,2)=0),1,0),IF(MOD(A1465,2)=0,IF(DAY(fpdate)&gt;=15,DAY(fpdate)-14,DAY(fpdate)+14),DAY(fpdate))),IF(DAY(DATE(YEAR(fpdate),MONTH(fpdate)+A1465-1,DAY(fpdate)))&lt;&gt;DAY(fpdate),DATE(YEAR(fpdate),MONTH(fpdate)+A1465,0),DATE(YEAR(fpdate),MONTH(fpdate)+A1465-1,DAY(fpdate))))))</f>
        <v>#NAME?</v>
      </c>
      <c r="C1465" s="76" t="str">
        <f t="shared" si="2"/>
        <v>#NAME?</v>
      </c>
      <c r="D1465" s="77" t="str">
        <f>IF(A1465="","",IF(A1465=1,start_rate,IF(variable,IF(OR(A1465=1,A1465&lt;$J$23*periods_per_year),D1464,MIN($J$24,IF(MOD(A1465-1,$J$26)=0,MAX($J$25,D1464+$J$27),D1464))),D1464)))</f>
        <v>#NAME?</v>
      </c>
      <c r="E1465" s="78" t="str">
        <f t="shared" si="3"/>
        <v>#NAME?</v>
      </c>
      <c r="F1465" s="78" t="str">
        <f t="shared" si="4"/>
        <v>#NAME?</v>
      </c>
      <c r="G1465" s="78" t="str">
        <f>IF(OR(A1465="",A1465&lt;$E$23),"",IF(J1464&lt;=F1465,0,IF(IF(AND(A1465&gt;=$E$23,MOD(A1465-$E$23,int)=0),$E$24,0)+F1465&gt;=J1464+E1465,J1464+E1465-F1465,IF(AND(A1465&gt;=$E$23,MOD(A1465-$E$23,int)=0),$E$24,0)+IF(IF(AND(A1465&gt;=$E$23,MOD(A1465-$E$23,int)=0),$E$24,0)+IF(MOD(A1465-$E$27,periods_per_year)=0,$E$26,0)+F1465&lt;J1464+E1465,IF(MOD(A1465-$E$27,periods_per_year)=0,$E$26,0),J1464+E1465-IF(AND(A1465&gt;=$E$23,MOD(A1465-$E$23,int)=0),$E$24,0)-F1465))))</f>
        <v>#NAME?</v>
      </c>
      <c r="H1465" s="79"/>
      <c r="I1465" s="78" t="str">
        <f t="shared" si="5"/>
        <v>#NAME?</v>
      </c>
      <c r="J1465" s="78" t="str">
        <f t="shared" si="6"/>
        <v>#NAME?</v>
      </c>
      <c r="K1465" s="78" t="str">
        <f t="shared" si="7"/>
        <v>#NAME?</v>
      </c>
      <c r="L1465" s="78" t="str">
        <f t="shared" si="8"/>
        <v>#NAME?</v>
      </c>
      <c r="M1465" s="4"/>
      <c r="N1465" s="4"/>
      <c r="O1465" s="74" t="str">
        <f t="shared" si="9"/>
        <v>#NAME?</v>
      </c>
      <c r="P1465" s="75" t="str">
        <f>IF(O1465="","",IF(OR(periods_per_year=26,periods_per_year=52),IF(periods_per_year=26,IF(O1465=1,fpdate,P1464+14),IF(periods_per_year=52,IF(O1465=1,fpdate,P1464+7),"n/a")),IF(periods_per_year=24,DATE(YEAR(fpdate),MONTH(fpdate)+(O1465-1)/2+IF(AND(DAY(fpdate)&gt;=15,MOD(O1465,2)=0),1,0),IF(MOD(O1465,2)=0,IF(DAY(fpdate)&gt;=15,DAY(fpdate)-14,DAY(fpdate)+14),DAY(fpdate))),IF(DAY(DATE(YEAR(fpdate),MONTH(fpdate)+O1465-1,DAY(fpdate)))&lt;&gt;DAY(fpdate),DATE(YEAR(fpdate),MONTH(fpdate)+O1465,0),DATE(YEAR(fpdate),MONTH(fpdate)+O1465-1,DAY(fpdate))))))</f>
        <v>#NAME?</v>
      </c>
      <c r="Q1465" s="80" t="str">
        <f>IF(O1465="","",IF(D1465&lt;&gt;"",D1465,IF(O1465=1,start_rate,IF(variable,IF(OR(O1465=1,O1465&lt;$J$23*periods_per_year),Q1464,MIN($J$24,IF(MOD(O1465-1,$J$26)=0,MAX($J$25,Q1464+$J$27),Q1464))),Q1464))))</f>
        <v>#NAME?</v>
      </c>
      <c r="R1465" s="78" t="str">
        <f t="shared" si="10"/>
        <v>#NAME?</v>
      </c>
      <c r="S1465" s="78" t="str">
        <f t="shared" si="11"/>
        <v>#NAME?</v>
      </c>
      <c r="T1465" s="78" t="str">
        <f t="shared" si="12"/>
        <v>#NAME?</v>
      </c>
      <c r="U1465" s="78" t="str">
        <f t="shared" si="13"/>
        <v>#NAME?</v>
      </c>
    </row>
    <row r="1466" ht="12.75" customHeight="1">
      <c r="A1466" s="74" t="str">
        <f t="shared" si="1"/>
        <v>#NAME?</v>
      </c>
      <c r="B1466" s="75" t="str">
        <f>IF(A1466="","",IF(OR(periods_per_year=26,periods_per_year=52),IF(periods_per_year=26,IF(A1466=1,fpdate,B1465+14),IF(periods_per_year=52,IF(A1466=1,fpdate,B1465+7),"n/a")),IF(periods_per_year=24,DATE(YEAR(fpdate),MONTH(fpdate)+(A1466-1)/2+IF(AND(DAY(fpdate)&gt;=15,MOD(A1466,2)=0),1,0),IF(MOD(A1466,2)=0,IF(DAY(fpdate)&gt;=15,DAY(fpdate)-14,DAY(fpdate)+14),DAY(fpdate))),IF(DAY(DATE(YEAR(fpdate),MONTH(fpdate)+A1466-1,DAY(fpdate)))&lt;&gt;DAY(fpdate),DATE(YEAR(fpdate),MONTH(fpdate)+A1466,0),DATE(YEAR(fpdate),MONTH(fpdate)+A1466-1,DAY(fpdate))))))</f>
        <v>#NAME?</v>
      </c>
      <c r="C1466" s="76" t="str">
        <f t="shared" si="2"/>
        <v>#NAME?</v>
      </c>
      <c r="D1466" s="77" t="str">
        <f>IF(A1466="","",IF(A1466=1,start_rate,IF(variable,IF(OR(A1466=1,A1466&lt;$J$23*periods_per_year),D1465,MIN($J$24,IF(MOD(A1466-1,$J$26)=0,MAX($J$25,D1465+$J$27),D1465))),D1465)))</f>
        <v>#NAME?</v>
      </c>
      <c r="E1466" s="78" t="str">
        <f t="shared" si="3"/>
        <v>#NAME?</v>
      </c>
      <c r="F1466" s="78" t="str">
        <f t="shared" si="4"/>
        <v>#NAME?</v>
      </c>
      <c r="G1466" s="78" t="str">
        <f>IF(OR(A1466="",A1466&lt;$E$23),"",IF(J1465&lt;=F1466,0,IF(IF(AND(A1466&gt;=$E$23,MOD(A1466-$E$23,int)=0),$E$24,0)+F1466&gt;=J1465+E1466,J1465+E1466-F1466,IF(AND(A1466&gt;=$E$23,MOD(A1466-$E$23,int)=0),$E$24,0)+IF(IF(AND(A1466&gt;=$E$23,MOD(A1466-$E$23,int)=0),$E$24,0)+IF(MOD(A1466-$E$27,periods_per_year)=0,$E$26,0)+F1466&lt;J1465+E1466,IF(MOD(A1466-$E$27,periods_per_year)=0,$E$26,0),J1465+E1466-IF(AND(A1466&gt;=$E$23,MOD(A1466-$E$23,int)=0),$E$24,0)-F1466))))</f>
        <v>#NAME?</v>
      </c>
      <c r="H1466" s="79"/>
      <c r="I1466" s="78" t="str">
        <f t="shared" si="5"/>
        <v>#NAME?</v>
      </c>
      <c r="J1466" s="78" t="str">
        <f t="shared" si="6"/>
        <v>#NAME?</v>
      </c>
      <c r="K1466" s="78" t="str">
        <f t="shared" si="7"/>
        <v>#NAME?</v>
      </c>
      <c r="L1466" s="78" t="str">
        <f t="shared" si="8"/>
        <v>#NAME?</v>
      </c>
      <c r="M1466" s="4"/>
      <c r="N1466" s="4"/>
      <c r="O1466" s="74" t="str">
        <f t="shared" si="9"/>
        <v>#NAME?</v>
      </c>
      <c r="P1466" s="75" t="str">
        <f>IF(O1466="","",IF(OR(periods_per_year=26,periods_per_year=52),IF(periods_per_year=26,IF(O1466=1,fpdate,P1465+14),IF(periods_per_year=52,IF(O1466=1,fpdate,P1465+7),"n/a")),IF(periods_per_year=24,DATE(YEAR(fpdate),MONTH(fpdate)+(O1466-1)/2+IF(AND(DAY(fpdate)&gt;=15,MOD(O1466,2)=0),1,0),IF(MOD(O1466,2)=0,IF(DAY(fpdate)&gt;=15,DAY(fpdate)-14,DAY(fpdate)+14),DAY(fpdate))),IF(DAY(DATE(YEAR(fpdate),MONTH(fpdate)+O1466-1,DAY(fpdate)))&lt;&gt;DAY(fpdate),DATE(YEAR(fpdate),MONTH(fpdate)+O1466,0),DATE(YEAR(fpdate),MONTH(fpdate)+O1466-1,DAY(fpdate))))))</f>
        <v>#NAME?</v>
      </c>
      <c r="Q1466" s="80" t="str">
        <f>IF(O1466="","",IF(D1466&lt;&gt;"",D1466,IF(O1466=1,start_rate,IF(variable,IF(OR(O1466=1,O1466&lt;$J$23*periods_per_year),Q1465,MIN($J$24,IF(MOD(O1466-1,$J$26)=0,MAX($J$25,Q1465+$J$27),Q1465))),Q1465))))</f>
        <v>#NAME?</v>
      </c>
      <c r="R1466" s="78" t="str">
        <f t="shared" si="10"/>
        <v>#NAME?</v>
      </c>
      <c r="S1466" s="78" t="str">
        <f t="shared" si="11"/>
        <v>#NAME?</v>
      </c>
      <c r="T1466" s="78" t="str">
        <f t="shared" si="12"/>
        <v>#NAME?</v>
      </c>
      <c r="U1466" s="78" t="str">
        <f t="shared" si="13"/>
        <v>#NAME?</v>
      </c>
    </row>
    <row r="1467" ht="12.75" customHeight="1">
      <c r="A1467" s="74" t="str">
        <f t="shared" si="1"/>
        <v>#NAME?</v>
      </c>
      <c r="B1467" s="75" t="str">
        <f>IF(A1467="","",IF(OR(periods_per_year=26,periods_per_year=52),IF(periods_per_year=26,IF(A1467=1,fpdate,B1466+14),IF(periods_per_year=52,IF(A1467=1,fpdate,B1466+7),"n/a")),IF(periods_per_year=24,DATE(YEAR(fpdate),MONTH(fpdate)+(A1467-1)/2+IF(AND(DAY(fpdate)&gt;=15,MOD(A1467,2)=0),1,0),IF(MOD(A1467,2)=0,IF(DAY(fpdate)&gt;=15,DAY(fpdate)-14,DAY(fpdate)+14),DAY(fpdate))),IF(DAY(DATE(YEAR(fpdate),MONTH(fpdate)+A1467-1,DAY(fpdate)))&lt;&gt;DAY(fpdate),DATE(YEAR(fpdate),MONTH(fpdate)+A1467,0),DATE(YEAR(fpdate),MONTH(fpdate)+A1467-1,DAY(fpdate))))))</f>
        <v>#NAME?</v>
      </c>
      <c r="C1467" s="76" t="str">
        <f t="shared" si="2"/>
        <v>#NAME?</v>
      </c>
      <c r="D1467" s="77" t="str">
        <f>IF(A1467="","",IF(A1467=1,start_rate,IF(variable,IF(OR(A1467=1,A1467&lt;$J$23*periods_per_year),D1466,MIN($J$24,IF(MOD(A1467-1,$J$26)=0,MAX($J$25,D1466+$J$27),D1466))),D1466)))</f>
        <v>#NAME?</v>
      </c>
      <c r="E1467" s="78" t="str">
        <f t="shared" si="3"/>
        <v>#NAME?</v>
      </c>
      <c r="F1467" s="78" t="str">
        <f t="shared" si="4"/>
        <v>#NAME?</v>
      </c>
      <c r="G1467" s="78" t="str">
        <f>IF(OR(A1467="",A1467&lt;$E$23),"",IF(J1466&lt;=F1467,0,IF(IF(AND(A1467&gt;=$E$23,MOD(A1467-$E$23,int)=0),$E$24,0)+F1467&gt;=J1466+E1467,J1466+E1467-F1467,IF(AND(A1467&gt;=$E$23,MOD(A1467-$E$23,int)=0),$E$24,0)+IF(IF(AND(A1467&gt;=$E$23,MOD(A1467-$E$23,int)=0),$E$24,0)+IF(MOD(A1467-$E$27,periods_per_year)=0,$E$26,0)+F1467&lt;J1466+E1467,IF(MOD(A1467-$E$27,periods_per_year)=0,$E$26,0),J1466+E1467-IF(AND(A1467&gt;=$E$23,MOD(A1467-$E$23,int)=0),$E$24,0)-F1467))))</f>
        <v>#NAME?</v>
      </c>
      <c r="H1467" s="79"/>
      <c r="I1467" s="78" t="str">
        <f t="shared" si="5"/>
        <v>#NAME?</v>
      </c>
      <c r="J1467" s="78" t="str">
        <f t="shared" si="6"/>
        <v>#NAME?</v>
      </c>
      <c r="K1467" s="78" t="str">
        <f t="shared" si="7"/>
        <v>#NAME?</v>
      </c>
      <c r="L1467" s="78" t="str">
        <f t="shared" si="8"/>
        <v>#NAME?</v>
      </c>
      <c r="M1467" s="4"/>
      <c r="N1467" s="4"/>
      <c r="O1467" s="74" t="str">
        <f t="shared" si="9"/>
        <v>#NAME?</v>
      </c>
      <c r="P1467" s="75" t="str">
        <f>IF(O1467="","",IF(OR(periods_per_year=26,periods_per_year=52),IF(periods_per_year=26,IF(O1467=1,fpdate,P1466+14),IF(periods_per_year=52,IF(O1467=1,fpdate,P1466+7),"n/a")),IF(periods_per_year=24,DATE(YEAR(fpdate),MONTH(fpdate)+(O1467-1)/2+IF(AND(DAY(fpdate)&gt;=15,MOD(O1467,2)=0),1,0),IF(MOD(O1467,2)=0,IF(DAY(fpdate)&gt;=15,DAY(fpdate)-14,DAY(fpdate)+14),DAY(fpdate))),IF(DAY(DATE(YEAR(fpdate),MONTH(fpdate)+O1467-1,DAY(fpdate)))&lt;&gt;DAY(fpdate),DATE(YEAR(fpdate),MONTH(fpdate)+O1467,0),DATE(YEAR(fpdate),MONTH(fpdate)+O1467-1,DAY(fpdate))))))</f>
        <v>#NAME?</v>
      </c>
      <c r="Q1467" s="80" t="str">
        <f>IF(O1467="","",IF(D1467&lt;&gt;"",D1467,IF(O1467=1,start_rate,IF(variable,IF(OR(O1467=1,O1467&lt;$J$23*periods_per_year),Q1466,MIN($J$24,IF(MOD(O1467-1,$J$26)=0,MAX($J$25,Q1466+$J$27),Q1466))),Q1466))))</f>
        <v>#NAME?</v>
      </c>
      <c r="R1467" s="78" t="str">
        <f t="shared" si="10"/>
        <v>#NAME?</v>
      </c>
      <c r="S1467" s="78" t="str">
        <f t="shared" si="11"/>
        <v>#NAME?</v>
      </c>
      <c r="T1467" s="78" t="str">
        <f t="shared" si="12"/>
        <v>#NAME?</v>
      </c>
      <c r="U1467" s="78" t="str">
        <f t="shared" si="13"/>
        <v>#NAME?</v>
      </c>
    </row>
    <row r="1468" ht="12.75" customHeight="1">
      <c r="A1468" s="74" t="str">
        <f t="shared" si="1"/>
        <v>#NAME?</v>
      </c>
      <c r="B1468" s="75" t="str">
        <f>IF(A1468="","",IF(OR(periods_per_year=26,periods_per_year=52),IF(periods_per_year=26,IF(A1468=1,fpdate,B1467+14),IF(periods_per_year=52,IF(A1468=1,fpdate,B1467+7),"n/a")),IF(periods_per_year=24,DATE(YEAR(fpdate),MONTH(fpdate)+(A1468-1)/2+IF(AND(DAY(fpdate)&gt;=15,MOD(A1468,2)=0),1,0),IF(MOD(A1468,2)=0,IF(DAY(fpdate)&gt;=15,DAY(fpdate)-14,DAY(fpdate)+14),DAY(fpdate))),IF(DAY(DATE(YEAR(fpdate),MONTH(fpdate)+A1468-1,DAY(fpdate)))&lt;&gt;DAY(fpdate),DATE(YEAR(fpdate),MONTH(fpdate)+A1468,0),DATE(YEAR(fpdate),MONTH(fpdate)+A1468-1,DAY(fpdate))))))</f>
        <v>#NAME?</v>
      </c>
      <c r="C1468" s="76" t="str">
        <f t="shared" si="2"/>
        <v>#NAME?</v>
      </c>
      <c r="D1468" s="77" t="str">
        <f>IF(A1468="","",IF(A1468=1,start_rate,IF(variable,IF(OR(A1468=1,A1468&lt;$J$23*periods_per_year),D1467,MIN($J$24,IF(MOD(A1468-1,$J$26)=0,MAX($J$25,D1467+$J$27),D1467))),D1467)))</f>
        <v>#NAME?</v>
      </c>
      <c r="E1468" s="78" t="str">
        <f t="shared" si="3"/>
        <v>#NAME?</v>
      </c>
      <c r="F1468" s="78" t="str">
        <f t="shared" si="4"/>
        <v>#NAME?</v>
      </c>
      <c r="G1468" s="78" t="str">
        <f>IF(OR(A1468="",A1468&lt;$E$23),"",IF(J1467&lt;=F1468,0,IF(IF(AND(A1468&gt;=$E$23,MOD(A1468-$E$23,int)=0),$E$24,0)+F1468&gt;=J1467+E1468,J1467+E1468-F1468,IF(AND(A1468&gt;=$E$23,MOD(A1468-$E$23,int)=0),$E$24,0)+IF(IF(AND(A1468&gt;=$E$23,MOD(A1468-$E$23,int)=0),$E$24,0)+IF(MOD(A1468-$E$27,periods_per_year)=0,$E$26,0)+F1468&lt;J1467+E1468,IF(MOD(A1468-$E$27,periods_per_year)=0,$E$26,0),J1467+E1468-IF(AND(A1468&gt;=$E$23,MOD(A1468-$E$23,int)=0),$E$24,0)-F1468))))</f>
        <v>#NAME?</v>
      </c>
      <c r="H1468" s="79"/>
      <c r="I1468" s="78" t="str">
        <f t="shared" si="5"/>
        <v>#NAME?</v>
      </c>
      <c r="J1468" s="78" t="str">
        <f t="shared" si="6"/>
        <v>#NAME?</v>
      </c>
      <c r="K1468" s="78" t="str">
        <f t="shared" si="7"/>
        <v>#NAME?</v>
      </c>
      <c r="L1468" s="78" t="str">
        <f t="shared" si="8"/>
        <v>#NAME?</v>
      </c>
      <c r="M1468" s="4"/>
      <c r="N1468" s="4"/>
      <c r="O1468" s="74" t="str">
        <f t="shared" si="9"/>
        <v>#NAME?</v>
      </c>
      <c r="P1468" s="75" t="str">
        <f>IF(O1468="","",IF(OR(periods_per_year=26,periods_per_year=52),IF(periods_per_year=26,IF(O1468=1,fpdate,P1467+14),IF(periods_per_year=52,IF(O1468=1,fpdate,P1467+7),"n/a")),IF(periods_per_year=24,DATE(YEAR(fpdate),MONTH(fpdate)+(O1468-1)/2+IF(AND(DAY(fpdate)&gt;=15,MOD(O1468,2)=0),1,0),IF(MOD(O1468,2)=0,IF(DAY(fpdate)&gt;=15,DAY(fpdate)-14,DAY(fpdate)+14),DAY(fpdate))),IF(DAY(DATE(YEAR(fpdate),MONTH(fpdate)+O1468-1,DAY(fpdate)))&lt;&gt;DAY(fpdate),DATE(YEAR(fpdate),MONTH(fpdate)+O1468,0),DATE(YEAR(fpdate),MONTH(fpdate)+O1468-1,DAY(fpdate))))))</f>
        <v>#NAME?</v>
      </c>
      <c r="Q1468" s="80" t="str">
        <f>IF(O1468="","",IF(D1468&lt;&gt;"",D1468,IF(O1468=1,start_rate,IF(variable,IF(OR(O1468=1,O1468&lt;$J$23*periods_per_year),Q1467,MIN($J$24,IF(MOD(O1468-1,$J$26)=0,MAX($J$25,Q1467+$J$27),Q1467))),Q1467))))</f>
        <v>#NAME?</v>
      </c>
      <c r="R1468" s="78" t="str">
        <f t="shared" si="10"/>
        <v>#NAME?</v>
      </c>
      <c r="S1468" s="78" t="str">
        <f t="shared" si="11"/>
        <v>#NAME?</v>
      </c>
      <c r="T1468" s="78" t="str">
        <f t="shared" si="12"/>
        <v>#NAME?</v>
      </c>
      <c r="U1468" s="78" t="str">
        <f t="shared" si="13"/>
        <v>#NAME?</v>
      </c>
    </row>
    <row r="1469" ht="12.75" customHeight="1">
      <c r="A1469" s="74" t="str">
        <f t="shared" si="1"/>
        <v>#NAME?</v>
      </c>
      <c r="B1469" s="75" t="str">
        <f>IF(A1469="","",IF(OR(periods_per_year=26,periods_per_year=52),IF(periods_per_year=26,IF(A1469=1,fpdate,B1468+14),IF(periods_per_year=52,IF(A1469=1,fpdate,B1468+7),"n/a")),IF(periods_per_year=24,DATE(YEAR(fpdate),MONTH(fpdate)+(A1469-1)/2+IF(AND(DAY(fpdate)&gt;=15,MOD(A1469,2)=0),1,0),IF(MOD(A1469,2)=0,IF(DAY(fpdate)&gt;=15,DAY(fpdate)-14,DAY(fpdate)+14),DAY(fpdate))),IF(DAY(DATE(YEAR(fpdate),MONTH(fpdate)+A1469-1,DAY(fpdate)))&lt;&gt;DAY(fpdate),DATE(YEAR(fpdate),MONTH(fpdate)+A1469,0),DATE(YEAR(fpdate),MONTH(fpdate)+A1469-1,DAY(fpdate))))))</f>
        <v>#NAME?</v>
      </c>
      <c r="C1469" s="76" t="str">
        <f t="shared" si="2"/>
        <v>#NAME?</v>
      </c>
      <c r="D1469" s="77" t="str">
        <f>IF(A1469="","",IF(A1469=1,start_rate,IF(variable,IF(OR(A1469=1,A1469&lt;$J$23*periods_per_year),D1468,MIN($J$24,IF(MOD(A1469-1,$J$26)=0,MAX($J$25,D1468+$J$27),D1468))),D1468)))</f>
        <v>#NAME?</v>
      </c>
      <c r="E1469" s="78" t="str">
        <f t="shared" si="3"/>
        <v>#NAME?</v>
      </c>
      <c r="F1469" s="78" t="str">
        <f t="shared" si="4"/>
        <v>#NAME?</v>
      </c>
      <c r="G1469" s="78" t="str">
        <f>IF(OR(A1469="",A1469&lt;$E$23),"",IF(J1468&lt;=F1469,0,IF(IF(AND(A1469&gt;=$E$23,MOD(A1469-$E$23,int)=0),$E$24,0)+F1469&gt;=J1468+E1469,J1468+E1469-F1469,IF(AND(A1469&gt;=$E$23,MOD(A1469-$E$23,int)=0),$E$24,0)+IF(IF(AND(A1469&gt;=$E$23,MOD(A1469-$E$23,int)=0),$E$24,0)+IF(MOD(A1469-$E$27,periods_per_year)=0,$E$26,0)+F1469&lt;J1468+E1469,IF(MOD(A1469-$E$27,periods_per_year)=0,$E$26,0),J1468+E1469-IF(AND(A1469&gt;=$E$23,MOD(A1469-$E$23,int)=0),$E$24,0)-F1469))))</f>
        <v>#NAME?</v>
      </c>
      <c r="H1469" s="79"/>
      <c r="I1469" s="78" t="str">
        <f t="shared" si="5"/>
        <v>#NAME?</v>
      </c>
      <c r="J1469" s="78" t="str">
        <f t="shared" si="6"/>
        <v>#NAME?</v>
      </c>
      <c r="K1469" s="78" t="str">
        <f t="shared" si="7"/>
        <v>#NAME?</v>
      </c>
      <c r="L1469" s="78" t="str">
        <f t="shared" si="8"/>
        <v>#NAME?</v>
      </c>
      <c r="M1469" s="4"/>
      <c r="N1469" s="4"/>
      <c r="O1469" s="74" t="str">
        <f t="shared" si="9"/>
        <v>#NAME?</v>
      </c>
      <c r="P1469" s="75" t="str">
        <f>IF(O1469="","",IF(OR(periods_per_year=26,periods_per_year=52),IF(periods_per_year=26,IF(O1469=1,fpdate,P1468+14),IF(periods_per_year=52,IF(O1469=1,fpdate,P1468+7),"n/a")),IF(periods_per_year=24,DATE(YEAR(fpdate),MONTH(fpdate)+(O1469-1)/2+IF(AND(DAY(fpdate)&gt;=15,MOD(O1469,2)=0),1,0),IF(MOD(O1469,2)=0,IF(DAY(fpdate)&gt;=15,DAY(fpdate)-14,DAY(fpdate)+14),DAY(fpdate))),IF(DAY(DATE(YEAR(fpdate),MONTH(fpdate)+O1469-1,DAY(fpdate)))&lt;&gt;DAY(fpdate),DATE(YEAR(fpdate),MONTH(fpdate)+O1469,0),DATE(YEAR(fpdate),MONTH(fpdate)+O1469-1,DAY(fpdate))))))</f>
        <v>#NAME?</v>
      </c>
      <c r="Q1469" s="80" t="str">
        <f>IF(O1469="","",IF(D1469&lt;&gt;"",D1469,IF(O1469=1,start_rate,IF(variable,IF(OR(O1469=1,O1469&lt;$J$23*periods_per_year),Q1468,MIN($J$24,IF(MOD(O1469-1,$J$26)=0,MAX($J$25,Q1468+$J$27),Q1468))),Q1468))))</f>
        <v>#NAME?</v>
      </c>
      <c r="R1469" s="78" t="str">
        <f t="shared" si="10"/>
        <v>#NAME?</v>
      </c>
      <c r="S1469" s="78" t="str">
        <f t="shared" si="11"/>
        <v>#NAME?</v>
      </c>
      <c r="T1469" s="78" t="str">
        <f t="shared" si="12"/>
        <v>#NAME?</v>
      </c>
      <c r="U1469" s="78" t="str">
        <f t="shared" si="13"/>
        <v>#NAME?</v>
      </c>
    </row>
    <row r="1470" ht="12.75" customHeight="1">
      <c r="A1470" s="74" t="str">
        <f t="shared" si="1"/>
        <v>#NAME?</v>
      </c>
      <c r="B1470" s="75" t="str">
        <f>IF(A1470="","",IF(OR(periods_per_year=26,periods_per_year=52),IF(periods_per_year=26,IF(A1470=1,fpdate,B1469+14),IF(periods_per_year=52,IF(A1470=1,fpdate,B1469+7),"n/a")),IF(periods_per_year=24,DATE(YEAR(fpdate),MONTH(fpdate)+(A1470-1)/2+IF(AND(DAY(fpdate)&gt;=15,MOD(A1470,2)=0),1,0),IF(MOD(A1470,2)=0,IF(DAY(fpdate)&gt;=15,DAY(fpdate)-14,DAY(fpdate)+14),DAY(fpdate))),IF(DAY(DATE(YEAR(fpdate),MONTH(fpdate)+A1470-1,DAY(fpdate)))&lt;&gt;DAY(fpdate),DATE(YEAR(fpdate),MONTH(fpdate)+A1470,0),DATE(YEAR(fpdate),MONTH(fpdate)+A1470-1,DAY(fpdate))))))</f>
        <v>#NAME?</v>
      </c>
      <c r="C1470" s="76" t="str">
        <f t="shared" si="2"/>
        <v>#NAME?</v>
      </c>
      <c r="D1470" s="77" t="str">
        <f>IF(A1470="","",IF(A1470=1,start_rate,IF(variable,IF(OR(A1470=1,A1470&lt;$J$23*periods_per_year),D1469,MIN($J$24,IF(MOD(A1470-1,$J$26)=0,MAX($J$25,D1469+$J$27),D1469))),D1469)))</f>
        <v>#NAME?</v>
      </c>
      <c r="E1470" s="78" t="str">
        <f t="shared" si="3"/>
        <v>#NAME?</v>
      </c>
      <c r="F1470" s="78" t="str">
        <f t="shared" si="4"/>
        <v>#NAME?</v>
      </c>
      <c r="G1470" s="78" t="str">
        <f>IF(OR(A1470="",A1470&lt;$E$23),"",IF(J1469&lt;=F1470,0,IF(IF(AND(A1470&gt;=$E$23,MOD(A1470-$E$23,int)=0),$E$24,0)+F1470&gt;=J1469+E1470,J1469+E1470-F1470,IF(AND(A1470&gt;=$E$23,MOD(A1470-$E$23,int)=0),$E$24,0)+IF(IF(AND(A1470&gt;=$E$23,MOD(A1470-$E$23,int)=0),$E$24,0)+IF(MOD(A1470-$E$27,periods_per_year)=0,$E$26,0)+F1470&lt;J1469+E1470,IF(MOD(A1470-$E$27,periods_per_year)=0,$E$26,0),J1469+E1470-IF(AND(A1470&gt;=$E$23,MOD(A1470-$E$23,int)=0),$E$24,0)-F1470))))</f>
        <v>#NAME?</v>
      </c>
      <c r="H1470" s="79"/>
      <c r="I1470" s="78" t="str">
        <f t="shared" si="5"/>
        <v>#NAME?</v>
      </c>
      <c r="J1470" s="78" t="str">
        <f t="shared" si="6"/>
        <v>#NAME?</v>
      </c>
      <c r="K1470" s="78" t="str">
        <f t="shared" si="7"/>
        <v>#NAME?</v>
      </c>
      <c r="L1470" s="78" t="str">
        <f t="shared" si="8"/>
        <v>#NAME?</v>
      </c>
      <c r="M1470" s="4"/>
      <c r="N1470" s="4"/>
      <c r="O1470" s="74" t="str">
        <f t="shared" si="9"/>
        <v>#NAME?</v>
      </c>
      <c r="P1470" s="75" t="str">
        <f>IF(O1470="","",IF(OR(periods_per_year=26,periods_per_year=52),IF(periods_per_year=26,IF(O1470=1,fpdate,P1469+14),IF(periods_per_year=52,IF(O1470=1,fpdate,P1469+7),"n/a")),IF(periods_per_year=24,DATE(YEAR(fpdate),MONTH(fpdate)+(O1470-1)/2+IF(AND(DAY(fpdate)&gt;=15,MOD(O1470,2)=0),1,0),IF(MOD(O1470,2)=0,IF(DAY(fpdate)&gt;=15,DAY(fpdate)-14,DAY(fpdate)+14),DAY(fpdate))),IF(DAY(DATE(YEAR(fpdate),MONTH(fpdate)+O1470-1,DAY(fpdate)))&lt;&gt;DAY(fpdate),DATE(YEAR(fpdate),MONTH(fpdate)+O1470,0),DATE(YEAR(fpdate),MONTH(fpdate)+O1470-1,DAY(fpdate))))))</f>
        <v>#NAME?</v>
      </c>
      <c r="Q1470" s="80" t="str">
        <f>IF(O1470="","",IF(D1470&lt;&gt;"",D1470,IF(O1470=1,start_rate,IF(variable,IF(OR(O1470=1,O1470&lt;$J$23*periods_per_year),Q1469,MIN($J$24,IF(MOD(O1470-1,$J$26)=0,MAX($J$25,Q1469+$J$27),Q1469))),Q1469))))</f>
        <v>#NAME?</v>
      </c>
      <c r="R1470" s="78" t="str">
        <f t="shared" si="10"/>
        <v>#NAME?</v>
      </c>
      <c r="S1470" s="78" t="str">
        <f t="shared" si="11"/>
        <v>#NAME?</v>
      </c>
      <c r="T1470" s="78" t="str">
        <f t="shared" si="12"/>
        <v>#NAME?</v>
      </c>
      <c r="U1470" s="78" t="str">
        <f t="shared" si="13"/>
        <v>#NAME?</v>
      </c>
    </row>
    <row r="1471" ht="12.75" customHeight="1">
      <c r="A1471" s="74" t="str">
        <f t="shared" si="1"/>
        <v>#NAME?</v>
      </c>
      <c r="B1471" s="75" t="str">
        <f>IF(A1471="","",IF(OR(periods_per_year=26,periods_per_year=52),IF(periods_per_year=26,IF(A1471=1,fpdate,B1470+14),IF(periods_per_year=52,IF(A1471=1,fpdate,B1470+7),"n/a")),IF(periods_per_year=24,DATE(YEAR(fpdate),MONTH(fpdate)+(A1471-1)/2+IF(AND(DAY(fpdate)&gt;=15,MOD(A1471,2)=0),1,0),IF(MOD(A1471,2)=0,IF(DAY(fpdate)&gt;=15,DAY(fpdate)-14,DAY(fpdate)+14),DAY(fpdate))),IF(DAY(DATE(YEAR(fpdate),MONTH(fpdate)+A1471-1,DAY(fpdate)))&lt;&gt;DAY(fpdate),DATE(YEAR(fpdate),MONTH(fpdate)+A1471,0),DATE(YEAR(fpdate),MONTH(fpdate)+A1471-1,DAY(fpdate))))))</f>
        <v>#NAME?</v>
      </c>
      <c r="C1471" s="76" t="str">
        <f t="shared" si="2"/>
        <v>#NAME?</v>
      </c>
      <c r="D1471" s="77" t="str">
        <f>IF(A1471="","",IF(A1471=1,start_rate,IF(variable,IF(OR(A1471=1,A1471&lt;$J$23*periods_per_year),D1470,MIN($J$24,IF(MOD(A1471-1,$J$26)=0,MAX($J$25,D1470+$J$27),D1470))),D1470)))</f>
        <v>#NAME?</v>
      </c>
      <c r="E1471" s="78" t="str">
        <f t="shared" si="3"/>
        <v>#NAME?</v>
      </c>
      <c r="F1471" s="78" t="str">
        <f t="shared" si="4"/>
        <v>#NAME?</v>
      </c>
      <c r="G1471" s="78" t="str">
        <f>IF(OR(A1471="",A1471&lt;$E$23),"",IF(J1470&lt;=F1471,0,IF(IF(AND(A1471&gt;=$E$23,MOD(A1471-$E$23,int)=0),$E$24,0)+F1471&gt;=J1470+E1471,J1470+E1471-F1471,IF(AND(A1471&gt;=$E$23,MOD(A1471-$E$23,int)=0),$E$24,0)+IF(IF(AND(A1471&gt;=$E$23,MOD(A1471-$E$23,int)=0),$E$24,0)+IF(MOD(A1471-$E$27,periods_per_year)=0,$E$26,0)+F1471&lt;J1470+E1471,IF(MOD(A1471-$E$27,periods_per_year)=0,$E$26,0),J1470+E1471-IF(AND(A1471&gt;=$E$23,MOD(A1471-$E$23,int)=0),$E$24,0)-F1471))))</f>
        <v>#NAME?</v>
      </c>
      <c r="H1471" s="79"/>
      <c r="I1471" s="78" t="str">
        <f t="shared" si="5"/>
        <v>#NAME?</v>
      </c>
      <c r="J1471" s="78" t="str">
        <f t="shared" si="6"/>
        <v>#NAME?</v>
      </c>
      <c r="K1471" s="78" t="str">
        <f t="shared" si="7"/>
        <v>#NAME?</v>
      </c>
      <c r="L1471" s="78" t="str">
        <f t="shared" si="8"/>
        <v>#NAME?</v>
      </c>
      <c r="M1471" s="4"/>
      <c r="N1471" s="4"/>
      <c r="O1471" s="74" t="str">
        <f t="shared" si="9"/>
        <v>#NAME?</v>
      </c>
      <c r="P1471" s="75" t="str">
        <f>IF(O1471="","",IF(OR(periods_per_year=26,periods_per_year=52),IF(periods_per_year=26,IF(O1471=1,fpdate,P1470+14),IF(periods_per_year=52,IF(O1471=1,fpdate,P1470+7),"n/a")),IF(periods_per_year=24,DATE(YEAR(fpdate),MONTH(fpdate)+(O1471-1)/2+IF(AND(DAY(fpdate)&gt;=15,MOD(O1471,2)=0),1,0),IF(MOD(O1471,2)=0,IF(DAY(fpdate)&gt;=15,DAY(fpdate)-14,DAY(fpdate)+14),DAY(fpdate))),IF(DAY(DATE(YEAR(fpdate),MONTH(fpdate)+O1471-1,DAY(fpdate)))&lt;&gt;DAY(fpdate),DATE(YEAR(fpdate),MONTH(fpdate)+O1471,0),DATE(YEAR(fpdate),MONTH(fpdate)+O1471-1,DAY(fpdate))))))</f>
        <v>#NAME?</v>
      </c>
      <c r="Q1471" s="80" t="str">
        <f>IF(O1471="","",IF(D1471&lt;&gt;"",D1471,IF(O1471=1,start_rate,IF(variable,IF(OR(O1471=1,O1471&lt;$J$23*periods_per_year),Q1470,MIN($J$24,IF(MOD(O1471-1,$J$26)=0,MAX($J$25,Q1470+$J$27),Q1470))),Q1470))))</f>
        <v>#NAME?</v>
      </c>
      <c r="R1471" s="78" t="str">
        <f t="shared" si="10"/>
        <v>#NAME?</v>
      </c>
      <c r="S1471" s="78" t="str">
        <f t="shared" si="11"/>
        <v>#NAME?</v>
      </c>
      <c r="T1471" s="78" t="str">
        <f t="shared" si="12"/>
        <v>#NAME?</v>
      </c>
      <c r="U1471" s="78" t="str">
        <f t="shared" si="13"/>
        <v>#NAME?</v>
      </c>
    </row>
    <row r="1472" ht="12.75" customHeight="1">
      <c r="A1472" s="74" t="str">
        <f t="shared" si="1"/>
        <v>#NAME?</v>
      </c>
      <c r="B1472" s="75" t="str">
        <f>IF(A1472="","",IF(OR(periods_per_year=26,periods_per_year=52),IF(periods_per_year=26,IF(A1472=1,fpdate,B1471+14),IF(periods_per_year=52,IF(A1472=1,fpdate,B1471+7),"n/a")),IF(periods_per_year=24,DATE(YEAR(fpdate),MONTH(fpdate)+(A1472-1)/2+IF(AND(DAY(fpdate)&gt;=15,MOD(A1472,2)=0),1,0),IF(MOD(A1472,2)=0,IF(DAY(fpdate)&gt;=15,DAY(fpdate)-14,DAY(fpdate)+14),DAY(fpdate))),IF(DAY(DATE(YEAR(fpdate),MONTH(fpdate)+A1472-1,DAY(fpdate)))&lt;&gt;DAY(fpdate),DATE(YEAR(fpdate),MONTH(fpdate)+A1472,0),DATE(YEAR(fpdate),MONTH(fpdate)+A1472-1,DAY(fpdate))))))</f>
        <v>#NAME?</v>
      </c>
      <c r="C1472" s="76" t="str">
        <f t="shared" si="2"/>
        <v>#NAME?</v>
      </c>
      <c r="D1472" s="77" t="str">
        <f>IF(A1472="","",IF(A1472=1,start_rate,IF(variable,IF(OR(A1472=1,A1472&lt;$J$23*periods_per_year),D1471,MIN($J$24,IF(MOD(A1472-1,$J$26)=0,MAX($J$25,D1471+$J$27),D1471))),D1471)))</f>
        <v>#NAME?</v>
      </c>
      <c r="E1472" s="78" t="str">
        <f t="shared" si="3"/>
        <v>#NAME?</v>
      </c>
      <c r="F1472" s="78" t="str">
        <f t="shared" si="4"/>
        <v>#NAME?</v>
      </c>
      <c r="G1472" s="78" t="str">
        <f>IF(OR(A1472="",A1472&lt;$E$23),"",IF(J1471&lt;=F1472,0,IF(IF(AND(A1472&gt;=$E$23,MOD(A1472-$E$23,int)=0),$E$24,0)+F1472&gt;=J1471+E1472,J1471+E1472-F1472,IF(AND(A1472&gt;=$E$23,MOD(A1472-$E$23,int)=0),$E$24,0)+IF(IF(AND(A1472&gt;=$E$23,MOD(A1472-$E$23,int)=0),$E$24,0)+IF(MOD(A1472-$E$27,periods_per_year)=0,$E$26,0)+F1472&lt;J1471+E1472,IF(MOD(A1472-$E$27,periods_per_year)=0,$E$26,0),J1471+E1472-IF(AND(A1472&gt;=$E$23,MOD(A1472-$E$23,int)=0),$E$24,0)-F1472))))</f>
        <v>#NAME?</v>
      </c>
      <c r="H1472" s="79"/>
      <c r="I1472" s="78" t="str">
        <f t="shared" si="5"/>
        <v>#NAME?</v>
      </c>
      <c r="J1472" s="78" t="str">
        <f t="shared" si="6"/>
        <v>#NAME?</v>
      </c>
      <c r="K1472" s="78" t="str">
        <f t="shared" si="7"/>
        <v>#NAME?</v>
      </c>
      <c r="L1472" s="78" t="str">
        <f t="shared" si="8"/>
        <v>#NAME?</v>
      </c>
      <c r="M1472" s="4"/>
      <c r="N1472" s="4"/>
      <c r="O1472" s="74" t="str">
        <f t="shared" si="9"/>
        <v>#NAME?</v>
      </c>
      <c r="P1472" s="75" t="str">
        <f>IF(O1472="","",IF(OR(periods_per_year=26,periods_per_year=52),IF(periods_per_year=26,IF(O1472=1,fpdate,P1471+14),IF(periods_per_year=52,IF(O1472=1,fpdate,P1471+7),"n/a")),IF(periods_per_year=24,DATE(YEAR(fpdate),MONTH(fpdate)+(O1472-1)/2+IF(AND(DAY(fpdate)&gt;=15,MOD(O1472,2)=0),1,0),IF(MOD(O1472,2)=0,IF(DAY(fpdate)&gt;=15,DAY(fpdate)-14,DAY(fpdate)+14),DAY(fpdate))),IF(DAY(DATE(YEAR(fpdate),MONTH(fpdate)+O1472-1,DAY(fpdate)))&lt;&gt;DAY(fpdate),DATE(YEAR(fpdate),MONTH(fpdate)+O1472,0),DATE(YEAR(fpdate),MONTH(fpdate)+O1472-1,DAY(fpdate))))))</f>
        <v>#NAME?</v>
      </c>
      <c r="Q1472" s="80" t="str">
        <f>IF(O1472="","",IF(D1472&lt;&gt;"",D1472,IF(O1472=1,start_rate,IF(variable,IF(OR(O1472=1,O1472&lt;$J$23*periods_per_year),Q1471,MIN($J$24,IF(MOD(O1472-1,$J$26)=0,MAX($J$25,Q1471+$J$27),Q1471))),Q1471))))</f>
        <v>#NAME?</v>
      </c>
      <c r="R1472" s="78" t="str">
        <f t="shared" si="10"/>
        <v>#NAME?</v>
      </c>
      <c r="S1472" s="78" t="str">
        <f t="shared" si="11"/>
        <v>#NAME?</v>
      </c>
      <c r="T1472" s="78" t="str">
        <f t="shared" si="12"/>
        <v>#NAME?</v>
      </c>
      <c r="U1472" s="78" t="str">
        <f t="shared" si="13"/>
        <v>#NAME?</v>
      </c>
    </row>
    <row r="1473" ht="12.75" customHeight="1">
      <c r="A1473" s="74" t="str">
        <f t="shared" si="1"/>
        <v>#NAME?</v>
      </c>
      <c r="B1473" s="75" t="str">
        <f>IF(A1473="","",IF(OR(periods_per_year=26,periods_per_year=52),IF(periods_per_year=26,IF(A1473=1,fpdate,B1472+14),IF(periods_per_year=52,IF(A1473=1,fpdate,B1472+7),"n/a")),IF(periods_per_year=24,DATE(YEAR(fpdate),MONTH(fpdate)+(A1473-1)/2+IF(AND(DAY(fpdate)&gt;=15,MOD(A1473,2)=0),1,0),IF(MOD(A1473,2)=0,IF(DAY(fpdate)&gt;=15,DAY(fpdate)-14,DAY(fpdate)+14),DAY(fpdate))),IF(DAY(DATE(YEAR(fpdate),MONTH(fpdate)+A1473-1,DAY(fpdate)))&lt;&gt;DAY(fpdate),DATE(YEAR(fpdate),MONTH(fpdate)+A1473,0),DATE(YEAR(fpdate),MONTH(fpdate)+A1473-1,DAY(fpdate))))))</f>
        <v>#NAME?</v>
      </c>
      <c r="C1473" s="76" t="str">
        <f t="shared" si="2"/>
        <v>#NAME?</v>
      </c>
      <c r="D1473" s="77" t="str">
        <f>IF(A1473="","",IF(A1473=1,start_rate,IF(variable,IF(OR(A1473=1,A1473&lt;$J$23*periods_per_year),D1472,MIN($J$24,IF(MOD(A1473-1,$J$26)=0,MAX($J$25,D1472+$J$27),D1472))),D1472)))</f>
        <v>#NAME?</v>
      </c>
      <c r="E1473" s="78" t="str">
        <f t="shared" si="3"/>
        <v>#NAME?</v>
      </c>
      <c r="F1473" s="78" t="str">
        <f t="shared" si="4"/>
        <v>#NAME?</v>
      </c>
      <c r="G1473" s="78" t="str">
        <f>IF(OR(A1473="",A1473&lt;$E$23),"",IF(J1472&lt;=F1473,0,IF(IF(AND(A1473&gt;=$E$23,MOD(A1473-$E$23,int)=0),$E$24,0)+F1473&gt;=J1472+E1473,J1472+E1473-F1473,IF(AND(A1473&gt;=$E$23,MOD(A1473-$E$23,int)=0),$E$24,0)+IF(IF(AND(A1473&gt;=$E$23,MOD(A1473-$E$23,int)=0),$E$24,0)+IF(MOD(A1473-$E$27,periods_per_year)=0,$E$26,0)+F1473&lt;J1472+E1473,IF(MOD(A1473-$E$27,periods_per_year)=0,$E$26,0),J1472+E1473-IF(AND(A1473&gt;=$E$23,MOD(A1473-$E$23,int)=0),$E$24,0)-F1473))))</f>
        <v>#NAME?</v>
      </c>
      <c r="H1473" s="79"/>
      <c r="I1473" s="78" t="str">
        <f t="shared" si="5"/>
        <v>#NAME?</v>
      </c>
      <c r="J1473" s="78" t="str">
        <f t="shared" si="6"/>
        <v>#NAME?</v>
      </c>
      <c r="K1473" s="78" t="str">
        <f t="shared" si="7"/>
        <v>#NAME?</v>
      </c>
      <c r="L1473" s="78" t="str">
        <f t="shared" si="8"/>
        <v>#NAME?</v>
      </c>
      <c r="M1473" s="4"/>
      <c r="N1473" s="4"/>
      <c r="O1473" s="74" t="str">
        <f t="shared" si="9"/>
        <v>#NAME?</v>
      </c>
      <c r="P1473" s="75" t="str">
        <f>IF(O1473="","",IF(OR(periods_per_year=26,periods_per_year=52),IF(periods_per_year=26,IF(O1473=1,fpdate,P1472+14),IF(periods_per_year=52,IF(O1473=1,fpdate,P1472+7),"n/a")),IF(periods_per_year=24,DATE(YEAR(fpdate),MONTH(fpdate)+(O1473-1)/2+IF(AND(DAY(fpdate)&gt;=15,MOD(O1473,2)=0),1,0),IF(MOD(O1473,2)=0,IF(DAY(fpdate)&gt;=15,DAY(fpdate)-14,DAY(fpdate)+14),DAY(fpdate))),IF(DAY(DATE(YEAR(fpdate),MONTH(fpdate)+O1473-1,DAY(fpdate)))&lt;&gt;DAY(fpdate),DATE(YEAR(fpdate),MONTH(fpdate)+O1473,0),DATE(YEAR(fpdate),MONTH(fpdate)+O1473-1,DAY(fpdate))))))</f>
        <v>#NAME?</v>
      </c>
      <c r="Q1473" s="80" t="str">
        <f>IF(O1473="","",IF(D1473&lt;&gt;"",D1473,IF(O1473=1,start_rate,IF(variable,IF(OR(O1473=1,O1473&lt;$J$23*periods_per_year),Q1472,MIN($J$24,IF(MOD(O1473-1,$J$26)=0,MAX($J$25,Q1472+$J$27),Q1472))),Q1472))))</f>
        <v>#NAME?</v>
      </c>
      <c r="R1473" s="78" t="str">
        <f t="shared" si="10"/>
        <v>#NAME?</v>
      </c>
      <c r="S1473" s="78" t="str">
        <f t="shared" si="11"/>
        <v>#NAME?</v>
      </c>
      <c r="T1473" s="78" t="str">
        <f t="shared" si="12"/>
        <v>#NAME?</v>
      </c>
      <c r="U1473" s="78" t="str">
        <f t="shared" si="13"/>
        <v>#NAME?</v>
      </c>
    </row>
    <row r="1474" ht="12.75" customHeight="1">
      <c r="A1474" s="74" t="str">
        <f t="shared" si="1"/>
        <v>#NAME?</v>
      </c>
      <c r="B1474" s="75" t="str">
        <f>IF(A1474="","",IF(OR(periods_per_year=26,periods_per_year=52),IF(periods_per_year=26,IF(A1474=1,fpdate,B1473+14),IF(periods_per_year=52,IF(A1474=1,fpdate,B1473+7),"n/a")),IF(periods_per_year=24,DATE(YEAR(fpdate),MONTH(fpdate)+(A1474-1)/2+IF(AND(DAY(fpdate)&gt;=15,MOD(A1474,2)=0),1,0),IF(MOD(A1474,2)=0,IF(DAY(fpdate)&gt;=15,DAY(fpdate)-14,DAY(fpdate)+14),DAY(fpdate))),IF(DAY(DATE(YEAR(fpdate),MONTH(fpdate)+A1474-1,DAY(fpdate)))&lt;&gt;DAY(fpdate),DATE(YEAR(fpdate),MONTH(fpdate)+A1474,0),DATE(YEAR(fpdate),MONTH(fpdate)+A1474-1,DAY(fpdate))))))</f>
        <v>#NAME?</v>
      </c>
      <c r="C1474" s="76" t="str">
        <f t="shared" si="2"/>
        <v>#NAME?</v>
      </c>
      <c r="D1474" s="77" t="str">
        <f>IF(A1474="","",IF(A1474=1,start_rate,IF(variable,IF(OR(A1474=1,A1474&lt;$J$23*periods_per_year),D1473,MIN($J$24,IF(MOD(A1474-1,$J$26)=0,MAX($J$25,D1473+$J$27),D1473))),D1473)))</f>
        <v>#NAME?</v>
      </c>
      <c r="E1474" s="78" t="str">
        <f t="shared" si="3"/>
        <v>#NAME?</v>
      </c>
      <c r="F1474" s="78" t="str">
        <f t="shared" si="4"/>
        <v>#NAME?</v>
      </c>
      <c r="G1474" s="78" t="str">
        <f>IF(OR(A1474="",A1474&lt;$E$23),"",IF(J1473&lt;=F1474,0,IF(IF(AND(A1474&gt;=$E$23,MOD(A1474-$E$23,int)=0),$E$24,0)+F1474&gt;=J1473+E1474,J1473+E1474-F1474,IF(AND(A1474&gt;=$E$23,MOD(A1474-$E$23,int)=0),$E$24,0)+IF(IF(AND(A1474&gt;=$E$23,MOD(A1474-$E$23,int)=0),$E$24,0)+IF(MOD(A1474-$E$27,periods_per_year)=0,$E$26,0)+F1474&lt;J1473+E1474,IF(MOD(A1474-$E$27,periods_per_year)=0,$E$26,0),J1473+E1474-IF(AND(A1474&gt;=$E$23,MOD(A1474-$E$23,int)=0),$E$24,0)-F1474))))</f>
        <v>#NAME?</v>
      </c>
      <c r="H1474" s="79"/>
      <c r="I1474" s="78" t="str">
        <f t="shared" si="5"/>
        <v>#NAME?</v>
      </c>
      <c r="J1474" s="78" t="str">
        <f t="shared" si="6"/>
        <v>#NAME?</v>
      </c>
      <c r="K1474" s="78" t="str">
        <f t="shared" si="7"/>
        <v>#NAME?</v>
      </c>
      <c r="L1474" s="78" t="str">
        <f t="shared" si="8"/>
        <v>#NAME?</v>
      </c>
      <c r="M1474" s="4"/>
      <c r="N1474" s="4"/>
      <c r="O1474" s="74" t="str">
        <f t="shared" si="9"/>
        <v>#NAME?</v>
      </c>
      <c r="P1474" s="75" t="str">
        <f>IF(O1474="","",IF(OR(periods_per_year=26,periods_per_year=52),IF(periods_per_year=26,IF(O1474=1,fpdate,P1473+14),IF(periods_per_year=52,IF(O1474=1,fpdate,P1473+7),"n/a")),IF(periods_per_year=24,DATE(YEAR(fpdate),MONTH(fpdate)+(O1474-1)/2+IF(AND(DAY(fpdate)&gt;=15,MOD(O1474,2)=0),1,0),IF(MOD(O1474,2)=0,IF(DAY(fpdate)&gt;=15,DAY(fpdate)-14,DAY(fpdate)+14),DAY(fpdate))),IF(DAY(DATE(YEAR(fpdate),MONTH(fpdate)+O1474-1,DAY(fpdate)))&lt;&gt;DAY(fpdate),DATE(YEAR(fpdate),MONTH(fpdate)+O1474,0),DATE(YEAR(fpdate),MONTH(fpdate)+O1474-1,DAY(fpdate))))))</f>
        <v>#NAME?</v>
      </c>
      <c r="Q1474" s="80" t="str">
        <f>IF(O1474="","",IF(D1474&lt;&gt;"",D1474,IF(O1474=1,start_rate,IF(variable,IF(OR(O1474=1,O1474&lt;$J$23*periods_per_year),Q1473,MIN($J$24,IF(MOD(O1474-1,$J$26)=0,MAX($J$25,Q1473+$J$27),Q1473))),Q1473))))</f>
        <v>#NAME?</v>
      </c>
      <c r="R1474" s="78" t="str">
        <f t="shared" si="10"/>
        <v>#NAME?</v>
      </c>
      <c r="S1474" s="78" t="str">
        <f t="shared" si="11"/>
        <v>#NAME?</v>
      </c>
      <c r="T1474" s="78" t="str">
        <f t="shared" si="12"/>
        <v>#NAME?</v>
      </c>
      <c r="U1474" s="78" t="str">
        <f t="shared" si="13"/>
        <v>#NAME?</v>
      </c>
    </row>
    <row r="1475" ht="12.75" customHeight="1">
      <c r="A1475" s="74" t="str">
        <f t="shared" si="1"/>
        <v>#NAME?</v>
      </c>
      <c r="B1475" s="75" t="str">
        <f>IF(A1475="","",IF(OR(periods_per_year=26,periods_per_year=52),IF(periods_per_year=26,IF(A1475=1,fpdate,B1474+14),IF(periods_per_year=52,IF(A1475=1,fpdate,B1474+7),"n/a")),IF(periods_per_year=24,DATE(YEAR(fpdate),MONTH(fpdate)+(A1475-1)/2+IF(AND(DAY(fpdate)&gt;=15,MOD(A1475,2)=0),1,0),IF(MOD(A1475,2)=0,IF(DAY(fpdate)&gt;=15,DAY(fpdate)-14,DAY(fpdate)+14),DAY(fpdate))),IF(DAY(DATE(YEAR(fpdate),MONTH(fpdate)+A1475-1,DAY(fpdate)))&lt;&gt;DAY(fpdate),DATE(YEAR(fpdate),MONTH(fpdate)+A1475,0),DATE(YEAR(fpdate),MONTH(fpdate)+A1475-1,DAY(fpdate))))))</f>
        <v>#NAME?</v>
      </c>
      <c r="C1475" s="76" t="str">
        <f t="shared" si="2"/>
        <v>#NAME?</v>
      </c>
      <c r="D1475" s="77" t="str">
        <f>IF(A1475="","",IF(A1475=1,start_rate,IF(variable,IF(OR(A1475=1,A1475&lt;$J$23*periods_per_year),D1474,MIN($J$24,IF(MOD(A1475-1,$J$26)=0,MAX($J$25,D1474+$J$27),D1474))),D1474)))</f>
        <v>#NAME?</v>
      </c>
      <c r="E1475" s="78" t="str">
        <f t="shared" si="3"/>
        <v>#NAME?</v>
      </c>
      <c r="F1475" s="78" t="str">
        <f t="shared" si="4"/>
        <v>#NAME?</v>
      </c>
      <c r="G1475" s="78" t="str">
        <f>IF(OR(A1475="",A1475&lt;$E$23),"",IF(J1474&lt;=F1475,0,IF(IF(AND(A1475&gt;=$E$23,MOD(A1475-$E$23,int)=0),$E$24,0)+F1475&gt;=J1474+E1475,J1474+E1475-F1475,IF(AND(A1475&gt;=$E$23,MOD(A1475-$E$23,int)=0),$E$24,0)+IF(IF(AND(A1475&gt;=$E$23,MOD(A1475-$E$23,int)=0),$E$24,0)+IF(MOD(A1475-$E$27,periods_per_year)=0,$E$26,0)+F1475&lt;J1474+E1475,IF(MOD(A1475-$E$27,periods_per_year)=0,$E$26,0),J1474+E1475-IF(AND(A1475&gt;=$E$23,MOD(A1475-$E$23,int)=0),$E$24,0)-F1475))))</f>
        <v>#NAME?</v>
      </c>
      <c r="H1475" s="79"/>
      <c r="I1475" s="78" t="str">
        <f t="shared" si="5"/>
        <v>#NAME?</v>
      </c>
      <c r="J1475" s="78" t="str">
        <f t="shared" si="6"/>
        <v>#NAME?</v>
      </c>
      <c r="K1475" s="78" t="str">
        <f t="shared" si="7"/>
        <v>#NAME?</v>
      </c>
      <c r="L1475" s="78" t="str">
        <f t="shared" si="8"/>
        <v>#NAME?</v>
      </c>
      <c r="M1475" s="4"/>
      <c r="N1475" s="4"/>
      <c r="O1475" s="74" t="str">
        <f t="shared" si="9"/>
        <v>#NAME?</v>
      </c>
      <c r="P1475" s="75" t="str">
        <f>IF(O1475="","",IF(OR(periods_per_year=26,periods_per_year=52),IF(periods_per_year=26,IF(O1475=1,fpdate,P1474+14),IF(periods_per_year=52,IF(O1475=1,fpdate,P1474+7),"n/a")),IF(periods_per_year=24,DATE(YEAR(fpdate),MONTH(fpdate)+(O1475-1)/2+IF(AND(DAY(fpdate)&gt;=15,MOD(O1475,2)=0),1,0),IF(MOD(O1475,2)=0,IF(DAY(fpdate)&gt;=15,DAY(fpdate)-14,DAY(fpdate)+14),DAY(fpdate))),IF(DAY(DATE(YEAR(fpdate),MONTH(fpdate)+O1475-1,DAY(fpdate)))&lt;&gt;DAY(fpdate),DATE(YEAR(fpdate),MONTH(fpdate)+O1475,0),DATE(YEAR(fpdate),MONTH(fpdate)+O1475-1,DAY(fpdate))))))</f>
        <v>#NAME?</v>
      </c>
      <c r="Q1475" s="80" t="str">
        <f>IF(O1475="","",IF(D1475&lt;&gt;"",D1475,IF(O1475=1,start_rate,IF(variable,IF(OR(O1475=1,O1475&lt;$J$23*periods_per_year),Q1474,MIN($J$24,IF(MOD(O1475-1,$J$26)=0,MAX($J$25,Q1474+$J$27),Q1474))),Q1474))))</f>
        <v>#NAME?</v>
      </c>
      <c r="R1475" s="78" t="str">
        <f t="shared" si="10"/>
        <v>#NAME?</v>
      </c>
      <c r="S1475" s="78" t="str">
        <f t="shared" si="11"/>
        <v>#NAME?</v>
      </c>
      <c r="T1475" s="78" t="str">
        <f t="shared" si="12"/>
        <v>#NAME?</v>
      </c>
      <c r="U1475" s="78" t="str">
        <f t="shared" si="13"/>
        <v>#NAME?</v>
      </c>
    </row>
    <row r="1476" ht="12.75" customHeight="1">
      <c r="A1476" s="74" t="str">
        <f t="shared" si="1"/>
        <v>#NAME?</v>
      </c>
      <c r="B1476" s="75" t="str">
        <f>IF(A1476="","",IF(OR(periods_per_year=26,periods_per_year=52),IF(periods_per_year=26,IF(A1476=1,fpdate,B1475+14),IF(periods_per_year=52,IF(A1476=1,fpdate,B1475+7),"n/a")),IF(periods_per_year=24,DATE(YEAR(fpdate),MONTH(fpdate)+(A1476-1)/2+IF(AND(DAY(fpdate)&gt;=15,MOD(A1476,2)=0),1,0),IF(MOD(A1476,2)=0,IF(DAY(fpdate)&gt;=15,DAY(fpdate)-14,DAY(fpdate)+14),DAY(fpdate))),IF(DAY(DATE(YEAR(fpdate),MONTH(fpdate)+A1476-1,DAY(fpdate)))&lt;&gt;DAY(fpdate),DATE(YEAR(fpdate),MONTH(fpdate)+A1476,0),DATE(YEAR(fpdate),MONTH(fpdate)+A1476-1,DAY(fpdate))))))</f>
        <v>#NAME?</v>
      </c>
      <c r="C1476" s="76" t="str">
        <f t="shared" si="2"/>
        <v>#NAME?</v>
      </c>
      <c r="D1476" s="77" t="str">
        <f>IF(A1476="","",IF(A1476=1,start_rate,IF(variable,IF(OR(A1476=1,A1476&lt;$J$23*periods_per_year),D1475,MIN($J$24,IF(MOD(A1476-1,$J$26)=0,MAX($J$25,D1475+$J$27),D1475))),D1475)))</f>
        <v>#NAME?</v>
      </c>
      <c r="E1476" s="78" t="str">
        <f t="shared" si="3"/>
        <v>#NAME?</v>
      </c>
      <c r="F1476" s="78" t="str">
        <f t="shared" si="4"/>
        <v>#NAME?</v>
      </c>
      <c r="G1476" s="78" t="str">
        <f>IF(OR(A1476="",A1476&lt;$E$23),"",IF(J1475&lt;=F1476,0,IF(IF(AND(A1476&gt;=$E$23,MOD(A1476-$E$23,int)=0),$E$24,0)+F1476&gt;=J1475+E1476,J1475+E1476-F1476,IF(AND(A1476&gt;=$E$23,MOD(A1476-$E$23,int)=0),$E$24,0)+IF(IF(AND(A1476&gt;=$E$23,MOD(A1476-$E$23,int)=0),$E$24,0)+IF(MOD(A1476-$E$27,periods_per_year)=0,$E$26,0)+F1476&lt;J1475+E1476,IF(MOD(A1476-$E$27,periods_per_year)=0,$E$26,0),J1475+E1476-IF(AND(A1476&gt;=$E$23,MOD(A1476-$E$23,int)=0),$E$24,0)-F1476))))</f>
        <v>#NAME?</v>
      </c>
      <c r="H1476" s="79"/>
      <c r="I1476" s="78" t="str">
        <f t="shared" si="5"/>
        <v>#NAME?</v>
      </c>
      <c r="J1476" s="78" t="str">
        <f t="shared" si="6"/>
        <v>#NAME?</v>
      </c>
      <c r="K1476" s="78" t="str">
        <f t="shared" si="7"/>
        <v>#NAME?</v>
      </c>
      <c r="L1476" s="78" t="str">
        <f t="shared" si="8"/>
        <v>#NAME?</v>
      </c>
      <c r="M1476" s="4"/>
      <c r="N1476" s="4"/>
      <c r="O1476" s="74" t="str">
        <f t="shared" si="9"/>
        <v>#NAME?</v>
      </c>
      <c r="P1476" s="75" t="str">
        <f>IF(O1476="","",IF(OR(periods_per_year=26,periods_per_year=52),IF(periods_per_year=26,IF(O1476=1,fpdate,P1475+14),IF(periods_per_year=52,IF(O1476=1,fpdate,P1475+7),"n/a")),IF(periods_per_year=24,DATE(YEAR(fpdate),MONTH(fpdate)+(O1476-1)/2+IF(AND(DAY(fpdate)&gt;=15,MOD(O1476,2)=0),1,0),IF(MOD(O1476,2)=0,IF(DAY(fpdate)&gt;=15,DAY(fpdate)-14,DAY(fpdate)+14),DAY(fpdate))),IF(DAY(DATE(YEAR(fpdate),MONTH(fpdate)+O1476-1,DAY(fpdate)))&lt;&gt;DAY(fpdate),DATE(YEAR(fpdate),MONTH(fpdate)+O1476,0),DATE(YEAR(fpdate),MONTH(fpdate)+O1476-1,DAY(fpdate))))))</f>
        <v>#NAME?</v>
      </c>
      <c r="Q1476" s="80" t="str">
        <f>IF(O1476="","",IF(D1476&lt;&gt;"",D1476,IF(O1476=1,start_rate,IF(variable,IF(OR(O1476=1,O1476&lt;$J$23*periods_per_year),Q1475,MIN($J$24,IF(MOD(O1476-1,$J$26)=0,MAX($J$25,Q1475+$J$27),Q1475))),Q1475))))</f>
        <v>#NAME?</v>
      </c>
      <c r="R1476" s="78" t="str">
        <f t="shared" si="10"/>
        <v>#NAME?</v>
      </c>
      <c r="S1476" s="78" t="str">
        <f t="shared" si="11"/>
        <v>#NAME?</v>
      </c>
      <c r="T1476" s="78" t="str">
        <f t="shared" si="12"/>
        <v>#NAME?</v>
      </c>
      <c r="U1476" s="78" t="str">
        <f t="shared" si="13"/>
        <v>#NAME?</v>
      </c>
    </row>
    <row r="1477" ht="12.75" customHeight="1">
      <c r="A1477" s="74" t="str">
        <f t="shared" si="1"/>
        <v>#NAME?</v>
      </c>
      <c r="B1477" s="75" t="str">
        <f>IF(A1477="","",IF(OR(periods_per_year=26,periods_per_year=52),IF(periods_per_year=26,IF(A1477=1,fpdate,B1476+14),IF(periods_per_year=52,IF(A1477=1,fpdate,B1476+7),"n/a")),IF(periods_per_year=24,DATE(YEAR(fpdate),MONTH(fpdate)+(A1477-1)/2+IF(AND(DAY(fpdate)&gt;=15,MOD(A1477,2)=0),1,0),IF(MOD(A1477,2)=0,IF(DAY(fpdate)&gt;=15,DAY(fpdate)-14,DAY(fpdate)+14),DAY(fpdate))),IF(DAY(DATE(YEAR(fpdate),MONTH(fpdate)+A1477-1,DAY(fpdate)))&lt;&gt;DAY(fpdate),DATE(YEAR(fpdate),MONTH(fpdate)+A1477,0),DATE(YEAR(fpdate),MONTH(fpdate)+A1477-1,DAY(fpdate))))))</f>
        <v>#NAME?</v>
      </c>
      <c r="C1477" s="76" t="str">
        <f t="shared" si="2"/>
        <v>#NAME?</v>
      </c>
      <c r="D1477" s="77" t="str">
        <f>IF(A1477="","",IF(A1477=1,start_rate,IF(variable,IF(OR(A1477=1,A1477&lt;$J$23*periods_per_year),D1476,MIN($J$24,IF(MOD(A1477-1,$J$26)=0,MAX($J$25,D1476+$J$27),D1476))),D1476)))</f>
        <v>#NAME?</v>
      </c>
      <c r="E1477" s="78" t="str">
        <f t="shared" si="3"/>
        <v>#NAME?</v>
      </c>
      <c r="F1477" s="78" t="str">
        <f t="shared" si="4"/>
        <v>#NAME?</v>
      </c>
      <c r="G1477" s="78" t="str">
        <f>IF(OR(A1477="",A1477&lt;$E$23),"",IF(J1476&lt;=F1477,0,IF(IF(AND(A1477&gt;=$E$23,MOD(A1477-$E$23,int)=0),$E$24,0)+F1477&gt;=J1476+E1477,J1476+E1477-F1477,IF(AND(A1477&gt;=$E$23,MOD(A1477-$E$23,int)=0),$E$24,0)+IF(IF(AND(A1477&gt;=$E$23,MOD(A1477-$E$23,int)=0),$E$24,0)+IF(MOD(A1477-$E$27,periods_per_year)=0,$E$26,0)+F1477&lt;J1476+E1477,IF(MOD(A1477-$E$27,periods_per_year)=0,$E$26,0),J1476+E1477-IF(AND(A1477&gt;=$E$23,MOD(A1477-$E$23,int)=0),$E$24,0)-F1477))))</f>
        <v>#NAME?</v>
      </c>
      <c r="H1477" s="79"/>
      <c r="I1477" s="78" t="str">
        <f t="shared" si="5"/>
        <v>#NAME?</v>
      </c>
      <c r="J1477" s="78" t="str">
        <f t="shared" si="6"/>
        <v>#NAME?</v>
      </c>
      <c r="K1477" s="78" t="str">
        <f t="shared" si="7"/>
        <v>#NAME?</v>
      </c>
      <c r="L1477" s="78" t="str">
        <f t="shared" si="8"/>
        <v>#NAME?</v>
      </c>
      <c r="M1477" s="4"/>
      <c r="N1477" s="4"/>
      <c r="O1477" s="74" t="str">
        <f t="shared" si="9"/>
        <v>#NAME?</v>
      </c>
      <c r="P1477" s="75" t="str">
        <f>IF(O1477="","",IF(OR(periods_per_year=26,periods_per_year=52),IF(periods_per_year=26,IF(O1477=1,fpdate,P1476+14),IF(periods_per_year=52,IF(O1477=1,fpdate,P1476+7),"n/a")),IF(periods_per_year=24,DATE(YEAR(fpdate),MONTH(fpdate)+(O1477-1)/2+IF(AND(DAY(fpdate)&gt;=15,MOD(O1477,2)=0),1,0),IF(MOD(O1477,2)=0,IF(DAY(fpdate)&gt;=15,DAY(fpdate)-14,DAY(fpdate)+14),DAY(fpdate))),IF(DAY(DATE(YEAR(fpdate),MONTH(fpdate)+O1477-1,DAY(fpdate)))&lt;&gt;DAY(fpdate),DATE(YEAR(fpdate),MONTH(fpdate)+O1477,0),DATE(YEAR(fpdate),MONTH(fpdate)+O1477-1,DAY(fpdate))))))</f>
        <v>#NAME?</v>
      </c>
      <c r="Q1477" s="80" t="str">
        <f>IF(O1477="","",IF(D1477&lt;&gt;"",D1477,IF(O1477=1,start_rate,IF(variable,IF(OR(O1477=1,O1477&lt;$J$23*periods_per_year),Q1476,MIN($J$24,IF(MOD(O1477-1,$J$26)=0,MAX($J$25,Q1476+$J$27),Q1476))),Q1476))))</f>
        <v>#NAME?</v>
      </c>
      <c r="R1477" s="78" t="str">
        <f t="shared" si="10"/>
        <v>#NAME?</v>
      </c>
      <c r="S1477" s="78" t="str">
        <f t="shared" si="11"/>
        <v>#NAME?</v>
      </c>
      <c r="T1477" s="78" t="str">
        <f t="shared" si="12"/>
        <v>#NAME?</v>
      </c>
      <c r="U1477" s="78" t="str">
        <f t="shared" si="13"/>
        <v>#NAME?</v>
      </c>
    </row>
    <row r="1478" ht="12.75" customHeight="1">
      <c r="A1478" s="74" t="str">
        <f t="shared" si="1"/>
        <v>#NAME?</v>
      </c>
      <c r="B1478" s="75" t="str">
        <f>IF(A1478="","",IF(OR(periods_per_year=26,periods_per_year=52),IF(periods_per_year=26,IF(A1478=1,fpdate,B1477+14),IF(periods_per_year=52,IF(A1478=1,fpdate,B1477+7),"n/a")),IF(periods_per_year=24,DATE(YEAR(fpdate),MONTH(fpdate)+(A1478-1)/2+IF(AND(DAY(fpdate)&gt;=15,MOD(A1478,2)=0),1,0),IF(MOD(A1478,2)=0,IF(DAY(fpdate)&gt;=15,DAY(fpdate)-14,DAY(fpdate)+14),DAY(fpdate))),IF(DAY(DATE(YEAR(fpdate),MONTH(fpdate)+A1478-1,DAY(fpdate)))&lt;&gt;DAY(fpdate),DATE(YEAR(fpdate),MONTH(fpdate)+A1478,0),DATE(YEAR(fpdate),MONTH(fpdate)+A1478-1,DAY(fpdate))))))</f>
        <v>#NAME?</v>
      </c>
      <c r="C1478" s="76" t="str">
        <f t="shared" si="2"/>
        <v>#NAME?</v>
      </c>
      <c r="D1478" s="77" t="str">
        <f>IF(A1478="","",IF(A1478=1,start_rate,IF(variable,IF(OR(A1478=1,A1478&lt;$J$23*periods_per_year),D1477,MIN($J$24,IF(MOD(A1478-1,$J$26)=0,MAX($J$25,D1477+$J$27),D1477))),D1477)))</f>
        <v>#NAME?</v>
      </c>
      <c r="E1478" s="78" t="str">
        <f t="shared" si="3"/>
        <v>#NAME?</v>
      </c>
      <c r="F1478" s="78" t="str">
        <f t="shared" si="4"/>
        <v>#NAME?</v>
      </c>
      <c r="G1478" s="78" t="str">
        <f>IF(OR(A1478="",A1478&lt;$E$23),"",IF(J1477&lt;=F1478,0,IF(IF(AND(A1478&gt;=$E$23,MOD(A1478-$E$23,int)=0),$E$24,0)+F1478&gt;=J1477+E1478,J1477+E1478-F1478,IF(AND(A1478&gt;=$E$23,MOD(A1478-$E$23,int)=0),$E$24,0)+IF(IF(AND(A1478&gt;=$E$23,MOD(A1478-$E$23,int)=0),$E$24,0)+IF(MOD(A1478-$E$27,periods_per_year)=0,$E$26,0)+F1478&lt;J1477+E1478,IF(MOD(A1478-$E$27,periods_per_year)=0,$E$26,0),J1477+E1478-IF(AND(A1478&gt;=$E$23,MOD(A1478-$E$23,int)=0),$E$24,0)-F1478))))</f>
        <v>#NAME?</v>
      </c>
      <c r="H1478" s="79"/>
      <c r="I1478" s="78" t="str">
        <f t="shared" si="5"/>
        <v>#NAME?</v>
      </c>
      <c r="J1478" s="78" t="str">
        <f t="shared" si="6"/>
        <v>#NAME?</v>
      </c>
      <c r="K1478" s="78" t="str">
        <f t="shared" si="7"/>
        <v>#NAME?</v>
      </c>
      <c r="L1478" s="78" t="str">
        <f t="shared" si="8"/>
        <v>#NAME?</v>
      </c>
      <c r="M1478" s="4"/>
      <c r="N1478" s="4"/>
      <c r="O1478" s="74" t="str">
        <f t="shared" si="9"/>
        <v>#NAME?</v>
      </c>
      <c r="P1478" s="75" t="str">
        <f>IF(O1478="","",IF(OR(periods_per_year=26,periods_per_year=52),IF(periods_per_year=26,IF(O1478=1,fpdate,P1477+14),IF(periods_per_year=52,IF(O1478=1,fpdate,P1477+7),"n/a")),IF(periods_per_year=24,DATE(YEAR(fpdate),MONTH(fpdate)+(O1478-1)/2+IF(AND(DAY(fpdate)&gt;=15,MOD(O1478,2)=0),1,0),IF(MOD(O1478,2)=0,IF(DAY(fpdate)&gt;=15,DAY(fpdate)-14,DAY(fpdate)+14),DAY(fpdate))),IF(DAY(DATE(YEAR(fpdate),MONTH(fpdate)+O1478-1,DAY(fpdate)))&lt;&gt;DAY(fpdate),DATE(YEAR(fpdate),MONTH(fpdate)+O1478,0),DATE(YEAR(fpdate),MONTH(fpdate)+O1478-1,DAY(fpdate))))))</f>
        <v>#NAME?</v>
      </c>
      <c r="Q1478" s="80" t="str">
        <f>IF(O1478="","",IF(D1478&lt;&gt;"",D1478,IF(O1478=1,start_rate,IF(variable,IF(OR(O1478=1,O1478&lt;$J$23*periods_per_year),Q1477,MIN($J$24,IF(MOD(O1478-1,$J$26)=0,MAX($J$25,Q1477+$J$27),Q1477))),Q1477))))</f>
        <v>#NAME?</v>
      </c>
      <c r="R1478" s="78" t="str">
        <f t="shared" si="10"/>
        <v>#NAME?</v>
      </c>
      <c r="S1478" s="78" t="str">
        <f t="shared" si="11"/>
        <v>#NAME?</v>
      </c>
      <c r="T1478" s="78" t="str">
        <f t="shared" si="12"/>
        <v>#NAME?</v>
      </c>
      <c r="U1478" s="78" t="str">
        <f t="shared" si="13"/>
        <v>#NAME?</v>
      </c>
    </row>
    <row r="1479" ht="12.75" customHeight="1">
      <c r="A1479" s="74" t="str">
        <f t="shared" si="1"/>
        <v>#NAME?</v>
      </c>
      <c r="B1479" s="75" t="str">
        <f>IF(A1479="","",IF(OR(periods_per_year=26,periods_per_year=52),IF(periods_per_year=26,IF(A1479=1,fpdate,B1478+14),IF(periods_per_year=52,IF(A1479=1,fpdate,B1478+7),"n/a")),IF(periods_per_year=24,DATE(YEAR(fpdate),MONTH(fpdate)+(A1479-1)/2+IF(AND(DAY(fpdate)&gt;=15,MOD(A1479,2)=0),1,0),IF(MOD(A1479,2)=0,IF(DAY(fpdate)&gt;=15,DAY(fpdate)-14,DAY(fpdate)+14),DAY(fpdate))),IF(DAY(DATE(YEAR(fpdate),MONTH(fpdate)+A1479-1,DAY(fpdate)))&lt;&gt;DAY(fpdate),DATE(YEAR(fpdate),MONTH(fpdate)+A1479,0),DATE(YEAR(fpdate),MONTH(fpdate)+A1479-1,DAY(fpdate))))))</f>
        <v>#NAME?</v>
      </c>
      <c r="C1479" s="76" t="str">
        <f t="shared" si="2"/>
        <v>#NAME?</v>
      </c>
      <c r="D1479" s="77" t="str">
        <f>IF(A1479="","",IF(A1479=1,start_rate,IF(variable,IF(OR(A1479=1,A1479&lt;$J$23*periods_per_year),D1478,MIN($J$24,IF(MOD(A1479-1,$J$26)=0,MAX($J$25,D1478+$J$27),D1478))),D1478)))</f>
        <v>#NAME?</v>
      </c>
      <c r="E1479" s="78" t="str">
        <f t="shared" si="3"/>
        <v>#NAME?</v>
      </c>
      <c r="F1479" s="78" t="str">
        <f t="shared" si="4"/>
        <v>#NAME?</v>
      </c>
      <c r="G1479" s="78" t="str">
        <f>IF(OR(A1479="",A1479&lt;$E$23),"",IF(J1478&lt;=F1479,0,IF(IF(AND(A1479&gt;=$E$23,MOD(A1479-$E$23,int)=0),$E$24,0)+F1479&gt;=J1478+E1479,J1478+E1479-F1479,IF(AND(A1479&gt;=$E$23,MOD(A1479-$E$23,int)=0),$E$24,0)+IF(IF(AND(A1479&gt;=$E$23,MOD(A1479-$E$23,int)=0),$E$24,0)+IF(MOD(A1479-$E$27,periods_per_year)=0,$E$26,0)+F1479&lt;J1478+E1479,IF(MOD(A1479-$E$27,periods_per_year)=0,$E$26,0),J1478+E1479-IF(AND(A1479&gt;=$E$23,MOD(A1479-$E$23,int)=0),$E$24,0)-F1479))))</f>
        <v>#NAME?</v>
      </c>
      <c r="H1479" s="79"/>
      <c r="I1479" s="78" t="str">
        <f t="shared" si="5"/>
        <v>#NAME?</v>
      </c>
      <c r="J1479" s="78" t="str">
        <f t="shared" si="6"/>
        <v>#NAME?</v>
      </c>
      <c r="K1479" s="78" t="str">
        <f t="shared" si="7"/>
        <v>#NAME?</v>
      </c>
      <c r="L1479" s="78" t="str">
        <f t="shared" si="8"/>
        <v>#NAME?</v>
      </c>
      <c r="M1479" s="4"/>
      <c r="N1479" s="4"/>
      <c r="O1479" s="74" t="str">
        <f t="shared" si="9"/>
        <v>#NAME?</v>
      </c>
      <c r="P1479" s="75" t="str">
        <f>IF(O1479="","",IF(OR(periods_per_year=26,periods_per_year=52),IF(periods_per_year=26,IF(O1479=1,fpdate,P1478+14),IF(periods_per_year=52,IF(O1479=1,fpdate,P1478+7),"n/a")),IF(periods_per_year=24,DATE(YEAR(fpdate),MONTH(fpdate)+(O1479-1)/2+IF(AND(DAY(fpdate)&gt;=15,MOD(O1479,2)=0),1,0),IF(MOD(O1479,2)=0,IF(DAY(fpdate)&gt;=15,DAY(fpdate)-14,DAY(fpdate)+14),DAY(fpdate))),IF(DAY(DATE(YEAR(fpdate),MONTH(fpdate)+O1479-1,DAY(fpdate)))&lt;&gt;DAY(fpdate),DATE(YEAR(fpdate),MONTH(fpdate)+O1479,0),DATE(YEAR(fpdate),MONTH(fpdate)+O1479-1,DAY(fpdate))))))</f>
        <v>#NAME?</v>
      </c>
      <c r="Q1479" s="80" t="str">
        <f>IF(O1479="","",IF(D1479&lt;&gt;"",D1479,IF(O1479=1,start_rate,IF(variable,IF(OR(O1479=1,O1479&lt;$J$23*periods_per_year),Q1478,MIN($J$24,IF(MOD(O1479-1,$J$26)=0,MAX($J$25,Q1478+$J$27),Q1478))),Q1478))))</f>
        <v>#NAME?</v>
      </c>
      <c r="R1479" s="78" t="str">
        <f t="shared" si="10"/>
        <v>#NAME?</v>
      </c>
      <c r="S1479" s="78" t="str">
        <f t="shared" si="11"/>
        <v>#NAME?</v>
      </c>
      <c r="T1479" s="78" t="str">
        <f t="shared" si="12"/>
        <v>#NAME?</v>
      </c>
      <c r="U1479" s="78" t="str">
        <f t="shared" si="13"/>
        <v>#NAME?</v>
      </c>
    </row>
    <row r="1480" ht="12.75" customHeight="1">
      <c r="A1480" s="74" t="str">
        <f t="shared" si="1"/>
        <v>#NAME?</v>
      </c>
      <c r="B1480" s="75" t="str">
        <f>IF(A1480="","",IF(OR(periods_per_year=26,periods_per_year=52),IF(periods_per_year=26,IF(A1480=1,fpdate,B1479+14),IF(periods_per_year=52,IF(A1480=1,fpdate,B1479+7),"n/a")),IF(periods_per_year=24,DATE(YEAR(fpdate),MONTH(fpdate)+(A1480-1)/2+IF(AND(DAY(fpdate)&gt;=15,MOD(A1480,2)=0),1,0),IF(MOD(A1480,2)=0,IF(DAY(fpdate)&gt;=15,DAY(fpdate)-14,DAY(fpdate)+14),DAY(fpdate))),IF(DAY(DATE(YEAR(fpdate),MONTH(fpdate)+A1480-1,DAY(fpdate)))&lt;&gt;DAY(fpdate),DATE(YEAR(fpdate),MONTH(fpdate)+A1480,0),DATE(YEAR(fpdate),MONTH(fpdate)+A1480-1,DAY(fpdate))))))</f>
        <v>#NAME?</v>
      </c>
      <c r="C1480" s="76" t="str">
        <f t="shared" si="2"/>
        <v>#NAME?</v>
      </c>
      <c r="D1480" s="77" t="str">
        <f>IF(A1480="","",IF(A1480=1,start_rate,IF(variable,IF(OR(A1480=1,A1480&lt;$J$23*periods_per_year),D1479,MIN($J$24,IF(MOD(A1480-1,$J$26)=0,MAX($J$25,D1479+$J$27),D1479))),D1479)))</f>
        <v>#NAME?</v>
      </c>
      <c r="E1480" s="78" t="str">
        <f t="shared" si="3"/>
        <v>#NAME?</v>
      </c>
      <c r="F1480" s="78" t="str">
        <f t="shared" si="4"/>
        <v>#NAME?</v>
      </c>
      <c r="G1480" s="78" t="str">
        <f>IF(OR(A1480="",A1480&lt;$E$23),"",IF(J1479&lt;=F1480,0,IF(IF(AND(A1480&gt;=$E$23,MOD(A1480-$E$23,int)=0),$E$24,0)+F1480&gt;=J1479+E1480,J1479+E1480-F1480,IF(AND(A1480&gt;=$E$23,MOD(A1480-$E$23,int)=0),$E$24,0)+IF(IF(AND(A1480&gt;=$E$23,MOD(A1480-$E$23,int)=0),$E$24,0)+IF(MOD(A1480-$E$27,periods_per_year)=0,$E$26,0)+F1480&lt;J1479+E1480,IF(MOD(A1480-$E$27,periods_per_year)=0,$E$26,0),J1479+E1480-IF(AND(A1480&gt;=$E$23,MOD(A1480-$E$23,int)=0),$E$24,0)-F1480))))</f>
        <v>#NAME?</v>
      </c>
      <c r="H1480" s="79"/>
      <c r="I1480" s="78" t="str">
        <f t="shared" si="5"/>
        <v>#NAME?</v>
      </c>
      <c r="J1480" s="78" t="str">
        <f t="shared" si="6"/>
        <v>#NAME?</v>
      </c>
      <c r="K1480" s="78" t="str">
        <f t="shared" si="7"/>
        <v>#NAME?</v>
      </c>
      <c r="L1480" s="78" t="str">
        <f t="shared" si="8"/>
        <v>#NAME?</v>
      </c>
      <c r="M1480" s="4"/>
      <c r="N1480" s="4"/>
      <c r="O1480" s="74" t="str">
        <f t="shared" si="9"/>
        <v>#NAME?</v>
      </c>
      <c r="P1480" s="75" t="str">
        <f>IF(O1480="","",IF(OR(periods_per_year=26,periods_per_year=52),IF(periods_per_year=26,IF(O1480=1,fpdate,P1479+14),IF(periods_per_year=52,IF(O1480=1,fpdate,P1479+7),"n/a")),IF(periods_per_year=24,DATE(YEAR(fpdate),MONTH(fpdate)+(O1480-1)/2+IF(AND(DAY(fpdate)&gt;=15,MOD(O1480,2)=0),1,0),IF(MOD(O1480,2)=0,IF(DAY(fpdate)&gt;=15,DAY(fpdate)-14,DAY(fpdate)+14),DAY(fpdate))),IF(DAY(DATE(YEAR(fpdate),MONTH(fpdate)+O1480-1,DAY(fpdate)))&lt;&gt;DAY(fpdate),DATE(YEAR(fpdate),MONTH(fpdate)+O1480,0),DATE(YEAR(fpdate),MONTH(fpdate)+O1480-1,DAY(fpdate))))))</f>
        <v>#NAME?</v>
      </c>
      <c r="Q1480" s="80" t="str">
        <f>IF(O1480="","",IF(D1480&lt;&gt;"",D1480,IF(O1480=1,start_rate,IF(variable,IF(OR(O1480=1,O1480&lt;$J$23*periods_per_year),Q1479,MIN($J$24,IF(MOD(O1480-1,$J$26)=0,MAX($J$25,Q1479+$J$27),Q1479))),Q1479))))</f>
        <v>#NAME?</v>
      </c>
      <c r="R1480" s="78" t="str">
        <f t="shared" si="10"/>
        <v>#NAME?</v>
      </c>
      <c r="S1480" s="78" t="str">
        <f t="shared" si="11"/>
        <v>#NAME?</v>
      </c>
      <c r="T1480" s="78" t="str">
        <f t="shared" si="12"/>
        <v>#NAME?</v>
      </c>
      <c r="U1480" s="78" t="str">
        <f t="shared" si="13"/>
        <v>#NAME?</v>
      </c>
    </row>
    <row r="1481" ht="12.75" customHeight="1">
      <c r="A1481" s="74" t="str">
        <f t="shared" si="1"/>
        <v>#NAME?</v>
      </c>
      <c r="B1481" s="75" t="str">
        <f>IF(A1481="","",IF(OR(periods_per_year=26,periods_per_year=52),IF(periods_per_year=26,IF(A1481=1,fpdate,B1480+14),IF(periods_per_year=52,IF(A1481=1,fpdate,B1480+7),"n/a")),IF(periods_per_year=24,DATE(YEAR(fpdate),MONTH(fpdate)+(A1481-1)/2+IF(AND(DAY(fpdate)&gt;=15,MOD(A1481,2)=0),1,0),IF(MOD(A1481,2)=0,IF(DAY(fpdate)&gt;=15,DAY(fpdate)-14,DAY(fpdate)+14),DAY(fpdate))),IF(DAY(DATE(YEAR(fpdate),MONTH(fpdate)+A1481-1,DAY(fpdate)))&lt;&gt;DAY(fpdate),DATE(YEAR(fpdate),MONTH(fpdate)+A1481,0),DATE(YEAR(fpdate),MONTH(fpdate)+A1481-1,DAY(fpdate))))))</f>
        <v>#NAME?</v>
      </c>
      <c r="C1481" s="76" t="str">
        <f t="shared" si="2"/>
        <v>#NAME?</v>
      </c>
      <c r="D1481" s="77" t="str">
        <f>IF(A1481="","",IF(A1481=1,start_rate,IF(variable,IF(OR(A1481=1,A1481&lt;$J$23*periods_per_year),D1480,MIN($J$24,IF(MOD(A1481-1,$J$26)=0,MAX($J$25,D1480+$J$27),D1480))),D1480)))</f>
        <v>#NAME?</v>
      </c>
      <c r="E1481" s="78" t="str">
        <f t="shared" si="3"/>
        <v>#NAME?</v>
      </c>
      <c r="F1481" s="78" t="str">
        <f t="shared" si="4"/>
        <v>#NAME?</v>
      </c>
      <c r="G1481" s="78" t="str">
        <f>IF(OR(A1481="",A1481&lt;$E$23),"",IF(J1480&lt;=F1481,0,IF(IF(AND(A1481&gt;=$E$23,MOD(A1481-$E$23,int)=0),$E$24,0)+F1481&gt;=J1480+E1481,J1480+E1481-F1481,IF(AND(A1481&gt;=$E$23,MOD(A1481-$E$23,int)=0),$E$24,0)+IF(IF(AND(A1481&gt;=$E$23,MOD(A1481-$E$23,int)=0),$E$24,0)+IF(MOD(A1481-$E$27,periods_per_year)=0,$E$26,0)+F1481&lt;J1480+E1481,IF(MOD(A1481-$E$27,periods_per_year)=0,$E$26,0),J1480+E1481-IF(AND(A1481&gt;=$E$23,MOD(A1481-$E$23,int)=0),$E$24,0)-F1481))))</f>
        <v>#NAME?</v>
      </c>
      <c r="H1481" s="79"/>
      <c r="I1481" s="78" t="str">
        <f t="shared" si="5"/>
        <v>#NAME?</v>
      </c>
      <c r="J1481" s="78" t="str">
        <f t="shared" si="6"/>
        <v>#NAME?</v>
      </c>
      <c r="K1481" s="78" t="str">
        <f t="shared" si="7"/>
        <v>#NAME?</v>
      </c>
      <c r="L1481" s="78" t="str">
        <f t="shared" si="8"/>
        <v>#NAME?</v>
      </c>
      <c r="M1481" s="4"/>
      <c r="N1481" s="4"/>
      <c r="O1481" s="74" t="str">
        <f t="shared" si="9"/>
        <v>#NAME?</v>
      </c>
      <c r="P1481" s="75" t="str">
        <f>IF(O1481="","",IF(OR(periods_per_year=26,periods_per_year=52),IF(periods_per_year=26,IF(O1481=1,fpdate,P1480+14),IF(periods_per_year=52,IF(O1481=1,fpdate,P1480+7),"n/a")),IF(periods_per_year=24,DATE(YEAR(fpdate),MONTH(fpdate)+(O1481-1)/2+IF(AND(DAY(fpdate)&gt;=15,MOD(O1481,2)=0),1,0),IF(MOD(O1481,2)=0,IF(DAY(fpdate)&gt;=15,DAY(fpdate)-14,DAY(fpdate)+14),DAY(fpdate))),IF(DAY(DATE(YEAR(fpdate),MONTH(fpdate)+O1481-1,DAY(fpdate)))&lt;&gt;DAY(fpdate),DATE(YEAR(fpdate),MONTH(fpdate)+O1481,0),DATE(YEAR(fpdate),MONTH(fpdate)+O1481-1,DAY(fpdate))))))</f>
        <v>#NAME?</v>
      </c>
      <c r="Q1481" s="80" t="str">
        <f>IF(O1481="","",IF(D1481&lt;&gt;"",D1481,IF(O1481=1,start_rate,IF(variable,IF(OR(O1481=1,O1481&lt;$J$23*periods_per_year),Q1480,MIN($J$24,IF(MOD(O1481-1,$J$26)=0,MAX($J$25,Q1480+$J$27),Q1480))),Q1480))))</f>
        <v>#NAME?</v>
      </c>
      <c r="R1481" s="78" t="str">
        <f t="shared" si="10"/>
        <v>#NAME?</v>
      </c>
      <c r="S1481" s="78" t="str">
        <f t="shared" si="11"/>
        <v>#NAME?</v>
      </c>
      <c r="T1481" s="78" t="str">
        <f t="shared" si="12"/>
        <v>#NAME?</v>
      </c>
      <c r="U1481" s="78" t="str">
        <f t="shared" si="13"/>
        <v>#NAME?</v>
      </c>
    </row>
    <row r="1482" ht="12.75" customHeight="1">
      <c r="A1482" s="74" t="str">
        <f t="shared" si="1"/>
        <v>#NAME?</v>
      </c>
      <c r="B1482" s="75" t="str">
        <f>IF(A1482="","",IF(OR(periods_per_year=26,periods_per_year=52),IF(periods_per_year=26,IF(A1482=1,fpdate,B1481+14),IF(periods_per_year=52,IF(A1482=1,fpdate,B1481+7),"n/a")),IF(periods_per_year=24,DATE(YEAR(fpdate),MONTH(fpdate)+(A1482-1)/2+IF(AND(DAY(fpdate)&gt;=15,MOD(A1482,2)=0),1,0),IF(MOD(A1482,2)=0,IF(DAY(fpdate)&gt;=15,DAY(fpdate)-14,DAY(fpdate)+14),DAY(fpdate))),IF(DAY(DATE(YEAR(fpdate),MONTH(fpdate)+A1482-1,DAY(fpdate)))&lt;&gt;DAY(fpdate),DATE(YEAR(fpdate),MONTH(fpdate)+A1482,0),DATE(YEAR(fpdate),MONTH(fpdate)+A1482-1,DAY(fpdate))))))</f>
        <v>#NAME?</v>
      </c>
      <c r="C1482" s="76" t="str">
        <f t="shared" si="2"/>
        <v>#NAME?</v>
      </c>
      <c r="D1482" s="77" t="str">
        <f>IF(A1482="","",IF(A1482=1,start_rate,IF(variable,IF(OR(A1482=1,A1482&lt;$J$23*periods_per_year),D1481,MIN($J$24,IF(MOD(A1482-1,$J$26)=0,MAX($J$25,D1481+$J$27),D1481))),D1481)))</f>
        <v>#NAME?</v>
      </c>
      <c r="E1482" s="78" t="str">
        <f t="shared" si="3"/>
        <v>#NAME?</v>
      </c>
      <c r="F1482" s="78" t="str">
        <f t="shared" si="4"/>
        <v>#NAME?</v>
      </c>
      <c r="G1482" s="78" t="str">
        <f>IF(OR(A1482="",A1482&lt;$E$23),"",IF(J1481&lt;=F1482,0,IF(IF(AND(A1482&gt;=$E$23,MOD(A1482-$E$23,int)=0),$E$24,0)+F1482&gt;=J1481+E1482,J1481+E1482-F1482,IF(AND(A1482&gt;=$E$23,MOD(A1482-$E$23,int)=0),$E$24,0)+IF(IF(AND(A1482&gt;=$E$23,MOD(A1482-$E$23,int)=0),$E$24,0)+IF(MOD(A1482-$E$27,periods_per_year)=0,$E$26,0)+F1482&lt;J1481+E1482,IF(MOD(A1482-$E$27,periods_per_year)=0,$E$26,0),J1481+E1482-IF(AND(A1482&gt;=$E$23,MOD(A1482-$E$23,int)=0),$E$24,0)-F1482))))</f>
        <v>#NAME?</v>
      </c>
      <c r="H1482" s="79"/>
      <c r="I1482" s="78" t="str">
        <f t="shared" si="5"/>
        <v>#NAME?</v>
      </c>
      <c r="J1482" s="78" t="str">
        <f t="shared" si="6"/>
        <v>#NAME?</v>
      </c>
      <c r="K1482" s="78" t="str">
        <f t="shared" si="7"/>
        <v>#NAME?</v>
      </c>
      <c r="L1482" s="78" t="str">
        <f t="shared" si="8"/>
        <v>#NAME?</v>
      </c>
      <c r="M1482" s="4"/>
      <c r="N1482" s="4"/>
      <c r="O1482" s="74" t="str">
        <f t="shared" si="9"/>
        <v>#NAME?</v>
      </c>
      <c r="P1482" s="75" t="str">
        <f>IF(O1482="","",IF(OR(periods_per_year=26,periods_per_year=52),IF(periods_per_year=26,IF(O1482=1,fpdate,P1481+14),IF(periods_per_year=52,IF(O1482=1,fpdate,P1481+7),"n/a")),IF(periods_per_year=24,DATE(YEAR(fpdate),MONTH(fpdate)+(O1482-1)/2+IF(AND(DAY(fpdate)&gt;=15,MOD(O1482,2)=0),1,0),IF(MOD(O1482,2)=0,IF(DAY(fpdate)&gt;=15,DAY(fpdate)-14,DAY(fpdate)+14),DAY(fpdate))),IF(DAY(DATE(YEAR(fpdate),MONTH(fpdate)+O1482-1,DAY(fpdate)))&lt;&gt;DAY(fpdate),DATE(YEAR(fpdate),MONTH(fpdate)+O1482,0),DATE(YEAR(fpdate),MONTH(fpdate)+O1482-1,DAY(fpdate))))))</f>
        <v>#NAME?</v>
      </c>
      <c r="Q1482" s="80" t="str">
        <f>IF(O1482="","",IF(D1482&lt;&gt;"",D1482,IF(O1482=1,start_rate,IF(variable,IF(OR(O1482=1,O1482&lt;$J$23*periods_per_year),Q1481,MIN($J$24,IF(MOD(O1482-1,$J$26)=0,MAX($J$25,Q1481+$J$27),Q1481))),Q1481))))</f>
        <v>#NAME?</v>
      </c>
      <c r="R1482" s="78" t="str">
        <f t="shared" si="10"/>
        <v>#NAME?</v>
      </c>
      <c r="S1482" s="78" t="str">
        <f t="shared" si="11"/>
        <v>#NAME?</v>
      </c>
      <c r="T1482" s="78" t="str">
        <f t="shared" si="12"/>
        <v>#NAME?</v>
      </c>
      <c r="U1482" s="78" t="str">
        <f t="shared" si="13"/>
        <v>#NAME?</v>
      </c>
    </row>
    <row r="1483" ht="12.75" customHeight="1">
      <c r="A1483" s="74" t="str">
        <f t="shared" si="1"/>
        <v>#NAME?</v>
      </c>
      <c r="B1483" s="75" t="str">
        <f>IF(A1483="","",IF(OR(periods_per_year=26,periods_per_year=52),IF(periods_per_year=26,IF(A1483=1,fpdate,B1482+14),IF(periods_per_year=52,IF(A1483=1,fpdate,B1482+7),"n/a")),IF(periods_per_year=24,DATE(YEAR(fpdate),MONTH(fpdate)+(A1483-1)/2+IF(AND(DAY(fpdate)&gt;=15,MOD(A1483,2)=0),1,0),IF(MOD(A1483,2)=0,IF(DAY(fpdate)&gt;=15,DAY(fpdate)-14,DAY(fpdate)+14),DAY(fpdate))),IF(DAY(DATE(YEAR(fpdate),MONTH(fpdate)+A1483-1,DAY(fpdate)))&lt;&gt;DAY(fpdate),DATE(YEAR(fpdate),MONTH(fpdate)+A1483,0),DATE(YEAR(fpdate),MONTH(fpdate)+A1483-1,DAY(fpdate))))))</f>
        <v>#NAME?</v>
      </c>
      <c r="C1483" s="76" t="str">
        <f t="shared" si="2"/>
        <v>#NAME?</v>
      </c>
      <c r="D1483" s="77" t="str">
        <f>IF(A1483="","",IF(A1483=1,start_rate,IF(variable,IF(OR(A1483=1,A1483&lt;$J$23*periods_per_year),D1482,MIN($J$24,IF(MOD(A1483-1,$J$26)=0,MAX($J$25,D1482+$J$27),D1482))),D1482)))</f>
        <v>#NAME?</v>
      </c>
      <c r="E1483" s="78" t="str">
        <f t="shared" si="3"/>
        <v>#NAME?</v>
      </c>
      <c r="F1483" s="78" t="str">
        <f t="shared" si="4"/>
        <v>#NAME?</v>
      </c>
      <c r="G1483" s="78" t="str">
        <f>IF(OR(A1483="",A1483&lt;$E$23),"",IF(J1482&lt;=F1483,0,IF(IF(AND(A1483&gt;=$E$23,MOD(A1483-$E$23,int)=0),$E$24,0)+F1483&gt;=J1482+E1483,J1482+E1483-F1483,IF(AND(A1483&gt;=$E$23,MOD(A1483-$E$23,int)=0),$E$24,0)+IF(IF(AND(A1483&gt;=$E$23,MOD(A1483-$E$23,int)=0),$E$24,0)+IF(MOD(A1483-$E$27,periods_per_year)=0,$E$26,0)+F1483&lt;J1482+E1483,IF(MOD(A1483-$E$27,periods_per_year)=0,$E$26,0),J1482+E1483-IF(AND(A1483&gt;=$E$23,MOD(A1483-$E$23,int)=0),$E$24,0)-F1483))))</f>
        <v>#NAME?</v>
      </c>
      <c r="H1483" s="79"/>
      <c r="I1483" s="78" t="str">
        <f t="shared" si="5"/>
        <v>#NAME?</v>
      </c>
      <c r="J1483" s="78" t="str">
        <f t="shared" si="6"/>
        <v>#NAME?</v>
      </c>
      <c r="K1483" s="78" t="str">
        <f t="shared" si="7"/>
        <v>#NAME?</v>
      </c>
      <c r="L1483" s="78" t="str">
        <f t="shared" si="8"/>
        <v>#NAME?</v>
      </c>
      <c r="M1483" s="4"/>
      <c r="N1483" s="4"/>
      <c r="O1483" s="74" t="str">
        <f t="shared" si="9"/>
        <v>#NAME?</v>
      </c>
      <c r="P1483" s="75" t="str">
        <f>IF(O1483="","",IF(OR(periods_per_year=26,periods_per_year=52),IF(periods_per_year=26,IF(O1483=1,fpdate,P1482+14),IF(periods_per_year=52,IF(O1483=1,fpdate,P1482+7),"n/a")),IF(periods_per_year=24,DATE(YEAR(fpdate),MONTH(fpdate)+(O1483-1)/2+IF(AND(DAY(fpdate)&gt;=15,MOD(O1483,2)=0),1,0),IF(MOD(O1483,2)=0,IF(DAY(fpdate)&gt;=15,DAY(fpdate)-14,DAY(fpdate)+14),DAY(fpdate))),IF(DAY(DATE(YEAR(fpdate),MONTH(fpdate)+O1483-1,DAY(fpdate)))&lt;&gt;DAY(fpdate),DATE(YEAR(fpdate),MONTH(fpdate)+O1483,0),DATE(YEAR(fpdate),MONTH(fpdate)+O1483-1,DAY(fpdate))))))</f>
        <v>#NAME?</v>
      </c>
      <c r="Q1483" s="80" t="str">
        <f>IF(O1483="","",IF(D1483&lt;&gt;"",D1483,IF(O1483=1,start_rate,IF(variable,IF(OR(O1483=1,O1483&lt;$J$23*periods_per_year),Q1482,MIN($J$24,IF(MOD(O1483-1,$J$26)=0,MAX($J$25,Q1482+$J$27),Q1482))),Q1482))))</f>
        <v>#NAME?</v>
      </c>
      <c r="R1483" s="78" t="str">
        <f t="shared" si="10"/>
        <v>#NAME?</v>
      </c>
      <c r="S1483" s="78" t="str">
        <f t="shared" si="11"/>
        <v>#NAME?</v>
      </c>
      <c r="T1483" s="78" t="str">
        <f t="shared" si="12"/>
        <v>#NAME?</v>
      </c>
      <c r="U1483" s="78" t="str">
        <f t="shared" si="13"/>
        <v>#NAME?</v>
      </c>
    </row>
    <row r="1484" ht="12.75" customHeight="1">
      <c r="A1484" s="74" t="str">
        <f t="shared" si="1"/>
        <v>#NAME?</v>
      </c>
      <c r="B1484" s="75" t="str">
        <f>IF(A1484="","",IF(OR(periods_per_year=26,periods_per_year=52),IF(periods_per_year=26,IF(A1484=1,fpdate,B1483+14),IF(periods_per_year=52,IF(A1484=1,fpdate,B1483+7),"n/a")),IF(periods_per_year=24,DATE(YEAR(fpdate),MONTH(fpdate)+(A1484-1)/2+IF(AND(DAY(fpdate)&gt;=15,MOD(A1484,2)=0),1,0),IF(MOD(A1484,2)=0,IF(DAY(fpdate)&gt;=15,DAY(fpdate)-14,DAY(fpdate)+14),DAY(fpdate))),IF(DAY(DATE(YEAR(fpdate),MONTH(fpdate)+A1484-1,DAY(fpdate)))&lt;&gt;DAY(fpdate),DATE(YEAR(fpdate),MONTH(fpdate)+A1484,0),DATE(YEAR(fpdate),MONTH(fpdate)+A1484-1,DAY(fpdate))))))</f>
        <v>#NAME?</v>
      </c>
      <c r="C1484" s="76" t="str">
        <f t="shared" si="2"/>
        <v>#NAME?</v>
      </c>
      <c r="D1484" s="77" t="str">
        <f>IF(A1484="","",IF(A1484=1,start_rate,IF(variable,IF(OR(A1484=1,A1484&lt;$J$23*periods_per_year),D1483,MIN($J$24,IF(MOD(A1484-1,$J$26)=0,MAX($J$25,D1483+$J$27),D1483))),D1483)))</f>
        <v>#NAME?</v>
      </c>
      <c r="E1484" s="78" t="str">
        <f t="shared" si="3"/>
        <v>#NAME?</v>
      </c>
      <c r="F1484" s="78" t="str">
        <f t="shared" si="4"/>
        <v>#NAME?</v>
      </c>
      <c r="G1484" s="78" t="str">
        <f>IF(OR(A1484="",A1484&lt;$E$23),"",IF(J1483&lt;=F1484,0,IF(IF(AND(A1484&gt;=$E$23,MOD(A1484-$E$23,int)=0),$E$24,0)+F1484&gt;=J1483+E1484,J1483+E1484-F1484,IF(AND(A1484&gt;=$E$23,MOD(A1484-$E$23,int)=0),$E$24,0)+IF(IF(AND(A1484&gt;=$E$23,MOD(A1484-$E$23,int)=0),$E$24,0)+IF(MOD(A1484-$E$27,periods_per_year)=0,$E$26,0)+F1484&lt;J1483+E1484,IF(MOD(A1484-$E$27,periods_per_year)=0,$E$26,0),J1483+E1484-IF(AND(A1484&gt;=$E$23,MOD(A1484-$E$23,int)=0),$E$24,0)-F1484))))</f>
        <v>#NAME?</v>
      </c>
      <c r="H1484" s="79"/>
      <c r="I1484" s="78" t="str">
        <f t="shared" si="5"/>
        <v>#NAME?</v>
      </c>
      <c r="J1484" s="78" t="str">
        <f t="shared" si="6"/>
        <v>#NAME?</v>
      </c>
      <c r="K1484" s="78" t="str">
        <f t="shared" si="7"/>
        <v>#NAME?</v>
      </c>
      <c r="L1484" s="78" t="str">
        <f t="shared" si="8"/>
        <v>#NAME?</v>
      </c>
      <c r="M1484" s="4"/>
      <c r="N1484" s="4"/>
      <c r="O1484" s="74" t="str">
        <f t="shared" si="9"/>
        <v>#NAME?</v>
      </c>
      <c r="P1484" s="75" t="str">
        <f>IF(O1484="","",IF(OR(periods_per_year=26,periods_per_year=52),IF(periods_per_year=26,IF(O1484=1,fpdate,P1483+14),IF(periods_per_year=52,IF(O1484=1,fpdate,P1483+7),"n/a")),IF(periods_per_year=24,DATE(YEAR(fpdate),MONTH(fpdate)+(O1484-1)/2+IF(AND(DAY(fpdate)&gt;=15,MOD(O1484,2)=0),1,0),IF(MOD(O1484,2)=0,IF(DAY(fpdate)&gt;=15,DAY(fpdate)-14,DAY(fpdate)+14),DAY(fpdate))),IF(DAY(DATE(YEAR(fpdate),MONTH(fpdate)+O1484-1,DAY(fpdate)))&lt;&gt;DAY(fpdate),DATE(YEAR(fpdate),MONTH(fpdate)+O1484,0),DATE(YEAR(fpdate),MONTH(fpdate)+O1484-1,DAY(fpdate))))))</f>
        <v>#NAME?</v>
      </c>
      <c r="Q1484" s="80" t="str">
        <f>IF(O1484="","",IF(D1484&lt;&gt;"",D1484,IF(O1484=1,start_rate,IF(variable,IF(OR(O1484=1,O1484&lt;$J$23*periods_per_year),Q1483,MIN($J$24,IF(MOD(O1484-1,$J$26)=0,MAX($J$25,Q1483+$J$27),Q1483))),Q1483))))</f>
        <v>#NAME?</v>
      </c>
      <c r="R1484" s="78" t="str">
        <f t="shared" si="10"/>
        <v>#NAME?</v>
      </c>
      <c r="S1484" s="78" t="str">
        <f t="shared" si="11"/>
        <v>#NAME?</v>
      </c>
      <c r="T1484" s="78" t="str">
        <f t="shared" si="12"/>
        <v>#NAME?</v>
      </c>
      <c r="U1484" s="78" t="str">
        <f t="shared" si="13"/>
        <v>#NAME?</v>
      </c>
    </row>
    <row r="1485" ht="12.75" customHeight="1">
      <c r="A1485" s="74" t="str">
        <f t="shared" si="1"/>
        <v>#NAME?</v>
      </c>
      <c r="B1485" s="75" t="str">
        <f>IF(A1485="","",IF(OR(periods_per_year=26,periods_per_year=52),IF(periods_per_year=26,IF(A1485=1,fpdate,B1484+14),IF(periods_per_year=52,IF(A1485=1,fpdate,B1484+7),"n/a")),IF(periods_per_year=24,DATE(YEAR(fpdate),MONTH(fpdate)+(A1485-1)/2+IF(AND(DAY(fpdate)&gt;=15,MOD(A1485,2)=0),1,0),IF(MOD(A1485,2)=0,IF(DAY(fpdate)&gt;=15,DAY(fpdate)-14,DAY(fpdate)+14),DAY(fpdate))),IF(DAY(DATE(YEAR(fpdate),MONTH(fpdate)+A1485-1,DAY(fpdate)))&lt;&gt;DAY(fpdate),DATE(YEAR(fpdate),MONTH(fpdate)+A1485,0),DATE(YEAR(fpdate),MONTH(fpdate)+A1485-1,DAY(fpdate))))))</f>
        <v>#NAME?</v>
      </c>
      <c r="C1485" s="76" t="str">
        <f t="shared" si="2"/>
        <v>#NAME?</v>
      </c>
      <c r="D1485" s="77" t="str">
        <f>IF(A1485="","",IF(A1485=1,start_rate,IF(variable,IF(OR(A1485=1,A1485&lt;$J$23*periods_per_year),D1484,MIN($J$24,IF(MOD(A1485-1,$J$26)=0,MAX($J$25,D1484+$J$27),D1484))),D1484)))</f>
        <v>#NAME?</v>
      </c>
      <c r="E1485" s="78" t="str">
        <f t="shared" si="3"/>
        <v>#NAME?</v>
      </c>
      <c r="F1485" s="78" t="str">
        <f t="shared" si="4"/>
        <v>#NAME?</v>
      </c>
      <c r="G1485" s="78" t="str">
        <f>IF(OR(A1485="",A1485&lt;$E$23),"",IF(J1484&lt;=F1485,0,IF(IF(AND(A1485&gt;=$E$23,MOD(A1485-$E$23,int)=0),$E$24,0)+F1485&gt;=J1484+E1485,J1484+E1485-F1485,IF(AND(A1485&gt;=$E$23,MOD(A1485-$E$23,int)=0),$E$24,0)+IF(IF(AND(A1485&gt;=$E$23,MOD(A1485-$E$23,int)=0),$E$24,0)+IF(MOD(A1485-$E$27,periods_per_year)=0,$E$26,0)+F1485&lt;J1484+E1485,IF(MOD(A1485-$E$27,periods_per_year)=0,$E$26,0),J1484+E1485-IF(AND(A1485&gt;=$E$23,MOD(A1485-$E$23,int)=0),$E$24,0)-F1485))))</f>
        <v>#NAME?</v>
      </c>
      <c r="H1485" s="79"/>
      <c r="I1485" s="78" t="str">
        <f t="shared" si="5"/>
        <v>#NAME?</v>
      </c>
      <c r="J1485" s="78" t="str">
        <f t="shared" si="6"/>
        <v>#NAME?</v>
      </c>
      <c r="K1485" s="78" t="str">
        <f t="shared" si="7"/>
        <v>#NAME?</v>
      </c>
      <c r="L1485" s="78" t="str">
        <f t="shared" si="8"/>
        <v>#NAME?</v>
      </c>
      <c r="M1485" s="4"/>
      <c r="N1485" s="4"/>
      <c r="O1485" s="74" t="str">
        <f t="shared" si="9"/>
        <v>#NAME?</v>
      </c>
      <c r="P1485" s="75" t="str">
        <f>IF(O1485="","",IF(OR(periods_per_year=26,periods_per_year=52),IF(periods_per_year=26,IF(O1485=1,fpdate,P1484+14),IF(periods_per_year=52,IF(O1485=1,fpdate,P1484+7),"n/a")),IF(periods_per_year=24,DATE(YEAR(fpdate),MONTH(fpdate)+(O1485-1)/2+IF(AND(DAY(fpdate)&gt;=15,MOD(O1485,2)=0),1,0),IF(MOD(O1485,2)=0,IF(DAY(fpdate)&gt;=15,DAY(fpdate)-14,DAY(fpdate)+14),DAY(fpdate))),IF(DAY(DATE(YEAR(fpdate),MONTH(fpdate)+O1485-1,DAY(fpdate)))&lt;&gt;DAY(fpdate),DATE(YEAR(fpdate),MONTH(fpdate)+O1485,0),DATE(YEAR(fpdate),MONTH(fpdate)+O1485-1,DAY(fpdate))))))</f>
        <v>#NAME?</v>
      </c>
      <c r="Q1485" s="80" t="str">
        <f>IF(O1485="","",IF(D1485&lt;&gt;"",D1485,IF(O1485=1,start_rate,IF(variable,IF(OR(O1485=1,O1485&lt;$J$23*periods_per_year),Q1484,MIN($J$24,IF(MOD(O1485-1,$J$26)=0,MAX($J$25,Q1484+$J$27),Q1484))),Q1484))))</f>
        <v>#NAME?</v>
      </c>
      <c r="R1485" s="78" t="str">
        <f t="shared" si="10"/>
        <v>#NAME?</v>
      </c>
      <c r="S1485" s="78" t="str">
        <f t="shared" si="11"/>
        <v>#NAME?</v>
      </c>
      <c r="T1485" s="78" t="str">
        <f t="shared" si="12"/>
        <v>#NAME?</v>
      </c>
      <c r="U1485" s="78" t="str">
        <f t="shared" si="13"/>
        <v>#NAME?</v>
      </c>
    </row>
    <row r="1486" ht="12.75" customHeight="1">
      <c r="A1486" s="74" t="str">
        <f t="shared" si="1"/>
        <v>#NAME?</v>
      </c>
      <c r="B1486" s="75" t="str">
        <f>IF(A1486="","",IF(OR(periods_per_year=26,periods_per_year=52),IF(periods_per_year=26,IF(A1486=1,fpdate,B1485+14),IF(periods_per_year=52,IF(A1486=1,fpdate,B1485+7),"n/a")),IF(periods_per_year=24,DATE(YEAR(fpdate),MONTH(fpdate)+(A1486-1)/2+IF(AND(DAY(fpdate)&gt;=15,MOD(A1486,2)=0),1,0),IF(MOD(A1486,2)=0,IF(DAY(fpdate)&gt;=15,DAY(fpdate)-14,DAY(fpdate)+14),DAY(fpdate))),IF(DAY(DATE(YEAR(fpdate),MONTH(fpdate)+A1486-1,DAY(fpdate)))&lt;&gt;DAY(fpdate),DATE(YEAR(fpdate),MONTH(fpdate)+A1486,0),DATE(YEAR(fpdate),MONTH(fpdate)+A1486-1,DAY(fpdate))))))</f>
        <v>#NAME?</v>
      </c>
      <c r="C1486" s="76" t="str">
        <f t="shared" si="2"/>
        <v>#NAME?</v>
      </c>
      <c r="D1486" s="77" t="str">
        <f>IF(A1486="","",IF(A1486=1,start_rate,IF(variable,IF(OR(A1486=1,A1486&lt;$J$23*periods_per_year),D1485,MIN($J$24,IF(MOD(A1486-1,$J$26)=0,MAX($J$25,D1485+$J$27),D1485))),D1485)))</f>
        <v>#NAME?</v>
      </c>
      <c r="E1486" s="78" t="str">
        <f t="shared" si="3"/>
        <v>#NAME?</v>
      </c>
      <c r="F1486" s="78" t="str">
        <f t="shared" si="4"/>
        <v>#NAME?</v>
      </c>
      <c r="G1486" s="78" t="str">
        <f>IF(OR(A1486="",A1486&lt;$E$23),"",IF(J1485&lt;=F1486,0,IF(IF(AND(A1486&gt;=$E$23,MOD(A1486-$E$23,int)=0),$E$24,0)+F1486&gt;=J1485+E1486,J1485+E1486-F1486,IF(AND(A1486&gt;=$E$23,MOD(A1486-$E$23,int)=0),$E$24,0)+IF(IF(AND(A1486&gt;=$E$23,MOD(A1486-$E$23,int)=0),$E$24,0)+IF(MOD(A1486-$E$27,periods_per_year)=0,$E$26,0)+F1486&lt;J1485+E1486,IF(MOD(A1486-$E$27,periods_per_year)=0,$E$26,0),J1485+E1486-IF(AND(A1486&gt;=$E$23,MOD(A1486-$E$23,int)=0),$E$24,0)-F1486))))</f>
        <v>#NAME?</v>
      </c>
      <c r="H1486" s="79"/>
      <c r="I1486" s="78" t="str">
        <f t="shared" si="5"/>
        <v>#NAME?</v>
      </c>
      <c r="J1486" s="78" t="str">
        <f t="shared" si="6"/>
        <v>#NAME?</v>
      </c>
      <c r="K1486" s="78" t="str">
        <f t="shared" si="7"/>
        <v>#NAME?</v>
      </c>
      <c r="L1486" s="78" t="str">
        <f t="shared" si="8"/>
        <v>#NAME?</v>
      </c>
      <c r="M1486" s="4"/>
      <c r="N1486" s="4"/>
      <c r="O1486" s="74" t="str">
        <f t="shared" si="9"/>
        <v>#NAME?</v>
      </c>
      <c r="P1486" s="75" t="str">
        <f>IF(O1486="","",IF(OR(periods_per_year=26,periods_per_year=52),IF(periods_per_year=26,IF(O1486=1,fpdate,P1485+14),IF(periods_per_year=52,IF(O1486=1,fpdate,P1485+7),"n/a")),IF(periods_per_year=24,DATE(YEAR(fpdate),MONTH(fpdate)+(O1486-1)/2+IF(AND(DAY(fpdate)&gt;=15,MOD(O1486,2)=0),1,0),IF(MOD(O1486,2)=0,IF(DAY(fpdate)&gt;=15,DAY(fpdate)-14,DAY(fpdate)+14),DAY(fpdate))),IF(DAY(DATE(YEAR(fpdate),MONTH(fpdate)+O1486-1,DAY(fpdate)))&lt;&gt;DAY(fpdate),DATE(YEAR(fpdate),MONTH(fpdate)+O1486,0),DATE(YEAR(fpdate),MONTH(fpdate)+O1486-1,DAY(fpdate))))))</f>
        <v>#NAME?</v>
      </c>
      <c r="Q1486" s="80" t="str">
        <f>IF(O1486="","",IF(D1486&lt;&gt;"",D1486,IF(O1486=1,start_rate,IF(variable,IF(OR(O1486=1,O1486&lt;$J$23*periods_per_year),Q1485,MIN($J$24,IF(MOD(O1486-1,$J$26)=0,MAX($J$25,Q1485+$J$27),Q1485))),Q1485))))</f>
        <v>#NAME?</v>
      </c>
      <c r="R1486" s="78" t="str">
        <f t="shared" si="10"/>
        <v>#NAME?</v>
      </c>
      <c r="S1486" s="78" t="str">
        <f t="shared" si="11"/>
        <v>#NAME?</v>
      </c>
      <c r="T1486" s="78" t="str">
        <f t="shared" si="12"/>
        <v>#NAME?</v>
      </c>
      <c r="U1486" s="78" t="str">
        <f t="shared" si="13"/>
        <v>#NAME?</v>
      </c>
    </row>
    <row r="1487" ht="12.75" customHeight="1">
      <c r="A1487" s="74" t="str">
        <f t="shared" si="1"/>
        <v>#NAME?</v>
      </c>
      <c r="B1487" s="75" t="str">
        <f>IF(A1487="","",IF(OR(periods_per_year=26,periods_per_year=52),IF(periods_per_year=26,IF(A1487=1,fpdate,B1486+14),IF(periods_per_year=52,IF(A1487=1,fpdate,B1486+7),"n/a")),IF(periods_per_year=24,DATE(YEAR(fpdate),MONTH(fpdate)+(A1487-1)/2+IF(AND(DAY(fpdate)&gt;=15,MOD(A1487,2)=0),1,0),IF(MOD(A1487,2)=0,IF(DAY(fpdate)&gt;=15,DAY(fpdate)-14,DAY(fpdate)+14),DAY(fpdate))),IF(DAY(DATE(YEAR(fpdate),MONTH(fpdate)+A1487-1,DAY(fpdate)))&lt;&gt;DAY(fpdate),DATE(YEAR(fpdate),MONTH(fpdate)+A1487,0),DATE(YEAR(fpdate),MONTH(fpdate)+A1487-1,DAY(fpdate))))))</f>
        <v>#NAME?</v>
      </c>
      <c r="C1487" s="76" t="str">
        <f t="shared" si="2"/>
        <v>#NAME?</v>
      </c>
      <c r="D1487" s="77" t="str">
        <f>IF(A1487="","",IF(A1487=1,start_rate,IF(variable,IF(OR(A1487=1,A1487&lt;$J$23*periods_per_year),D1486,MIN($J$24,IF(MOD(A1487-1,$J$26)=0,MAX($J$25,D1486+$J$27),D1486))),D1486)))</f>
        <v>#NAME?</v>
      </c>
      <c r="E1487" s="78" t="str">
        <f t="shared" si="3"/>
        <v>#NAME?</v>
      </c>
      <c r="F1487" s="78" t="str">
        <f t="shared" si="4"/>
        <v>#NAME?</v>
      </c>
      <c r="G1487" s="78" t="str">
        <f>IF(OR(A1487="",A1487&lt;$E$23),"",IF(J1486&lt;=F1487,0,IF(IF(AND(A1487&gt;=$E$23,MOD(A1487-$E$23,int)=0),$E$24,0)+F1487&gt;=J1486+E1487,J1486+E1487-F1487,IF(AND(A1487&gt;=$E$23,MOD(A1487-$E$23,int)=0),$E$24,0)+IF(IF(AND(A1487&gt;=$E$23,MOD(A1487-$E$23,int)=0),$E$24,0)+IF(MOD(A1487-$E$27,periods_per_year)=0,$E$26,0)+F1487&lt;J1486+E1487,IF(MOD(A1487-$E$27,periods_per_year)=0,$E$26,0),J1486+E1487-IF(AND(A1487&gt;=$E$23,MOD(A1487-$E$23,int)=0),$E$24,0)-F1487))))</f>
        <v>#NAME?</v>
      </c>
      <c r="H1487" s="79"/>
      <c r="I1487" s="78" t="str">
        <f t="shared" si="5"/>
        <v>#NAME?</v>
      </c>
      <c r="J1487" s="78" t="str">
        <f t="shared" si="6"/>
        <v>#NAME?</v>
      </c>
      <c r="K1487" s="78" t="str">
        <f t="shared" si="7"/>
        <v>#NAME?</v>
      </c>
      <c r="L1487" s="78" t="str">
        <f t="shared" si="8"/>
        <v>#NAME?</v>
      </c>
      <c r="M1487" s="4"/>
      <c r="N1487" s="4"/>
      <c r="O1487" s="74" t="str">
        <f t="shared" si="9"/>
        <v>#NAME?</v>
      </c>
      <c r="P1487" s="75" t="str">
        <f>IF(O1487="","",IF(OR(periods_per_year=26,periods_per_year=52),IF(periods_per_year=26,IF(O1487=1,fpdate,P1486+14),IF(periods_per_year=52,IF(O1487=1,fpdate,P1486+7),"n/a")),IF(periods_per_year=24,DATE(YEAR(fpdate),MONTH(fpdate)+(O1487-1)/2+IF(AND(DAY(fpdate)&gt;=15,MOD(O1487,2)=0),1,0),IF(MOD(O1487,2)=0,IF(DAY(fpdate)&gt;=15,DAY(fpdate)-14,DAY(fpdate)+14),DAY(fpdate))),IF(DAY(DATE(YEAR(fpdate),MONTH(fpdate)+O1487-1,DAY(fpdate)))&lt;&gt;DAY(fpdate),DATE(YEAR(fpdate),MONTH(fpdate)+O1487,0),DATE(YEAR(fpdate),MONTH(fpdate)+O1487-1,DAY(fpdate))))))</f>
        <v>#NAME?</v>
      </c>
      <c r="Q1487" s="80" t="str">
        <f>IF(O1487="","",IF(D1487&lt;&gt;"",D1487,IF(O1487=1,start_rate,IF(variable,IF(OR(O1487=1,O1487&lt;$J$23*periods_per_year),Q1486,MIN($J$24,IF(MOD(O1487-1,$J$26)=0,MAX($J$25,Q1486+$J$27),Q1486))),Q1486))))</f>
        <v>#NAME?</v>
      </c>
      <c r="R1487" s="78" t="str">
        <f t="shared" si="10"/>
        <v>#NAME?</v>
      </c>
      <c r="S1487" s="78" t="str">
        <f t="shared" si="11"/>
        <v>#NAME?</v>
      </c>
      <c r="T1487" s="78" t="str">
        <f t="shared" si="12"/>
        <v>#NAME?</v>
      </c>
      <c r="U1487" s="78" t="str">
        <f t="shared" si="13"/>
        <v>#NAME?</v>
      </c>
    </row>
    <row r="1488" ht="12.75" customHeight="1">
      <c r="A1488" s="74" t="str">
        <f t="shared" si="1"/>
        <v>#NAME?</v>
      </c>
      <c r="B1488" s="75" t="str">
        <f>IF(A1488="","",IF(OR(periods_per_year=26,periods_per_year=52),IF(periods_per_year=26,IF(A1488=1,fpdate,B1487+14),IF(periods_per_year=52,IF(A1488=1,fpdate,B1487+7),"n/a")),IF(periods_per_year=24,DATE(YEAR(fpdate),MONTH(fpdate)+(A1488-1)/2+IF(AND(DAY(fpdate)&gt;=15,MOD(A1488,2)=0),1,0),IF(MOD(A1488,2)=0,IF(DAY(fpdate)&gt;=15,DAY(fpdate)-14,DAY(fpdate)+14),DAY(fpdate))),IF(DAY(DATE(YEAR(fpdate),MONTH(fpdate)+A1488-1,DAY(fpdate)))&lt;&gt;DAY(fpdate),DATE(YEAR(fpdate),MONTH(fpdate)+A1488,0),DATE(YEAR(fpdate),MONTH(fpdate)+A1488-1,DAY(fpdate))))))</f>
        <v>#NAME?</v>
      </c>
      <c r="C1488" s="76" t="str">
        <f t="shared" si="2"/>
        <v>#NAME?</v>
      </c>
      <c r="D1488" s="77" t="str">
        <f>IF(A1488="","",IF(A1488=1,start_rate,IF(variable,IF(OR(A1488=1,A1488&lt;$J$23*periods_per_year),D1487,MIN($J$24,IF(MOD(A1488-1,$J$26)=0,MAX($J$25,D1487+$J$27),D1487))),D1487)))</f>
        <v>#NAME?</v>
      </c>
      <c r="E1488" s="78" t="str">
        <f t="shared" si="3"/>
        <v>#NAME?</v>
      </c>
      <c r="F1488" s="78" t="str">
        <f t="shared" si="4"/>
        <v>#NAME?</v>
      </c>
      <c r="G1488" s="78" t="str">
        <f>IF(OR(A1488="",A1488&lt;$E$23),"",IF(J1487&lt;=F1488,0,IF(IF(AND(A1488&gt;=$E$23,MOD(A1488-$E$23,int)=0),$E$24,0)+F1488&gt;=J1487+E1488,J1487+E1488-F1488,IF(AND(A1488&gt;=$E$23,MOD(A1488-$E$23,int)=0),$E$24,0)+IF(IF(AND(A1488&gt;=$E$23,MOD(A1488-$E$23,int)=0),$E$24,0)+IF(MOD(A1488-$E$27,periods_per_year)=0,$E$26,0)+F1488&lt;J1487+E1488,IF(MOD(A1488-$E$27,periods_per_year)=0,$E$26,0),J1487+E1488-IF(AND(A1488&gt;=$E$23,MOD(A1488-$E$23,int)=0),$E$24,0)-F1488))))</f>
        <v>#NAME?</v>
      </c>
      <c r="H1488" s="79"/>
      <c r="I1488" s="78" t="str">
        <f t="shared" si="5"/>
        <v>#NAME?</v>
      </c>
      <c r="J1488" s="78" t="str">
        <f t="shared" si="6"/>
        <v>#NAME?</v>
      </c>
      <c r="K1488" s="78" t="str">
        <f t="shared" si="7"/>
        <v>#NAME?</v>
      </c>
      <c r="L1488" s="78" t="str">
        <f t="shared" si="8"/>
        <v>#NAME?</v>
      </c>
      <c r="M1488" s="4"/>
      <c r="N1488" s="4"/>
      <c r="O1488" s="74" t="str">
        <f t="shared" si="9"/>
        <v>#NAME?</v>
      </c>
      <c r="P1488" s="75" t="str">
        <f>IF(O1488="","",IF(OR(periods_per_year=26,periods_per_year=52),IF(periods_per_year=26,IF(O1488=1,fpdate,P1487+14),IF(periods_per_year=52,IF(O1488=1,fpdate,P1487+7),"n/a")),IF(periods_per_year=24,DATE(YEAR(fpdate),MONTH(fpdate)+(O1488-1)/2+IF(AND(DAY(fpdate)&gt;=15,MOD(O1488,2)=0),1,0),IF(MOD(O1488,2)=0,IF(DAY(fpdate)&gt;=15,DAY(fpdate)-14,DAY(fpdate)+14),DAY(fpdate))),IF(DAY(DATE(YEAR(fpdate),MONTH(fpdate)+O1488-1,DAY(fpdate)))&lt;&gt;DAY(fpdate),DATE(YEAR(fpdate),MONTH(fpdate)+O1488,0),DATE(YEAR(fpdate),MONTH(fpdate)+O1488-1,DAY(fpdate))))))</f>
        <v>#NAME?</v>
      </c>
      <c r="Q1488" s="80" t="str">
        <f>IF(O1488="","",IF(D1488&lt;&gt;"",D1488,IF(O1488=1,start_rate,IF(variable,IF(OR(O1488=1,O1488&lt;$J$23*periods_per_year),Q1487,MIN($J$24,IF(MOD(O1488-1,$J$26)=0,MAX($J$25,Q1487+$J$27),Q1487))),Q1487))))</f>
        <v>#NAME?</v>
      </c>
      <c r="R1488" s="78" t="str">
        <f t="shared" si="10"/>
        <v>#NAME?</v>
      </c>
      <c r="S1488" s="78" t="str">
        <f t="shared" si="11"/>
        <v>#NAME?</v>
      </c>
      <c r="T1488" s="78" t="str">
        <f t="shared" si="12"/>
        <v>#NAME?</v>
      </c>
      <c r="U1488" s="78" t="str">
        <f t="shared" si="13"/>
        <v>#NAME?</v>
      </c>
    </row>
    <row r="1489" ht="12.75" customHeight="1">
      <c r="A1489" s="74" t="str">
        <f t="shared" si="1"/>
        <v>#NAME?</v>
      </c>
      <c r="B1489" s="75" t="str">
        <f>IF(A1489="","",IF(OR(periods_per_year=26,periods_per_year=52),IF(periods_per_year=26,IF(A1489=1,fpdate,B1488+14),IF(periods_per_year=52,IF(A1489=1,fpdate,B1488+7),"n/a")),IF(periods_per_year=24,DATE(YEAR(fpdate),MONTH(fpdate)+(A1489-1)/2+IF(AND(DAY(fpdate)&gt;=15,MOD(A1489,2)=0),1,0),IF(MOD(A1489,2)=0,IF(DAY(fpdate)&gt;=15,DAY(fpdate)-14,DAY(fpdate)+14),DAY(fpdate))),IF(DAY(DATE(YEAR(fpdate),MONTH(fpdate)+A1489-1,DAY(fpdate)))&lt;&gt;DAY(fpdate),DATE(YEAR(fpdate),MONTH(fpdate)+A1489,0),DATE(YEAR(fpdate),MONTH(fpdate)+A1489-1,DAY(fpdate))))))</f>
        <v>#NAME?</v>
      </c>
      <c r="C1489" s="76" t="str">
        <f t="shared" si="2"/>
        <v>#NAME?</v>
      </c>
      <c r="D1489" s="77" t="str">
        <f>IF(A1489="","",IF(A1489=1,start_rate,IF(variable,IF(OR(A1489=1,A1489&lt;$J$23*periods_per_year),D1488,MIN($J$24,IF(MOD(A1489-1,$J$26)=0,MAX($J$25,D1488+$J$27),D1488))),D1488)))</f>
        <v>#NAME?</v>
      </c>
      <c r="E1489" s="78" t="str">
        <f t="shared" si="3"/>
        <v>#NAME?</v>
      </c>
      <c r="F1489" s="78" t="str">
        <f t="shared" si="4"/>
        <v>#NAME?</v>
      </c>
      <c r="G1489" s="78" t="str">
        <f>IF(OR(A1489="",A1489&lt;$E$23),"",IF(J1488&lt;=F1489,0,IF(IF(AND(A1489&gt;=$E$23,MOD(A1489-$E$23,int)=0),$E$24,0)+F1489&gt;=J1488+E1489,J1488+E1489-F1489,IF(AND(A1489&gt;=$E$23,MOD(A1489-$E$23,int)=0),$E$24,0)+IF(IF(AND(A1489&gt;=$E$23,MOD(A1489-$E$23,int)=0),$E$24,0)+IF(MOD(A1489-$E$27,periods_per_year)=0,$E$26,0)+F1489&lt;J1488+E1489,IF(MOD(A1489-$E$27,periods_per_year)=0,$E$26,0),J1488+E1489-IF(AND(A1489&gt;=$E$23,MOD(A1489-$E$23,int)=0),$E$24,0)-F1489))))</f>
        <v>#NAME?</v>
      </c>
      <c r="H1489" s="79"/>
      <c r="I1489" s="78" t="str">
        <f t="shared" si="5"/>
        <v>#NAME?</v>
      </c>
      <c r="J1489" s="78" t="str">
        <f t="shared" si="6"/>
        <v>#NAME?</v>
      </c>
      <c r="K1489" s="78" t="str">
        <f t="shared" si="7"/>
        <v>#NAME?</v>
      </c>
      <c r="L1489" s="78" t="str">
        <f t="shared" si="8"/>
        <v>#NAME?</v>
      </c>
      <c r="M1489" s="4"/>
      <c r="N1489" s="4"/>
      <c r="O1489" s="74" t="str">
        <f t="shared" si="9"/>
        <v>#NAME?</v>
      </c>
      <c r="P1489" s="75" t="str">
        <f>IF(O1489="","",IF(OR(periods_per_year=26,periods_per_year=52),IF(periods_per_year=26,IF(O1489=1,fpdate,P1488+14),IF(periods_per_year=52,IF(O1489=1,fpdate,P1488+7),"n/a")),IF(periods_per_year=24,DATE(YEAR(fpdate),MONTH(fpdate)+(O1489-1)/2+IF(AND(DAY(fpdate)&gt;=15,MOD(O1489,2)=0),1,0),IF(MOD(O1489,2)=0,IF(DAY(fpdate)&gt;=15,DAY(fpdate)-14,DAY(fpdate)+14),DAY(fpdate))),IF(DAY(DATE(YEAR(fpdate),MONTH(fpdate)+O1489-1,DAY(fpdate)))&lt;&gt;DAY(fpdate),DATE(YEAR(fpdate),MONTH(fpdate)+O1489,0),DATE(YEAR(fpdate),MONTH(fpdate)+O1489-1,DAY(fpdate))))))</f>
        <v>#NAME?</v>
      </c>
      <c r="Q1489" s="80" t="str">
        <f>IF(O1489="","",IF(D1489&lt;&gt;"",D1489,IF(O1489=1,start_rate,IF(variable,IF(OR(O1489=1,O1489&lt;$J$23*periods_per_year),Q1488,MIN($J$24,IF(MOD(O1489-1,$J$26)=0,MAX($J$25,Q1488+$J$27),Q1488))),Q1488))))</f>
        <v>#NAME?</v>
      </c>
      <c r="R1489" s="78" t="str">
        <f t="shared" si="10"/>
        <v>#NAME?</v>
      </c>
      <c r="S1489" s="78" t="str">
        <f t="shared" si="11"/>
        <v>#NAME?</v>
      </c>
      <c r="T1489" s="78" t="str">
        <f t="shared" si="12"/>
        <v>#NAME?</v>
      </c>
      <c r="U1489" s="78" t="str">
        <f t="shared" si="13"/>
        <v>#NAME?</v>
      </c>
    </row>
    <row r="1490" ht="12.75" customHeight="1">
      <c r="A1490" s="74" t="str">
        <f t="shared" si="1"/>
        <v>#NAME?</v>
      </c>
      <c r="B1490" s="75" t="str">
        <f>IF(A1490="","",IF(OR(periods_per_year=26,periods_per_year=52),IF(periods_per_year=26,IF(A1490=1,fpdate,B1489+14),IF(periods_per_year=52,IF(A1490=1,fpdate,B1489+7),"n/a")),IF(periods_per_year=24,DATE(YEAR(fpdate),MONTH(fpdate)+(A1490-1)/2+IF(AND(DAY(fpdate)&gt;=15,MOD(A1490,2)=0),1,0),IF(MOD(A1490,2)=0,IF(DAY(fpdate)&gt;=15,DAY(fpdate)-14,DAY(fpdate)+14),DAY(fpdate))),IF(DAY(DATE(YEAR(fpdate),MONTH(fpdate)+A1490-1,DAY(fpdate)))&lt;&gt;DAY(fpdate),DATE(YEAR(fpdate),MONTH(fpdate)+A1490,0),DATE(YEAR(fpdate),MONTH(fpdate)+A1490-1,DAY(fpdate))))))</f>
        <v>#NAME?</v>
      </c>
      <c r="C1490" s="76" t="str">
        <f t="shared" si="2"/>
        <v>#NAME?</v>
      </c>
      <c r="D1490" s="77" t="str">
        <f>IF(A1490="","",IF(A1490=1,start_rate,IF(variable,IF(OR(A1490=1,A1490&lt;$J$23*periods_per_year),D1489,MIN($J$24,IF(MOD(A1490-1,$J$26)=0,MAX($J$25,D1489+$J$27),D1489))),D1489)))</f>
        <v>#NAME?</v>
      </c>
      <c r="E1490" s="78" t="str">
        <f t="shared" si="3"/>
        <v>#NAME?</v>
      </c>
      <c r="F1490" s="78" t="str">
        <f t="shared" si="4"/>
        <v>#NAME?</v>
      </c>
      <c r="G1490" s="78" t="str">
        <f>IF(OR(A1490="",A1490&lt;$E$23),"",IF(J1489&lt;=F1490,0,IF(IF(AND(A1490&gt;=$E$23,MOD(A1490-$E$23,int)=0),$E$24,0)+F1490&gt;=J1489+E1490,J1489+E1490-F1490,IF(AND(A1490&gt;=$E$23,MOD(A1490-$E$23,int)=0),$E$24,0)+IF(IF(AND(A1490&gt;=$E$23,MOD(A1490-$E$23,int)=0),$E$24,0)+IF(MOD(A1490-$E$27,periods_per_year)=0,$E$26,0)+F1490&lt;J1489+E1490,IF(MOD(A1490-$E$27,periods_per_year)=0,$E$26,0),J1489+E1490-IF(AND(A1490&gt;=$E$23,MOD(A1490-$E$23,int)=0),$E$24,0)-F1490))))</f>
        <v>#NAME?</v>
      </c>
      <c r="H1490" s="79"/>
      <c r="I1490" s="78" t="str">
        <f t="shared" si="5"/>
        <v>#NAME?</v>
      </c>
      <c r="J1490" s="78" t="str">
        <f t="shared" si="6"/>
        <v>#NAME?</v>
      </c>
      <c r="K1490" s="78" t="str">
        <f t="shared" si="7"/>
        <v>#NAME?</v>
      </c>
      <c r="L1490" s="78" t="str">
        <f t="shared" si="8"/>
        <v>#NAME?</v>
      </c>
      <c r="M1490" s="4"/>
      <c r="N1490" s="4"/>
      <c r="O1490" s="74" t="str">
        <f t="shared" si="9"/>
        <v>#NAME?</v>
      </c>
      <c r="P1490" s="75" t="str">
        <f>IF(O1490="","",IF(OR(periods_per_year=26,periods_per_year=52),IF(periods_per_year=26,IF(O1490=1,fpdate,P1489+14),IF(periods_per_year=52,IF(O1490=1,fpdate,P1489+7),"n/a")),IF(periods_per_year=24,DATE(YEAR(fpdate),MONTH(fpdate)+(O1490-1)/2+IF(AND(DAY(fpdate)&gt;=15,MOD(O1490,2)=0),1,0),IF(MOD(O1490,2)=0,IF(DAY(fpdate)&gt;=15,DAY(fpdate)-14,DAY(fpdate)+14),DAY(fpdate))),IF(DAY(DATE(YEAR(fpdate),MONTH(fpdate)+O1490-1,DAY(fpdate)))&lt;&gt;DAY(fpdate),DATE(YEAR(fpdate),MONTH(fpdate)+O1490,0),DATE(YEAR(fpdate),MONTH(fpdate)+O1490-1,DAY(fpdate))))))</f>
        <v>#NAME?</v>
      </c>
      <c r="Q1490" s="80" t="str">
        <f>IF(O1490="","",IF(D1490&lt;&gt;"",D1490,IF(O1490=1,start_rate,IF(variable,IF(OR(O1490=1,O1490&lt;$J$23*periods_per_year),Q1489,MIN($J$24,IF(MOD(O1490-1,$J$26)=0,MAX($J$25,Q1489+$J$27),Q1489))),Q1489))))</f>
        <v>#NAME?</v>
      </c>
      <c r="R1490" s="78" t="str">
        <f t="shared" si="10"/>
        <v>#NAME?</v>
      </c>
      <c r="S1490" s="78" t="str">
        <f t="shared" si="11"/>
        <v>#NAME?</v>
      </c>
      <c r="T1490" s="78" t="str">
        <f t="shared" si="12"/>
        <v>#NAME?</v>
      </c>
      <c r="U1490" s="78" t="str">
        <f t="shared" si="13"/>
        <v>#NAME?</v>
      </c>
    </row>
    <row r="1491" ht="12.75" customHeight="1">
      <c r="A1491" s="74" t="str">
        <f t="shared" si="1"/>
        <v>#NAME?</v>
      </c>
      <c r="B1491" s="75" t="str">
        <f>IF(A1491="","",IF(OR(periods_per_year=26,periods_per_year=52),IF(periods_per_year=26,IF(A1491=1,fpdate,B1490+14),IF(periods_per_year=52,IF(A1491=1,fpdate,B1490+7),"n/a")),IF(periods_per_year=24,DATE(YEAR(fpdate),MONTH(fpdate)+(A1491-1)/2+IF(AND(DAY(fpdate)&gt;=15,MOD(A1491,2)=0),1,0),IF(MOD(A1491,2)=0,IF(DAY(fpdate)&gt;=15,DAY(fpdate)-14,DAY(fpdate)+14),DAY(fpdate))),IF(DAY(DATE(YEAR(fpdate),MONTH(fpdate)+A1491-1,DAY(fpdate)))&lt;&gt;DAY(fpdate),DATE(YEAR(fpdate),MONTH(fpdate)+A1491,0),DATE(YEAR(fpdate),MONTH(fpdate)+A1491-1,DAY(fpdate))))))</f>
        <v>#NAME?</v>
      </c>
      <c r="C1491" s="76" t="str">
        <f t="shared" si="2"/>
        <v>#NAME?</v>
      </c>
      <c r="D1491" s="77" t="str">
        <f>IF(A1491="","",IF(A1491=1,start_rate,IF(variable,IF(OR(A1491=1,A1491&lt;$J$23*periods_per_year),D1490,MIN($J$24,IF(MOD(A1491-1,$J$26)=0,MAX($J$25,D1490+$J$27),D1490))),D1490)))</f>
        <v>#NAME?</v>
      </c>
      <c r="E1491" s="78" t="str">
        <f t="shared" si="3"/>
        <v>#NAME?</v>
      </c>
      <c r="F1491" s="78" t="str">
        <f t="shared" si="4"/>
        <v>#NAME?</v>
      </c>
      <c r="G1491" s="78" t="str">
        <f>IF(OR(A1491="",A1491&lt;$E$23),"",IF(J1490&lt;=F1491,0,IF(IF(AND(A1491&gt;=$E$23,MOD(A1491-$E$23,int)=0),$E$24,0)+F1491&gt;=J1490+E1491,J1490+E1491-F1491,IF(AND(A1491&gt;=$E$23,MOD(A1491-$E$23,int)=0),$E$24,0)+IF(IF(AND(A1491&gt;=$E$23,MOD(A1491-$E$23,int)=0),$E$24,0)+IF(MOD(A1491-$E$27,periods_per_year)=0,$E$26,0)+F1491&lt;J1490+E1491,IF(MOD(A1491-$E$27,periods_per_year)=0,$E$26,0),J1490+E1491-IF(AND(A1491&gt;=$E$23,MOD(A1491-$E$23,int)=0),$E$24,0)-F1491))))</f>
        <v>#NAME?</v>
      </c>
      <c r="H1491" s="79"/>
      <c r="I1491" s="78" t="str">
        <f t="shared" si="5"/>
        <v>#NAME?</v>
      </c>
      <c r="J1491" s="78" t="str">
        <f t="shared" si="6"/>
        <v>#NAME?</v>
      </c>
      <c r="K1491" s="78" t="str">
        <f t="shared" si="7"/>
        <v>#NAME?</v>
      </c>
      <c r="L1491" s="78" t="str">
        <f t="shared" si="8"/>
        <v>#NAME?</v>
      </c>
      <c r="M1491" s="4"/>
      <c r="N1491" s="4"/>
      <c r="O1491" s="74" t="str">
        <f t="shared" si="9"/>
        <v>#NAME?</v>
      </c>
      <c r="P1491" s="75" t="str">
        <f>IF(O1491="","",IF(OR(periods_per_year=26,periods_per_year=52),IF(periods_per_year=26,IF(O1491=1,fpdate,P1490+14),IF(periods_per_year=52,IF(O1491=1,fpdate,P1490+7),"n/a")),IF(periods_per_year=24,DATE(YEAR(fpdate),MONTH(fpdate)+(O1491-1)/2+IF(AND(DAY(fpdate)&gt;=15,MOD(O1491,2)=0),1,0),IF(MOD(O1491,2)=0,IF(DAY(fpdate)&gt;=15,DAY(fpdate)-14,DAY(fpdate)+14),DAY(fpdate))),IF(DAY(DATE(YEAR(fpdate),MONTH(fpdate)+O1491-1,DAY(fpdate)))&lt;&gt;DAY(fpdate),DATE(YEAR(fpdate),MONTH(fpdate)+O1491,0),DATE(YEAR(fpdate),MONTH(fpdate)+O1491-1,DAY(fpdate))))))</f>
        <v>#NAME?</v>
      </c>
      <c r="Q1491" s="80" t="str">
        <f>IF(O1491="","",IF(D1491&lt;&gt;"",D1491,IF(O1491=1,start_rate,IF(variable,IF(OR(O1491=1,O1491&lt;$J$23*periods_per_year),Q1490,MIN($J$24,IF(MOD(O1491-1,$J$26)=0,MAX($J$25,Q1490+$J$27),Q1490))),Q1490))))</f>
        <v>#NAME?</v>
      </c>
      <c r="R1491" s="78" t="str">
        <f t="shared" si="10"/>
        <v>#NAME?</v>
      </c>
      <c r="S1491" s="78" t="str">
        <f t="shared" si="11"/>
        <v>#NAME?</v>
      </c>
      <c r="T1491" s="78" t="str">
        <f t="shared" si="12"/>
        <v>#NAME?</v>
      </c>
      <c r="U1491" s="78" t="str">
        <f t="shared" si="13"/>
        <v>#NAME?</v>
      </c>
    </row>
    <row r="1492" ht="12.75" customHeight="1">
      <c r="A1492" s="74" t="str">
        <f t="shared" si="1"/>
        <v>#NAME?</v>
      </c>
      <c r="B1492" s="75" t="str">
        <f>IF(A1492="","",IF(OR(periods_per_year=26,periods_per_year=52),IF(periods_per_year=26,IF(A1492=1,fpdate,B1491+14),IF(periods_per_year=52,IF(A1492=1,fpdate,B1491+7),"n/a")),IF(periods_per_year=24,DATE(YEAR(fpdate),MONTH(fpdate)+(A1492-1)/2+IF(AND(DAY(fpdate)&gt;=15,MOD(A1492,2)=0),1,0),IF(MOD(A1492,2)=0,IF(DAY(fpdate)&gt;=15,DAY(fpdate)-14,DAY(fpdate)+14),DAY(fpdate))),IF(DAY(DATE(YEAR(fpdate),MONTH(fpdate)+A1492-1,DAY(fpdate)))&lt;&gt;DAY(fpdate),DATE(YEAR(fpdate),MONTH(fpdate)+A1492,0),DATE(YEAR(fpdate),MONTH(fpdate)+A1492-1,DAY(fpdate))))))</f>
        <v>#NAME?</v>
      </c>
      <c r="C1492" s="76" t="str">
        <f t="shared" si="2"/>
        <v>#NAME?</v>
      </c>
      <c r="D1492" s="77" t="str">
        <f>IF(A1492="","",IF(A1492=1,start_rate,IF(variable,IF(OR(A1492=1,A1492&lt;$J$23*periods_per_year),D1491,MIN($J$24,IF(MOD(A1492-1,$J$26)=0,MAX($J$25,D1491+$J$27),D1491))),D1491)))</f>
        <v>#NAME?</v>
      </c>
      <c r="E1492" s="78" t="str">
        <f t="shared" si="3"/>
        <v>#NAME?</v>
      </c>
      <c r="F1492" s="78" t="str">
        <f t="shared" si="4"/>
        <v>#NAME?</v>
      </c>
      <c r="G1492" s="78" t="str">
        <f>IF(OR(A1492="",A1492&lt;$E$23),"",IF(J1491&lt;=F1492,0,IF(IF(AND(A1492&gt;=$E$23,MOD(A1492-$E$23,int)=0),$E$24,0)+F1492&gt;=J1491+E1492,J1491+E1492-F1492,IF(AND(A1492&gt;=$E$23,MOD(A1492-$E$23,int)=0),$E$24,0)+IF(IF(AND(A1492&gt;=$E$23,MOD(A1492-$E$23,int)=0),$E$24,0)+IF(MOD(A1492-$E$27,periods_per_year)=0,$E$26,0)+F1492&lt;J1491+E1492,IF(MOD(A1492-$E$27,periods_per_year)=0,$E$26,0),J1491+E1492-IF(AND(A1492&gt;=$E$23,MOD(A1492-$E$23,int)=0),$E$24,0)-F1492))))</f>
        <v>#NAME?</v>
      </c>
      <c r="H1492" s="79"/>
      <c r="I1492" s="78" t="str">
        <f t="shared" si="5"/>
        <v>#NAME?</v>
      </c>
      <c r="J1492" s="78" t="str">
        <f t="shared" si="6"/>
        <v>#NAME?</v>
      </c>
      <c r="K1492" s="78" t="str">
        <f t="shared" si="7"/>
        <v>#NAME?</v>
      </c>
      <c r="L1492" s="78" t="str">
        <f t="shared" si="8"/>
        <v>#NAME?</v>
      </c>
      <c r="M1492" s="4"/>
      <c r="N1492" s="4"/>
      <c r="O1492" s="74" t="str">
        <f t="shared" si="9"/>
        <v>#NAME?</v>
      </c>
      <c r="P1492" s="75" t="str">
        <f>IF(O1492="","",IF(OR(periods_per_year=26,periods_per_year=52),IF(periods_per_year=26,IF(O1492=1,fpdate,P1491+14),IF(periods_per_year=52,IF(O1492=1,fpdate,P1491+7),"n/a")),IF(periods_per_year=24,DATE(YEAR(fpdate),MONTH(fpdate)+(O1492-1)/2+IF(AND(DAY(fpdate)&gt;=15,MOD(O1492,2)=0),1,0),IF(MOD(O1492,2)=0,IF(DAY(fpdate)&gt;=15,DAY(fpdate)-14,DAY(fpdate)+14),DAY(fpdate))),IF(DAY(DATE(YEAR(fpdate),MONTH(fpdate)+O1492-1,DAY(fpdate)))&lt;&gt;DAY(fpdate),DATE(YEAR(fpdate),MONTH(fpdate)+O1492,0),DATE(YEAR(fpdate),MONTH(fpdate)+O1492-1,DAY(fpdate))))))</f>
        <v>#NAME?</v>
      </c>
      <c r="Q1492" s="80" t="str">
        <f>IF(O1492="","",IF(D1492&lt;&gt;"",D1492,IF(O1492=1,start_rate,IF(variable,IF(OR(O1492=1,O1492&lt;$J$23*periods_per_year),Q1491,MIN($J$24,IF(MOD(O1492-1,$J$26)=0,MAX($J$25,Q1491+$J$27),Q1491))),Q1491))))</f>
        <v>#NAME?</v>
      </c>
      <c r="R1492" s="78" t="str">
        <f t="shared" si="10"/>
        <v>#NAME?</v>
      </c>
      <c r="S1492" s="78" t="str">
        <f t="shared" si="11"/>
        <v>#NAME?</v>
      </c>
      <c r="T1492" s="78" t="str">
        <f t="shared" si="12"/>
        <v>#NAME?</v>
      </c>
      <c r="U1492" s="78" t="str">
        <f t="shared" si="13"/>
        <v>#NAME?</v>
      </c>
    </row>
    <row r="1493" ht="12.75" customHeight="1">
      <c r="A1493" s="74" t="str">
        <f t="shared" si="1"/>
        <v>#NAME?</v>
      </c>
      <c r="B1493" s="75" t="str">
        <f>IF(A1493="","",IF(OR(periods_per_year=26,periods_per_year=52),IF(periods_per_year=26,IF(A1493=1,fpdate,B1492+14),IF(periods_per_year=52,IF(A1493=1,fpdate,B1492+7),"n/a")),IF(periods_per_year=24,DATE(YEAR(fpdate),MONTH(fpdate)+(A1493-1)/2+IF(AND(DAY(fpdate)&gt;=15,MOD(A1493,2)=0),1,0),IF(MOD(A1493,2)=0,IF(DAY(fpdate)&gt;=15,DAY(fpdate)-14,DAY(fpdate)+14),DAY(fpdate))),IF(DAY(DATE(YEAR(fpdate),MONTH(fpdate)+A1493-1,DAY(fpdate)))&lt;&gt;DAY(fpdate),DATE(YEAR(fpdate),MONTH(fpdate)+A1493,0),DATE(YEAR(fpdate),MONTH(fpdate)+A1493-1,DAY(fpdate))))))</f>
        <v>#NAME?</v>
      </c>
      <c r="C1493" s="76" t="str">
        <f t="shared" si="2"/>
        <v>#NAME?</v>
      </c>
      <c r="D1493" s="77" t="str">
        <f>IF(A1493="","",IF(A1493=1,start_rate,IF(variable,IF(OR(A1493=1,A1493&lt;$J$23*periods_per_year),D1492,MIN($J$24,IF(MOD(A1493-1,$J$26)=0,MAX($J$25,D1492+$J$27),D1492))),D1492)))</f>
        <v>#NAME?</v>
      </c>
      <c r="E1493" s="78" t="str">
        <f t="shared" si="3"/>
        <v>#NAME?</v>
      </c>
      <c r="F1493" s="78" t="str">
        <f t="shared" si="4"/>
        <v>#NAME?</v>
      </c>
      <c r="G1493" s="78" t="str">
        <f>IF(OR(A1493="",A1493&lt;$E$23),"",IF(J1492&lt;=F1493,0,IF(IF(AND(A1493&gt;=$E$23,MOD(A1493-$E$23,int)=0),$E$24,0)+F1493&gt;=J1492+E1493,J1492+E1493-F1493,IF(AND(A1493&gt;=$E$23,MOD(A1493-$E$23,int)=0),$E$24,0)+IF(IF(AND(A1493&gt;=$E$23,MOD(A1493-$E$23,int)=0),$E$24,0)+IF(MOD(A1493-$E$27,periods_per_year)=0,$E$26,0)+F1493&lt;J1492+E1493,IF(MOD(A1493-$E$27,periods_per_year)=0,$E$26,0),J1492+E1493-IF(AND(A1493&gt;=$E$23,MOD(A1493-$E$23,int)=0),$E$24,0)-F1493))))</f>
        <v>#NAME?</v>
      </c>
      <c r="H1493" s="79"/>
      <c r="I1493" s="78" t="str">
        <f t="shared" si="5"/>
        <v>#NAME?</v>
      </c>
      <c r="J1493" s="78" t="str">
        <f t="shared" si="6"/>
        <v>#NAME?</v>
      </c>
      <c r="K1493" s="78" t="str">
        <f t="shared" si="7"/>
        <v>#NAME?</v>
      </c>
      <c r="L1493" s="78" t="str">
        <f t="shared" si="8"/>
        <v>#NAME?</v>
      </c>
      <c r="M1493" s="4"/>
      <c r="N1493" s="4"/>
      <c r="O1493" s="74" t="str">
        <f t="shared" si="9"/>
        <v>#NAME?</v>
      </c>
      <c r="P1493" s="75" t="str">
        <f>IF(O1493="","",IF(OR(periods_per_year=26,periods_per_year=52),IF(periods_per_year=26,IF(O1493=1,fpdate,P1492+14),IF(periods_per_year=52,IF(O1493=1,fpdate,P1492+7),"n/a")),IF(periods_per_year=24,DATE(YEAR(fpdate),MONTH(fpdate)+(O1493-1)/2+IF(AND(DAY(fpdate)&gt;=15,MOD(O1493,2)=0),1,0),IF(MOD(O1493,2)=0,IF(DAY(fpdate)&gt;=15,DAY(fpdate)-14,DAY(fpdate)+14),DAY(fpdate))),IF(DAY(DATE(YEAR(fpdate),MONTH(fpdate)+O1493-1,DAY(fpdate)))&lt;&gt;DAY(fpdate),DATE(YEAR(fpdate),MONTH(fpdate)+O1493,0),DATE(YEAR(fpdate),MONTH(fpdate)+O1493-1,DAY(fpdate))))))</f>
        <v>#NAME?</v>
      </c>
      <c r="Q1493" s="80" t="str">
        <f>IF(O1493="","",IF(D1493&lt;&gt;"",D1493,IF(O1493=1,start_rate,IF(variable,IF(OR(O1493=1,O1493&lt;$J$23*periods_per_year),Q1492,MIN($J$24,IF(MOD(O1493-1,$J$26)=0,MAX($J$25,Q1492+$J$27),Q1492))),Q1492))))</f>
        <v>#NAME?</v>
      </c>
      <c r="R1493" s="78" t="str">
        <f t="shared" si="10"/>
        <v>#NAME?</v>
      </c>
      <c r="S1493" s="78" t="str">
        <f t="shared" si="11"/>
        <v>#NAME?</v>
      </c>
      <c r="T1493" s="78" t="str">
        <f t="shared" si="12"/>
        <v>#NAME?</v>
      </c>
      <c r="U1493" s="78" t="str">
        <f t="shared" si="13"/>
        <v>#NAME?</v>
      </c>
    </row>
    <row r="1494" ht="12.75" customHeight="1">
      <c r="A1494" s="74" t="str">
        <f t="shared" si="1"/>
        <v>#NAME?</v>
      </c>
      <c r="B1494" s="75" t="str">
        <f>IF(A1494="","",IF(OR(periods_per_year=26,periods_per_year=52),IF(periods_per_year=26,IF(A1494=1,fpdate,B1493+14),IF(periods_per_year=52,IF(A1494=1,fpdate,B1493+7),"n/a")),IF(periods_per_year=24,DATE(YEAR(fpdate),MONTH(fpdate)+(A1494-1)/2+IF(AND(DAY(fpdate)&gt;=15,MOD(A1494,2)=0),1,0),IF(MOD(A1494,2)=0,IF(DAY(fpdate)&gt;=15,DAY(fpdate)-14,DAY(fpdate)+14),DAY(fpdate))),IF(DAY(DATE(YEAR(fpdate),MONTH(fpdate)+A1494-1,DAY(fpdate)))&lt;&gt;DAY(fpdate),DATE(YEAR(fpdate),MONTH(fpdate)+A1494,0),DATE(YEAR(fpdate),MONTH(fpdate)+A1494-1,DAY(fpdate))))))</f>
        <v>#NAME?</v>
      </c>
      <c r="C1494" s="76" t="str">
        <f t="shared" si="2"/>
        <v>#NAME?</v>
      </c>
      <c r="D1494" s="77" t="str">
        <f>IF(A1494="","",IF(A1494=1,start_rate,IF(variable,IF(OR(A1494=1,A1494&lt;$J$23*periods_per_year),D1493,MIN($J$24,IF(MOD(A1494-1,$J$26)=0,MAX($J$25,D1493+$J$27),D1493))),D1493)))</f>
        <v>#NAME?</v>
      </c>
      <c r="E1494" s="78" t="str">
        <f t="shared" si="3"/>
        <v>#NAME?</v>
      </c>
      <c r="F1494" s="78" t="str">
        <f t="shared" si="4"/>
        <v>#NAME?</v>
      </c>
      <c r="G1494" s="78" t="str">
        <f>IF(OR(A1494="",A1494&lt;$E$23),"",IF(J1493&lt;=F1494,0,IF(IF(AND(A1494&gt;=$E$23,MOD(A1494-$E$23,int)=0),$E$24,0)+F1494&gt;=J1493+E1494,J1493+E1494-F1494,IF(AND(A1494&gt;=$E$23,MOD(A1494-$E$23,int)=0),$E$24,0)+IF(IF(AND(A1494&gt;=$E$23,MOD(A1494-$E$23,int)=0),$E$24,0)+IF(MOD(A1494-$E$27,periods_per_year)=0,$E$26,0)+F1494&lt;J1493+E1494,IF(MOD(A1494-$E$27,periods_per_year)=0,$E$26,0),J1493+E1494-IF(AND(A1494&gt;=$E$23,MOD(A1494-$E$23,int)=0),$E$24,0)-F1494))))</f>
        <v>#NAME?</v>
      </c>
      <c r="H1494" s="79"/>
      <c r="I1494" s="78" t="str">
        <f t="shared" si="5"/>
        <v>#NAME?</v>
      </c>
      <c r="J1494" s="78" t="str">
        <f t="shared" si="6"/>
        <v>#NAME?</v>
      </c>
      <c r="K1494" s="78" t="str">
        <f t="shared" si="7"/>
        <v>#NAME?</v>
      </c>
      <c r="L1494" s="78" t="str">
        <f t="shared" si="8"/>
        <v>#NAME?</v>
      </c>
      <c r="M1494" s="4"/>
      <c r="N1494" s="4"/>
      <c r="O1494" s="74" t="str">
        <f t="shared" si="9"/>
        <v>#NAME?</v>
      </c>
      <c r="P1494" s="75" t="str">
        <f>IF(O1494="","",IF(OR(periods_per_year=26,periods_per_year=52),IF(periods_per_year=26,IF(O1494=1,fpdate,P1493+14),IF(periods_per_year=52,IF(O1494=1,fpdate,P1493+7),"n/a")),IF(periods_per_year=24,DATE(YEAR(fpdate),MONTH(fpdate)+(O1494-1)/2+IF(AND(DAY(fpdate)&gt;=15,MOD(O1494,2)=0),1,0),IF(MOD(O1494,2)=0,IF(DAY(fpdate)&gt;=15,DAY(fpdate)-14,DAY(fpdate)+14),DAY(fpdate))),IF(DAY(DATE(YEAR(fpdate),MONTH(fpdate)+O1494-1,DAY(fpdate)))&lt;&gt;DAY(fpdate),DATE(YEAR(fpdate),MONTH(fpdate)+O1494,0),DATE(YEAR(fpdate),MONTH(fpdate)+O1494-1,DAY(fpdate))))))</f>
        <v>#NAME?</v>
      </c>
      <c r="Q1494" s="80" t="str">
        <f>IF(O1494="","",IF(D1494&lt;&gt;"",D1494,IF(O1494=1,start_rate,IF(variable,IF(OR(O1494=1,O1494&lt;$J$23*periods_per_year),Q1493,MIN($J$24,IF(MOD(O1494-1,$J$26)=0,MAX($J$25,Q1493+$J$27),Q1493))),Q1493))))</f>
        <v>#NAME?</v>
      </c>
      <c r="R1494" s="78" t="str">
        <f t="shared" si="10"/>
        <v>#NAME?</v>
      </c>
      <c r="S1494" s="78" t="str">
        <f t="shared" si="11"/>
        <v>#NAME?</v>
      </c>
      <c r="T1494" s="78" t="str">
        <f t="shared" si="12"/>
        <v>#NAME?</v>
      </c>
      <c r="U1494" s="78" t="str">
        <f t="shared" si="13"/>
        <v>#NAME?</v>
      </c>
    </row>
    <row r="1495" ht="12.75" customHeight="1">
      <c r="A1495" s="74" t="str">
        <f t="shared" si="1"/>
        <v>#NAME?</v>
      </c>
      <c r="B1495" s="75" t="str">
        <f>IF(A1495="","",IF(OR(periods_per_year=26,periods_per_year=52),IF(periods_per_year=26,IF(A1495=1,fpdate,B1494+14),IF(periods_per_year=52,IF(A1495=1,fpdate,B1494+7),"n/a")),IF(periods_per_year=24,DATE(YEAR(fpdate),MONTH(fpdate)+(A1495-1)/2+IF(AND(DAY(fpdate)&gt;=15,MOD(A1495,2)=0),1,0),IF(MOD(A1495,2)=0,IF(DAY(fpdate)&gt;=15,DAY(fpdate)-14,DAY(fpdate)+14),DAY(fpdate))),IF(DAY(DATE(YEAR(fpdate),MONTH(fpdate)+A1495-1,DAY(fpdate)))&lt;&gt;DAY(fpdate),DATE(YEAR(fpdate),MONTH(fpdate)+A1495,0),DATE(YEAR(fpdate),MONTH(fpdate)+A1495-1,DAY(fpdate))))))</f>
        <v>#NAME?</v>
      </c>
      <c r="C1495" s="76" t="str">
        <f t="shared" si="2"/>
        <v>#NAME?</v>
      </c>
      <c r="D1495" s="77" t="str">
        <f>IF(A1495="","",IF(A1495=1,start_rate,IF(variable,IF(OR(A1495=1,A1495&lt;$J$23*periods_per_year),D1494,MIN($J$24,IF(MOD(A1495-1,$J$26)=0,MAX($J$25,D1494+$J$27),D1494))),D1494)))</f>
        <v>#NAME?</v>
      </c>
      <c r="E1495" s="78" t="str">
        <f t="shared" si="3"/>
        <v>#NAME?</v>
      </c>
      <c r="F1495" s="78" t="str">
        <f t="shared" si="4"/>
        <v>#NAME?</v>
      </c>
      <c r="G1495" s="78" t="str">
        <f>IF(OR(A1495="",A1495&lt;$E$23),"",IF(J1494&lt;=F1495,0,IF(IF(AND(A1495&gt;=$E$23,MOD(A1495-$E$23,int)=0),$E$24,0)+F1495&gt;=J1494+E1495,J1494+E1495-F1495,IF(AND(A1495&gt;=$E$23,MOD(A1495-$E$23,int)=0),$E$24,0)+IF(IF(AND(A1495&gt;=$E$23,MOD(A1495-$E$23,int)=0),$E$24,0)+IF(MOD(A1495-$E$27,periods_per_year)=0,$E$26,0)+F1495&lt;J1494+E1495,IF(MOD(A1495-$E$27,periods_per_year)=0,$E$26,0),J1494+E1495-IF(AND(A1495&gt;=$E$23,MOD(A1495-$E$23,int)=0),$E$24,0)-F1495))))</f>
        <v>#NAME?</v>
      </c>
      <c r="H1495" s="79"/>
      <c r="I1495" s="78" t="str">
        <f t="shared" si="5"/>
        <v>#NAME?</v>
      </c>
      <c r="J1495" s="78" t="str">
        <f t="shared" si="6"/>
        <v>#NAME?</v>
      </c>
      <c r="K1495" s="78" t="str">
        <f t="shared" si="7"/>
        <v>#NAME?</v>
      </c>
      <c r="L1495" s="78" t="str">
        <f t="shared" si="8"/>
        <v>#NAME?</v>
      </c>
      <c r="M1495" s="4"/>
      <c r="N1495" s="4"/>
      <c r="O1495" s="74" t="str">
        <f t="shared" si="9"/>
        <v>#NAME?</v>
      </c>
      <c r="P1495" s="75" t="str">
        <f>IF(O1495="","",IF(OR(periods_per_year=26,periods_per_year=52),IF(periods_per_year=26,IF(O1495=1,fpdate,P1494+14),IF(periods_per_year=52,IF(O1495=1,fpdate,P1494+7),"n/a")),IF(periods_per_year=24,DATE(YEAR(fpdate),MONTH(fpdate)+(O1495-1)/2+IF(AND(DAY(fpdate)&gt;=15,MOD(O1495,2)=0),1,0),IF(MOD(O1495,2)=0,IF(DAY(fpdate)&gt;=15,DAY(fpdate)-14,DAY(fpdate)+14),DAY(fpdate))),IF(DAY(DATE(YEAR(fpdate),MONTH(fpdate)+O1495-1,DAY(fpdate)))&lt;&gt;DAY(fpdate),DATE(YEAR(fpdate),MONTH(fpdate)+O1495,0),DATE(YEAR(fpdate),MONTH(fpdate)+O1495-1,DAY(fpdate))))))</f>
        <v>#NAME?</v>
      </c>
      <c r="Q1495" s="80" t="str">
        <f>IF(O1495="","",IF(D1495&lt;&gt;"",D1495,IF(O1495=1,start_rate,IF(variable,IF(OR(O1495=1,O1495&lt;$J$23*periods_per_year),Q1494,MIN($J$24,IF(MOD(O1495-1,$J$26)=0,MAX($J$25,Q1494+$J$27),Q1494))),Q1494))))</f>
        <v>#NAME?</v>
      </c>
      <c r="R1495" s="78" t="str">
        <f t="shared" si="10"/>
        <v>#NAME?</v>
      </c>
      <c r="S1495" s="78" t="str">
        <f t="shared" si="11"/>
        <v>#NAME?</v>
      </c>
      <c r="T1495" s="78" t="str">
        <f t="shared" si="12"/>
        <v>#NAME?</v>
      </c>
      <c r="U1495" s="78" t="str">
        <f t="shared" si="13"/>
        <v>#NAME?</v>
      </c>
    </row>
    <row r="1496" ht="12.75" customHeight="1">
      <c r="A1496" s="74" t="str">
        <f t="shared" si="1"/>
        <v>#NAME?</v>
      </c>
      <c r="B1496" s="75" t="str">
        <f>IF(A1496="","",IF(OR(periods_per_year=26,periods_per_year=52),IF(periods_per_year=26,IF(A1496=1,fpdate,B1495+14),IF(periods_per_year=52,IF(A1496=1,fpdate,B1495+7),"n/a")),IF(periods_per_year=24,DATE(YEAR(fpdate),MONTH(fpdate)+(A1496-1)/2+IF(AND(DAY(fpdate)&gt;=15,MOD(A1496,2)=0),1,0),IF(MOD(A1496,2)=0,IF(DAY(fpdate)&gt;=15,DAY(fpdate)-14,DAY(fpdate)+14),DAY(fpdate))),IF(DAY(DATE(YEAR(fpdate),MONTH(fpdate)+A1496-1,DAY(fpdate)))&lt;&gt;DAY(fpdate),DATE(YEAR(fpdate),MONTH(fpdate)+A1496,0),DATE(YEAR(fpdate),MONTH(fpdate)+A1496-1,DAY(fpdate))))))</f>
        <v>#NAME?</v>
      </c>
      <c r="C1496" s="76" t="str">
        <f t="shared" si="2"/>
        <v>#NAME?</v>
      </c>
      <c r="D1496" s="77" t="str">
        <f>IF(A1496="","",IF(A1496=1,start_rate,IF(variable,IF(OR(A1496=1,A1496&lt;$J$23*periods_per_year),D1495,MIN($J$24,IF(MOD(A1496-1,$J$26)=0,MAX($J$25,D1495+$J$27),D1495))),D1495)))</f>
        <v>#NAME?</v>
      </c>
      <c r="E1496" s="78" t="str">
        <f t="shared" si="3"/>
        <v>#NAME?</v>
      </c>
      <c r="F1496" s="78" t="str">
        <f t="shared" si="4"/>
        <v>#NAME?</v>
      </c>
      <c r="G1496" s="78" t="str">
        <f>IF(OR(A1496="",A1496&lt;$E$23),"",IF(J1495&lt;=F1496,0,IF(IF(AND(A1496&gt;=$E$23,MOD(A1496-$E$23,int)=0),$E$24,0)+F1496&gt;=J1495+E1496,J1495+E1496-F1496,IF(AND(A1496&gt;=$E$23,MOD(A1496-$E$23,int)=0),$E$24,0)+IF(IF(AND(A1496&gt;=$E$23,MOD(A1496-$E$23,int)=0),$E$24,0)+IF(MOD(A1496-$E$27,periods_per_year)=0,$E$26,0)+F1496&lt;J1495+E1496,IF(MOD(A1496-$E$27,periods_per_year)=0,$E$26,0),J1495+E1496-IF(AND(A1496&gt;=$E$23,MOD(A1496-$E$23,int)=0),$E$24,0)-F1496))))</f>
        <v>#NAME?</v>
      </c>
      <c r="H1496" s="79"/>
      <c r="I1496" s="78" t="str">
        <f t="shared" si="5"/>
        <v>#NAME?</v>
      </c>
      <c r="J1496" s="78" t="str">
        <f t="shared" si="6"/>
        <v>#NAME?</v>
      </c>
      <c r="K1496" s="78" t="str">
        <f t="shared" si="7"/>
        <v>#NAME?</v>
      </c>
      <c r="L1496" s="78" t="str">
        <f t="shared" si="8"/>
        <v>#NAME?</v>
      </c>
      <c r="M1496" s="4"/>
      <c r="N1496" s="4"/>
      <c r="O1496" s="74" t="str">
        <f t="shared" si="9"/>
        <v>#NAME?</v>
      </c>
      <c r="P1496" s="75" t="str">
        <f>IF(O1496="","",IF(OR(periods_per_year=26,periods_per_year=52),IF(periods_per_year=26,IF(O1496=1,fpdate,P1495+14),IF(periods_per_year=52,IF(O1496=1,fpdate,P1495+7),"n/a")),IF(periods_per_year=24,DATE(YEAR(fpdate),MONTH(fpdate)+(O1496-1)/2+IF(AND(DAY(fpdate)&gt;=15,MOD(O1496,2)=0),1,0),IF(MOD(O1496,2)=0,IF(DAY(fpdate)&gt;=15,DAY(fpdate)-14,DAY(fpdate)+14),DAY(fpdate))),IF(DAY(DATE(YEAR(fpdate),MONTH(fpdate)+O1496-1,DAY(fpdate)))&lt;&gt;DAY(fpdate),DATE(YEAR(fpdate),MONTH(fpdate)+O1496,0),DATE(YEAR(fpdate),MONTH(fpdate)+O1496-1,DAY(fpdate))))))</f>
        <v>#NAME?</v>
      </c>
      <c r="Q1496" s="80" t="str">
        <f>IF(O1496="","",IF(D1496&lt;&gt;"",D1496,IF(O1496=1,start_rate,IF(variable,IF(OR(O1496=1,O1496&lt;$J$23*periods_per_year),Q1495,MIN($J$24,IF(MOD(O1496-1,$J$26)=0,MAX($J$25,Q1495+$J$27),Q1495))),Q1495))))</f>
        <v>#NAME?</v>
      </c>
      <c r="R1496" s="78" t="str">
        <f t="shared" si="10"/>
        <v>#NAME?</v>
      </c>
      <c r="S1496" s="78" t="str">
        <f t="shared" si="11"/>
        <v>#NAME?</v>
      </c>
      <c r="T1496" s="78" t="str">
        <f t="shared" si="12"/>
        <v>#NAME?</v>
      </c>
      <c r="U1496" s="78" t="str">
        <f t="shared" si="13"/>
        <v>#NAME?</v>
      </c>
    </row>
    <row r="1497" ht="12.75" customHeight="1">
      <c r="A1497" s="74" t="str">
        <f t="shared" si="1"/>
        <v>#NAME?</v>
      </c>
      <c r="B1497" s="75" t="str">
        <f>IF(A1497="","",IF(OR(periods_per_year=26,periods_per_year=52),IF(periods_per_year=26,IF(A1497=1,fpdate,B1496+14),IF(periods_per_year=52,IF(A1497=1,fpdate,B1496+7),"n/a")),IF(periods_per_year=24,DATE(YEAR(fpdate),MONTH(fpdate)+(A1497-1)/2+IF(AND(DAY(fpdate)&gt;=15,MOD(A1497,2)=0),1,0),IF(MOD(A1497,2)=0,IF(DAY(fpdate)&gt;=15,DAY(fpdate)-14,DAY(fpdate)+14),DAY(fpdate))),IF(DAY(DATE(YEAR(fpdate),MONTH(fpdate)+A1497-1,DAY(fpdate)))&lt;&gt;DAY(fpdate),DATE(YEAR(fpdate),MONTH(fpdate)+A1497,0),DATE(YEAR(fpdate),MONTH(fpdate)+A1497-1,DAY(fpdate))))))</f>
        <v>#NAME?</v>
      </c>
      <c r="C1497" s="76" t="str">
        <f t="shared" si="2"/>
        <v>#NAME?</v>
      </c>
      <c r="D1497" s="77" t="str">
        <f>IF(A1497="","",IF(A1497=1,start_rate,IF(variable,IF(OR(A1497=1,A1497&lt;$J$23*periods_per_year),D1496,MIN($J$24,IF(MOD(A1497-1,$J$26)=0,MAX($J$25,D1496+$J$27),D1496))),D1496)))</f>
        <v>#NAME?</v>
      </c>
      <c r="E1497" s="78" t="str">
        <f t="shared" si="3"/>
        <v>#NAME?</v>
      </c>
      <c r="F1497" s="78" t="str">
        <f t="shared" si="4"/>
        <v>#NAME?</v>
      </c>
      <c r="G1497" s="78" t="str">
        <f>IF(OR(A1497="",A1497&lt;$E$23),"",IF(J1496&lt;=F1497,0,IF(IF(AND(A1497&gt;=$E$23,MOD(A1497-$E$23,int)=0),$E$24,0)+F1497&gt;=J1496+E1497,J1496+E1497-F1497,IF(AND(A1497&gt;=$E$23,MOD(A1497-$E$23,int)=0),$E$24,0)+IF(IF(AND(A1497&gt;=$E$23,MOD(A1497-$E$23,int)=0),$E$24,0)+IF(MOD(A1497-$E$27,periods_per_year)=0,$E$26,0)+F1497&lt;J1496+E1497,IF(MOD(A1497-$E$27,periods_per_year)=0,$E$26,0),J1496+E1497-IF(AND(A1497&gt;=$E$23,MOD(A1497-$E$23,int)=0),$E$24,0)-F1497))))</f>
        <v>#NAME?</v>
      </c>
      <c r="H1497" s="79"/>
      <c r="I1497" s="78" t="str">
        <f t="shared" si="5"/>
        <v>#NAME?</v>
      </c>
      <c r="J1497" s="78" t="str">
        <f t="shared" si="6"/>
        <v>#NAME?</v>
      </c>
      <c r="K1497" s="78" t="str">
        <f t="shared" si="7"/>
        <v>#NAME?</v>
      </c>
      <c r="L1497" s="78" t="str">
        <f t="shared" si="8"/>
        <v>#NAME?</v>
      </c>
      <c r="M1497" s="4"/>
      <c r="N1497" s="4"/>
      <c r="O1497" s="74" t="str">
        <f t="shared" si="9"/>
        <v>#NAME?</v>
      </c>
      <c r="P1497" s="75" t="str">
        <f>IF(O1497="","",IF(OR(periods_per_year=26,periods_per_year=52),IF(periods_per_year=26,IF(O1497=1,fpdate,P1496+14),IF(periods_per_year=52,IF(O1497=1,fpdate,P1496+7),"n/a")),IF(periods_per_year=24,DATE(YEAR(fpdate),MONTH(fpdate)+(O1497-1)/2+IF(AND(DAY(fpdate)&gt;=15,MOD(O1497,2)=0),1,0),IF(MOD(O1497,2)=0,IF(DAY(fpdate)&gt;=15,DAY(fpdate)-14,DAY(fpdate)+14),DAY(fpdate))),IF(DAY(DATE(YEAR(fpdate),MONTH(fpdate)+O1497-1,DAY(fpdate)))&lt;&gt;DAY(fpdate),DATE(YEAR(fpdate),MONTH(fpdate)+O1497,0),DATE(YEAR(fpdate),MONTH(fpdate)+O1497-1,DAY(fpdate))))))</f>
        <v>#NAME?</v>
      </c>
      <c r="Q1497" s="80" t="str">
        <f>IF(O1497="","",IF(D1497&lt;&gt;"",D1497,IF(O1497=1,start_rate,IF(variable,IF(OR(O1497=1,O1497&lt;$J$23*periods_per_year),Q1496,MIN($J$24,IF(MOD(O1497-1,$J$26)=0,MAX($J$25,Q1496+$J$27),Q1496))),Q1496))))</f>
        <v>#NAME?</v>
      </c>
      <c r="R1497" s="78" t="str">
        <f t="shared" si="10"/>
        <v>#NAME?</v>
      </c>
      <c r="S1497" s="78" t="str">
        <f t="shared" si="11"/>
        <v>#NAME?</v>
      </c>
      <c r="T1497" s="78" t="str">
        <f t="shared" si="12"/>
        <v>#NAME?</v>
      </c>
      <c r="U1497" s="78" t="str">
        <f t="shared" si="13"/>
        <v>#NAME?</v>
      </c>
    </row>
    <row r="1498" ht="12.75" customHeight="1">
      <c r="A1498" s="74" t="str">
        <f t="shared" si="1"/>
        <v>#NAME?</v>
      </c>
      <c r="B1498" s="75" t="str">
        <f>IF(A1498="","",IF(OR(periods_per_year=26,periods_per_year=52),IF(periods_per_year=26,IF(A1498=1,fpdate,B1497+14),IF(periods_per_year=52,IF(A1498=1,fpdate,B1497+7),"n/a")),IF(periods_per_year=24,DATE(YEAR(fpdate),MONTH(fpdate)+(A1498-1)/2+IF(AND(DAY(fpdate)&gt;=15,MOD(A1498,2)=0),1,0),IF(MOD(A1498,2)=0,IF(DAY(fpdate)&gt;=15,DAY(fpdate)-14,DAY(fpdate)+14),DAY(fpdate))),IF(DAY(DATE(YEAR(fpdate),MONTH(fpdate)+A1498-1,DAY(fpdate)))&lt;&gt;DAY(fpdate),DATE(YEAR(fpdate),MONTH(fpdate)+A1498,0),DATE(YEAR(fpdate),MONTH(fpdate)+A1498-1,DAY(fpdate))))))</f>
        <v>#NAME?</v>
      </c>
      <c r="C1498" s="76" t="str">
        <f t="shared" si="2"/>
        <v>#NAME?</v>
      </c>
      <c r="D1498" s="77" t="str">
        <f>IF(A1498="","",IF(A1498=1,start_rate,IF(variable,IF(OR(A1498=1,A1498&lt;$J$23*periods_per_year),D1497,MIN($J$24,IF(MOD(A1498-1,$J$26)=0,MAX($J$25,D1497+$J$27),D1497))),D1497)))</f>
        <v>#NAME?</v>
      </c>
      <c r="E1498" s="78" t="str">
        <f t="shared" si="3"/>
        <v>#NAME?</v>
      </c>
      <c r="F1498" s="78" t="str">
        <f t="shared" si="4"/>
        <v>#NAME?</v>
      </c>
      <c r="G1498" s="78" t="str">
        <f>IF(OR(A1498="",A1498&lt;$E$23),"",IF(J1497&lt;=F1498,0,IF(IF(AND(A1498&gt;=$E$23,MOD(A1498-$E$23,int)=0),$E$24,0)+F1498&gt;=J1497+E1498,J1497+E1498-F1498,IF(AND(A1498&gt;=$E$23,MOD(A1498-$E$23,int)=0),$E$24,0)+IF(IF(AND(A1498&gt;=$E$23,MOD(A1498-$E$23,int)=0),$E$24,0)+IF(MOD(A1498-$E$27,periods_per_year)=0,$E$26,0)+F1498&lt;J1497+E1498,IF(MOD(A1498-$E$27,periods_per_year)=0,$E$26,0),J1497+E1498-IF(AND(A1498&gt;=$E$23,MOD(A1498-$E$23,int)=0),$E$24,0)-F1498))))</f>
        <v>#NAME?</v>
      </c>
      <c r="H1498" s="79"/>
      <c r="I1498" s="78" t="str">
        <f t="shared" si="5"/>
        <v>#NAME?</v>
      </c>
      <c r="J1498" s="78" t="str">
        <f t="shared" si="6"/>
        <v>#NAME?</v>
      </c>
      <c r="K1498" s="78" t="str">
        <f t="shared" si="7"/>
        <v>#NAME?</v>
      </c>
      <c r="L1498" s="78" t="str">
        <f t="shared" si="8"/>
        <v>#NAME?</v>
      </c>
      <c r="M1498" s="4"/>
      <c r="N1498" s="4"/>
      <c r="O1498" s="74" t="str">
        <f t="shared" si="9"/>
        <v>#NAME?</v>
      </c>
      <c r="P1498" s="75" t="str">
        <f>IF(O1498="","",IF(OR(periods_per_year=26,periods_per_year=52),IF(periods_per_year=26,IF(O1498=1,fpdate,P1497+14),IF(periods_per_year=52,IF(O1498=1,fpdate,P1497+7),"n/a")),IF(periods_per_year=24,DATE(YEAR(fpdate),MONTH(fpdate)+(O1498-1)/2+IF(AND(DAY(fpdate)&gt;=15,MOD(O1498,2)=0),1,0),IF(MOD(O1498,2)=0,IF(DAY(fpdate)&gt;=15,DAY(fpdate)-14,DAY(fpdate)+14),DAY(fpdate))),IF(DAY(DATE(YEAR(fpdate),MONTH(fpdate)+O1498-1,DAY(fpdate)))&lt;&gt;DAY(fpdate),DATE(YEAR(fpdate),MONTH(fpdate)+O1498,0),DATE(YEAR(fpdate),MONTH(fpdate)+O1498-1,DAY(fpdate))))))</f>
        <v>#NAME?</v>
      </c>
      <c r="Q1498" s="80" t="str">
        <f>IF(O1498="","",IF(D1498&lt;&gt;"",D1498,IF(O1498=1,start_rate,IF(variable,IF(OR(O1498=1,O1498&lt;$J$23*periods_per_year),Q1497,MIN($J$24,IF(MOD(O1498-1,$J$26)=0,MAX($J$25,Q1497+$J$27),Q1497))),Q1497))))</f>
        <v>#NAME?</v>
      </c>
      <c r="R1498" s="78" t="str">
        <f t="shared" si="10"/>
        <v>#NAME?</v>
      </c>
      <c r="S1498" s="78" t="str">
        <f t="shared" si="11"/>
        <v>#NAME?</v>
      </c>
      <c r="T1498" s="78" t="str">
        <f t="shared" si="12"/>
        <v>#NAME?</v>
      </c>
      <c r="U1498" s="78" t="str">
        <f t="shared" si="13"/>
        <v>#NAME?</v>
      </c>
    </row>
    <row r="1499" ht="12.75" customHeight="1">
      <c r="A1499" s="74" t="str">
        <f t="shared" si="1"/>
        <v>#NAME?</v>
      </c>
      <c r="B1499" s="75" t="str">
        <f>IF(A1499="","",IF(OR(periods_per_year=26,periods_per_year=52),IF(periods_per_year=26,IF(A1499=1,fpdate,B1498+14),IF(periods_per_year=52,IF(A1499=1,fpdate,B1498+7),"n/a")),IF(periods_per_year=24,DATE(YEAR(fpdate),MONTH(fpdate)+(A1499-1)/2+IF(AND(DAY(fpdate)&gt;=15,MOD(A1499,2)=0),1,0),IF(MOD(A1499,2)=0,IF(DAY(fpdate)&gt;=15,DAY(fpdate)-14,DAY(fpdate)+14),DAY(fpdate))),IF(DAY(DATE(YEAR(fpdate),MONTH(fpdate)+A1499-1,DAY(fpdate)))&lt;&gt;DAY(fpdate),DATE(YEAR(fpdate),MONTH(fpdate)+A1499,0),DATE(YEAR(fpdate),MONTH(fpdate)+A1499-1,DAY(fpdate))))))</f>
        <v>#NAME?</v>
      </c>
      <c r="C1499" s="76" t="str">
        <f t="shared" si="2"/>
        <v>#NAME?</v>
      </c>
      <c r="D1499" s="77" t="str">
        <f>IF(A1499="","",IF(A1499=1,start_rate,IF(variable,IF(OR(A1499=1,A1499&lt;$J$23*periods_per_year),D1498,MIN($J$24,IF(MOD(A1499-1,$J$26)=0,MAX($J$25,D1498+$J$27),D1498))),D1498)))</f>
        <v>#NAME?</v>
      </c>
      <c r="E1499" s="78" t="str">
        <f t="shared" si="3"/>
        <v>#NAME?</v>
      </c>
      <c r="F1499" s="78" t="str">
        <f t="shared" si="4"/>
        <v>#NAME?</v>
      </c>
      <c r="G1499" s="78" t="str">
        <f>IF(OR(A1499="",A1499&lt;$E$23),"",IF(J1498&lt;=F1499,0,IF(IF(AND(A1499&gt;=$E$23,MOD(A1499-$E$23,int)=0),$E$24,0)+F1499&gt;=J1498+E1499,J1498+E1499-F1499,IF(AND(A1499&gt;=$E$23,MOD(A1499-$E$23,int)=0),$E$24,0)+IF(IF(AND(A1499&gt;=$E$23,MOD(A1499-$E$23,int)=0),$E$24,0)+IF(MOD(A1499-$E$27,periods_per_year)=0,$E$26,0)+F1499&lt;J1498+E1499,IF(MOD(A1499-$E$27,periods_per_year)=0,$E$26,0),J1498+E1499-IF(AND(A1499&gt;=$E$23,MOD(A1499-$E$23,int)=0),$E$24,0)-F1499))))</f>
        <v>#NAME?</v>
      </c>
      <c r="H1499" s="79"/>
      <c r="I1499" s="78" t="str">
        <f t="shared" si="5"/>
        <v>#NAME?</v>
      </c>
      <c r="J1499" s="78" t="str">
        <f t="shared" si="6"/>
        <v>#NAME?</v>
      </c>
      <c r="K1499" s="78" t="str">
        <f t="shared" si="7"/>
        <v>#NAME?</v>
      </c>
      <c r="L1499" s="78" t="str">
        <f t="shared" si="8"/>
        <v>#NAME?</v>
      </c>
      <c r="M1499" s="4"/>
      <c r="N1499" s="4"/>
      <c r="O1499" s="74" t="str">
        <f t="shared" si="9"/>
        <v>#NAME?</v>
      </c>
      <c r="P1499" s="75" t="str">
        <f>IF(O1499="","",IF(OR(periods_per_year=26,periods_per_year=52),IF(periods_per_year=26,IF(O1499=1,fpdate,P1498+14),IF(periods_per_year=52,IF(O1499=1,fpdate,P1498+7),"n/a")),IF(periods_per_year=24,DATE(YEAR(fpdate),MONTH(fpdate)+(O1499-1)/2+IF(AND(DAY(fpdate)&gt;=15,MOD(O1499,2)=0),1,0),IF(MOD(O1499,2)=0,IF(DAY(fpdate)&gt;=15,DAY(fpdate)-14,DAY(fpdate)+14),DAY(fpdate))),IF(DAY(DATE(YEAR(fpdate),MONTH(fpdate)+O1499-1,DAY(fpdate)))&lt;&gt;DAY(fpdate),DATE(YEAR(fpdate),MONTH(fpdate)+O1499,0),DATE(YEAR(fpdate),MONTH(fpdate)+O1499-1,DAY(fpdate))))))</f>
        <v>#NAME?</v>
      </c>
      <c r="Q1499" s="80" t="str">
        <f>IF(O1499="","",IF(D1499&lt;&gt;"",D1499,IF(O1499=1,start_rate,IF(variable,IF(OR(O1499=1,O1499&lt;$J$23*periods_per_year),Q1498,MIN($J$24,IF(MOD(O1499-1,$J$26)=0,MAX($J$25,Q1498+$J$27),Q1498))),Q1498))))</f>
        <v>#NAME?</v>
      </c>
      <c r="R1499" s="78" t="str">
        <f t="shared" si="10"/>
        <v>#NAME?</v>
      </c>
      <c r="S1499" s="78" t="str">
        <f t="shared" si="11"/>
        <v>#NAME?</v>
      </c>
      <c r="T1499" s="78" t="str">
        <f t="shared" si="12"/>
        <v>#NAME?</v>
      </c>
      <c r="U1499" s="78" t="str">
        <f t="shared" si="13"/>
        <v>#NAME?</v>
      </c>
    </row>
    <row r="1500" ht="12.75" customHeight="1">
      <c r="A1500" s="74" t="str">
        <f t="shared" si="1"/>
        <v>#NAME?</v>
      </c>
      <c r="B1500" s="75" t="str">
        <f>IF(A1500="","",IF(OR(periods_per_year=26,periods_per_year=52),IF(periods_per_year=26,IF(A1500=1,fpdate,B1499+14),IF(periods_per_year=52,IF(A1500=1,fpdate,B1499+7),"n/a")),IF(periods_per_year=24,DATE(YEAR(fpdate),MONTH(fpdate)+(A1500-1)/2+IF(AND(DAY(fpdate)&gt;=15,MOD(A1500,2)=0),1,0),IF(MOD(A1500,2)=0,IF(DAY(fpdate)&gt;=15,DAY(fpdate)-14,DAY(fpdate)+14),DAY(fpdate))),IF(DAY(DATE(YEAR(fpdate),MONTH(fpdate)+A1500-1,DAY(fpdate)))&lt;&gt;DAY(fpdate),DATE(YEAR(fpdate),MONTH(fpdate)+A1500,0),DATE(YEAR(fpdate),MONTH(fpdate)+A1500-1,DAY(fpdate))))))</f>
        <v>#NAME?</v>
      </c>
      <c r="C1500" s="76" t="str">
        <f t="shared" si="2"/>
        <v>#NAME?</v>
      </c>
      <c r="D1500" s="77" t="str">
        <f>IF(A1500="","",IF(A1500=1,start_rate,IF(variable,IF(OR(A1500=1,A1500&lt;$J$23*periods_per_year),D1499,MIN($J$24,IF(MOD(A1500-1,$J$26)=0,MAX($J$25,D1499+$J$27),D1499))),D1499)))</f>
        <v>#NAME?</v>
      </c>
      <c r="E1500" s="78" t="str">
        <f t="shared" si="3"/>
        <v>#NAME?</v>
      </c>
      <c r="F1500" s="78" t="str">
        <f t="shared" si="4"/>
        <v>#NAME?</v>
      </c>
      <c r="G1500" s="78" t="str">
        <f>IF(OR(A1500="",A1500&lt;$E$23),"",IF(J1499&lt;=F1500,0,IF(IF(AND(A1500&gt;=$E$23,MOD(A1500-$E$23,int)=0),$E$24,0)+F1500&gt;=J1499+E1500,J1499+E1500-F1500,IF(AND(A1500&gt;=$E$23,MOD(A1500-$E$23,int)=0),$E$24,0)+IF(IF(AND(A1500&gt;=$E$23,MOD(A1500-$E$23,int)=0),$E$24,0)+IF(MOD(A1500-$E$27,periods_per_year)=0,$E$26,0)+F1500&lt;J1499+E1500,IF(MOD(A1500-$E$27,periods_per_year)=0,$E$26,0),J1499+E1500-IF(AND(A1500&gt;=$E$23,MOD(A1500-$E$23,int)=0),$E$24,0)-F1500))))</f>
        <v>#NAME?</v>
      </c>
      <c r="H1500" s="79"/>
      <c r="I1500" s="78" t="str">
        <f t="shared" si="5"/>
        <v>#NAME?</v>
      </c>
      <c r="J1500" s="78" t="str">
        <f t="shared" si="6"/>
        <v>#NAME?</v>
      </c>
      <c r="K1500" s="78" t="str">
        <f t="shared" si="7"/>
        <v>#NAME?</v>
      </c>
      <c r="L1500" s="78" t="str">
        <f t="shared" si="8"/>
        <v>#NAME?</v>
      </c>
      <c r="M1500" s="4"/>
      <c r="N1500" s="4"/>
      <c r="O1500" s="74" t="str">
        <f t="shared" si="9"/>
        <v>#NAME?</v>
      </c>
      <c r="P1500" s="75" t="str">
        <f>IF(O1500="","",IF(OR(periods_per_year=26,periods_per_year=52),IF(periods_per_year=26,IF(O1500=1,fpdate,P1499+14),IF(periods_per_year=52,IF(O1500=1,fpdate,P1499+7),"n/a")),IF(periods_per_year=24,DATE(YEAR(fpdate),MONTH(fpdate)+(O1500-1)/2+IF(AND(DAY(fpdate)&gt;=15,MOD(O1500,2)=0),1,0),IF(MOD(O1500,2)=0,IF(DAY(fpdate)&gt;=15,DAY(fpdate)-14,DAY(fpdate)+14),DAY(fpdate))),IF(DAY(DATE(YEAR(fpdate),MONTH(fpdate)+O1500-1,DAY(fpdate)))&lt;&gt;DAY(fpdate),DATE(YEAR(fpdate),MONTH(fpdate)+O1500,0),DATE(YEAR(fpdate),MONTH(fpdate)+O1500-1,DAY(fpdate))))))</f>
        <v>#NAME?</v>
      </c>
      <c r="Q1500" s="80" t="str">
        <f>IF(O1500="","",IF(D1500&lt;&gt;"",D1500,IF(O1500=1,start_rate,IF(variable,IF(OR(O1500=1,O1500&lt;$J$23*periods_per_year),Q1499,MIN($J$24,IF(MOD(O1500-1,$J$26)=0,MAX($J$25,Q1499+$J$27),Q1499))),Q1499))))</f>
        <v>#NAME?</v>
      </c>
      <c r="R1500" s="78" t="str">
        <f t="shared" si="10"/>
        <v>#NAME?</v>
      </c>
      <c r="S1500" s="78" t="str">
        <f t="shared" si="11"/>
        <v>#NAME?</v>
      </c>
      <c r="T1500" s="78" t="str">
        <f t="shared" si="12"/>
        <v>#NAME?</v>
      </c>
      <c r="U1500" s="78" t="str">
        <f t="shared" si="13"/>
        <v>#NAME?</v>
      </c>
    </row>
    <row r="1501" ht="12.75" customHeight="1">
      <c r="A1501" s="74" t="str">
        <f t="shared" si="1"/>
        <v>#NAME?</v>
      </c>
      <c r="B1501" s="75" t="str">
        <f>IF(A1501="","",IF(OR(periods_per_year=26,periods_per_year=52),IF(periods_per_year=26,IF(A1501=1,fpdate,B1500+14),IF(periods_per_year=52,IF(A1501=1,fpdate,B1500+7),"n/a")),IF(periods_per_year=24,DATE(YEAR(fpdate),MONTH(fpdate)+(A1501-1)/2+IF(AND(DAY(fpdate)&gt;=15,MOD(A1501,2)=0),1,0),IF(MOD(A1501,2)=0,IF(DAY(fpdate)&gt;=15,DAY(fpdate)-14,DAY(fpdate)+14),DAY(fpdate))),IF(DAY(DATE(YEAR(fpdate),MONTH(fpdate)+A1501-1,DAY(fpdate)))&lt;&gt;DAY(fpdate),DATE(YEAR(fpdate),MONTH(fpdate)+A1501,0),DATE(YEAR(fpdate),MONTH(fpdate)+A1501-1,DAY(fpdate))))))</f>
        <v>#NAME?</v>
      </c>
      <c r="C1501" s="76" t="str">
        <f t="shared" si="2"/>
        <v>#NAME?</v>
      </c>
      <c r="D1501" s="77" t="str">
        <f>IF(A1501="","",IF(A1501=1,start_rate,IF(variable,IF(OR(A1501=1,A1501&lt;$J$23*periods_per_year),D1500,MIN($J$24,IF(MOD(A1501-1,$J$26)=0,MAX($J$25,D1500+$J$27),D1500))),D1500)))</f>
        <v>#NAME?</v>
      </c>
      <c r="E1501" s="78" t="str">
        <f t="shared" si="3"/>
        <v>#NAME?</v>
      </c>
      <c r="F1501" s="78" t="str">
        <f t="shared" si="4"/>
        <v>#NAME?</v>
      </c>
      <c r="G1501" s="78" t="str">
        <f>IF(OR(A1501="",A1501&lt;$E$23),"",IF(J1500&lt;=F1501,0,IF(IF(AND(A1501&gt;=$E$23,MOD(A1501-$E$23,int)=0),$E$24,0)+F1501&gt;=J1500+E1501,J1500+E1501-F1501,IF(AND(A1501&gt;=$E$23,MOD(A1501-$E$23,int)=0),$E$24,0)+IF(IF(AND(A1501&gt;=$E$23,MOD(A1501-$E$23,int)=0),$E$24,0)+IF(MOD(A1501-$E$27,periods_per_year)=0,$E$26,0)+F1501&lt;J1500+E1501,IF(MOD(A1501-$E$27,periods_per_year)=0,$E$26,0),J1500+E1501-IF(AND(A1501&gt;=$E$23,MOD(A1501-$E$23,int)=0),$E$24,0)-F1501))))</f>
        <v>#NAME?</v>
      </c>
      <c r="H1501" s="79"/>
      <c r="I1501" s="78" t="str">
        <f t="shared" si="5"/>
        <v>#NAME?</v>
      </c>
      <c r="J1501" s="78" t="str">
        <f t="shared" si="6"/>
        <v>#NAME?</v>
      </c>
      <c r="K1501" s="78" t="str">
        <f t="shared" si="7"/>
        <v>#NAME?</v>
      </c>
      <c r="L1501" s="78" t="str">
        <f t="shared" si="8"/>
        <v>#NAME?</v>
      </c>
      <c r="M1501" s="4"/>
      <c r="N1501" s="4"/>
      <c r="O1501" s="74" t="str">
        <f t="shared" si="9"/>
        <v>#NAME?</v>
      </c>
      <c r="P1501" s="75" t="str">
        <f>IF(O1501="","",IF(OR(periods_per_year=26,periods_per_year=52),IF(periods_per_year=26,IF(O1501=1,fpdate,P1500+14),IF(periods_per_year=52,IF(O1501=1,fpdate,P1500+7),"n/a")),IF(periods_per_year=24,DATE(YEAR(fpdate),MONTH(fpdate)+(O1501-1)/2+IF(AND(DAY(fpdate)&gt;=15,MOD(O1501,2)=0),1,0),IF(MOD(O1501,2)=0,IF(DAY(fpdate)&gt;=15,DAY(fpdate)-14,DAY(fpdate)+14),DAY(fpdate))),IF(DAY(DATE(YEAR(fpdate),MONTH(fpdate)+O1501-1,DAY(fpdate)))&lt;&gt;DAY(fpdate),DATE(YEAR(fpdate),MONTH(fpdate)+O1501,0),DATE(YEAR(fpdate),MONTH(fpdate)+O1501-1,DAY(fpdate))))))</f>
        <v>#NAME?</v>
      </c>
      <c r="Q1501" s="80" t="str">
        <f>IF(O1501="","",IF(D1501&lt;&gt;"",D1501,IF(O1501=1,start_rate,IF(variable,IF(OR(O1501=1,O1501&lt;$J$23*periods_per_year),Q1500,MIN($J$24,IF(MOD(O1501-1,$J$26)=0,MAX($J$25,Q1500+$J$27),Q1500))),Q1500))))</f>
        <v>#NAME?</v>
      </c>
      <c r="R1501" s="78" t="str">
        <f t="shared" si="10"/>
        <v>#NAME?</v>
      </c>
      <c r="S1501" s="78" t="str">
        <f t="shared" si="11"/>
        <v>#NAME?</v>
      </c>
      <c r="T1501" s="78" t="str">
        <f t="shared" si="12"/>
        <v>#NAME?</v>
      </c>
      <c r="U1501" s="78" t="str">
        <f t="shared" si="13"/>
        <v>#NAME?</v>
      </c>
    </row>
    <row r="1502" ht="12.75" customHeight="1">
      <c r="A1502" s="74" t="str">
        <f t="shared" si="1"/>
        <v>#NAME?</v>
      </c>
      <c r="B1502" s="75" t="str">
        <f>IF(A1502="","",IF(OR(periods_per_year=26,periods_per_year=52),IF(periods_per_year=26,IF(A1502=1,fpdate,B1501+14),IF(periods_per_year=52,IF(A1502=1,fpdate,B1501+7),"n/a")),IF(periods_per_year=24,DATE(YEAR(fpdate),MONTH(fpdate)+(A1502-1)/2+IF(AND(DAY(fpdate)&gt;=15,MOD(A1502,2)=0),1,0),IF(MOD(A1502,2)=0,IF(DAY(fpdate)&gt;=15,DAY(fpdate)-14,DAY(fpdate)+14),DAY(fpdate))),IF(DAY(DATE(YEAR(fpdate),MONTH(fpdate)+A1502-1,DAY(fpdate)))&lt;&gt;DAY(fpdate),DATE(YEAR(fpdate),MONTH(fpdate)+A1502,0),DATE(YEAR(fpdate),MONTH(fpdate)+A1502-1,DAY(fpdate))))))</f>
        <v>#NAME?</v>
      </c>
      <c r="C1502" s="76" t="str">
        <f t="shared" si="2"/>
        <v>#NAME?</v>
      </c>
      <c r="D1502" s="77" t="str">
        <f>IF(A1502="","",IF(A1502=1,start_rate,IF(variable,IF(OR(A1502=1,A1502&lt;$J$23*periods_per_year),D1501,MIN($J$24,IF(MOD(A1502-1,$J$26)=0,MAX($J$25,D1501+$J$27),D1501))),D1501)))</f>
        <v>#NAME?</v>
      </c>
      <c r="E1502" s="78" t="str">
        <f t="shared" si="3"/>
        <v>#NAME?</v>
      </c>
      <c r="F1502" s="78" t="str">
        <f t="shared" si="4"/>
        <v>#NAME?</v>
      </c>
      <c r="G1502" s="78" t="str">
        <f>IF(OR(A1502="",A1502&lt;$E$23),"",IF(J1501&lt;=F1502,0,IF(IF(AND(A1502&gt;=$E$23,MOD(A1502-$E$23,int)=0),$E$24,0)+F1502&gt;=J1501+E1502,J1501+E1502-F1502,IF(AND(A1502&gt;=$E$23,MOD(A1502-$E$23,int)=0),$E$24,0)+IF(IF(AND(A1502&gt;=$E$23,MOD(A1502-$E$23,int)=0),$E$24,0)+IF(MOD(A1502-$E$27,periods_per_year)=0,$E$26,0)+F1502&lt;J1501+E1502,IF(MOD(A1502-$E$27,periods_per_year)=0,$E$26,0),J1501+E1502-IF(AND(A1502&gt;=$E$23,MOD(A1502-$E$23,int)=0),$E$24,0)-F1502))))</f>
        <v>#NAME?</v>
      </c>
      <c r="H1502" s="79"/>
      <c r="I1502" s="78" t="str">
        <f t="shared" si="5"/>
        <v>#NAME?</v>
      </c>
      <c r="J1502" s="78" t="str">
        <f t="shared" si="6"/>
        <v>#NAME?</v>
      </c>
      <c r="K1502" s="78" t="str">
        <f t="shared" si="7"/>
        <v>#NAME?</v>
      </c>
      <c r="L1502" s="78" t="str">
        <f t="shared" si="8"/>
        <v>#NAME?</v>
      </c>
      <c r="M1502" s="4"/>
      <c r="N1502" s="4"/>
      <c r="O1502" s="74" t="str">
        <f t="shared" si="9"/>
        <v>#NAME?</v>
      </c>
      <c r="P1502" s="75" t="str">
        <f>IF(O1502="","",IF(OR(periods_per_year=26,periods_per_year=52),IF(periods_per_year=26,IF(O1502=1,fpdate,P1501+14),IF(periods_per_year=52,IF(O1502=1,fpdate,P1501+7),"n/a")),IF(periods_per_year=24,DATE(YEAR(fpdate),MONTH(fpdate)+(O1502-1)/2+IF(AND(DAY(fpdate)&gt;=15,MOD(O1502,2)=0),1,0),IF(MOD(O1502,2)=0,IF(DAY(fpdate)&gt;=15,DAY(fpdate)-14,DAY(fpdate)+14),DAY(fpdate))),IF(DAY(DATE(YEAR(fpdate),MONTH(fpdate)+O1502-1,DAY(fpdate)))&lt;&gt;DAY(fpdate),DATE(YEAR(fpdate),MONTH(fpdate)+O1502,0),DATE(YEAR(fpdate),MONTH(fpdate)+O1502-1,DAY(fpdate))))))</f>
        <v>#NAME?</v>
      </c>
      <c r="Q1502" s="80" t="str">
        <f>IF(O1502="","",IF(D1502&lt;&gt;"",D1502,IF(O1502=1,start_rate,IF(variable,IF(OR(O1502=1,O1502&lt;$J$23*periods_per_year),Q1501,MIN($J$24,IF(MOD(O1502-1,$J$26)=0,MAX($J$25,Q1501+$J$27),Q1501))),Q1501))))</f>
        <v>#NAME?</v>
      </c>
      <c r="R1502" s="78" t="str">
        <f t="shared" si="10"/>
        <v>#NAME?</v>
      </c>
      <c r="S1502" s="78" t="str">
        <f t="shared" si="11"/>
        <v>#NAME?</v>
      </c>
      <c r="T1502" s="78" t="str">
        <f t="shared" si="12"/>
        <v>#NAME?</v>
      </c>
      <c r="U1502" s="78" t="str">
        <f t="shared" si="13"/>
        <v>#NAME?</v>
      </c>
    </row>
    <row r="1503" ht="12.75" customHeight="1">
      <c r="A1503" s="74" t="str">
        <f t="shared" si="1"/>
        <v>#NAME?</v>
      </c>
      <c r="B1503" s="75" t="str">
        <f>IF(A1503="","",IF(OR(periods_per_year=26,periods_per_year=52),IF(periods_per_year=26,IF(A1503=1,fpdate,B1502+14),IF(periods_per_year=52,IF(A1503=1,fpdate,B1502+7),"n/a")),IF(periods_per_year=24,DATE(YEAR(fpdate),MONTH(fpdate)+(A1503-1)/2+IF(AND(DAY(fpdate)&gt;=15,MOD(A1503,2)=0),1,0),IF(MOD(A1503,2)=0,IF(DAY(fpdate)&gt;=15,DAY(fpdate)-14,DAY(fpdate)+14),DAY(fpdate))),IF(DAY(DATE(YEAR(fpdate),MONTH(fpdate)+A1503-1,DAY(fpdate)))&lt;&gt;DAY(fpdate),DATE(YEAR(fpdate),MONTH(fpdate)+A1503,0),DATE(YEAR(fpdate),MONTH(fpdate)+A1503-1,DAY(fpdate))))))</f>
        <v>#NAME?</v>
      </c>
      <c r="C1503" s="76" t="str">
        <f t="shared" si="2"/>
        <v>#NAME?</v>
      </c>
      <c r="D1503" s="77" t="str">
        <f>IF(A1503="","",IF(A1503=1,start_rate,IF(variable,IF(OR(A1503=1,A1503&lt;$J$23*periods_per_year),D1502,MIN($J$24,IF(MOD(A1503-1,$J$26)=0,MAX($J$25,D1502+$J$27),D1502))),D1502)))</f>
        <v>#NAME?</v>
      </c>
      <c r="E1503" s="78" t="str">
        <f t="shared" si="3"/>
        <v>#NAME?</v>
      </c>
      <c r="F1503" s="78" t="str">
        <f t="shared" si="4"/>
        <v>#NAME?</v>
      </c>
      <c r="G1503" s="78" t="str">
        <f>IF(OR(A1503="",A1503&lt;$E$23),"",IF(J1502&lt;=F1503,0,IF(IF(AND(A1503&gt;=$E$23,MOD(A1503-$E$23,int)=0),$E$24,0)+F1503&gt;=J1502+E1503,J1502+E1503-F1503,IF(AND(A1503&gt;=$E$23,MOD(A1503-$E$23,int)=0),$E$24,0)+IF(IF(AND(A1503&gt;=$E$23,MOD(A1503-$E$23,int)=0),$E$24,0)+IF(MOD(A1503-$E$27,periods_per_year)=0,$E$26,0)+F1503&lt;J1502+E1503,IF(MOD(A1503-$E$27,periods_per_year)=0,$E$26,0),J1502+E1503-IF(AND(A1503&gt;=$E$23,MOD(A1503-$E$23,int)=0),$E$24,0)-F1503))))</f>
        <v>#NAME?</v>
      </c>
      <c r="H1503" s="79"/>
      <c r="I1503" s="78" t="str">
        <f t="shared" si="5"/>
        <v>#NAME?</v>
      </c>
      <c r="J1503" s="78" t="str">
        <f t="shared" si="6"/>
        <v>#NAME?</v>
      </c>
      <c r="K1503" s="78" t="str">
        <f t="shared" si="7"/>
        <v>#NAME?</v>
      </c>
      <c r="L1503" s="78" t="str">
        <f t="shared" si="8"/>
        <v>#NAME?</v>
      </c>
      <c r="M1503" s="4"/>
      <c r="N1503" s="4"/>
      <c r="O1503" s="74" t="str">
        <f t="shared" si="9"/>
        <v>#NAME?</v>
      </c>
      <c r="P1503" s="75" t="str">
        <f>IF(O1503="","",IF(OR(periods_per_year=26,periods_per_year=52),IF(periods_per_year=26,IF(O1503=1,fpdate,P1502+14),IF(periods_per_year=52,IF(O1503=1,fpdate,P1502+7),"n/a")),IF(periods_per_year=24,DATE(YEAR(fpdate),MONTH(fpdate)+(O1503-1)/2+IF(AND(DAY(fpdate)&gt;=15,MOD(O1503,2)=0),1,0),IF(MOD(O1503,2)=0,IF(DAY(fpdate)&gt;=15,DAY(fpdate)-14,DAY(fpdate)+14),DAY(fpdate))),IF(DAY(DATE(YEAR(fpdate),MONTH(fpdate)+O1503-1,DAY(fpdate)))&lt;&gt;DAY(fpdate),DATE(YEAR(fpdate),MONTH(fpdate)+O1503,0),DATE(YEAR(fpdate),MONTH(fpdate)+O1503-1,DAY(fpdate))))))</f>
        <v>#NAME?</v>
      </c>
      <c r="Q1503" s="80" t="str">
        <f>IF(O1503="","",IF(D1503&lt;&gt;"",D1503,IF(O1503=1,start_rate,IF(variable,IF(OR(O1503=1,O1503&lt;$J$23*periods_per_year),Q1502,MIN($J$24,IF(MOD(O1503-1,$J$26)=0,MAX($J$25,Q1502+$J$27),Q1502))),Q1502))))</f>
        <v>#NAME?</v>
      </c>
      <c r="R1503" s="78" t="str">
        <f t="shared" si="10"/>
        <v>#NAME?</v>
      </c>
      <c r="S1503" s="78" t="str">
        <f t="shared" si="11"/>
        <v>#NAME?</v>
      </c>
      <c r="T1503" s="78" t="str">
        <f t="shared" si="12"/>
        <v>#NAME?</v>
      </c>
      <c r="U1503" s="78" t="str">
        <f t="shared" si="13"/>
        <v>#NAME?</v>
      </c>
    </row>
    <row r="1504" ht="12.75" customHeight="1">
      <c r="A1504" s="74" t="str">
        <f t="shared" si="1"/>
        <v>#NAME?</v>
      </c>
      <c r="B1504" s="75" t="str">
        <f>IF(A1504="","",IF(OR(periods_per_year=26,periods_per_year=52),IF(periods_per_year=26,IF(A1504=1,fpdate,B1503+14),IF(periods_per_year=52,IF(A1504=1,fpdate,B1503+7),"n/a")),IF(periods_per_year=24,DATE(YEAR(fpdate),MONTH(fpdate)+(A1504-1)/2+IF(AND(DAY(fpdate)&gt;=15,MOD(A1504,2)=0),1,0),IF(MOD(A1504,2)=0,IF(DAY(fpdate)&gt;=15,DAY(fpdate)-14,DAY(fpdate)+14),DAY(fpdate))),IF(DAY(DATE(YEAR(fpdate),MONTH(fpdate)+A1504-1,DAY(fpdate)))&lt;&gt;DAY(fpdate),DATE(YEAR(fpdate),MONTH(fpdate)+A1504,0),DATE(YEAR(fpdate),MONTH(fpdate)+A1504-1,DAY(fpdate))))))</f>
        <v>#NAME?</v>
      </c>
      <c r="C1504" s="76" t="str">
        <f t="shared" si="2"/>
        <v>#NAME?</v>
      </c>
      <c r="D1504" s="77" t="str">
        <f>IF(A1504="","",IF(A1504=1,start_rate,IF(variable,IF(OR(A1504=1,A1504&lt;$J$23*periods_per_year),D1503,MIN($J$24,IF(MOD(A1504-1,$J$26)=0,MAX($J$25,D1503+$J$27),D1503))),D1503)))</f>
        <v>#NAME?</v>
      </c>
      <c r="E1504" s="78" t="str">
        <f t="shared" si="3"/>
        <v>#NAME?</v>
      </c>
      <c r="F1504" s="78" t="str">
        <f t="shared" si="4"/>
        <v>#NAME?</v>
      </c>
      <c r="G1504" s="78" t="str">
        <f>IF(OR(A1504="",A1504&lt;$E$23),"",IF(J1503&lt;=F1504,0,IF(IF(AND(A1504&gt;=$E$23,MOD(A1504-$E$23,int)=0),$E$24,0)+F1504&gt;=J1503+E1504,J1503+E1504-F1504,IF(AND(A1504&gt;=$E$23,MOD(A1504-$E$23,int)=0),$E$24,0)+IF(IF(AND(A1504&gt;=$E$23,MOD(A1504-$E$23,int)=0),$E$24,0)+IF(MOD(A1504-$E$27,periods_per_year)=0,$E$26,0)+F1504&lt;J1503+E1504,IF(MOD(A1504-$E$27,periods_per_year)=0,$E$26,0),J1503+E1504-IF(AND(A1504&gt;=$E$23,MOD(A1504-$E$23,int)=0),$E$24,0)-F1504))))</f>
        <v>#NAME?</v>
      </c>
      <c r="H1504" s="79"/>
      <c r="I1504" s="78" t="str">
        <f t="shared" si="5"/>
        <v>#NAME?</v>
      </c>
      <c r="J1504" s="78" t="str">
        <f t="shared" si="6"/>
        <v>#NAME?</v>
      </c>
      <c r="K1504" s="78" t="str">
        <f t="shared" si="7"/>
        <v>#NAME?</v>
      </c>
      <c r="L1504" s="78" t="str">
        <f t="shared" si="8"/>
        <v>#NAME?</v>
      </c>
      <c r="M1504" s="4"/>
      <c r="N1504" s="4"/>
      <c r="O1504" s="74" t="str">
        <f t="shared" si="9"/>
        <v>#NAME?</v>
      </c>
      <c r="P1504" s="75" t="str">
        <f>IF(O1504="","",IF(OR(periods_per_year=26,periods_per_year=52),IF(periods_per_year=26,IF(O1504=1,fpdate,P1503+14),IF(periods_per_year=52,IF(O1504=1,fpdate,P1503+7),"n/a")),IF(periods_per_year=24,DATE(YEAR(fpdate),MONTH(fpdate)+(O1504-1)/2+IF(AND(DAY(fpdate)&gt;=15,MOD(O1504,2)=0),1,0),IF(MOD(O1504,2)=0,IF(DAY(fpdate)&gt;=15,DAY(fpdate)-14,DAY(fpdate)+14),DAY(fpdate))),IF(DAY(DATE(YEAR(fpdate),MONTH(fpdate)+O1504-1,DAY(fpdate)))&lt;&gt;DAY(fpdate),DATE(YEAR(fpdate),MONTH(fpdate)+O1504,0),DATE(YEAR(fpdate),MONTH(fpdate)+O1504-1,DAY(fpdate))))))</f>
        <v>#NAME?</v>
      </c>
      <c r="Q1504" s="80" t="str">
        <f>IF(O1504="","",IF(D1504&lt;&gt;"",D1504,IF(O1504=1,start_rate,IF(variable,IF(OR(O1504=1,O1504&lt;$J$23*periods_per_year),Q1503,MIN($J$24,IF(MOD(O1504-1,$J$26)=0,MAX($J$25,Q1503+$J$27),Q1503))),Q1503))))</f>
        <v>#NAME?</v>
      </c>
      <c r="R1504" s="78" t="str">
        <f t="shared" si="10"/>
        <v>#NAME?</v>
      </c>
      <c r="S1504" s="78" t="str">
        <f t="shared" si="11"/>
        <v>#NAME?</v>
      </c>
      <c r="T1504" s="78" t="str">
        <f t="shared" si="12"/>
        <v>#NAME?</v>
      </c>
      <c r="U1504" s="78" t="str">
        <f t="shared" si="13"/>
        <v>#NAME?</v>
      </c>
    </row>
    <row r="1505" ht="12.75" customHeight="1">
      <c r="A1505" s="74" t="str">
        <f t="shared" si="1"/>
        <v>#NAME?</v>
      </c>
      <c r="B1505" s="75" t="str">
        <f>IF(A1505="","",IF(OR(periods_per_year=26,periods_per_year=52),IF(periods_per_year=26,IF(A1505=1,fpdate,B1504+14),IF(periods_per_year=52,IF(A1505=1,fpdate,B1504+7),"n/a")),IF(periods_per_year=24,DATE(YEAR(fpdate),MONTH(fpdate)+(A1505-1)/2+IF(AND(DAY(fpdate)&gt;=15,MOD(A1505,2)=0),1,0),IF(MOD(A1505,2)=0,IF(DAY(fpdate)&gt;=15,DAY(fpdate)-14,DAY(fpdate)+14),DAY(fpdate))),IF(DAY(DATE(YEAR(fpdate),MONTH(fpdate)+A1505-1,DAY(fpdate)))&lt;&gt;DAY(fpdate),DATE(YEAR(fpdate),MONTH(fpdate)+A1505,0),DATE(YEAR(fpdate),MONTH(fpdate)+A1505-1,DAY(fpdate))))))</f>
        <v>#NAME?</v>
      </c>
      <c r="C1505" s="76" t="str">
        <f t="shared" si="2"/>
        <v>#NAME?</v>
      </c>
      <c r="D1505" s="77" t="str">
        <f>IF(A1505="","",IF(A1505=1,start_rate,IF(variable,IF(OR(A1505=1,A1505&lt;$J$23*periods_per_year),D1504,MIN($J$24,IF(MOD(A1505-1,$J$26)=0,MAX($J$25,D1504+$J$27),D1504))),D1504)))</f>
        <v>#NAME?</v>
      </c>
      <c r="E1505" s="78" t="str">
        <f t="shared" si="3"/>
        <v>#NAME?</v>
      </c>
      <c r="F1505" s="78" t="str">
        <f t="shared" si="4"/>
        <v>#NAME?</v>
      </c>
      <c r="G1505" s="78" t="str">
        <f>IF(OR(A1505="",A1505&lt;$E$23),"",IF(J1504&lt;=F1505,0,IF(IF(AND(A1505&gt;=$E$23,MOD(A1505-$E$23,int)=0),$E$24,0)+F1505&gt;=J1504+E1505,J1504+E1505-F1505,IF(AND(A1505&gt;=$E$23,MOD(A1505-$E$23,int)=0),$E$24,0)+IF(IF(AND(A1505&gt;=$E$23,MOD(A1505-$E$23,int)=0),$E$24,0)+IF(MOD(A1505-$E$27,periods_per_year)=0,$E$26,0)+F1505&lt;J1504+E1505,IF(MOD(A1505-$E$27,periods_per_year)=0,$E$26,0),J1504+E1505-IF(AND(A1505&gt;=$E$23,MOD(A1505-$E$23,int)=0),$E$24,0)-F1505))))</f>
        <v>#NAME?</v>
      </c>
      <c r="H1505" s="79"/>
      <c r="I1505" s="78" t="str">
        <f t="shared" si="5"/>
        <v>#NAME?</v>
      </c>
      <c r="J1505" s="78" t="str">
        <f t="shared" si="6"/>
        <v>#NAME?</v>
      </c>
      <c r="K1505" s="78" t="str">
        <f t="shared" si="7"/>
        <v>#NAME?</v>
      </c>
      <c r="L1505" s="78" t="str">
        <f t="shared" si="8"/>
        <v>#NAME?</v>
      </c>
      <c r="M1505" s="4"/>
      <c r="N1505" s="4"/>
      <c r="O1505" s="74" t="str">
        <f t="shared" si="9"/>
        <v>#NAME?</v>
      </c>
      <c r="P1505" s="75" t="str">
        <f>IF(O1505="","",IF(OR(periods_per_year=26,periods_per_year=52),IF(periods_per_year=26,IF(O1505=1,fpdate,P1504+14),IF(periods_per_year=52,IF(O1505=1,fpdate,P1504+7),"n/a")),IF(periods_per_year=24,DATE(YEAR(fpdate),MONTH(fpdate)+(O1505-1)/2+IF(AND(DAY(fpdate)&gt;=15,MOD(O1505,2)=0),1,0),IF(MOD(O1505,2)=0,IF(DAY(fpdate)&gt;=15,DAY(fpdate)-14,DAY(fpdate)+14),DAY(fpdate))),IF(DAY(DATE(YEAR(fpdate),MONTH(fpdate)+O1505-1,DAY(fpdate)))&lt;&gt;DAY(fpdate),DATE(YEAR(fpdate),MONTH(fpdate)+O1505,0),DATE(YEAR(fpdate),MONTH(fpdate)+O1505-1,DAY(fpdate))))))</f>
        <v>#NAME?</v>
      </c>
      <c r="Q1505" s="80" t="str">
        <f>IF(O1505="","",IF(D1505&lt;&gt;"",D1505,IF(O1505=1,start_rate,IF(variable,IF(OR(O1505=1,O1505&lt;$J$23*periods_per_year),Q1504,MIN($J$24,IF(MOD(O1505-1,$J$26)=0,MAX($J$25,Q1504+$J$27),Q1504))),Q1504))))</f>
        <v>#NAME?</v>
      </c>
      <c r="R1505" s="78" t="str">
        <f t="shared" si="10"/>
        <v>#NAME?</v>
      </c>
      <c r="S1505" s="78" t="str">
        <f t="shared" si="11"/>
        <v>#NAME?</v>
      </c>
      <c r="T1505" s="78" t="str">
        <f t="shared" si="12"/>
        <v>#NAME?</v>
      </c>
      <c r="U1505" s="78" t="str">
        <f t="shared" si="13"/>
        <v>#NAME?</v>
      </c>
    </row>
    <row r="1506" ht="12.75" customHeight="1">
      <c r="A1506" s="74" t="str">
        <f t="shared" si="1"/>
        <v>#NAME?</v>
      </c>
      <c r="B1506" s="75" t="str">
        <f>IF(A1506="","",IF(OR(periods_per_year=26,periods_per_year=52),IF(periods_per_year=26,IF(A1506=1,fpdate,B1505+14),IF(periods_per_year=52,IF(A1506=1,fpdate,B1505+7),"n/a")),IF(periods_per_year=24,DATE(YEAR(fpdate),MONTH(fpdate)+(A1506-1)/2+IF(AND(DAY(fpdate)&gt;=15,MOD(A1506,2)=0),1,0),IF(MOD(A1506,2)=0,IF(DAY(fpdate)&gt;=15,DAY(fpdate)-14,DAY(fpdate)+14),DAY(fpdate))),IF(DAY(DATE(YEAR(fpdate),MONTH(fpdate)+A1506-1,DAY(fpdate)))&lt;&gt;DAY(fpdate),DATE(YEAR(fpdate),MONTH(fpdate)+A1506,0),DATE(YEAR(fpdate),MONTH(fpdate)+A1506-1,DAY(fpdate))))))</f>
        <v>#NAME?</v>
      </c>
      <c r="C1506" s="76" t="str">
        <f t="shared" si="2"/>
        <v>#NAME?</v>
      </c>
      <c r="D1506" s="77" t="str">
        <f>IF(A1506="","",IF(A1506=1,start_rate,IF(variable,IF(OR(A1506=1,A1506&lt;$J$23*periods_per_year),D1505,MIN($J$24,IF(MOD(A1506-1,$J$26)=0,MAX($J$25,D1505+$J$27),D1505))),D1505)))</f>
        <v>#NAME?</v>
      </c>
      <c r="E1506" s="78" t="str">
        <f t="shared" si="3"/>
        <v>#NAME?</v>
      </c>
      <c r="F1506" s="78" t="str">
        <f t="shared" si="4"/>
        <v>#NAME?</v>
      </c>
      <c r="G1506" s="78" t="str">
        <f>IF(OR(A1506="",A1506&lt;$E$23),"",IF(J1505&lt;=F1506,0,IF(IF(AND(A1506&gt;=$E$23,MOD(A1506-$E$23,int)=0),$E$24,0)+F1506&gt;=J1505+E1506,J1505+E1506-F1506,IF(AND(A1506&gt;=$E$23,MOD(A1506-$E$23,int)=0),$E$24,0)+IF(IF(AND(A1506&gt;=$E$23,MOD(A1506-$E$23,int)=0),$E$24,0)+IF(MOD(A1506-$E$27,periods_per_year)=0,$E$26,0)+F1506&lt;J1505+E1506,IF(MOD(A1506-$E$27,periods_per_year)=0,$E$26,0),J1505+E1506-IF(AND(A1506&gt;=$E$23,MOD(A1506-$E$23,int)=0),$E$24,0)-F1506))))</f>
        <v>#NAME?</v>
      </c>
      <c r="H1506" s="79"/>
      <c r="I1506" s="78" t="str">
        <f t="shared" si="5"/>
        <v>#NAME?</v>
      </c>
      <c r="J1506" s="78" t="str">
        <f t="shared" si="6"/>
        <v>#NAME?</v>
      </c>
      <c r="K1506" s="78" t="str">
        <f t="shared" si="7"/>
        <v>#NAME?</v>
      </c>
      <c r="L1506" s="78" t="str">
        <f t="shared" si="8"/>
        <v>#NAME?</v>
      </c>
      <c r="M1506" s="4"/>
      <c r="N1506" s="4"/>
      <c r="O1506" s="74" t="str">
        <f t="shared" si="9"/>
        <v>#NAME?</v>
      </c>
      <c r="P1506" s="75" t="str">
        <f>IF(O1506="","",IF(OR(periods_per_year=26,periods_per_year=52),IF(periods_per_year=26,IF(O1506=1,fpdate,P1505+14),IF(periods_per_year=52,IF(O1506=1,fpdate,P1505+7),"n/a")),IF(periods_per_year=24,DATE(YEAR(fpdate),MONTH(fpdate)+(O1506-1)/2+IF(AND(DAY(fpdate)&gt;=15,MOD(O1506,2)=0),1,0),IF(MOD(O1506,2)=0,IF(DAY(fpdate)&gt;=15,DAY(fpdate)-14,DAY(fpdate)+14),DAY(fpdate))),IF(DAY(DATE(YEAR(fpdate),MONTH(fpdate)+O1506-1,DAY(fpdate)))&lt;&gt;DAY(fpdate),DATE(YEAR(fpdate),MONTH(fpdate)+O1506,0),DATE(YEAR(fpdate),MONTH(fpdate)+O1506-1,DAY(fpdate))))))</f>
        <v>#NAME?</v>
      </c>
      <c r="Q1506" s="80" t="str">
        <f>IF(O1506="","",IF(D1506&lt;&gt;"",D1506,IF(O1506=1,start_rate,IF(variable,IF(OR(O1506=1,O1506&lt;$J$23*periods_per_year),Q1505,MIN($J$24,IF(MOD(O1506-1,$J$26)=0,MAX($J$25,Q1505+$J$27),Q1505))),Q1505))))</f>
        <v>#NAME?</v>
      </c>
      <c r="R1506" s="78" t="str">
        <f t="shared" si="10"/>
        <v>#NAME?</v>
      </c>
      <c r="S1506" s="78" t="str">
        <f t="shared" si="11"/>
        <v>#NAME?</v>
      </c>
      <c r="T1506" s="78" t="str">
        <f t="shared" si="12"/>
        <v>#NAME?</v>
      </c>
      <c r="U1506" s="78" t="str">
        <f t="shared" si="13"/>
        <v>#NAME?</v>
      </c>
    </row>
    <row r="1507" ht="12.75" customHeight="1">
      <c r="A1507" s="74" t="str">
        <f t="shared" si="1"/>
        <v>#NAME?</v>
      </c>
      <c r="B1507" s="75" t="str">
        <f>IF(A1507="","",IF(OR(periods_per_year=26,periods_per_year=52),IF(periods_per_year=26,IF(A1507=1,fpdate,B1506+14),IF(periods_per_year=52,IF(A1507=1,fpdate,B1506+7),"n/a")),IF(periods_per_year=24,DATE(YEAR(fpdate),MONTH(fpdate)+(A1507-1)/2+IF(AND(DAY(fpdate)&gt;=15,MOD(A1507,2)=0),1,0),IF(MOD(A1507,2)=0,IF(DAY(fpdate)&gt;=15,DAY(fpdate)-14,DAY(fpdate)+14),DAY(fpdate))),IF(DAY(DATE(YEAR(fpdate),MONTH(fpdate)+A1507-1,DAY(fpdate)))&lt;&gt;DAY(fpdate),DATE(YEAR(fpdate),MONTH(fpdate)+A1507,0),DATE(YEAR(fpdate),MONTH(fpdate)+A1507-1,DAY(fpdate))))))</f>
        <v>#NAME?</v>
      </c>
      <c r="C1507" s="76" t="str">
        <f t="shared" si="2"/>
        <v>#NAME?</v>
      </c>
      <c r="D1507" s="77" t="str">
        <f>IF(A1507="","",IF(A1507=1,start_rate,IF(variable,IF(OR(A1507=1,A1507&lt;$J$23*periods_per_year),D1506,MIN($J$24,IF(MOD(A1507-1,$J$26)=0,MAX($J$25,D1506+$J$27),D1506))),D1506)))</f>
        <v>#NAME?</v>
      </c>
      <c r="E1507" s="78" t="str">
        <f t="shared" si="3"/>
        <v>#NAME?</v>
      </c>
      <c r="F1507" s="78" t="str">
        <f t="shared" si="4"/>
        <v>#NAME?</v>
      </c>
      <c r="G1507" s="78" t="str">
        <f>IF(OR(A1507="",A1507&lt;$E$23),"",IF(J1506&lt;=F1507,0,IF(IF(AND(A1507&gt;=$E$23,MOD(A1507-$E$23,int)=0),$E$24,0)+F1507&gt;=J1506+E1507,J1506+E1507-F1507,IF(AND(A1507&gt;=$E$23,MOD(A1507-$E$23,int)=0),$E$24,0)+IF(IF(AND(A1507&gt;=$E$23,MOD(A1507-$E$23,int)=0),$E$24,0)+IF(MOD(A1507-$E$27,periods_per_year)=0,$E$26,0)+F1507&lt;J1506+E1507,IF(MOD(A1507-$E$27,periods_per_year)=0,$E$26,0),J1506+E1507-IF(AND(A1507&gt;=$E$23,MOD(A1507-$E$23,int)=0),$E$24,0)-F1507))))</f>
        <v>#NAME?</v>
      </c>
      <c r="H1507" s="79"/>
      <c r="I1507" s="78" t="str">
        <f t="shared" si="5"/>
        <v>#NAME?</v>
      </c>
      <c r="J1507" s="78" t="str">
        <f t="shared" si="6"/>
        <v>#NAME?</v>
      </c>
      <c r="K1507" s="78" t="str">
        <f t="shared" si="7"/>
        <v>#NAME?</v>
      </c>
      <c r="L1507" s="78" t="str">
        <f t="shared" si="8"/>
        <v>#NAME?</v>
      </c>
      <c r="M1507" s="4"/>
      <c r="N1507" s="4"/>
      <c r="O1507" s="74" t="str">
        <f t="shared" si="9"/>
        <v>#NAME?</v>
      </c>
      <c r="P1507" s="75" t="str">
        <f>IF(O1507="","",IF(OR(periods_per_year=26,periods_per_year=52),IF(periods_per_year=26,IF(O1507=1,fpdate,P1506+14),IF(periods_per_year=52,IF(O1507=1,fpdate,P1506+7),"n/a")),IF(periods_per_year=24,DATE(YEAR(fpdate),MONTH(fpdate)+(O1507-1)/2+IF(AND(DAY(fpdate)&gt;=15,MOD(O1507,2)=0),1,0),IF(MOD(O1507,2)=0,IF(DAY(fpdate)&gt;=15,DAY(fpdate)-14,DAY(fpdate)+14),DAY(fpdate))),IF(DAY(DATE(YEAR(fpdate),MONTH(fpdate)+O1507-1,DAY(fpdate)))&lt;&gt;DAY(fpdate),DATE(YEAR(fpdate),MONTH(fpdate)+O1507,0),DATE(YEAR(fpdate),MONTH(fpdate)+O1507-1,DAY(fpdate))))))</f>
        <v>#NAME?</v>
      </c>
      <c r="Q1507" s="80" t="str">
        <f>IF(O1507="","",IF(D1507&lt;&gt;"",D1507,IF(O1507=1,start_rate,IF(variable,IF(OR(O1507=1,O1507&lt;$J$23*periods_per_year),Q1506,MIN($J$24,IF(MOD(O1507-1,$J$26)=0,MAX($J$25,Q1506+$J$27),Q1506))),Q1506))))</f>
        <v>#NAME?</v>
      </c>
      <c r="R1507" s="78" t="str">
        <f t="shared" si="10"/>
        <v>#NAME?</v>
      </c>
      <c r="S1507" s="78" t="str">
        <f t="shared" si="11"/>
        <v>#NAME?</v>
      </c>
      <c r="T1507" s="78" t="str">
        <f t="shared" si="12"/>
        <v>#NAME?</v>
      </c>
      <c r="U1507" s="78" t="str">
        <f t="shared" si="13"/>
        <v>#NAME?</v>
      </c>
    </row>
    <row r="1508" ht="12.75" customHeight="1">
      <c r="A1508" s="74" t="str">
        <f t="shared" si="1"/>
        <v>#NAME?</v>
      </c>
      <c r="B1508" s="75" t="str">
        <f>IF(A1508="","",IF(OR(periods_per_year=26,periods_per_year=52),IF(periods_per_year=26,IF(A1508=1,fpdate,B1507+14),IF(periods_per_year=52,IF(A1508=1,fpdate,B1507+7),"n/a")),IF(periods_per_year=24,DATE(YEAR(fpdate),MONTH(fpdate)+(A1508-1)/2+IF(AND(DAY(fpdate)&gt;=15,MOD(A1508,2)=0),1,0),IF(MOD(A1508,2)=0,IF(DAY(fpdate)&gt;=15,DAY(fpdate)-14,DAY(fpdate)+14),DAY(fpdate))),IF(DAY(DATE(YEAR(fpdate),MONTH(fpdate)+A1508-1,DAY(fpdate)))&lt;&gt;DAY(fpdate),DATE(YEAR(fpdate),MONTH(fpdate)+A1508,0),DATE(YEAR(fpdate),MONTH(fpdate)+A1508-1,DAY(fpdate))))))</f>
        <v>#NAME?</v>
      </c>
      <c r="C1508" s="76" t="str">
        <f t="shared" si="2"/>
        <v>#NAME?</v>
      </c>
      <c r="D1508" s="77" t="str">
        <f>IF(A1508="","",IF(A1508=1,start_rate,IF(variable,IF(OR(A1508=1,A1508&lt;$J$23*periods_per_year),D1507,MIN($J$24,IF(MOD(A1508-1,$J$26)=0,MAX($J$25,D1507+$J$27),D1507))),D1507)))</f>
        <v>#NAME?</v>
      </c>
      <c r="E1508" s="78" t="str">
        <f t="shared" si="3"/>
        <v>#NAME?</v>
      </c>
      <c r="F1508" s="78" t="str">
        <f t="shared" si="4"/>
        <v>#NAME?</v>
      </c>
      <c r="G1508" s="78" t="str">
        <f>IF(OR(A1508="",A1508&lt;$E$23),"",IF(J1507&lt;=F1508,0,IF(IF(AND(A1508&gt;=$E$23,MOD(A1508-$E$23,int)=0),$E$24,0)+F1508&gt;=J1507+E1508,J1507+E1508-F1508,IF(AND(A1508&gt;=$E$23,MOD(A1508-$E$23,int)=0),$E$24,0)+IF(IF(AND(A1508&gt;=$E$23,MOD(A1508-$E$23,int)=0),$E$24,0)+IF(MOD(A1508-$E$27,periods_per_year)=0,$E$26,0)+F1508&lt;J1507+E1508,IF(MOD(A1508-$E$27,periods_per_year)=0,$E$26,0),J1507+E1508-IF(AND(A1508&gt;=$E$23,MOD(A1508-$E$23,int)=0),$E$24,0)-F1508))))</f>
        <v>#NAME?</v>
      </c>
      <c r="H1508" s="79"/>
      <c r="I1508" s="78" t="str">
        <f t="shared" si="5"/>
        <v>#NAME?</v>
      </c>
      <c r="J1508" s="78" t="str">
        <f t="shared" si="6"/>
        <v>#NAME?</v>
      </c>
      <c r="K1508" s="78" t="str">
        <f t="shared" si="7"/>
        <v>#NAME?</v>
      </c>
      <c r="L1508" s="78" t="str">
        <f t="shared" si="8"/>
        <v>#NAME?</v>
      </c>
      <c r="M1508" s="4"/>
      <c r="N1508" s="4"/>
      <c r="O1508" s="74" t="str">
        <f t="shared" si="9"/>
        <v>#NAME?</v>
      </c>
      <c r="P1508" s="75" t="str">
        <f>IF(O1508="","",IF(OR(periods_per_year=26,periods_per_year=52),IF(periods_per_year=26,IF(O1508=1,fpdate,P1507+14),IF(periods_per_year=52,IF(O1508=1,fpdate,P1507+7),"n/a")),IF(periods_per_year=24,DATE(YEAR(fpdate),MONTH(fpdate)+(O1508-1)/2+IF(AND(DAY(fpdate)&gt;=15,MOD(O1508,2)=0),1,0),IF(MOD(O1508,2)=0,IF(DAY(fpdate)&gt;=15,DAY(fpdate)-14,DAY(fpdate)+14),DAY(fpdate))),IF(DAY(DATE(YEAR(fpdate),MONTH(fpdate)+O1508-1,DAY(fpdate)))&lt;&gt;DAY(fpdate),DATE(YEAR(fpdate),MONTH(fpdate)+O1508,0),DATE(YEAR(fpdate),MONTH(fpdate)+O1508-1,DAY(fpdate))))))</f>
        <v>#NAME?</v>
      </c>
      <c r="Q1508" s="80" t="str">
        <f>IF(O1508="","",IF(D1508&lt;&gt;"",D1508,IF(O1508=1,start_rate,IF(variable,IF(OR(O1508=1,O1508&lt;$J$23*periods_per_year),Q1507,MIN($J$24,IF(MOD(O1508-1,$J$26)=0,MAX($J$25,Q1507+$J$27),Q1507))),Q1507))))</f>
        <v>#NAME?</v>
      </c>
      <c r="R1508" s="78" t="str">
        <f t="shared" si="10"/>
        <v>#NAME?</v>
      </c>
      <c r="S1508" s="78" t="str">
        <f t="shared" si="11"/>
        <v>#NAME?</v>
      </c>
      <c r="T1508" s="78" t="str">
        <f t="shared" si="12"/>
        <v>#NAME?</v>
      </c>
      <c r="U1508" s="78" t="str">
        <f t="shared" si="13"/>
        <v>#NAME?</v>
      </c>
    </row>
    <row r="1509" ht="12.75" customHeight="1">
      <c r="A1509" s="74" t="str">
        <f t="shared" si="1"/>
        <v>#NAME?</v>
      </c>
      <c r="B1509" s="75" t="str">
        <f>IF(A1509="","",IF(OR(periods_per_year=26,periods_per_year=52),IF(periods_per_year=26,IF(A1509=1,fpdate,B1508+14),IF(periods_per_year=52,IF(A1509=1,fpdate,B1508+7),"n/a")),IF(periods_per_year=24,DATE(YEAR(fpdate),MONTH(fpdate)+(A1509-1)/2+IF(AND(DAY(fpdate)&gt;=15,MOD(A1509,2)=0),1,0),IF(MOD(A1509,2)=0,IF(DAY(fpdate)&gt;=15,DAY(fpdate)-14,DAY(fpdate)+14),DAY(fpdate))),IF(DAY(DATE(YEAR(fpdate),MONTH(fpdate)+A1509-1,DAY(fpdate)))&lt;&gt;DAY(fpdate),DATE(YEAR(fpdate),MONTH(fpdate)+A1509,0),DATE(YEAR(fpdate),MONTH(fpdate)+A1509-1,DAY(fpdate))))))</f>
        <v>#NAME?</v>
      </c>
      <c r="C1509" s="76" t="str">
        <f t="shared" si="2"/>
        <v>#NAME?</v>
      </c>
      <c r="D1509" s="77" t="str">
        <f>IF(A1509="","",IF(A1509=1,start_rate,IF(variable,IF(OR(A1509=1,A1509&lt;$J$23*periods_per_year),D1508,MIN($J$24,IF(MOD(A1509-1,$J$26)=0,MAX($J$25,D1508+$J$27),D1508))),D1508)))</f>
        <v>#NAME?</v>
      </c>
      <c r="E1509" s="78" t="str">
        <f t="shared" si="3"/>
        <v>#NAME?</v>
      </c>
      <c r="F1509" s="78" t="str">
        <f t="shared" si="4"/>
        <v>#NAME?</v>
      </c>
      <c r="G1509" s="78" t="str">
        <f>IF(OR(A1509="",A1509&lt;$E$23),"",IF(J1508&lt;=F1509,0,IF(IF(AND(A1509&gt;=$E$23,MOD(A1509-$E$23,int)=0),$E$24,0)+F1509&gt;=J1508+E1509,J1508+E1509-F1509,IF(AND(A1509&gt;=$E$23,MOD(A1509-$E$23,int)=0),$E$24,0)+IF(IF(AND(A1509&gt;=$E$23,MOD(A1509-$E$23,int)=0),$E$24,0)+IF(MOD(A1509-$E$27,periods_per_year)=0,$E$26,0)+F1509&lt;J1508+E1509,IF(MOD(A1509-$E$27,periods_per_year)=0,$E$26,0),J1508+E1509-IF(AND(A1509&gt;=$E$23,MOD(A1509-$E$23,int)=0),$E$24,0)-F1509))))</f>
        <v>#NAME?</v>
      </c>
      <c r="H1509" s="79"/>
      <c r="I1509" s="78" t="str">
        <f t="shared" si="5"/>
        <v>#NAME?</v>
      </c>
      <c r="J1509" s="78" t="str">
        <f t="shared" si="6"/>
        <v>#NAME?</v>
      </c>
      <c r="K1509" s="78" t="str">
        <f t="shared" si="7"/>
        <v>#NAME?</v>
      </c>
      <c r="L1509" s="78" t="str">
        <f t="shared" si="8"/>
        <v>#NAME?</v>
      </c>
      <c r="M1509" s="4"/>
      <c r="N1509" s="4"/>
      <c r="O1509" s="74" t="str">
        <f t="shared" si="9"/>
        <v>#NAME?</v>
      </c>
      <c r="P1509" s="75" t="str">
        <f>IF(O1509="","",IF(OR(periods_per_year=26,periods_per_year=52),IF(periods_per_year=26,IF(O1509=1,fpdate,P1508+14),IF(periods_per_year=52,IF(O1509=1,fpdate,P1508+7),"n/a")),IF(periods_per_year=24,DATE(YEAR(fpdate),MONTH(fpdate)+(O1509-1)/2+IF(AND(DAY(fpdate)&gt;=15,MOD(O1509,2)=0),1,0),IF(MOD(O1509,2)=0,IF(DAY(fpdate)&gt;=15,DAY(fpdate)-14,DAY(fpdate)+14),DAY(fpdate))),IF(DAY(DATE(YEAR(fpdate),MONTH(fpdate)+O1509-1,DAY(fpdate)))&lt;&gt;DAY(fpdate),DATE(YEAR(fpdate),MONTH(fpdate)+O1509,0),DATE(YEAR(fpdate),MONTH(fpdate)+O1509-1,DAY(fpdate))))))</f>
        <v>#NAME?</v>
      </c>
      <c r="Q1509" s="80" t="str">
        <f>IF(O1509="","",IF(D1509&lt;&gt;"",D1509,IF(O1509=1,start_rate,IF(variable,IF(OR(O1509=1,O1509&lt;$J$23*periods_per_year),Q1508,MIN($J$24,IF(MOD(O1509-1,$J$26)=0,MAX($J$25,Q1508+$J$27),Q1508))),Q1508))))</f>
        <v>#NAME?</v>
      </c>
      <c r="R1509" s="78" t="str">
        <f t="shared" si="10"/>
        <v>#NAME?</v>
      </c>
      <c r="S1509" s="78" t="str">
        <f t="shared" si="11"/>
        <v>#NAME?</v>
      </c>
      <c r="T1509" s="78" t="str">
        <f t="shared" si="12"/>
        <v>#NAME?</v>
      </c>
      <c r="U1509" s="78" t="str">
        <f t="shared" si="13"/>
        <v>#NAME?</v>
      </c>
    </row>
    <row r="1510" ht="12.75" customHeight="1">
      <c r="A1510" s="74" t="str">
        <f t="shared" si="1"/>
        <v>#NAME?</v>
      </c>
      <c r="B1510" s="75" t="str">
        <f>IF(A1510="","",IF(OR(periods_per_year=26,periods_per_year=52),IF(periods_per_year=26,IF(A1510=1,fpdate,B1509+14),IF(periods_per_year=52,IF(A1510=1,fpdate,B1509+7),"n/a")),IF(periods_per_year=24,DATE(YEAR(fpdate),MONTH(fpdate)+(A1510-1)/2+IF(AND(DAY(fpdate)&gt;=15,MOD(A1510,2)=0),1,0),IF(MOD(A1510,2)=0,IF(DAY(fpdate)&gt;=15,DAY(fpdate)-14,DAY(fpdate)+14),DAY(fpdate))),IF(DAY(DATE(YEAR(fpdate),MONTH(fpdate)+A1510-1,DAY(fpdate)))&lt;&gt;DAY(fpdate),DATE(YEAR(fpdate),MONTH(fpdate)+A1510,0),DATE(YEAR(fpdate),MONTH(fpdate)+A1510-1,DAY(fpdate))))))</f>
        <v>#NAME?</v>
      </c>
      <c r="C1510" s="76" t="str">
        <f t="shared" si="2"/>
        <v>#NAME?</v>
      </c>
      <c r="D1510" s="77" t="str">
        <f>IF(A1510="","",IF(A1510=1,start_rate,IF(variable,IF(OR(A1510=1,A1510&lt;$J$23*periods_per_year),D1509,MIN($J$24,IF(MOD(A1510-1,$J$26)=0,MAX($J$25,D1509+$J$27),D1509))),D1509)))</f>
        <v>#NAME?</v>
      </c>
      <c r="E1510" s="78" t="str">
        <f t="shared" si="3"/>
        <v>#NAME?</v>
      </c>
      <c r="F1510" s="78" t="str">
        <f t="shared" si="4"/>
        <v>#NAME?</v>
      </c>
      <c r="G1510" s="78" t="str">
        <f>IF(OR(A1510="",A1510&lt;$E$23),"",IF(J1509&lt;=F1510,0,IF(IF(AND(A1510&gt;=$E$23,MOD(A1510-$E$23,int)=0),$E$24,0)+F1510&gt;=J1509+E1510,J1509+E1510-F1510,IF(AND(A1510&gt;=$E$23,MOD(A1510-$E$23,int)=0),$E$24,0)+IF(IF(AND(A1510&gt;=$E$23,MOD(A1510-$E$23,int)=0),$E$24,0)+IF(MOD(A1510-$E$27,periods_per_year)=0,$E$26,0)+F1510&lt;J1509+E1510,IF(MOD(A1510-$E$27,periods_per_year)=0,$E$26,0),J1509+E1510-IF(AND(A1510&gt;=$E$23,MOD(A1510-$E$23,int)=0),$E$24,0)-F1510))))</f>
        <v>#NAME?</v>
      </c>
      <c r="H1510" s="79"/>
      <c r="I1510" s="78" t="str">
        <f t="shared" si="5"/>
        <v>#NAME?</v>
      </c>
      <c r="J1510" s="78" t="str">
        <f t="shared" si="6"/>
        <v>#NAME?</v>
      </c>
      <c r="K1510" s="78" t="str">
        <f t="shared" si="7"/>
        <v>#NAME?</v>
      </c>
      <c r="L1510" s="78" t="str">
        <f t="shared" si="8"/>
        <v>#NAME?</v>
      </c>
      <c r="M1510" s="4"/>
      <c r="N1510" s="4"/>
      <c r="O1510" s="74" t="str">
        <f t="shared" si="9"/>
        <v>#NAME?</v>
      </c>
      <c r="P1510" s="75" t="str">
        <f>IF(O1510="","",IF(OR(periods_per_year=26,periods_per_year=52),IF(periods_per_year=26,IF(O1510=1,fpdate,P1509+14),IF(periods_per_year=52,IF(O1510=1,fpdate,P1509+7),"n/a")),IF(periods_per_year=24,DATE(YEAR(fpdate),MONTH(fpdate)+(O1510-1)/2+IF(AND(DAY(fpdate)&gt;=15,MOD(O1510,2)=0),1,0),IF(MOD(O1510,2)=0,IF(DAY(fpdate)&gt;=15,DAY(fpdate)-14,DAY(fpdate)+14),DAY(fpdate))),IF(DAY(DATE(YEAR(fpdate),MONTH(fpdate)+O1510-1,DAY(fpdate)))&lt;&gt;DAY(fpdate),DATE(YEAR(fpdate),MONTH(fpdate)+O1510,0),DATE(YEAR(fpdate),MONTH(fpdate)+O1510-1,DAY(fpdate))))))</f>
        <v>#NAME?</v>
      </c>
      <c r="Q1510" s="80" t="str">
        <f>IF(O1510="","",IF(D1510&lt;&gt;"",D1510,IF(O1510=1,start_rate,IF(variable,IF(OR(O1510=1,O1510&lt;$J$23*periods_per_year),Q1509,MIN($J$24,IF(MOD(O1510-1,$J$26)=0,MAX($J$25,Q1509+$J$27),Q1509))),Q1509))))</f>
        <v>#NAME?</v>
      </c>
      <c r="R1510" s="78" t="str">
        <f t="shared" si="10"/>
        <v>#NAME?</v>
      </c>
      <c r="S1510" s="78" t="str">
        <f t="shared" si="11"/>
        <v>#NAME?</v>
      </c>
      <c r="T1510" s="78" t="str">
        <f t="shared" si="12"/>
        <v>#NAME?</v>
      </c>
      <c r="U1510" s="78" t="str">
        <f t="shared" si="13"/>
        <v>#NAME?</v>
      </c>
    </row>
    <row r="1511" ht="12.75" customHeight="1">
      <c r="A1511" s="74" t="str">
        <f t="shared" si="1"/>
        <v>#NAME?</v>
      </c>
      <c r="B1511" s="75" t="str">
        <f>IF(A1511="","",IF(OR(periods_per_year=26,periods_per_year=52),IF(periods_per_year=26,IF(A1511=1,fpdate,B1510+14),IF(periods_per_year=52,IF(A1511=1,fpdate,B1510+7),"n/a")),IF(periods_per_year=24,DATE(YEAR(fpdate),MONTH(fpdate)+(A1511-1)/2+IF(AND(DAY(fpdate)&gt;=15,MOD(A1511,2)=0),1,0),IF(MOD(A1511,2)=0,IF(DAY(fpdate)&gt;=15,DAY(fpdate)-14,DAY(fpdate)+14),DAY(fpdate))),IF(DAY(DATE(YEAR(fpdate),MONTH(fpdate)+A1511-1,DAY(fpdate)))&lt;&gt;DAY(fpdate),DATE(YEAR(fpdate),MONTH(fpdate)+A1511,0),DATE(YEAR(fpdate),MONTH(fpdate)+A1511-1,DAY(fpdate))))))</f>
        <v>#NAME?</v>
      </c>
      <c r="C1511" s="76" t="str">
        <f t="shared" si="2"/>
        <v>#NAME?</v>
      </c>
      <c r="D1511" s="77" t="str">
        <f>IF(A1511="","",IF(A1511=1,start_rate,IF(variable,IF(OR(A1511=1,A1511&lt;$J$23*periods_per_year),D1510,MIN($J$24,IF(MOD(A1511-1,$J$26)=0,MAX($J$25,D1510+$J$27),D1510))),D1510)))</f>
        <v>#NAME?</v>
      </c>
      <c r="E1511" s="78" t="str">
        <f t="shared" si="3"/>
        <v>#NAME?</v>
      </c>
      <c r="F1511" s="78" t="str">
        <f t="shared" si="4"/>
        <v>#NAME?</v>
      </c>
      <c r="G1511" s="78" t="str">
        <f>IF(OR(A1511="",A1511&lt;$E$23),"",IF(J1510&lt;=F1511,0,IF(IF(AND(A1511&gt;=$E$23,MOD(A1511-$E$23,int)=0),$E$24,0)+F1511&gt;=J1510+E1511,J1510+E1511-F1511,IF(AND(A1511&gt;=$E$23,MOD(A1511-$E$23,int)=0),$E$24,0)+IF(IF(AND(A1511&gt;=$E$23,MOD(A1511-$E$23,int)=0),$E$24,0)+IF(MOD(A1511-$E$27,periods_per_year)=0,$E$26,0)+F1511&lt;J1510+E1511,IF(MOD(A1511-$E$27,periods_per_year)=0,$E$26,0),J1510+E1511-IF(AND(A1511&gt;=$E$23,MOD(A1511-$E$23,int)=0),$E$24,0)-F1511))))</f>
        <v>#NAME?</v>
      </c>
      <c r="H1511" s="79"/>
      <c r="I1511" s="78" t="str">
        <f t="shared" si="5"/>
        <v>#NAME?</v>
      </c>
      <c r="J1511" s="78" t="str">
        <f t="shared" si="6"/>
        <v>#NAME?</v>
      </c>
      <c r="K1511" s="78" t="str">
        <f t="shared" si="7"/>
        <v>#NAME?</v>
      </c>
      <c r="L1511" s="78" t="str">
        <f t="shared" si="8"/>
        <v>#NAME?</v>
      </c>
      <c r="M1511" s="4"/>
      <c r="N1511" s="4"/>
      <c r="O1511" s="74" t="str">
        <f t="shared" si="9"/>
        <v>#NAME?</v>
      </c>
      <c r="P1511" s="75" t="str">
        <f>IF(O1511="","",IF(OR(periods_per_year=26,periods_per_year=52),IF(periods_per_year=26,IF(O1511=1,fpdate,P1510+14),IF(periods_per_year=52,IF(O1511=1,fpdate,P1510+7),"n/a")),IF(periods_per_year=24,DATE(YEAR(fpdate),MONTH(fpdate)+(O1511-1)/2+IF(AND(DAY(fpdate)&gt;=15,MOD(O1511,2)=0),1,0),IF(MOD(O1511,2)=0,IF(DAY(fpdate)&gt;=15,DAY(fpdate)-14,DAY(fpdate)+14),DAY(fpdate))),IF(DAY(DATE(YEAR(fpdate),MONTH(fpdate)+O1511-1,DAY(fpdate)))&lt;&gt;DAY(fpdate),DATE(YEAR(fpdate),MONTH(fpdate)+O1511,0),DATE(YEAR(fpdate),MONTH(fpdate)+O1511-1,DAY(fpdate))))))</f>
        <v>#NAME?</v>
      </c>
      <c r="Q1511" s="80" t="str">
        <f>IF(O1511="","",IF(D1511&lt;&gt;"",D1511,IF(O1511=1,start_rate,IF(variable,IF(OR(O1511=1,O1511&lt;$J$23*periods_per_year),Q1510,MIN($J$24,IF(MOD(O1511-1,$J$26)=0,MAX($J$25,Q1510+$J$27),Q1510))),Q1510))))</f>
        <v>#NAME?</v>
      </c>
      <c r="R1511" s="78" t="str">
        <f t="shared" si="10"/>
        <v>#NAME?</v>
      </c>
      <c r="S1511" s="78" t="str">
        <f t="shared" si="11"/>
        <v>#NAME?</v>
      </c>
      <c r="T1511" s="78" t="str">
        <f t="shared" si="12"/>
        <v>#NAME?</v>
      </c>
      <c r="U1511" s="78" t="str">
        <f t="shared" si="13"/>
        <v>#NAME?</v>
      </c>
    </row>
    <row r="1512" ht="12.75" customHeight="1">
      <c r="A1512" s="74" t="str">
        <f t="shared" si="1"/>
        <v>#NAME?</v>
      </c>
      <c r="B1512" s="75" t="str">
        <f>IF(A1512="","",IF(OR(periods_per_year=26,periods_per_year=52),IF(periods_per_year=26,IF(A1512=1,fpdate,B1511+14),IF(periods_per_year=52,IF(A1512=1,fpdate,B1511+7),"n/a")),IF(periods_per_year=24,DATE(YEAR(fpdate),MONTH(fpdate)+(A1512-1)/2+IF(AND(DAY(fpdate)&gt;=15,MOD(A1512,2)=0),1,0),IF(MOD(A1512,2)=0,IF(DAY(fpdate)&gt;=15,DAY(fpdate)-14,DAY(fpdate)+14),DAY(fpdate))),IF(DAY(DATE(YEAR(fpdate),MONTH(fpdate)+A1512-1,DAY(fpdate)))&lt;&gt;DAY(fpdate),DATE(YEAR(fpdate),MONTH(fpdate)+A1512,0),DATE(YEAR(fpdate),MONTH(fpdate)+A1512-1,DAY(fpdate))))))</f>
        <v>#NAME?</v>
      </c>
      <c r="C1512" s="76" t="str">
        <f t="shared" si="2"/>
        <v>#NAME?</v>
      </c>
      <c r="D1512" s="77" t="str">
        <f>IF(A1512="","",IF(A1512=1,start_rate,IF(variable,IF(OR(A1512=1,A1512&lt;$J$23*periods_per_year),D1511,MIN($J$24,IF(MOD(A1512-1,$J$26)=0,MAX($J$25,D1511+$J$27),D1511))),D1511)))</f>
        <v>#NAME?</v>
      </c>
      <c r="E1512" s="78" t="str">
        <f t="shared" si="3"/>
        <v>#NAME?</v>
      </c>
      <c r="F1512" s="78" t="str">
        <f t="shared" si="4"/>
        <v>#NAME?</v>
      </c>
      <c r="G1512" s="78" t="str">
        <f>IF(OR(A1512="",A1512&lt;$E$23),"",IF(J1511&lt;=F1512,0,IF(IF(AND(A1512&gt;=$E$23,MOD(A1512-$E$23,int)=0),$E$24,0)+F1512&gt;=J1511+E1512,J1511+E1512-F1512,IF(AND(A1512&gt;=$E$23,MOD(A1512-$E$23,int)=0),$E$24,0)+IF(IF(AND(A1512&gt;=$E$23,MOD(A1512-$E$23,int)=0),$E$24,0)+IF(MOD(A1512-$E$27,periods_per_year)=0,$E$26,0)+F1512&lt;J1511+E1512,IF(MOD(A1512-$E$27,periods_per_year)=0,$E$26,0),J1511+E1512-IF(AND(A1512&gt;=$E$23,MOD(A1512-$E$23,int)=0),$E$24,0)-F1512))))</f>
        <v>#NAME?</v>
      </c>
      <c r="H1512" s="79"/>
      <c r="I1512" s="78" t="str">
        <f t="shared" si="5"/>
        <v>#NAME?</v>
      </c>
      <c r="J1512" s="78" t="str">
        <f t="shared" si="6"/>
        <v>#NAME?</v>
      </c>
      <c r="K1512" s="78" t="str">
        <f t="shared" si="7"/>
        <v>#NAME?</v>
      </c>
      <c r="L1512" s="78" t="str">
        <f t="shared" si="8"/>
        <v>#NAME?</v>
      </c>
      <c r="M1512" s="4"/>
      <c r="N1512" s="4"/>
      <c r="O1512" s="74" t="str">
        <f t="shared" si="9"/>
        <v>#NAME?</v>
      </c>
      <c r="P1512" s="75" t="str">
        <f>IF(O1512="","",IF(OR(periods_per_year=26,periods_per_year=52),IF(periods_per_year=26,IF(O1512=1,fpdate,P1511+14),IF(periods_per_year=52,IF(O1512=1,fpdate,P1511+7),"n/a")),IF(periods_per_year=24,DATE(YEAR(fpdate),MONTH(fpdate)+(O1512-1)/2+IF(AND(DAY(fpdate)&gt;=15,MOD(O1512,2)=0),1,0),IF(MOD(O1512,2)=0,IF(DAY(fpdate)&gt;=15,DAY(fpdate)-14,DAY(fpdate)+14),DAY(fpdate))),IF(DAY(DATE(YEAR(fpdate),MONTH(fpdate)+O1512-1,DAY(fpdate)))&lt;&gt;DAY(fpdate),DATE(YEAR(fpdate),MONTH(fpdate)+O1512,0),DATE(YEAR(fpdate),MONTH(fpdate)+O1512-1,DAY(fpdate))))))</f>
        <v>#NAME?</v>
      </c>
      <c r="Q1512" s="80" t="str">
        <f>IF(O1512="","",IF(D1512&lt;&gt;"",D1512,IF(O1512=1,start_rate,IF(variable,IF(OR(O1512=1,O1512&lt;$J$23*periods_per_year),Q1511,MIN($J$24,IF(MOD(O1512-1,$J$26)=0,MAX($J$25,Q1511+$J$27),Q1511))),Q1511))))</f>
        <v>#NAME?</v>
      </c>
      <c r="R1512" s="78" t="str">
        <f t="shared" si="10"/>
        <v>#NAME?</v>
      </c>
      <c r="S1512" s="78" t="str">
        <f t="shared" si="11"/>
        <v>#NAME?</v>
      </c>
      <c r="T1512" s="78" t="str">
        <f t="shared" si="12"/>
        <v>#NAME?</v>
      </c>
      <c r="U1512" s="78" t="str">
        <f t="shared" si="13"/>
        <v>#NAME?</v>
      </c>
    </row>
    <row r="1513" ht="12.75" customHeight="1">
      <c r="A1513" s="74" t="str">
        <f t="shared" si="1"/>
        <v>#NAME?</v>
      </c>
      <c r="B1513" s="75" t="str">
        <f>IF(A1513="","",IF(OR(periods_per_year=26,periods_per_year=52),IF(periods_per_year=26,IF(A1513=1,fpdate,B1512+14),IF(periods_per_year=52,IF(A1513=1,fpdate,B1512+7),"n/a")),IF(periods_per_year=24,DATE(YEAR(fpdate),MONTH(fpdate)+(A1513-1)/2+IF(AND(DAY(fpdate)&gt;=15,MOD(A1513,2)=0),1,0),IF(MOD(A1513,2)=0,IF(DAY(fpdate)&gt;=15,DAY(fpdate)-14,DAY(fpdate)+14),DAY(fpdate))),IF(DAY(DATE(YEAR(fpdate),MONTH(fpdate)+A1513-1,DAY(fpdate)))&lt;&gt;DAY(fpdate),DATE(YEAR(fpdate),MONTH(fpdate)+A1513,0),DATE(YEAR(fpdate),MONTH(fpdate)+A1513-1,DAY(fpdate))))))</f>
        <v>#NAME?</v>
      </c>
      <c r="C1513" s="76" t="str">
        <f t="shared" si="2"/>
        <v>#NAME?</v>
      </c>
      <c r="D1513" s="77" t="str">
        <f>IF(A1513="","",IF(A1513=1,start_rate,IF(variable,IF(OR(A1513=1,A1513&lt;$J$23*periods_per_year),D1512,MIN($J$24,IF(MOD(A1513-1,$J$26)=0,MAX($J$25,D1512+$J$27),D1512))),D1512)))</f>
        <v>#NAME?</v>
      </c>
      <c r="E1513" s="78" t="str">
        <f t="shared" si="3"/>
        <v>#NAME?</v>
      </c>
      <c r="F1513" s="78" t="str">
        <f t="shared" si="4"/>
        <v>#NAME?</v>
      </c>
      <c r="G1513" s="78" t="str">
        <f>IF(OR(A1513="",A1513&lt;$E$23),"",IF(J1512&lt;=F1513,0,IF(IF(AND(A1513&gt;=$E$23,MOD(A1513-$E$23,int)=0),$E$24,0)+F1513&gt;=J1512+E1513,J1512+E1513-F1513,IF(AND(A1513&gt;=$E$23,MOD(A1513-$E$23,int)=0),$E$24,0)+IF(IF(AND(A1513&gt;=$E$23,MOD(A1513-$E$23,int)=0),$E$24,0)+IF(MOD(A1513-$E$27,periods_per_year)=0,$E$26,0)+F1513&lt;J1512+E1513,IF(MOD(A1513-$E$27,periods_per_year)=0,$E$26,0),J1512+E1513-IF(AND(A1513&gt;=$E$23,MOD(A1513-$E$23,int)=0),$E$24,0)-F1513))))</f>
        <v>#NAME?</v>
      </c>
      <c r="H1513" s="79"/>
      <c r="I1513" s="78" t="str">
        <f t="shared" si="5"/>
        <v>#NAME?</v>
      </c>
      <c r="J1513" s="78" t="str">
        <f t="shared" si="6"/>
        <v>#NAME?</v>
      </c>
      <c r="K1513" s="78" t="str">
        <f t="shared" si="7"/>
        <v>#NAME?</v>
      </c>
      <c r="L1513" s="78" t="str">
        <f t="shared" si="8"/>
        <v>#NAME?</v>
      </c>
      <c r="M1513" s="4"/>
      <c r="N1513" s="4"/>
      <c r="O1513" s="74" t="str">
        <f t="shared" si="9"/>
        <v>#NAME?</v>
      </c>
      <c r="P1513" s="75" t="str">
        <f>IF(O1513="","",IF(OR(periods_per_year=26,periods_per_year=52),IF(periods_per_year=26,IF(O1513=1,fpdate,P1512+14),IF(periods_per_year=52,IF(O1513=1,fpdate,P1512+7),"n/a")),IF(periods_per_year=24,DATE(YEAR(fpdate),MONTH(fpdate)+(O1513-1)/2+IF(AND(DAY(fpdate)&gt;=15,MOD(O1513,2)=0),1,0),IF(MOD(O1513,2)=0,IF(DAY(fpdate)&gt;=15,DAY(fpdate)-14,DAY(fpdate)+14),DAY(fpdate))),IF(DAY(DATE(YEAR(fpdate),MONTH(fpdate)+O1513-1,DAY(fpdate)))&lt;&gt;DAY(fpdate),DATE(YEAR(fpdate),MONTH(fpdate)+O1513,0),DATE(YEAR(fpdate),MONTH(fpdate)+O1513-1,DAY(fpdate))))))</f>
        <v>#NAME?</v>
      </c>
      <c r="Q1513" s="80" t="str">
        <f>IF(O1513="","",IF(D1513&lt;&gt;"",D1513,IF(O1513=1,start_rate,IF(variable,IF(OR(O1513=1,O1513&lt;$J$23*periods_per_year),Q1512,MIN($J$24,IF(MOD(O1513-1,$J$26)=0,MAX($J$25,Q1512+$J$27),Q1512))),Q1512))))</f>
        <v>#NAME?</v>
      </c>
      <c r="R1513" s="78" t="str">
        <f t="shared" si="10"/>
        <v>#NAME?</v>
      </c>
      <c r="S1513" s="78" t="str">
        <f t="shared" si="11"/>
        <v>#NAME?</v>
      </c>
      <c r="T1513" s="78" t="str">
        <f t="shared" si="12"/>
        <v>#NAME?</v>
      </c>
      <c r="U1513" s="78" t="str">
        <f t="shared" si="13"/>
        <v>#NAME?</v>
      </c>
    </row>
    <row r="1514" ht="12.75" customHeight="1">
      <c r="A1514" s="74" t="str">
        <f t="shared" si="1"/>
        <v>#NAME?</v>
      </c>
      <c r="B1514" s="75" t="str">
        <f>IF(A1514="","",IF(OR(periods_per_year=26,periods_per_year=52),IF(periods_per_year=26,IF(A1514=1,fpdate,B1513+14),IF(periods_per_year=52,IF(A1514=1,fpdate,B1513+7),"n/a")),IF(periods_per_year=24,DATE(YEAR(fpdate),MONTH(fpdate)+(A1514-1)/2+IF(AND(DAY(fpdate)&gt;=15,MOD(A1514,2)=0),1,0),IF(MOD(A1514,2)=0,IF(DAY(fpdate)&gt;=15,DAY(fpdate)-14,DAY(fpdate)+14),DAY(fpdate))),IF(DAY(DATE(YEAR(fpdate),MONTH(fpdate)+A1514-1,DAY(fpdate)))&lt;&gt;DAY(fpdate),DATE(YEAR(fpdate),MONTH(fpdate)+A1514,0),DATE(YEAR(fpdate),MONTH(fpdate)+A1514-1,DAY(fpdate))))))</f>
        <v>#NAME?</v>
      </c>
      <c r="C1514" s="76" t="str">
        <f t="shared" si="2"/>
        <v>#NAME?</v>
      </c>
      <c r="D1514" s="77" t="str">
        <f>IF(A1514="","",IF(A1514=1,start_rate,IF(variable,IF(OR(A1514=1,A1514&lt;$J$23*periods_per_year),D1513,MIN($J$24,IF(MOD(A1514-1,$J$26)=0,MAX($J$25,D1513+$J$27),D1513))),D1513)))</f>
        <v>#NAME?</v>
      </c>
      <c r="E1514" s="78" t="str">
        <f t="shared" si="3"/>
        <v>#NAME?</v>
      </c>
      <c r="F1514" s="78" t="str">
        <f t="shared" si="4"/>
        <v>#NAME?</v>
      </c>
      <c r="G1514" s="78" t="str">
        <f>IF(OR(A1514="",A1514&lt;$E$23),"",IF(J1513&lt;=F1514,0,IF(IF(AND(A1514&gt;=$E$23,MOD(A1514-$E$23,int)=0),$E$24,0)+F1514&gt;=J1513+E1514,J1513+E1514-F1514,IF(AND(A1514&gt;=$E$23,MOD(A1514-$E$23,int)=0),$E$24,0)+IF(IF(AND(A1514&gt;=$E$23,MOD(A1514-$E$23,int)=0),$E$24,0)+IF(MOD(A1514-$E$27,periods_per_year)=0,$E$26,0)+F1514&lt;J1513+E1514,IF(MOD(A1514-$E$27,periods_per_year)=0,$E$26,0),J1513+E1514-IF(AND(A1514&gt;=$E$23,MOD(A1514-$E$23,int)=0),$E$24,0)-F1514))))</f>
        <v>#NAME?</v>
      </c>
      <c r="H1514" s="79"/>
      <c r="I1514" s="78" t="str">
        <f t="shared" si="5"/>
        <v>#NAME?</v>
      </c>
      <c r="J1514" s="78" t="str">
        <f t="shared" si="6"/>
        <v>#NAME?</v>
      </c>
      <c r="K1514" s="78" t="str">
        <f t="shared" si="7"/>
        <v>#NAME?</v>
      </c>
      <c r="L1514" s="78" t="str">
        <f t="shared" si="8"/>
        <v>#NAME?</v>
      </c>
      <c r="M1514" s="4"/>
      <c r="N1514" s="4"/>
      <c r="O1514" s="74" t="str">
        <f t="shared" si="9"/>
        <v>#NAME?</v>
      </c>
      <c r="P1514" s="75" t="str">
        <f>IF(O1514="","",IF(OR(periods_per_year=26,periods_per_year=52),IF(periods_per_year=26,IF(O1514=1,fpdate,P1513+14),IF(periods_per_year=52,IF(O1514=1,fpdate,P1513+7),"n/a")),IF(periods_per_year=24,DATE(YEAR(fpdate),MONTH(fpdate)+(O1514-1)/2+IF(AND(DAY(fpdate)&gt;=15,MOD(O1514,2)=0),1,0),IF(MOD(O1514,2)=0,IF(DAY(fpdate)&gt;=15,DAY(fpdate)-14,DAY(fpdate)+14),DAY(fpdate))),IF(DAY(DATE(YEAR(fpdate),MONTH(fpdate)+O1514-1,DAY(fpdate)))&lt;&gt;DAY(fpdate),DATE(YEAR(fpdate),MONTH(fpdate)+O1514,0),DATE(YEAR(fpdate),MONTH(fpdate)+O1514-1,DAY(fpdate))))))</f>
        <v>#NAME?</v>
      </c>
      <c r="Q1514" s="80" t="str">
        <f>IF(O1514="","",IF(D1514&lt;&gt;"",D1514,IF(O1514=1,start_rate,IF(variable,IF(OR(O1514=1,O1514&lt;$J$23*periods_per_year),Q1513,MIN($J$24,IF(MOD(O1514-1,$J$26)=0,MAX($J$25,Q1513+$J$27),Q1513))),Q1513))))</f>
        <v>#NAME?</v>
      </c>
      <c r="R1514" s="78" t="str">
        <f t="shared" si="10"/>
        <v>#NAME?</v>
      </c>
      <c r="S1514" s="78" t="str">
        <f t="shared" si="11"/>
        <v>#NAME?</v>
      </c>
      <c r="T1514" s="78" t="str">
        <f t="shared" si="12"/>
        <v>#NAME?</v>
      </c>
      <c r="U1514" s="78" t="str">
        <f t="shared" si="13"/>
        <v>#NAME?</v>
      </c>
    </row>
    <row r="1515" ht="12.75" customHeight="1">
      <c r="A1515" s="74" t="str">
        <f t="shared" si="1"/>
        <v>#NAME?</v>
      </c>
      <c r="B1515" s="75" t="str">
        <f>IF(A1515="","",IF(OR(periods_per_year=26,periods_per_year=52),IF(periods_per_year=26,IF(A1515=1,fpdate,B1514+14),IF(periods_per_year=52,IF(A1515=1,fpdate,B1514+7),"n/a")),IF(periods_per_year=24,DATE(YEAR(fpdate),MONTH(fpdate)+(A1515-1)/2+IF(AND(DAY(fpdate)&gt;=15,MOD(A1515,2)=0),1,0),IF(MOD(A1515,2)=0,IF(DAY(fpdate)&gt;=15,DAY(fpdate)-14,DAY(fpdate)+14),DAY(fpdate))),IF(DAY(DATE(YEAR(fpdate),MONTH(fpdate)+A1515-1,DAY(fpdate)))&lt;&gt;DAY(fpdate),DATE(YEAR(fpdate),MONTH(fpdate)+A1515,0),DATE(YEAR(fpdate),MONTH(fpdate)+A1515-1,DAY(fpdate))))))</f>
        <v>#NAME?</v>
      </c>
      <c r="C1515" s="76" t="str">
        <f t="shared" si="2"/>
        <v>#NAME?</v>
      </c>
      <c r="D1515" s="77" t="str">
        <f>IF(A1515="","",IF(A1515=1,start_rate,IF(variable,IF(OR(A1515=1,A1515&lt;$J$23*periods_per_year),D1514,MIN($J$24,IF(MOD(A1515-1,$J$26)=0,MAX($J$25,D1514+$J$27),D1514))),D1514)))</f>
        <v>#NAME?</v>
      </c>
      <c r="E1515" s="78" t="str">
        <f t="shared" si="3"/>
        <v>#NAME?</v>
      </c>
      <c r="F1515" s="78" t="str">
        <f t="shared" si="4"/>
        <v>#NAME?</v>
      </c>
      <c r="G1515" s="78" t="str">
        <f>IF(OR(A1515="",A1515&lt;$E$23),"",IF(J1514&lt;=F1515,0,IF(IF(AND(A1515&gt;=$E$23,MOD(A1515-$E$23,int)=0),$E$24,0)+F1515&gt;=J1514+E1515,J1514+E1515-F1515,IF(AND(A1515&gt;=$E$23,MOD(A1515-$E$23,int)=0),$E$24,0)+IF(IF(AND(A1515&gt;=$E$23,MOD(A1515-$E$23,int)=0),$E$24,0)+IF(MOD(A1515-$E$27,periods_per_year)=0,$E$26,0)+F1515&lt;J1514+E1515,IF(MOD(A1515-$E$27,periods_per_year)=0,$E$26,0),J1514+E1515-IF(AND(A1515&gt;=$E$23,MOD(A1515-$E$23,int)=0),$E$24,0)-F1515))))</f>
        <v>#NAME?</v>
      </c>
      <c r="H1515" s="79"/>
      <c r="I1515" s="78" t="str">
        <f t="shared" si="5"/>
        <v>#NAME?</v>
      </c>
      <c r="J1515" s="78" t="str">
        <f t="shared" si="6"/>
        <v>#NAME?</v>
      </c>
      <c r="K1515" s="78" t="str">
        <f t="shared" si="7"/>
        <v>#NAME?</v>
      </c>
      <c r="L1515" s="78" t="str">
        <f t="shared" si="8"/>
        <v>#NAME?</v>
      </c>
      <c r="M1515" s="4"/>
      <c r="N1515" s="4"/>
      <c r="O1515" s="74" t="str">
        <f t="shared" si="9"/>
        <v>#NAME?</v>
      </c>
      <c r="P1515" s="75" t="str">
        <f>IF(O1515="","",IF(OR(periods_per_year=26,periods_per_year=52),IF(periods_per_year=26,IF(O1515=1,fpdate,P1514+14),IF(periods_per_year=52,IF(O1515=1,fpdate,P1514+7),"n/a")),IF(periods_per_year=24,DATE(YEAR(fpdate),MONTH(fpdate)+(O1515-1)/2+IF(AND(DAY(fpdate)&gt;=15,MOD(O1515,2)=0),1,0),IF(MOD(O1515,2)=0,IF(DAY(fpdate)&gt;=15,DAY(fpdate)-14,DAY(fpdate)+14),DAY(fpdate))),IF(DAY(DATE(YEAR(fpdate),MONTH(fpdate)+O1515-1,DAY(fpdate)))&lt;&gt;DAY(fpdate),DATE(YEAR(fpdate),MONTH(fpdate)+O1515,0),DATE(YEAR(fpdate),MONTH(fpdate)+O1515-1,DAY(fpdate))))))</f>
        <v>#NAME?</v>
      </c>
      <c r="Q1515" s="80" t="str">
        <f>IF(O1515="","",IF(D1515&lt;&gt;"",D1515,IF(O1515=1,start_rate,IF(variable,IF(OR(O1515=1,O1515&lt;$J$23*periods_per_year),Q1514,MIN($J$24,IF(MOD(O1515-1,$J$26)=0,MAX($J$25,Q1514+$J$27),Q1514))),Q1514))))</f>
        <v>#NAME?</v>
      </c>
      <c r="R1515" s="78" t="str">
        <f t="shared" si="10"/>
        <v>#NAME?</v>
      </c>
      <c r="S1515" s="78" t="str">
        <f t="shared" si="11"/>
        <v>#NAME?</v>
      </c>
      <c r="T1515" s="78" t="str">
        <f t="shared" si="12"/>
        <v>#NAME?</v>
      </c>
      <c r="U1515" s="78" t="str">
        <f t="shared" si="13"/>
        <v>#NAME?</v>
      </c>
    </row>
    <row r="1516" ht="12.75" customHeight="1">
      <c r="A1516" s="74" t="str">
        <f t="shared" si="1"/>
        <v>#NAME?</v>
      </c>
      <c r="B1516" s="75" t="str">
        <f>IF(A1516="","",IF(OR(periods_per_year=26,periods_per_year=52),IF(periods_per_year=26,IF(A1516=1,fpdate,B1515+14),IF(periods_per_year=52,IF(A1516=1,fpdate,B1515+7),"n/a")),IF(periods_per_year=24,DATE(YEAR(fpdate),MONTH(fpdate)+(A1516-1)/2+IF(AND(DAY(fpdate)&gt;=15,MOD(A1516,2)=0),1,0),IF(MOD(A1516,2)=0,IF(DAY(fpdate)&gt;=15,DAY(fpdate)-14,DAY(fpdate)+14),DAY(fpdate))),IF(DAY(DATE(YEAR(fpdate),MONTH(fpdate)+A1516-1,DAY(fpdate)))&lt;&gt;DAY(fpdate),DATE(YEAR(fpdate),MONTH(fpdate)+A1516,0),DATE(YEAR(fpdate),MONTH(fpdate)+A1516-1,DAY(fpdate))))))</f>
        <v>#NAME?</v>
      </c>
      <c r="C1516" s="76" t="str">
        <f t="shared" si="2"/>
        <v>#NAME?</v>
      </c>
      <c r="D1516" s="77" t="str">
        <f>IF(A1516="","",IF(A1516=1,start_rate,IF(variable,IF(OR(A1516=1,A1516&lt;$J$23*periods_per_year),D1515,MIN($J$24,IF(MOD(A1516-1,$J$26)=0,MAX($J$25,D1515+$J$27),D1515))),D1515)))</f>
        <v>#NAME?</v>
      </c>
      <c r="E1516" s="78" t="str">
        <f t="shared" si="3"/>
        <v>#NAME?</v>
      </c>
      <c r="F1516" s="78" t="str">
        <f t="shared" si="4"/>
        <v>#NAME?</v>
      </c>
      <c r="G1516" s="78" t="str">
        <f>IF(OR(A1516="",A1516&lt;$E$23),"",IF(J1515&lt;=F1516,0,IF(IF(AND(A1516&gt;=$E$23,MOD(A1516-$E$23,int)=0),$E$24,0)+F1516&gt;=J1515+E1516,J1515+E1516-F1516,IF(AND(A1516&gt;=$E$23,MOD(A1516-$E$23,int)=0),$E$24,0)+IF(IF(AND(A1516&gt;=$E$23,MOD(A1516-$E$23,int)=0),$E$24,0)+IF(MOD(A1516-$E$27,periods_per_year)=0,$E$26,0)+F1516&lt;J1515+E1516,IF(MOD(A1516-$E$27,periods_per_year)=0,$E$26,0),J1515+E1516-IF(AND(A1516&gt;=$E$23,MOD(A1516-$E$23,int)=0),$E$24,0)-F1516))))</f>
        <v>#NAME?</v>
      </c>
      <c r="H1516" s="79"/>
      <c r="I1516" s="78" t="str">
        <f t="shared" si="5"/>
        <v>#NAME?</v>
      </c>
      <c r="J1516" s="78" t="str">
        <f t="shared" si="6"/>
        <v>#NAME?</v>
      </c>
      <c r="K1516" s="78" t="str">
        <f t="shared" si="7"/>
        <v>#NAME?</v>
      </c>
      <c r="L1516" s="78" t="str">
        <f t="shared" si="8"/>
        <v>#NAME?</v>
      </c>
      <c r="M1516" s="4"/>
      <c r="N1516" s="4"/>
      <c r="O1516" s="74" t="str">
        <f t="shared" si="9"/>
        <v>#NAME?</v>
      </c>
      <c r="P1516" s="75" t="str">
        <f>IF(O1516="","",IF(OR(periods_per_year=26,periods_per_year=52),IF(periods_per_year=26,IF(O1516=1,fpdate,P1515+14),IF(periods_per_year=52,IF(O1516=1,fpdate,P1515+7),"n/a")),IF(periods_per_year=24,DATE(YEAR(fpdate),MONTH(fpdate)+(O1516-1)/2+IF(AND(DAY(fpdate)&gt;=15,MOD(O1516,2)=0),1,0),IF(MOD(O1516,2)=0,IF(DAY(fpdate)&gt;=15,DAY(fpdate)-14,DAY(fpdate)+14),DAY(fpdate))),IF(DAY(DATE(YEAR(fpdate),MONTH(fpdate)+O1516-1,DAY(fpdate)))&lt;&gt;DAY(fpdate),DATE(YEAR(fpdate),MONTH(fpdate)+O1516,0),DATE(YEAR(fpdate),MONTH(fpdate)+O1516-1,DAY(fpdate))))))</f>
        <v>#NAME?</v>
      </c>
      <c r="Q1516" s="80" t="str">
        <f>IF(O1516="","",IF(D1516&lt;&gt;"",D1516,IF(O1516=1,start_rate,IF(variable,IF(OR(O1516=1,O1516&lt;$J$23*periods_per_year),Q1515,MIN($J$24,IF(MOD(O1516-1,$J$26)=0,MAX($J$25,Q1515+$J$27),Q1515))),Q1515))))</f>
        <v>#NAME?</v>
      </c>
      <c r="R1516" s="78" t="str">
        <f t="shared" si="10"/>
        <v>#NAME?</v>
      </c>
      <c r="S1516" s="78" t="str">
        <f t="shared" si="11"/>
        <v>#NAME?</v>
      </c>
      <c r="T1516" s="78" t="str">
        <f t="shared" si="12"/>
        <v>#NAME?</v>
      </c>
      <c r="U1516" s="78" t="str">
        <f t="shared" si="13"/>
        <v>#NAME?</v>
      </c>
    </row>
    <row r="1517" ht="12.75" customHeight="1">
      <c r="A1517" s="74" t="str">
        <f t="shared" si="1"/>
        <v>#NAME?</v>
      </c>
      <c r="B1517" s="75" t="str">
        <f>IF(A1517="","",IF(OR(periods_per_year=26,periods_per_year=52),IF(periods_per_year=26,IF(A1517=1,fpdate,B1516+14),IF(periods_per_year=52,IF(A1517=1,fpdate,B1516+7),"n/a")),IF(periods_per_year=24,DATE(YEAR(fpdate),MONTH(fpdate)+(A1517-1)/2+IF(AND(DAY(fpdate)&gt;=15,MOD(A1517,2)=0),1,0),IF(MOD(A1517,2)=0,IF(DAY(fpdate)&gt;=15,DAY(fpdate)-14,DAY(fpdate)+14),DAY(fpdate))),IF(DAY(DATE(YEAR(fpdate),MONTH(fpdate)+A1517-1,DAY(fpdate)))&lt;&gt;DAY(fpdate),DATE(YEAR(fpdate),MONTH(fpdate)+A1517,0),DATE(YEAR(fpdate),MONTH(fpdate)+A1517-1,DAY(fpdate))))))</f>
        <v>#NAME?</v>
      </c>
      <c r="C1517" s="76" t="str">
        <f t="shared" si="2"/>
        <v>#NAME?</v>
      </c>
      <c r="D1517" s="77" t="str">
        <f>IF(A1517="","",IF(A1517=1,start_rate,IF(variable,IF(OR(A1517=1,A1517&lt;$J$23*periods_per_year),D1516,MIN($J$24,IF(MOD(A1517-1,$J$26)=0,MAX($J$25,D1516+$J$27),D1516))),D1516)))</f>
        <v>#NAME?</v>
      </c>
      <c r="E1517" s="78" t="str">
        <f t="shared" si="3"/>
        <v>#NAME?</v>
      </c>
      <c r="F1517" s="78" t="str">
        <f t="shared" si="4"/>
        <v>#NAME?</v>
      </c>
      <c r="G1517" s="78" t="str">
        <f>IF(OR(A1517="",A1517&lt;$E$23),"",IF(J1516&lt;=F1517,0,IF(IF(AND(A1517&gt;=$E$23,MOD(A1517-$E$23,int)=0),$E$24,0)+F1517&gt;=J1516+E1517,J1516+E1517-F1517,IF(AND(A1517&gt;=$E$23,MOD(A1517-$E$23,int)=0),$E$24,0)+IF(IF(AND(A1517&gt;=$E$23,MOD(A1517-$E$23,int)=0),$E$24,0)+IF(MOD(A1517-$E$27,periods_per_year)=0,$E$26,0)+F1517&lt;J1516+E1517,IF(MOD(A1517-$E$27,periods_per_year)=0,$E$26,0),J1516+E1517-IF(AND(A1517&gt;=$E$23,MOD(A1517-$E$23,int)=0),$E$24,0)-F1517))))</f>
        <v>#NAME?</v>
      </c>
      <c r="H1517" s="79"/>
      <c r="I1517" s="78" t="str">
        <f t="shared" si="5"/>
        <v>#NAME?</v>
      </c>
      <c r="J1517" s="78" t="str">
        <f t="shared" si="6"/>
        <v>#NAME?</v>
      </c>
      <c r="K1517" s="78" t="str">
        <f t="shared" si="7"/>
        <v>#NAME?</v>
      </c>
      <c r="L1517" s="78" t="str">
        <f t="shared" si="8"/>
        <v>#NAME?</v>
      </c>
      <c r="M1517" s="4"/>
      <c r="N1517" s="4"/>
      <c r="O1517" s="74" t="str">
        <f t="shared" si="9"/>
        <v>#NAME?</v>
      </c>
      <c r="P1517" s="75" t="str">
        <f>IF(O1517="","",IF(OR(periods_per_year=26,periods_per_year=52),IF(periods_per_year=26,IF(O1517=1,fpdate,P1516+14),IF(periods_per_year=52,IF(O1517=1,fpdate,P1516+7),"n/a")),IF(periods_per_year=24,DATE(YEAR(fpdate),MONTH(fpdate)+(O1517-1)/2+IF(AND(DAY(fpdate)&gt;=15,MOD(O1517,2)=0),1,0),IF(MOD(O1517,2)=0,IF(DAY(fpdate)&gt;=15,DAY(fpdate)-14,DAY(fpdate)+14),DAY(fpdate))),IF(DAY(DATE(YEAR(fpdate),MONTH(fpdate)+O1517-1,DAY(fpdate)))&lt;&gt;DAY(fpdate),DATE(YEAR(fpdate),MONTH(fpdate)+O1517,0),DATE(YEAR(fpdate),MONTH(fpdate)+O1517-1,DAY(fpdate))))))</f>
        <v>#NAME?</v>
      </c>
      <c r="Q1517" s="80" t="str">
        <f>IF(O1517="","",IF(D1517&lt;&gt;"",D1517,IF(O1517=1,start_rate,IF(variable,IF(OR(O1517=1,O1517&lt;$J$23*periods_per_year),Q1516,MIN($J$24,IF(MOD(O1517-1,$J$26)=0,MAX($J$25,Q1516+$J$27),Q1516))),Q1516))))</f>
        <v>#NAME?</v>
      </c>
      <c r="R1517" s="78" t="str">
        <f t="shared" si="10"/>
        <v>#NAME?</v>
      </c>
      <c r="S1517" s="78" t="str">
        <f t="shared" si="11"/>
        <v>#NAME?</v>
      </c>
      <c r="T1517" s="78" t="str">
        <f t="shared" si="12"/>
        <v>#NAME?</v>
      </c>
      <c r="U1517" s="78" t="str">
        <f t="shared" si="13"/>
        <v>#NAME?</v>
      </c>
    </row>
    <row r="1518" ht="12.75" customHeight="1">
      <c r="A1518" s="74" t="str">
        <f t="shared" si="1"/>
        <v>#NAME?</v>
      </c>
      <c r="B1518" s="75" t="str">
        <f>IF(A1518="","",IF(OR(periods_per_year=26,periods_per_year=52),IF(periods_per_year=26,IF(A1518=1,fpdate,B1517+14),IF(periods_per_year=52,IF(A1518=1,fpdate,B1517+7),"n/a")),IF(periods_per_year=24,DATE(YEAR(fpdate),MONTH(fpdate)+(A1518-1)/2+IF(AND(DAY(fpdate)&gt;=15,MOD(A1518,2)=0),1,0),IF(MOD(A1518,2)=0,IF(DAY(fpdate)&gt;=15,DAY(fpdate)-14,DAY(fpdate)+14),DAY(fpdate))),IF(DAY(DATE(YEAR(fpdate),MONTH(fpdate)+A1518-1,DAY(fpdate)))&lt;&gt;DAY(fpdate),DATE(YEAR(fpdate),MONTH(fpdate)+A1518,0),DATE(YEAR(fpdate),MONTH(fpdate)+A1518-1,DAY(fpdate))))))</f>
        <v>#NAME?</v>
      </c>
      <c r="C1518" s="76" t="str">
        <f t="shared" si="2"/>
        <v>#NAME?</v>
      </c>
      <c r="D1518" s="77" t="str">
        <f>IF(A1518="","",IF(A1518=1,start_rate,IF(variable,IF(OR(A1518=1,A1518&lt;$J$23*periods_per_year),D1517,MIN($J$24,IF(MOD(A1518-1,$J$26)=0,MAX($J$25,D1517+$J$27),D1517))),D1517)))</f>
        <v>#NAME?</v>
      </c>
      <c r="E1518" s="78" t="str">
        <f t="shared" si="3"/>
        <v>#NAME?</v>
      </c>
      <c r="F1518" s="78" t="str">
        <f t="shared" si="4"/>
        <v>#NAME?</v>
      </c>
      <c r="G1518" s="78" t="str">
        <f>IF(OR(A1518="",A1518&lt;$E$23),"",IF(J1517&lt;=F1518,0,IF(IF(AND(A1518&gt;=$E$23,MOD(A1518-$E$23,int)=0),$E$24,0)+F1518&gt;=J1517+E1518,J1517+E1518-F1518,IF(AND(A1518&gt;=$E$23,MOD(A1518-$E$23,int)=0),$E$24,0)+IF(IF(AND(A1518&gt;=$E$23,MOD(A1518-$E$23,int)=0),$E$24,0)+IF(MOD(A1518-$E$27,periods_per_year)=0,$E$26,0)+F1518&lt;J1517+E1518,IF(MOD(A1518-$E$27,periods_per_year)=0,$E$26,0),J1517+E1518-IF(AND(A1518&gt;=$E$23,MOD(A1518-$E$23,int)=0),$E$24,0)-F1518))))</f>
        <v>#NAME?</v>
      </c>
      <c r="H1518" s="79"/>
      <c r="I1518" s="78" t="str">
        <f t="shared" si="5"/>
        <v>#NAME?</v>
      </c>
      <c r="J1518" s="78" t="str">
        <f t="shared" si="6"/>
        <v>#NAME?</v>
      </c>
      <c r="K1518" s="78" t="str">
        <f t="shared" si="7"/>
        <v>#NAME?</v>
      </c>
      <c r="L1518" s="78" t="str">
        <f t="shared" si="8"/>
        <v>#NAME?</v>
      </c>
      <c r="M1518" s="4"/>
      <c r="N1518" s="4"/>
      <c r="O1518" s="74" t="str">
        <f t="shared" si="9"/>
        <v>#NAME?</v>
      </c>
      <c r="P1518" s="75" t="str">
        <f>IF(O1518="","",IF(OR(periods_per_year=26,periods_per_year=52),IF(periods_per_year=26,IF(O1518=1,fpdate,P1517+14),IF(periods_per_year=52,IF(O1518=1,fpdate,P1517+7),"n/a")),IF(periods_per_year=24,DATE(YEAR(fpdate),MONTH(fpdate)+(O1518-1)/2+IF(AND(DAY(fpdate)&gt;=15,MOD(O1518,2)=0),1,0),IF(MOD(O1518,2)=0,IF(DAY(fpdate)&gt;=15,DAY(fpdate)-14,DAY(fpdate)+14),DAY(fpdate))),IF(DAY(DATE(YEAR(fpdate),MONTH(fpdate)+O1518-1,DAY(fpdate)))&lt;&gt;DAY(fpdate),DATE(YEAR(fpdate),MONTH(fpdate)+O1518,0),DATE(YEAR(fpdate),MONTH(fpdate)+O1518-1,DAY(fpdate))))))</f>
        <v>#NAME?</v>
      </c>
      <c r="Q1518" s="80" t="str">
        <f>IF(O1518="","",IF(D1518&lt;&gt;"",D1518,IF(O1518=1,start_rate,IF(variable,IF(OR(O1518=1,O1518&lt;$J$23*periods_per_year),Q1517,MIN($J$24,IF(MOD(O1518-1,$J$26)=0,MAX($J$25,Q1517+$J$27),Q1517))),Q1517))))</f>
        <v>#NAME?</v>
      </c>
      <c r="R1518" s="78" t="str">
        <f t="shared" si="10"/>
        <v>#NAME?</v>
      </c>
      <c r="S1518" s="78" t="str">
        <f t="shared" si="11"/>
        <v>#NAME?</v>
      </c>
      <c r="T1518" s="78" t="str">
        <f t="shared" si="12"/>
        <v>#NAME?</v>
      </c>
      <c r="U1518" s="78" t="str">
        <f t="shared" si="13"/>
        <v>#NAME?</v>
      </c>
    </row>
    <row r="1519" ht="12.75" customHeight="1">
      <c r="A1519" s="74" t="str">
        <f t="shared" si="1"/>
        <v>#NAME?</v>
      </c>
      <c r="B1519" s="75" t="str">
        <f>IF(A1519="","",IF(OR(periods_per_year=26,periods_per_year=52),IF(periods_per_year=26,IF(A1519=1,fpdate,B1518+14),IF(periods_per_year=52,IF(A1519=1,fpdate,B1518+7),"n/a")),IF(periods_per_year=24,DATE(YEAR(fpdate),MONTH(fpdate)+(A1519-1)/2+IF(AND(DAY(fpdate)&gt;=15,MOD(A1519,2)=0),1,0),IF(MOD(A1519,2)=0,IF(DAY(fpdate)&gt;=15,DAY(fpdate)-14,DAY(fpdate)+14),DAY(fpdate))),IF(DAY(DATE(YEAR(fpdate),MONTH(fpdate)+A1519-1,DAY(fpdate)))&lt;&gt;DAY(fpdate),DATE(YEAR(fpdate),MONTH(fpdate)+A1519,0),DATE(YEAR(fpdate),MONTH(fpdate)+A1519-1,DAY(fpdate))))))</f>
        <v>#NAME?</v>
      </c>
      <c r="C1519" s="76" t="str">
        <f t="shared" si="2"/>
        <v>#NAME?</v>
      </c>
      <c r="D1519" s="77" t="str">
        <f>IF(A1519="","",IF(A1519=1,start_rate,IF(variable,IF(OR(A1519=1,A1519&lt;$J$23*periods_per_year),D1518,MIN($J$24,IF(MOD(A1519-1,$J$26)=0,MAX($J$25,D1518+$J$27),D1518))),D1518)))</f>
        <v>#NAME?</v>
      </c>
      <c r="E1519" s="78" t="str">
        <f t="shared" si="3"/>
        <v>#NAME?</v>
      </c>
      <c r="F1519" s="78" t="str">
        <f t="shared" si="4"/>
        <v>#NAME?</v>
      </c>
      <c r="G1519" s="78" t="str">
        <f>IF(OR(A1519="",A1519&lt;$E$23),"",IF(J1518&lt;=F1519,0,IF(IF(AND(A1519&gt;=$E$23,MOD(A1519-$E$23,int)=0),$E$24,0)+F1519&gt;=J1518+E1519,J1518+E1519-F1519,IF(AND(A1519&gt;=$E$23,MOD(A1519-$E$23,int)=0),$E$24,0)+IF(IF(AND(A1519&gt;=$E$23,MOD(A1519-$E$23,int)=0),$E$24,0)+IF(MOD(A1519-$E$27,periods_per_year)=0,$E$26,0)+F1519&lt;J1518+E1519,IF(MOD(A1519-$E$27,periods_per_year)=0,$E$26,0),J1518+E1519-IF(AND(A1519&gt;=$E$23,MOD(A1519-$E$23,int)=0),$E$24,0)-F1519))))</f>
        <v>#NAME?</v>
      </c>
      <c r="H1519" s="79"/>
      <c r="I1519" s="78" t="str">
        <f t="shared" si="5"/>
        <v>#NAME?</v>
      </c>
      <c r="J1519" s="78" t="str">
        <f t="shared" si="6"/>
        <v>#NAME?</v>
      </c>
      <c r="K1519" s="78" t="str">
        <f t="shared" si="7"/>
        <v>#NAME?</v>
      </c>
      <c r="L1519" s="78" t="str">
        <f t="shared" si="8"/>
        <v>#NAME?</v>
      </c>
      <c r="M1519" s="4"/>
      <c r="N1519" s="4"/>
      <c r="O1519" s="74" t="str">
        <f t="shared" si="9"/>
        <v>#NAME?</v>
      </c>
      <c r="P1519" s="75" t="str">
        <f>IF(O1519="","",IF(OR(periods_per_year=26,periods_per_year=52),IF(periods_per_year=26,IF(O1519=1,fpdate,P1518+14),IF(periods_per_year=52,IF(O1519=1,fpdate,P1518+7),"n/a")),IF(periods_per_year=24,DATE(YEAR(fpdate),MONTH(fpdate)+(O1519-1)/2+IF(AND(DAY(fpdate)&gt;=15,MOD(O1519,2)=0),1,0),IF(MOD(O1519,2)=0,IF(DAY(fpdate)&gt;=15,DAY(fpdate)-14,DAY(fpdate)+14),DAY(fpdate))),IF(DAY(DATE(YEAR(fpdate),MONTH(fpdate)+O1519-1,DAY(fpdate)))&lt;&gt;DAY(fpdate),DATE(YEAR(fpdate),MONTH(fpdate)+O1519,0),DATE(YEAR(fpdate),MONTH(fpdate)+O1519-1,DAY(fpdate))))))</f>
        <v>#NAME?</v>
      </c>
      <c r="Q1519" s="80" t="str">
        <f>IF(O1519="","",IF(D1519&lt;&gt;"",D1519,IF(O1519=1,start_rate,IF(variable,IF(OR(O1519=1,O1519&lt;$J$23*periods_per_year),Q1518,MIN($J$24,IF(MOD(O1519-1,$J$26)=0,MAX($J$25,Q1518+$J$27),Q1518))),Q1518))))</f>
        <v>#NAME?</v>
      </c>
      <c r="R1519" s="78" t="str">
        <f t="shared" si="10"/>
        <v>#NAME?</v>
      </c>
      <c r="S1519" s="78" t="str">
        <f t="shared" si="11"/>
        <v>#NAME?</v>
      </c>
      <c r="T1519" s="78" t="str">
        <f t="shared" si="12"/>
        <v>#NAME?</v>
      </c>
      <c r="U1519" s="78" t="str">
        <f t="shared" si="13"/>
        <v>#NAME?</v>
      </c>
    </row>
    <row r="1520" ht="12.75" customHeight="1">
      <c r="A1520" s="74" t="str">
        <f t="shared" si="1"/>
        <v>#NAME?</v>
      </c>
      <c r="B1520" s="75" t="str">
        <f>IF(A1520="","",IF(OR(periods_per_year=26,periods_per_year=52),IF(periods_per_year=26,IF(A1520=1,fpdate,B1519+14),IF(periods_per_year=52,IF(A1520=1,fpdate,B1519+7),"n/a")),IF(periods_per_year=24,DATE(YEAR(fpdate),MONTH(fpdate)+(A1520-1)/2+IF(AND(DAY(fpdate)&gt;=15,MOD(A1520,2)=0),1,0),IF(MOD(A1520,2)=0,IF(DAY(fpdate)&gt;=15,DAY(fpdate)-14,DAY(fpdate)+14),DAY(fpdate))),IF(DAY(DATE(YEAR(fpdate),MONTH(fpdate)+A1520-1,DAY(fpdate)))&lt;&gt;DAY(fpdate),DATE(YEAR(fpdate),MONTH(fpdate)+A1520,0),DATE(YEAR(fpdate),MONTH(fpdate)+A1520-1,DAY(fpdate))))))</f>
        <v>#NAME?</v>
      </c>
      <c r="C1520" s="76" t="str">
        <f t="shared" si="2"/>
        <v>#NAME?</v>
      </c>
      <c r="D1520" s="77" t="str">
        <f>IF(A1520="","",IF(A1520=1,start_rate,IF(variable,IF(OR(A1520=1,A1520&lt;$J$23*periods_per_year),D1519,MIN($J$24,IF(MOD(A1520-1,$J$26)=0,MAX($J$25,D1519+$J$27),D1519))),D1519)))</f>
        <v>#NAME?</v>
      </c>
      <c r="E1520" s="78" t="str">
        <f t="shared" si="3"/>
        <v>#NAME?</v>
      </c>
      <c r="F1520" s="78" t="str">
        <f t="shared" si="4"/>
        <v>#NAME?</v>
      </c>
      <c r="G1520" s="78" t="str">
        <f>IF(OR(A1520="",A1520&lt;$E$23),"",IF(J1519&lt;=F1520,0,IF(IF(AND(A1520&gt;=$E$23,MOD(A1520-$E$23,int)=0),$E$24,0)+F1520&gt;=J1519+E1520,J1519+E1520-F1520,IF(AND(A1520&gt;=$E$23,MOD(A1520-$E$23,int)=0),$E$24,0)+IF(IF(AND(A1520&gt;=$E$23,MOD(A1520-$E$23,int)=0),$E$24,0)+IF(MOD(A1520-$E$27,periods_per_year)=0,$E$26,0)+F1520&lt;J1519+E1520,IF(MOD(A1520-$E$27,periods_per_year)=0,$E$26,0),J1519+E1520-IF(AND(A1520&gt;=$E$23,MOD(A1520-$E$23,int)=0),$E$24,0)-F1520))))</f>
        <v>#NAME?</v>
      </c>
      <c r="H1520" s="79"/>
      <c r="I1520" s="78" t="str">
        <f t="shared" si="5"/>
        <v>#NAME?</v>
      </c>
      <c r="J1520" s="78" t="str">
        <f t="shared" si="6"/>
        <v>#NAME?</v>
      </c>
      <c r="K1520" s="78" t="str">
        <f t="shared" si="7"/>
        <v>#NAME?</v>
      </c>
      <c r="L1520" s="78" t="str">
        <f t="shared" si="8"/>
        <v>#NAME?</v>
      </c>
      <c r="M1520" s="4"/>
      <c r="N1520" s="4"/>
      <c r="O1520" s="74" t="str">
        <f t="shared" si="9"/>
        <v>#NAME?</v>
      </c>
      <c r="P1520" s="75" t="str">
        <f>IF(O1520="","",IF(OR(periods_per_year=26,periods_per_year=52),IF(periods_per_year=26,IF(O1520=1,fpdate,P1519+14),IF(periods_per_year=52,IF(O1520=1,fpdate,P1519+7),"n/a")),IF(periods_per_year=24,DATE(YEAR(fpdate),MONTH(fpdate)+(O1520-1)/2+IF(AND(DAY(fpdate)&gt;=15,MOD(O1520,2)=0),1,0),IF(MOD(O1520,2)=0,IF(DAY(fpdate)&gt;=15,DAY(fpdate)-14,DAY(fpdate)+14),DAY(fpdate))),IF(DAY(DATE(YEAR(fpdate),MONTH(fpdate)+O1520-1,DAY(fpdate)))&lt;&gt;DAY(fpdate),DATE(YEAR(fpdate),MONTH(fpdate)+O1520,0),DATE(YEAR(fpdate),MONTH(fpdate)+O1520-1,DAY(fpdate))))))</f>
        <v>#NAME?</v>
      </c>
      <c r="Q1520" s="80" t="str">
        <f>IF(O1520="","",IF(D1520&lt;&gt;"",D1520,IF(O1520=1,start_rate,IF(variable,IF(OR(O1520=1,O1520&lt;$J$23*periods_per_year),Q1519,MIN($J$24,IF(MOD(O1520-1,$J$26)=0,MAX($J$25,Q1519+$J$27),Q1519))),Q1519))))</f>
        <v>#NAME?</v>
      </c>
      <c r="R1520" s="78" t="str">
        <f t="shared" si="10"/>
        <v>#NAME?</v>
      </c>
      <c r="S1520" s="78" t="str">
        <f t="shared" si="11"/>
        <v>#NAME?</v>
      </c>
      <c r="T1520" s="78" t="str">
        <f t="shared" si="12"/>
        <v>#NAME?</v>
      </c>
      <c r="U1520" s="78" t="str">
        <f t="shared" si="13"/>
        <v>#NAME?</v>
      </c>
    </row>
    <row r="1521" ht="12.75" customHeight="1">
      <c r="A1521" s="74" t="str">
        <f t="shared" si="1"/>
        <v>#NAME?</v>
      </c>
      <c r="B1521" s="75" t="str">
        <f>IF(A1521="","",IF(OR(periods_per_year=26,periods_per_year=52),IF(periods_per_year=26,IF(A1521=1,fpdate,B1520+14),IF(periods_per_year=52,IF(A1521=1,fpdate,B1520+7),"n/a")),IF(periods_per_year=24,DATE(YEAR(fpdate),MONTH(fpdate)+(A1521-1)/2+IF(AND(DAY(fpdate)&gt;=15,MOD(A1521,2)=0),1,0),IF(MOD(A1521,2)=0,IF(DAY(fpdate)&gt;=15,DAY(fpdate)-14,DAY(fpdate)+14),DAY(fpdate))),IF(DAY(DATE(YEAR(fpdate),MONTH(fpdate)+A1521-1,DAY(fpdate)))&lt;&gt;DAY(fpdate),DATE(YEAR(fpdate),MONTH(fpdate)+A1521,0),DATE(YEAR(fpdate),MONTH(fpdate)+A1521-1,DAY(fpdate))))))</f>
        <v>#NAME?</v>
      </c>
      <c r="C1521" s="76" t="str">
        <f t="shared" si="2"/>
        <v>#NAME?</v>
      </c>
      <c r="D1521" s="77" t="str">
        <f>IF(A1521="","",IF(A1521=1,start_rate,IF(variable,IF(OR(A1521=1,A1521&lt;$J$23*periods_per_year),D1520,MIN($J$24,IF(MOD(A1521-1,$J$26)=0,MAX($J$25,D1520+$J$27),D1520))),D1520)))</f>
        <v>#NAME?</v>
      </c>
      <c r="E1521" s="78" t="str">
        <f t="shared" si="3"/>
        <v>#NAME?</v>
      </c>
      <c r="F1521" s="78" t="str">
        <f t="shared" si="4"/>
        <v>#NAME?</v>
      </c>
      <c r="G1521" s="78" t="str">
        <f>IF(OR(A1521="",A1521&lt;$E$23),"",IF(J1520&lt;=F1521,0,IF(IF(AND(A1521&gt;=$E$23,MOD(A1521-$E$23,int)=0),$E$24,0)+F1521&gt;=J1520+E1521,J1520+E1521-F1521,IF(AND(A1521&gt;=$E$23,MOD(A1521-$E$23,int)=0),$E$24,0)+IF(IF(AND(A1521&gt;=$E$23,MOD(A1521-$E$23,int)=0),$E$24,0)+IF(MOD(A1521-$E$27,periods_per_year)=0,$E$26,0)+F1521&lt;J1520+E1521,IF(MOD(A1521-$E$27,periods_per_year)=0,$E$26,0),J1520+E1521-IF(AND(A1521&gt;=$E$23,MOD(A1521-$E$23,int)=0),$E$24,0)-F1521))))</f>
        <v>#NAME?</v>
      </c>
      <c r="H1521" s="79"/>
      <c r="I1521" s="78" t="str">
        <f t="shared" si="5"/>
        <v>#NAME?</v>
      </c>
      <c r="J1521" s="78" t="str">
        <f t="shared" si="6"/>
        <v>#NAME?</v>
      </c>
      <c r="K1521" s="78" t="str">
        <f t="shared" si="7"/>
        <v>#NAME?</v>
      </c>
      <c r="L1521" s="78" t="str">
        <f t="shared" si="8"/>
        <v>#NAME?</v>
      </c>
      <c r="M1521" s="4"/>
      <c r="N1521" s="4"/>
      <c r="O1521" s="74" t="str">
        <f t="shared" si="9"/>
        <v>#NAME?</v>
      </c>
      <c r="P1521" s="75" t="str">
        <f>IF(O1521="","",IF(OR(periods_per_year=26,periods_per_year=52),IF(periods_per_year=26,IF(O1521=1,fpdate,P1520+14),IF(periods_per_year=52,IF(O1521=1,fpdate,P1520+7),"n/a")),IF(periods_per_year=24,DATE(YEAR(fpdate),MONTH(fpdate)+(O1521-1)/2+IF(AND(DAY(fpdate)&gt;=15,MOD(O1521,2)=0),1,0),IF(MOD(O1521,2)=0,IF(DAY(fpdate)&gt;=15,DAY(fpdate)-14,DAY(fpdate)+14),DAY(fpdate))),IF(DAY(DATE(YEAR(fpdate),MONTH(fpdate)+O1521-1,DAY(fpdate)))&lt;&gt;DAY(fpdate),DATE(YEAR(fpdate),MONTH(fpdate)+O1521,0),DATE(YEAR(fpdate),MONTH(fpdate)+O1521-1,DAY(fpdate))))))</f>
        <v>#NAME?</v>
      </c>
      <c r="Q1521" s="80" t="str">
        <f>IF(O1521="","",IF(D1521&lt;&gt;"",D1521,IF(O1521=1,start_rate,IF(variable,IF(OR(O1521=1,O1521&lt;$J$23*periods_per_year),Q1520,MIN($J$24,IF(MOD(O1521-1,$J$26)=0,MAX($J$25,Q1520+$J$27),Q1520))),Q1520))))</f>
        <v>#NAME?</v>
      </c>
      <c r="R1521" s="78" t="str">
        <f t="shared" si="10"/>
        <v>#NAME?</v>
      </c>
      <c r="S1521" s="78" t="str">
        <f t="shared" si="11"/>
        <v>#NAME?</v>
      </c>
      <c r="T1521" s="78" t="str">
        <f t="shared" si="12"/>
        <v>#NAME?</v>
      </c>
      <c r="U1521" s="78" t="str">
        <f t="shared" si="13"/>
        <v>#NAME?</v>
      </c>
    </row>
    <row r="1522" ht="12.75" customHeight="1">
      <c r="A1522" s="74" t="str">
        <f t="shared" si="1"/>
        <v>#NAME?</v>
      </c>
      <c r="B1522" s="75" t="str">
        <f>IF(A1522="","",IF(OR(periods_per_year=26,periods_per_year=52),IF(periods_per_year=26,IF(A1522=1,fpdate,B1521+14),IF(periods_per_year=52,IF(A1522=1,fpdate,B1521+7),"n/a")),IF(periods_per_year=24,DATE(YEAR(fpdate),MONTH(fpdate)+(A1522-1)/2+IF(AND(DAY(fpdate)&gt;=15,MOD(A1522,2)=0),1,0),IF(MOD(A1522,2)=0,IF(DAY(fpdate)&gt;=15,DAY(fpdate)-14,DAY(fpdate)+14),DAY(fpdate))),IF(DAY(DATE(YEAR(fpdate),MONTH(fpdate)+A1522-1,DAY(fpdate)))&lt;&gt;DAY(fpdate),DATE(YEAR(fpdate),MONTH(fpdate)+A1522,0),DATE(YEAR(fpdate),MONTH(fpdate)+A1522-1,DAY(fpdate))))))</f>
        <v>#NAME?</v>
      </c>
      <c r="C1522" s="76" t="str">
        <f t="shared" si="2"/>
        <v>#NAME?</v>
      </c>
      <c r="D1522" s="77" t="str">
        <f>IF(A1522="","",IF(A1522=1,start_rate,IF(variable,IF(OR(A1522=1,A1522&lt;$J$23*periods_per_year),D1521,MIN($J$24,IF(MOD(A1522-1,$J$26)=0,MAX($J$25,D1521+$J$27),D1521))),D1521)))</f>
        <v>#NAME?</v>
      </c>
      <c r="E1522" s="78" t="str">
        <f t="shared" si="3"/>
        <v>#NAME?</v>
      </c>
      <c r="F1522" s="78" t="str">
        <f t="shared" si="4"/>
        <v>#NAME?</v>
      </c>
      <c r="G1522" s="78" t="str">
        <f>IF(OR(A1522="",A1522&lt;$E$23),"",IF(J1521&lt;=F1522,0,IF(IF(AND(A1522&gt;=$E$23,MOD(A1522-$E$23,int)=0),$E$24,0)+F1522&gt;=J1521+E1522,J1521+E1522-F1522,IF(AND(A1522&gt;=$E$23,MOD(A1522-$E$23,int)=0),$E$24,0)+IF(IF(AND(A1522&gt;=$E$23,MOD(A1522-$E$23,int)=0),$E$24,0)+IF(MOD(A1522-$E$27,periods_per_year)=0,$E$26,0)+F1522&lt;J1521+E1522,IF(MOD(A1522-$E$27,periods_per_year)=0,$E$26,0),J1521+E1522-IF(AND(A1522&gt;=$E$23,MOD(A1522-$E$23,int)=0),$E$24,0)-F1522))))</f>
        <v>#NAME?</v>
      </c>
      <c r="H1522" s="79"/>
      <c r="I1522" s="78" t="str">
        <f t="shared" si="5"/>
        <v>#NAME?</v>
      </c>
      <c r="J1522" s="78" t="str">
        <f t="shared" si="6"/>
        <v>#NAME?</v>
      </c>
      <c r="K1522" s="78" t="str">
        <f t="shared" si="7"/>
        <v>#NAME?</v>
      </c>
      <c r="L1522" s="78" t="str">
        <f t="shared" si="8"/>
        <v>#NAME?</v>
      </c>
      <c r="M1522" s="4"/>
      <c r="N1522" s="4"/>
      <c r="O1522" s="74" t="str">
        <f t="shared" si="9"/>
        <v>#NAME?</v>
      </c>
      <c r="P1522" s="75" t="str">
        <f>IF(O1522="","",IF(OR(periods_per_year=26,periods_per_year=52),IF(periods_per_year=26,IF(O1522=1,fpdate,P1521+14),IF(periods_per_year=52,IF(O1522=1,fpdate,P1521+7),"n/a")),IF(periods_per_year=24,DATE(YEAR(fpdate),MONTH(fpdate)+(O1522-1)/2+IF(AND(DAY(fpdate)&gt;=15,MOD(O1522,2)=0),1,0),IF(MOD(O1522,2)=0,IF(DAY(fpdate)&gt;=15,DAY(fpdate)-14,DAY(fpdate)+14),DAY(fpdate))),IF(DAY(DATE(YEAR(fpdate),MONTH(fpdate)+O1522-1,DAY(fpdate)))&lt;&gt;DAY(fpdate),DATE(YEAR(fpdate),MONTH(fpdate)+O1522,0),DATE(YEAR(fpdate),MONTH(fpdate)+O1522-1,DAY(fpdate))))))</f>
        <v>#NAME?</v>
      </c>
      <c r="Q1522" s="80" t="str">
        <f>IF(O1522="","",IF(D1522&lt;&gt;"",D1522,IF(O1522=1,start_rate,IF(variable,IF(OR(O1522=1,O1522&lt;$J$23*periods_per_year),Q1521,MIN($J$24,IF(MOD(O1522-1,$J$26)=0,MAX($J$25,Q1521+$J$27),Q1521))),Q1521))))</f>
        <v>#NAME?</v>
      </c>
      <c r="R1522" s="78" t="str">
        <f t="shared" si="10"/>
        <v>#NAME?</v>
      </c>
      <c r="S1522" s="78" t="str">
        <f t="shared" si="11"/>
        <v>#NAME?</v>
      </c>
      <c r="T1522" s="78" t="str">
        <f t="shared" si="12"/>
        <v>#NAME?</v>
      </c>
      <c r="U1522" s="78" t="str">
        <f t="shared" si="13"/>
        <v>#NAME?</v>
      </c>
    </row>
    <row r="1523" ht="12.75" customHeight="1">
      <c r="A1523" s="74" t="str">
        <f t="shared" si="1"/>
        <v>#NAME?</v>
      </c>
      <c r="B1523" s="75" t="str">
        <f>IF(A1523="","",IF(OR(periods_per_year=26,periods_per_year=52),IF(periods_per_year=26,IF(A1523=1,fpdate,B1522+14),IF(periods_per_year=52,IF(A1523=1,fpdate,B1522+7),"n/a")),IF(periods_per_year=24,DATE(YEAR(fpdate),MONTH(fpdate)+(A1523-1)/2+IF(AND(DAY(fpdate)&gt;=15,MOD(A1523,2)=0),1,0),IF(MOD(A1523,2)=0,IF(DAY(fpdate)&gt;=15,DAY(fpdate)-14,DAY(fpdate)+14),DAY(fpdate))),IF(DAY(DATE(YEAR(fpdate),MONTH(fpdate)+A1523-1,DAY(fpdate)))&lt;&gt;DAY(fpdate),DATE(YEAR(fpdate),MONTH(fpdate)+A1523,0),DATE(YEAR(fpdate),MONTH(fpdate)+A1523-1,DAY(fpdate))))))</f>
        <v>#NAME?</v>
      </c>
      <c r="C1523" s="76" t="str">
        <f t="shared" si="2"/>
        <v>#NAME?</v>
      </c>
      <c r="D1523" s="77" t="str">
        <f>IF(A1523="","",IF(A1523=1,start_rate,IF(variable,IF(OR(A1523=1,A1523&lt;$J$23*periods_per_year),D1522,MIN($J$24,IF(MOD(A1523-1,$J$26)=0,MAX($J$25,D1522+$J$27),D1522))),D1522)))</f>
        <v>#NAME?</v>
      </c>
      <c r="E1523" s="78" t="str">
        <f t="shared" si="3"/>
        <v>#NAME?</v>
      </c>
      <c r="F1523" s="78" t="str">
        <f t="shared" si="4"/>
        <v>#NAME?</v>
      </c>
      <c r="G1523" s="78" t="str">
        <f>IF(OR(A1523="",A1523&lt;$E$23),"",IF(J1522&lt;=F1523,0,IF(IF(AND(A1523&gt;=$E$23,MOD(A1523-$E$23,int)=0),$E$24,0)+F1523&gt;=J1522+E1523,J1522+E1523-F1523,IF(AND(A1523&gt;=$E$23,MOD(A1523-$E$23,int)=0),$E$24,0)+IF(IF(AND(A1523&gt;=$E$23,MOD(A1523-$E$23,int)=0),$E$24,0)+IF(MOD(A1523-$E$27,periods_per_year)=0,$E$26,0)+F1523&lt;J1522+E1523,IF(MOD(A1523-$E$27,periods_per_year)=0,$E$26,0),J1522+E1523-IF(AND(A1523&gt;=$E$23,MOD(A1523-$E$23,int)=0),$E$24,0)-F1523))))</f>
        <v>#NAME?</v>
      </c>
      <c r="H1523" s="79"/>
      <c r="I1523" s="78" t="str">
        <f t="shared" si="5"/>
        <v>#NAME?</v>
      </c>
      <c r="J1523" s="78" t="str">
        <f t="shared" si="6"/>
        <v>#NAME?</v>
      </c>
      <c r="K1523" s="78" t="str">
        <f t="shared" si="7"/>
        <v>#NAME?</v>
      </c>
      <c r="L1523" s="78" t="str">
        <f t="shared" si="8"/>
        <v>#NAME?</v>
      </c>
      <c r="M1523" s="4"/>
      <c r="N1523" s="4"/>
      <c r="O1523" s="74" t="str">
        <f t="shared" si="9"/>
        <v>#NAME?</v>
      </c>
      <c r="P1523" s="75" t="str">
        <f>IF(O1523="","",IF(OR(periods_per_year=26,periods_per_year=52),IF(periods_per_year=26,IF(O1523=1,fpdate,P1522+14),IF(periods_per_year=52,IF(O1523=1,fpdate,P1522+7),"n/a")),IF(periods_per_year=24,DATE(YEAR(fpdate),MONTH(fpdate)+(O1523-1)/2+IF(AND(DAY(fpdate)&gt;=15,MOD(O1523,2)=0),1,0),IF(MOD(O1523,2)=0,IF(DAY(fpdate)&gt;=15,DAY(fpdate)-14,DAY(fpdate)+14),DAY(fpdate))),IF(DAY(DATE(YEAR(fpdate),MONTH(fpdate)+O1523-1,DAY(fpdate)))&lt;&gt;DAY(fpdate),DATE(YEAR(fpdate),MONTH(fpdate)+O1523,0),DATE(YEAR(fpdate),MONTH(fpdate)+O1523-1,DAY(fpdate))))))</f>
        <v>#NAME?</v>
      </c>
      <c r="Q1523" s="80" t="str">
        <f>IF(O1523="","",IF(D1523&lt;&gt;"",D1523,IF(O1523=1,start_rate,IF(variable,IF(OR(O1523=1,O1523&lt;$J$23*periods_per_year),Q1522,MIN($J$24,IF(MOD(O1523-1,$J$26)=0,MAX($J$25,Q1522+$J$27),Q1522))),Q1522))))</f>
        <v>#NAME?</v>
      </c>
      <c r="R1523" s="78" t="str">
        <f t="shared" si="10"/>
        <v>#NAME?</v>
      </c>
      <c r="S1523" s="78" t="str">
        <f t="shared" si="11"/>
        <v>#NAME?</v>
      </c>
      <c r="T1523" s="78" t="str">
        <f t="shared" si="12"/>
        <v>#NAME?</v>
      </c>
      <c r="U1523" s="78" t="str">
        <f t="shared" si="13"/>
        <v>#NAME?</v>
      </c>
    </row>
    <row r="1524" ht="12.75" customHeight="1">
      <c r="A1524" s="74" t="str">
        <f t="shared" si="1"/>
        <v>#NAME?</v>
      </c>
      <c r="B1524" s="75" t="str">
        <f>IF(A1524="","",IF(OR(periods_per_year=26,periods_per_year=52),IF(periods_per_year=26,IF(A1524=1,fpdate,B1523+14),IF(periods_per_year=52,IF(A1524=1,fpdate,B1523+7),"n/a")),IF(periods_per_year=24,DATE(YEAR(fpdate),MONTH(fpdate)+(A1524-1)/2+IF(AND(DAY(fpdate)&gt;=15,MOD(A1524,2)=0),1,0),IF(MOD(A1524,2)=0,IF(DAY(fpdate)&gt;=15,DAY(fpdate)-14,DAY(fpdate)+14),DAY(fpdate))),IF(DAY(DATE(YEAR(fpdate),MONTH(fpdate)+A1524-1,DAY(fpdate)))&lt;&gt;DAY(fpdate),DATE(YEAR(fpdate),MONTH(fpdate)+A1524,0),DATE(YEAR(fpdate),MONTH(fpdate)+A1524-1,DAY(fpdate))))))</f>
        <v>#NAME?</v>
      </c>
      <c r="C1524" s="76" t="str">
        <f t="shared" si="2"/>
        <v>#NAME?</v>
      </c>
      <c r="D1524" s="77" t="str">
        <f>IF(A1524="","",IF(A1524=1,start_rate,IF(variable,IF(OR(A1524=1,A1524&lt;$J$23*periods_per_year),D1523,MIN($J$24,IF(MOD(A1524-1,$J$26)=0,MAX($J$25,D1523+$J$27),D1523))),D1523)))</f>
        <v>#NAME?</v>
      </c>
      <c r="E1524" s="78" t="str">
        <f t="shared" si="3"/>
        <v>#NAME?</v>
      </c>
      <c r="F1524" s="78" t="str">
        <f t="shared" si="4"/>
        <v>#NAME?</v>
      </c>
      <c r="G1524" s="78" t="str">
        <f>IF(OR(A1524="",A1524&lt;$E$23),"",IF(J1523&lt;=F1524,0,IF(IF(AND(A1524&gt;=$E$23,MOD(A1524-$E$23,int)=0),$E$24,0)+F1524&gt;=J1523+E1524,J1523+E1524-F1524,IF(AND(A1524&gt;=$E$23,MOD(A1524-$E$23,int)=0),$E$24,0)+IF(IF(AND(A1524&gt;=$E$23,MOD(A1524-$E$23,int)=0),$E$24,0)+IF(MOD(A1524-$E$27,periods_per_year)=0,$E$26,0)+F1524&lt;J1523+E1524,IF(MOD(A1524-$E$27,periods_per_year)=0,$E$26,0),J1523+E1524-IF(AND(A1524&gt;=$E$23,MOD(A1524-$E$23,int)=0),$E$24,0)-F1524))))</f>
        <v>#NAME?</v>
      </c>
      <c r="H1524" s="79"/>
      <c r="I1524" s="78" t="str">
        <f t="shared" si="5"/>
        <v>#NAME?</v>
      </c>
      <c r="J1524" s="78" t="str">
        <f t="shared" si="6"/>
        <v>#NAME?</v>
      </c>
      <c r="K1524" s="78" t="str">
        <f t="shared" si="7"/>
        <v>#NAME?</v>
      </c>
      <c r="L1524" s="78" t="str">
        <f t="shared" si="8"/>
        <v>#NAME?</v>
      </c>
      <c r="M1524" s="4"/>
      <c r="N1524" s="4"/>
      <c r="O1524" s="74" t="str">
        <f t="shared" si="9"/>
        <v>#NAME?</v>
      </c>
      <c r="P1524" s="75" t="str">
        <f>IF(O1524="","",IF(OR(periods_per_year=26,periods_per_year=52),IF(periods_per_year=26,IF(O1524=1,fpdate,P1523+14),IF(periods_per_year=52,IF(O1524=1,fpdate,P1523+7),"n/a")),IF(periods_per_year=24,DATE(YEAR(fpdate),MONTH(fpdate)+(O1524-1)/2+IF(AND(DAY(fpdate)&gt;=15,MOD(O1524,2)=0),1,0),IF(MOD(O1524,2)=0,IF(DAY(fpdate)&gt;=15,DAY(fpdate)-14,DAY(fpdate)+14),DAY(fpdate))),IF(DAY(DATE(YEAR(fpdate),MONTH(fpdate)+O1524-1,DAY(fpdate)))&lt;&gt;DAY(fpdate),DATE(YEAR(fpdate),MONTH(fpdate)+O1524,0),DATE(YEAR(fpdate),MONTH(fpdate)+O1524-1,DAY(fpdate))))))</f>
        <v>#NAME?</v>
      </c>
      <c r="Q1524" s="80" t="str">
        <f>IF(O1524="","",IF(D1524&lt;&gt;"",D1524,IF(O1524=1,start_rate,IF(variable,IF(OR(O1524=1,O1524&lt;$J$23*periods_per_year),Q1523,MIN($J$24,IF(MOD(O1524-1,$J$26)=0,MAX($J$25,Q1523+$J$27),Q1523))),Q1523))))</f>
        <v>#NAME?</v>
      </c>
      <c r="R1524" s="78" t="str">
        <f t="shared" si="10"/>
        <v>#NAME?</v>
      </c>
      <c r="S1524" s="78" t="str">
        <f t="shared" si="11"/>
        <v>#NAME?</v>
      </c>
      <c r="T1524" s="78" t="str">
        <f t="shared" si="12"/>
        <v>#NAME?</v>
      </c>
      <c r="U1524" s="78" t="str">
        <f t="shared" si="13"/>
        <v>#NAME?</v>
      </c>
    </row>
    <row r="1525" ht="12.75" customHeight="1">
      <c r="A1525" s="74" t="str">
        <f t="shared" si="1"/>
        <v>#NAME?</v>
      </c>
      <c r="B1525" s="75" t="str">
        <f>IF(A1525="","",IF(OR(periods_per_year=26,periods_per_year=52),IF(periods_per_year=26,IF(A1525=1,fpdate,B1524+14),IF(periods_per_year=52,IF(A1525=1,fpdate,B1524+7),"n/a")),IF(periods_per_year=24,DATE(YEAR(fpdate),MONTH(fpdate)+(A1525-1)/2+IF(AND(DAY(fpdate)&gt;=15,MOD(A1525,2)=0),1,0),IF(MOD(A1525,2)=0,IF(DAY(fpdate)&gt;=15,DAY(fpdate)-14,DAY(fpdate)+14),DAY(fpdate))),IF(DAY(DATE(YEAR(fpdate),MONTH(fpdate)+A1525-1,DAY(fpdate)))&lt;&gt;DAY(fpdate),DATE(YEAR(fpdate),MONTH(fpdate)+A1525,0),DATE(YEAR(fpdate),MONTH(fpdate)+A1525-1,DAY(fpdate))))))</f>
        <v>#NAME?</v>
      </c>
      <c r="C1525" s="76" t="str">
        <f t="shared" si="2"/>
        <v>#NAME?</v>
      </c>
      <c r="D1525" s="77" t="str">
        <f>IF(A1525="","",IF(A1525=1,start_rate,IF(variable,IF(OR(A1525=1,A1525&lt;$J$23*periods_per_year),D1524,MIN($J$24,IF(MOD(A1525-1,$J$26)=0,MAX($J$25,D1524+$J$27),D1524))),D1524)))</f>
        <v>#NAME?</v>
      </c>
      <c r="E1525" s="78" t="str">
        <f t="shared" si="3"/>
        <v>#NAME?</v>
      </c>
      <c r="F1525" s="78" t="str">
        <f t="shared" si="4"/>
        <v>#NAME?</v>
      </c>
      <c r="G1525" s="78" t="str">
        <f>IF(OR(A1525="",A1525&lt;$E$23),"",IF(J1524&lt;=F1525,0,IF(IF(AND(A1525&gt;=$E$23,MOD(A1525-$E$23,int)=0),$E$24,0)+F1525&gt;=J1524+E1525,J1524+E1525-F1525,IF(AND(A1525&gt;=$E$23,MOD(A1525-$E$23,int)=0),$E$24,0)+IF(IF(AND(A1525&gt;=$E$23,MOD(A1525-$E$23,int)=0),$E$24,0)+IF(MOD(A1525-$E$27,periods_per_year)=0,$E$26,0)+F1525&lt;J1524+E1525,IF(MOD(A1525-$E$27,periods_per_year)=0,$E$26,0),J1524+E1525-IF(AND(A1525&gt;=$E$23,MOD(A1525-$E$23,int)=0),$E$24,0)-F1525))))</f>
        <v>#NAME?</v>
      </c>
      <c r="H1525" s="79"/>
      <c r="I1525" s="78" t="str">
        <f t="shared" si="5"/>
        <v>#NAME?</v>
      </c>
      <c r="J1525" s="78" t="str">
        <f t="shared" si="6"/>
        <v>#NAME?</v>
      </c>
      <c r="K1525" s="78" t="str">
        <f t="shared" si="7"/>
        <v>#NAME?</v>
      </c>
      <c r="L1525" s="78" t="str">
        <f t="shared" si="8"/>
        <v>#NAME?</v>
      </c>
      <c r="M1525" s="4"/>
      <c r="N1525" s="4"/>
      <c r="O1525" s="74" t="str">
        <f t="shared" si="9"/>
        <v>#NAME?</v>
      </c>
      <c r="P1525" s="75" t="str">
        <f>IF(O1525="","",IF(OR(periods_per_year=26,periods_per_year=52),IF(periods_per_year=26,IF(O1525=1,fpdate,P1524+14),IF(periods_per_year=52,IF(O1525=1,fpdate,P1524+7),"n/a")),IF(periods_per_year=24,DATE(YEAR(fpdate),MONTH(fpdate)+(O1525-1)/2+IF(AND(DAY(fpdate)&gt;=15,MOD(O1525,2)=0),1,0),IF(MOD(O1525,2)=0,IF(DAY(fpdate)&gt;=15,DAY(fpdate)-14,DAY(fpdate)+14),DAY(fpdate))),IF(DAY(DATE(YEAR(fpdate),MONTH(fpdate)+O1525-1,DAY(fpdate)))&lt;&gt;DAY(fpdate),DATE(YEAR(fpdate),MONTH(fpdate)+O1525,0),DATE(YEAR(fpdate),MONTH(fpdate)+O1525-1,DAY(fpdate))))))</f>
        <v>#NAME?</v>
      </c>
      <c r="Q1525" s="80" t="str">
        <f>IF(O1525="","",IF(D1525&lt;&gt;"",D1525,IF(O1525=1,start_rate,IF(variable,IF(OR(O1525=1,O1525&lt;$J$23*periods_per_year),Q1524,MIN($J$24,IF(MOD(O1525-1,$J$26)=0,MAX($J$25,Q1524+$J$27),Q1524))),Q1524))))</f>
        <v>#NAME?</v>
      </c>
      <c r="R1525" s="78" t="str">
        <f t="shared" si="10"/>
        <v>#NAME?</v>
      </c>
      <c r="S1525" s="78" t="str">
        <f t="shared" si="11"/>
        <v>#NAME?</v>
      </c>
      <c r="T1525" s="78" t="str">
        <f t="shared" si="12"/>
        <v>#NAME?</v>
      </c>
      <c r="U1525" s="78" t="str">
        <f t="shared" si="13"/>
        <v>#NAME?</v>
      </c>
    </row>
    <row r="1526" ht="12.75" customHeight="1">
      <c r="A1526" s="74" t="str">
        <f t="shared" si="1"/>
        <v>#NAME?</v>
      </c>
      <c r="B1526" s="75" t="str">
        <f>IF(A1526="","",IF(OR(periods_per_year=26,periods_per_year=52),IF(periods_per_year=26,IF(A1526=1,fpdate,B1525+14),IF(periods_per_year=52,IF(A1526=1,fpdate,B1525+7),"n/a")),IF(periods_per_year=24,DATE(YEAR(fpdate),MONTH(fpdate)+(A1526-1)/2+IF(AND(DAY(fpdate)&gt;=15,MOD(A1526,2)=0),1,0),IF(MOD(A1526,2)=0,IF(DAY(fpdate)&gt;=15,DAY(fpdate)-14,DAY(fpdate)+14),DAY(fpdate))),IF(DAY(DATE(YEAR(fpdate),MONTH(fpdate)+A1526-1,DAY(fpdate)))&lt;&gt;DAY(fpdate),DATE(YEAR(fpdate),MONTH(fpdate)+A1526,0),DATE(YEAR(fpdate),MONTH(fpdate)+A1526-1,DAY(fpdate))))))</f>
        <v>#NAME?</v>
      </c>
      <c r="C1526" s="76" t="str">
        <f t="shared" si="2"/>
        <v>#NAME?</v>
      </c>
      <c r="D1526" s="77" t="str">
        <f>IF(A1526="","",IF(A1526=1,start_rate,IF(variable,IF(OR(A1526=1,A1526&lt;$J$23*periods_per_year),D1525,MIN($J$24,IF(MOD(A1526-1,$J$26)=0,MAX($J$25,D1525+$J$27),D1525))),D1525)))</f>
        <v>#NAME?</v>
      </c>
      <c r="E1526" s="78" t="str">
        <f t="shared" si="3"/>
        <v>#NAME?</v>
      </c>
      <c r="F1526" s="78" t="str">
        <f t="shared" si="4"/>
        <v>#NAME?</v>
      </c>
      <c r="G1526" s="78" t="str">
        <f>IF(OR(A1526="",A1526&lt;$E$23),"",IF(J1525&lt;=F1526,0,IF(IF(AND(A1526&gt;=$E$23,MOD(A1526-$E$23,int)=0),$E$24,0)+F1526&gt;=J1525+E1526,J1525+E1526-F1526,IF(AND(A1526&gt;=$E$23,MOD(A1526-$E$23,int)=0),$E$24,0)+IF(IF(AND(A1526&gt;=$E$23,MOD(A1526-$E$23,int)=0),$E$24,0)+IF(MOD(A1526-$E$27,periods_per_year)=0,$E$26,0)+F1526&lt;J1525+E1526,IF(MOD(A1526-$E$27,periods_per_year)=0,$E$26,0),J1525+E1526-IF(AND(A1526&gt;=$E$23,MOD(A1526-$E$23,int)=0),$E$24,0)-F1526))))</f>
        <v>#NAME?</v>
      </c>
      <c r="H1526" s="79"/>
      <c r="I1526" s="78" t="str">
        <f t="shared" si="5"/>
        <v>#NAME?</v>
      </c>
      <c r="J1526" s="78" t="str">
        <f t="shared" si="6"/>
        <v>#NAME?</v>
      </c>
      <c r="K1526" s="78" t="str">
        <f t="shared" si="7"/>
        <v>#NAME?</v>
      </c>
      <c r="L1526" s="78" t="str">
        <f t="shared" si="8"/>
        <v>#NAME?</v>
      </c>
      <c r="M1526" s="4"/>
      <c r="N1526" s="4"/>
      <c r="O1526" s="74" t="str">
        <f t="shared" si="9"/>
        <v>#NAME?</v>
      </c>
      <c r="P1526" s="75" t="str">
        <f>IF(O1526="","",IF(OR(periods_per_year=26,periods_per_year=52),IF(periods_per_year=26,IF(O1526=1,fpdate,P1525+14),IF(periods_per_year=52,IF(O1526=1,fpdate,P1525+7),"n/a")),IF(periods_per_year=24,DATE(YEAR(fpdate),MONTH(fpdate)+(O1526-1)/2+IF(AND(DAY(fpdate)&gt;=15,MOD(O1526,2)=0),1,0),IF(MOD(O1526,2)=0,IF(DAY(fpdate)&gt;=15,DAY(fpdate)-14,DAY(fpdate)+14),DAY(fpdate))),IF(DAY(DATE(YEAR(fpdate),MONTH(fpdate)+O1526-1,DAY(fpdate)))&lt;&gt;DAY(fpdate),DATE(YEAR(fpdate),MONTH(fpdate)+O1526,0),DATE(YEAR(fpdate),MONTH(fpdate)+O1526-1,DAY(fpdate))))))</f>
        <v>#NAME?</v>
      </c>
      <c r="Q1526" s="80" t="str">
        <f>IF(O1526="","",IF(D1526&lt;&gt;"",D1526,IF(O1526=1,start_rate,IF(variable,IF(OR(O1526=1,O1526&lt;$J$23*periods_per_year),Q1525,MIN($J$24,IF(MOD(O1526-1,$J$26)=0,MAX($J$25,Q1525+$J$27),Q1525))),Q1525))))</f>
        <v>#NAME?</v>
      </c>
      <c r="R1526" s="78" t="str">
        <f t="shared" si="10"/>
        <v>#NAME?</v>
      </c>
      <c r="S1526" s="78" t="str">
        <f t="shared" si="11"/>
        <v>#NAME?</v>
      </c>
      <c r="T1526" s="78" t="str">
        <f t="shared" si="12"/>
        <v>#NAME?</v>
      </c>
      <c r="U1526" s="78" t="str">
        <f t="shared" si="13"/>
        <v>#NAME?</v>
      </c>
    </row>
    <row r="1527" ht="12.75" customHeight="1">
      <c r="A1527" s="74" t="str">
        <f t="shared" si="1"/>
        <v>#NAME?</v>
      </c>
      <c r="B1527" s="75" t="str">
        <f>IF(A1527="","",IF(OR(periods_per_year=26,periods_per_year=52),IF(periods_per_year=26,IF(A1527=1,fpdate,B1526+14),IF(periods_per_year=52,IF(A1527=1,fpdate,B1526+7),"n/a")),IF(periods_per_year=24,DATE(YEAR(fpdate),MONTH(fpdate)+(A1527-1)/2+IF(AND(DAY(fpdate)&gt;=15,MOD(A1527,2)=0),1,0),IF(MOD(A1527,2)=0,IF(DAY(fpdate)&gt;=15,DAY(fpdate)-14,DAY(fpdate)+14),DAY(fpdate))),IF(DAY(DATE(YEAR(fpdate),MONTH(fpdate)+A1527-1,DAY(fpdate)))&lt;&gt;DAY(fpdate),DATE(YEAR(fpdate),MONTH(fpdate)+A1527,0),DATE(YEAR(fpdate),MONTH(fpdate)+A1527-1,DAY(fpdate))))))</f>
        <v>#NAME?</v>
      </c>
      <c r="C1527" s="76" t="str">
        <f t="shared" si="2"/>
        <v>#NAME?</v>
      </c>
      <c r="D1527" s="77" t="str">
        <f>IF(A1527="","",IF(A1527=1,start_rate,IF(variable,IF(OR(A1527=1,A1527&lt;$J$23*periods_per_year),D1526,MIN($J$24,IF(MOD(A1527-1,$J$26)=0,MAX($J$25,D1526+$J$27),D1526))),D1526)))</f>
        <v>#NAME?</v>
      </c>
      <c r="E1527" s="78" t="str">
        <f t="shared" si="3"/>
        <v>#NAME?</v>
      </c>
      <c r="F1527" s="78" t="str">
        <f t="shared" si="4"/>
        <v>#NAME?</v>
      </c>
      <c r="G1527" s="78" t="str">
        <f>IF(OR(A1527="",A1527&lt;$E$23),"",IF(J1526&lt;=F1527,0,IF(IF(AND(A1527&gt;=$E$23,MOD(A1527-$E$23,int)=0),$E$24,0)+F1527&gt;=J1526+E1527,J1526+E1527-F1527,IF(AND(A1527&gt;=$E$23,MOD(A1527-$E$23,int)=0),$E$24,0)+IF(IF(AND(A1527&gt;=$E$23,MOD(A1527-$E$23,int)=0),$E$24,0)+IF(MOD(A1527-$E$27,periods_per_year)=0,$E$26,0)+F1527&lt;J1526+E1527,IF(MOD(A1527-$E$27,periods_per_year)=0,$E$26,0),J1526+E1527-IF(AND(A1527&gt;=$E$23,MOD(A1527-$E$23,int)=0),$E$24,0)-F1527))))</f>
        <v>#NAME?</v>
      </c>
      <c r="H1527" s="79"/>
      <c r="I1527" s="78" t="str">
        <f t="shared" si="5"/>
        <v>#NAME?</v>
      </c>
      <c r="J1527" s="78" t="str">
        <f t="shared" si="6"/>
        <v>#NAME?</v>
      </c>
      <c r="K1527" s="78" t="str">
        <f t="shared" si="7"/>
        <v>#NAME?</v>
      </c>
      <c r="L1527" s="78" t="str">
        <f t="shared" si="8"/>
        <v>#NAME?</v>
      </c>
      <c r="M1527" s="4"/>
      <c r="N1527" s="4"/>
      <c r="O1527" s="74" t="str">
        <f t="shared" si="9"/>
        <v>#NAME?</v>
      </c>
      <c r="P1527" s="75" t="str">
        <f>IF(O1527="","",IF(OR(periods_per_year=26,periods_per_year=52),IF(periods_per_year=26,IF(O1527=1,fpdate,P1526+14),IF(periods_per_year=52,IF(O1527=1,fpdate,P1526+7),"n/a")),IF(periods_per_year=24,DATE(YEAR(fpdate),MONTH(fpdate)+(O1527-1)/2+IF(AND(DAY(fpdate)&gt;=15,MOD(O1527,2)=0),1,0),IF(MOD(O1527,2)=0,IF(DAY(fpdate)&gt;=15,DAY(fpdate)-14,DAY(fpdate)+14),DAY(fpdate))),IF(DAY(DATE(YEAR(fpdate),MONTH(fpdate)+O1527-1,DAY(fpdate)))&lt;&gt;DAY(fpdate),DATE(YEAR(fpdate),MONTH(fpdate)+O1527,0),DATE(YEAR(fpdate),MONTH(fpdate)+O1527-1,DAY(fpdate))))))</f>
        <v>#NAME?</v>
      </c>
      <c r="Q1527" s="80" t="str">
        <f>IF(O1527="","",IF(D1527&lt;&gt;"",D1527,IF(O1527=1,start_rate,IF(variable,IF(OR(O1527=1,O1527&lt;$J$23*periods_per_year),Q1526,MIN($J$24,IF(MOD(O1527-1,$J$26)=0,MAX($J$25,Q1526+$J$27),Q1526))),Q1526))))</f>
        <v>#NAME?</v>
      </c>
      <c r="R1527" s="78" t="str">
        <f t="shared" si="10"/>
        <v>#NAME?</v>
      </c>
      <c r="S1527" s="78" t="str">
        <f t="shared" si="11"/>
        <v>#NAME?</v>
      </c>
      <c r="T1527" s="78" t="str">
        <f t="shared" si="12"/>
        <v>#NAME?</v>
      </c>
      <c r="U1527" s="78" t="str">
        <f t="shared" si="13"/>
        <v>#NAME?</v>
      </c>
    </row>
    <row r="1528" ht="12.75" customHeight="1">
      <c r="A1528" s="74" t="str">
        <f t="shared" si="1"/>
        <v>#NAME?</v>
      </c>
      <c r="B1528" s="75" t="str">
        <f>IF(A1528="","",IF(OR(periods_per_year=26,periods_per_year=52),IF(periods_per_year=26,IF(A1528=1,fpdate,B1527+14),IF(periods_per_year=52,IF(A1528=1,fpdate,B1527+7),"n/a")),IF(periods_per_year=24,DATE(YEAR(fpdate),MONTH(fpdate)+(A1528-1)/2+IF(AND(DAY(fpdate)&gt;=15,MOD(A1528,2)=0),1,0),IF(MOD(A1528,2)=0,IF(DAY(fpdate)&gt;=15,DAY(fpdate)-14,DAY(fpdate)+14),DAY(fpdate))),IF(DAY(DATE(YEAR(fpdate),MONTH(fpdate)+A1528-1,DAY(fpdate)))&lt;&gt;DAY(fpdate),DATE(YEAR(fpdate),MONTH(fpdate)+A1528,0),DATE(YEAR(fpdate),MONTH(fpdate)+A1528-1,DAY(fpdate))))))</f>
        <v>#NAME?</v>
      </c>
      <c r="C1528" s="76" t="str">
        <f t="shared" si="2"/>
        <v>#NAME?</v>
      </c>
      <c r="D1528" s="77" t="str">
        <f>IF(A1528="","",IF(A1528=1,start_rate,IF(variable,IF(OR(A1528=1,A1528&lt;$J$23*periods_per_year),D1527,MIN($J$24,IF(MOD(A1528-1,$J$26)=0,MAX($J$25,D1527+$J$27),D1527))),D1527)))</f>
        <v>#NAME?</v>
      </c>
      <c r="E1528" s="78" t="str">
        <f t="shared" si="3"/>
        <v>#NAME?</v>
      </c>
      <c r="F1528" s="78" t="str">
        <f t="shared" si="4"/>
        <v>#NAME?</v>
      </c>
      <c r="G1528" s="78" t="str">
        <f>IF(OR(A1528="",A1528&lt;$E$23),"",IF(J1527&lt;=F1528,0,IF(IF(AND(A1528&gt;=$E$23,MOD(A1528-$E$23,int)=0),$E$24,0)+F1528&gt;=J1527+E1528,J1527+E1528-F1528,IF(AND(A1528&gt;=$E$23,MOD(A1528-$E$23,int)=0),$E$24,0)+IF(IF(AND(A1528&gt;=$E$23,MOD(A1528-$E$23,int)=0),$E$24,0)+IF(MOD(A1528-$E$27,periods_per_year)=0,$E$26,0)+F1528&lt;J1527+E1528,IF(MOD(A1528-$E$27,periods_per_year)=0,$E$26,0),J1527+E1528-IF(AND(A1528&gt;=$E$23,MOD(A1528-$E$23,int)=0),$E$24,0)-F1528))))</f>
        <v>#NAME?</v>
      </c>
      <c r="H1528" s="79"/>
      <c r="I1528" s="78" t="str">
        <f t="shared" si="5"/>
        <v>#NAME?</v>
      </c>
      <c r="J1528" s="78" t="str">
        <f t="shared" si="6"/>
        <v>#NAME?</v>
      </c>
      <c r="K1528" s="78" t="str">
        <f t="shared" si="7"/>
        <v>#NAME?</v>
      </c>
      <c r="L1528" s="78" t="str">
        <f t="shared" si="8"/>
        <v>#NAME?</v>
      </c>
      <c r="M1528" s="4"/>
      <c r="N1528" s="4"/>
      <c r="O1528" s="74" t="str">
        <f t="shared" si="9"/>
        <v>#NAME?</v>
      </c>
      <c r="P1528" s="75" t="str">
        <f>IF(O1528="","",IF(OR(periods_per_year=26,periods_per_year=52),IF(periods_per_year=26,IF(O1528=1,fpdate,P1527+14),IF(periods_per_year=52,IF(O1528=1,fpdate,P1527+7),"n/a")),IF(periods_per_year=24,DATE(YEAR(fpdate),MONTH(fpdate)+(O1528-1)/2+IF(AND(DAY(fpdate)&gt;=15,MOD(O1528,2)=0),1,0),IF(MOD(O1528,2)=0,IF(DAY(fpdate)&gt;=15,DAY(fpdate)-14,DAY(fpdate)+14),DAY(fpdate))),IF(DAY(DATE(YEAR(fpdate),MONTH(fpdate)+O1528-1,DAY(fpdate)))&lt;&gt;DAY(fpdate),DATE(YEAR(fpdate),MONTH(fpdate)+O1528,0),DATE(YEAR(fpdate),MONTH(fpdate)+O1528-1,DAY(fpdate))))))</f>
        <v>#NAME?</v>
      </c>
      <c r="Q1528" s="80" t="str">
        <f>IF(O1528="","",IF(D1528&lt;&gt;"",D1528,IF(O1528=1,start_rate,IF(variable,IF(OR(O1528=1,O1528&lt;$J$23*periods_per_year),Q1527,MIN($J$24,IF(MOD(O1528-1,$J$26)=0,MAX($J$25,Q1527+$J$27),Q1527))),Q1527))))</f>
        <v>#NAME?</v>
      </c>
      <c r="R1528" s="78" t="str">
        <f t="shared" si="10"/>
        <v>#NAME?</v>
      </c>
      <c r="S1528" s="78" t="str">
        <f t="shared" si="11"/>
        <v>#NAME?</v>
      </c>
      <c r="T1528" s="78" t="str">
        <f t="shared" si="12"/>
        <v>#NAME?</v>
      </c>
      <c r="U1528" s="78" t="str">
        <f t="shared" si="13"/>
        <v>#NAME?</v>
      </c>
    </row>
    <row r="1529" ht="12.75" customHeight="1">
      <c r="A1529" s="74" t="str">
        <f t="shared" si="1"/>
        <v>#NAME?</v>
      </c>
      <c r="B1529" s="75" t="str">
        <f>IF(A1529="","",IF(OR(periods_per_year=26,periods_per_year=52),IF(periods_per_year=26,IF(A1529=1,fpdate,B1528+14),IF(periods_per_year=52,IF(A1529=1,fpdate,B1528+7),"n/a")),IF(periods_per_year=24,DATE(YEAR(fpdate),MONTH(fpdate)+(A1529-1)/2+IF(AND(DAY(fpdate)&gt;=15,MOD(A1529,2)=0),1,0),IF(MOD(A1529,2)=0,IF(DAY(fpdate)&gt;=15,DAY(fpdate)-14,DAY(fpdate)+14),DAY(fpdate))),IF(DAY(DATE(YEAR(fpdate),MONTH(fpdate)+A1529-1,DAY(fpdate)))&lt;&gt;DAY(fpdate),DATE(YEAR(fpdate),MONTH(fpdate)+A1529,0),DATE(YEAR(fpdate),MONTH(fpdate)+A1529-1,DAY(fpdate))))))</f>
        <v>#NAME?</v>
      </c>
      <c r="C1529" s="76" t="str">
        <f t="shared" si="2"/>
        <v>#NAME?</v>
      </c>
      <c r="D1529" s="77" t="str">
        <f>IF(A1529="","",IF(A1529=1,start_rate,IF(variable,IF(OR(A1529=1,A1529&lt;$J$23*periods_per_year),D1528,MIN($J$24,IF(MOD(A1529-1,$J$26)=0,MAX($J$25,D1528+$J$27),D1528))),D1528)))</f>
        <v>#NAME?</v>
      </c>
      <c r="E1529" s="78" t="str">
        <f t="shared" si="3"/>
        <v>#NAME?</v>
      </c>
      <c r="F1529" s="78" t="str">
        <f t="shared" si="4"/>
        <v>#NAME?</v>
      </c>
      <c r="G1529" s="78" t="str">
        <f>IF(OR(A1529="",A1529&lt;$E$23),"",IF(J1528&lt;=F1529,0,IF(IF(AND(A1529&gt;=$E$23,MOD(A1529-$E$23,int)=0),$E$24,0)+F1529&gt;=J1528+E1529,J1528+E1529-F1529,IF(AND(A1529&gt;=$E$23,MOD(A1529-$E$23,int)=0),$E$24,0)+IF(IF(AND(A1529&gt;=$E$23,MOD(A1529-$E$23,int)=0),$E$24,0)+IF(MOD(A1529-$E$27,periods_per_year)=0,$E$26,0)+F1529&lt;J1528+E1529,IF(MOD(A1529-$E$27,periods_per_year)=0,$E$26,0),J1528+E1529-IF(AND(A1529&gt;=$E$23,MOD(A1529-$E$23,int)=0),$E$24,0)-F1529))))</f>
        <v>#NAME?</v>
      </c>
      <c r="H1529" s="79"/>
      <c r="I1529" s="78" t="str">
        <f t="shared" si="5"/>
        <v>#NAME?</v>
      </c>
      <c r="J1529" s="78" t="str">
        <f t="shared" si="6"/>
        <v>#NAME?</v>
      </c>
      <c r="K1529" s="78" t="str">
        <f t="shared" si="7"/>
        <v>#NAME?</v>
      </c>
      <c r="L1529" s="78" t="str">
        <f t="shared" si="8"/>
        <v>#NAME?</v>
      </c>
      <c r="M1529" s="4"/>
      <c r="N1529" s="4"/>
      <c r="O1529" s="74" t="str">
        <f t="shared" si="9"/>
        <v>#NAME?</v>
      </c>
      <c r="P1529" s="75" t="str">
        <f>IF(O1529="","",IF(OR(periods_per_year=26,periods_per_year=52),IF(periods_per_year=26,IF(O1529=1,fpdate,P1528+14),IF(periods_per_year=52,IF(O1529=1,fpdate,P1528+7),"n/a")),IF(periods_per_year=24,DATE(YEAR(fpdate),MONTH(fpdate)+(O1529-1)/2+IF(AND(DAY(fpdate)&gt;=15,MOD(O1529,2)=0),1,0),IF(MOD(O1529,2)=0,IF(DAY(fpdate)&gt;=15,DAY(fpdate)-14,DAY(fpdate)+14),DAY(fpdate))),IF(DAY(DATE(YEAR(fpdate),MONTH(fpdate)+O1529-1,DAY(fpdate)))&lt;&gt;DAY(fpdate),DATE(YEAR(fpdate),MONTH(fpdate)+O1529,0),DATE(YEAR(fpdate),MONTH(fpdate)+O1529-1,DAY(fpdate))))))</f>
        <v>#NAME?</v>
      </c>
      <c r="Q1529" s="80" t="str">
        <f>IF(O1529="","",IF(D1529&lt;&gt;"",D1529,IF(O1529=1,start_rate,IF(variable,IF(OR(O1529=1,O1529&lt;$J$23*periods_per_year),Q1528,MIN($J$24,IF(MOD(O1529-1,$J$26)=0,MAX($J$25,Q1528+$J$27),Q1528))),Q1528))))</f>
        <v>#NAME?</v>
      </c>
      <c r="R1529" s="78" t="str">
        <f t="shared" si="10"/>
        <v>#NAME?</v>
      </c>
      <c r="S1529" s="78" t="str">
        <f t="shared" si="11"/>
        <v>#NAME?</v>
      </c>
      <c r="T1529" s="78" t="str">
        <f t="shared" si="12"/>
        <v>#NAME?</v>
      </c>
      <c r="U1529" s="78" t="str">
        <f t="shared" si="13"/>
        <v>#NAME?</v>
      </c>
    </row>
    <row r="1530" ht="12.75" customHeight="1">
      <c r="A1530" s="74" t="str">
        <f t="shared" si="1"/>
        <v>#NAME?</v>
      </c>
      <c r="B1530" s="75" t="str">
        <f>IF(A1530="","",IF(OR(periods_per_year=26,periods_per_year=52),IF(periods_per_year=26,IF(A1530=1,fpdate,B1529+14),IF(periods_per_year=52,IF(A1530=1,fpdate,B1529+7),"n/a")),IF(periods_per_year=24,DATE(YEAR(fpdate),MONTH(fpdate)+(A1530-1)/2+IF(AND(DAY(fpdate)&gt;=15,MOD(A1530,2)=0),1,0),IF(MOD(A1530,2)=0,IF(DAY(fpdate)&gt;=15,DAY(fpdate)-14,DAY(fpdate)+14),DAY(fpdate))),IF(DAY(DATE(YEAR(fpdate),MONTH(fpdate)+A1530-1,DAY(fpdate)))&lt;&gt;DAY(fpdate),DATE(YEAR(fpdate),MONTH(fpdate)+A1530,0),DATE(YEAR(fpdate),MONTH(fpdate)+A1530-1,DAY(fpdate))))))</f>
        <v>#NAME?</v>
      </c>
      <c r="C1530" s="76" t="str">
        <f t="shared" si="2"/>
        <v>#NAME?</v>
      </c>
      <c r="D1530" s="77" t="str">
        <f>IF(A1530="","",IF(A1530=1,start_rate,IF(variable,IF(OR(A1530=1,A1530&lt;$J$23*periods_per_year),D1529,MIN($J$24,IF(MOD(A1530-1,$J$26)=0,MAX($J$25,D1529+$J$27),D1529))),D1529)))</f>
        <v>#NAME?</v>
      </c>
      <c r="E1530" s="78" t="str">
        <f t="shared" si="3"/>
        <v>#NAME?</v>
      </c>
      <c r="F1530" s="78" t="str">
        <f t="shared" si="4"/>
        <v>#NAME?</v>
      </c>
      <c r="G1530" s="78" t="str">
        <f>IF(OR(A1530="",A1530&lt;$E$23),"",IF(J1529&lt;=F1530,0,IF(IF(AND(A1530&gt;=$E$23,MOD(A1530-$E$23,int)=0),$E$24,0)+F1530&gt;=J1529+E1530,J1529+E1530-F1530,IF(AND(A1530&gt;=$E$23,MOD(A1530-$E$23,int)=0),$E$24,0)+IF(IF(AND(A1530&gt;=$E$23,MOD(A1530-$E$23,int)=0),$E$24,0)+IF(MOD(A1530-$E$27,periods_per_year)=0,$E$26,0)+F1530&lt;J1529+E1530,IF(MOD(A1530-$E$27,periods_per_year)=0,$E$26,0),J1529+E1530-IF(AND(A1530&gt;=$E$23,MOD(A1530-$E$23,int)=0),$E$24,0)-F1530))))</f>
        <v>#NAME?</v>
      </c>
      <c r="H1530" s="79"/>
      <c r="I1530" s="78" t="str">
        <f t="shared" si="5"/>
        <v>#NAME?</v>
      </c>
      <c r="J1530" s="78" t="str">
        <f t="shared" si="6"/>
        <v>#NAME?</v>
      </c>
      <c r="K1530" s="78" t="str">
        <f t="shared" si="7"/>
        <v>#NAME?</v>
      </c>
      <c r="L1530" s="78" t="str">
        <f t="shared" si="8"/>
        <v>#NAME?</v>
      </c>
      <c r="M1530" s="4"/>
      <c r="N1530" s="4"/>
      <c r="O1530" s="74" t="str">
        <f t="shared" si="9"/>
        <v>#NAME?</v>
      </c>
      <c r="P1530" s="75" t="str">
        <f>IF(O1530="","",IF(OR(periods_per_year=26,periods_per_year=52),IF(periods_per_year=26,IF(O1530=1,fpdate,P1529+14),IF(periods_per_year=52,IF(O1530=1,fpdate,P1529+7),"n/a")),IF(periods_per_year=24,DATE(YEAR(fpdate),MONTH(fpdate)+(O1530-1)/2+IF(AND(DAY(fpdate)&gt;=15,MOD(O1530,2)=0),1,0),IF(MOD(O1530,2)=0,IF(DAY(fpdate)&gt;=15,DAY(fpdate)-14,DAY(fpdate)+14),DAY(fpdate))),IF(DAY(DATE(YEAR(fpdate),MONTH(fpdate)+O1530-1,DAY(fpdate)))&lt;&gt;DAY(fpdate),DATE(YEAR(fpdate),MONTH(fpdate)+O1530,0),DATE(YEAR(fpdate),MONTH(fpdate)+O1530-1,DAY(fpdate))))))</f>
        <v>#NAME?</v>
      </c>
      <c r="Q1530" s="80" t="str">
        <f>IF(O1530="","",IF(D1530&lt;&gt;"",D1530,IF(O1530=1,start_rate,IF(variable,IF(OR(O1530=1,O1530&lt;$J$23*periods_per_year),Q1529,MIN($J$24,IF(MOD(O1530-1,$J$26)=0,MAX($J$25,Q1529+$J$27),Q1529))),Q1529))))</f>
        <v>#NAME?</v>
      </c>
      <c r="R1530" s="78" t="str">
        <f t="shared" si="10"/>
        <v>#NAME?</v>
      </c>
      <c r="S1530" s="78" t="str">
        <f t="shared" si="11"/>
        <v>#NAME?</v>
      </c>
      <c r="T1530" s="78" t="str">
        <f t="shared" si="12"/>
        <v>#NAME?</v>
      </c>
      <c r="U1530" s="78" t="str">
        <f t="shared" si="13"/>
        <v>#NAME?</v>
      </c>
    </row>
    <row r="1531" ht="12.75" customHeight="1">
      <c r="A1531" s="74" t="str">
        <f t="shared" si="1"/>
        <v>#NAME?</v>
      </c>
      <c r="B1531" s="75" t="str">
        <f>IF(A1531="","",IF(OR(periods_per_year=26,periods_per_year=52),IF(periods_per_year=26,IF(A1531=1,fpdate,B1530+14),IF(periods_per_year=52,IF(A1531=1,fpdate,B1530+7),"n/a")),IF(periods_per_year=24,DATE(YEAR(fpdate),MONTH(fpdate)+(A1531-1)/2+IF(AND(DAY(fpdate)&gt;=15,MOD(A1531,2)=0),1,0),IF(MOD(A1531,2)=0,IF(DAY(fpdate)&gt;=15,DAY(fpdate)-14,DAY(fpdate)+14),DAY(fpdate))),IF(DAY(DATE(YEAR(fpdate),MONTH(fpdate)+A1531-1,DAY(fpdate)))&lt;&gt;DAY(fpdate),DATE(YEAR(fpdate),MONTH(fpdate)+A1531,0),DATE(YEAR(fpdate),MONTH(fpdate)+A1531-1,DAY(fpdate))))))</f>
        <v>#NAME?</v>
      </c>
      <c r="C1531" s="76" t="str">
        <f t="shared" si="2"/>
        <v>#NAME?</v>
      </c>
      <c r="D1531" s="77" t="str">
        <f>IF(A1531="","",IF(A1531=1,start_rate,IF(variable,IF(OR(A1531=1,A1531&lt;$J$23*periods_per_year),D1530,MIN($J$24,IF(MOD(A1531-1,$J$26)=0,MAX($J$25,D1530+$J$27),D1530))),D1530)))</f>
        <v>#NAME?</v>
      </c>
      <c r="E1531" s="78" t="str">
        <f t="shared" si="3"/>
        <v>#NAME?</v>
      </c>
      <c r="F1531" s="78" t="str">
        <f t="shared" si="4"/>
        <v>#NAME?</v>
      </c>
      <c r="G1531" s="78" t="str">
        <f>IF(OR(A1531="",A1531&lt;$E$23),"",IF(J1530&lt;=F1531,0,IF(IF(AND(A1531&gt;=$E$23,MOD(A1531-$E$23,int)=0),$E$24,0)+F1531&gt;=J1530+E1531,J1530+E1531-F1531,IF(AND(A1531&gt;=$E$23,MOD(A1531-$E$23,int)=0),$E$24,0)+IF(IF(AND(A1531&gt;=$E$23,MOD(A1531-$E$23,int)=0),$E$24,0)+IF(MOD(A1531-$E$27,periods_per_year)=0,$E$26,0)+F1531&lt;J1530+E1531,IF(MOD(A1531-$E$27,periods_per_year)=0,$E$26,0),J1530+E1531-IF(AND(A1531&gt;=$E$23,MOD(A1531-$E$23,int)=0),$E$24,0)-F1531))))</f>
        <v>#NAME?</v>
      </c>
      <c r="H1531" s="79"/>
      <c r="I1531" s="78" t="str">
        <f t="shared" si="5"/>
        <v>#NAME?</v>
      </c>
      <c r="J1531" s="78" t="str">
        <f t="shared" si="6"/>
        <v>#NAME?</v>
      </c>
      <c r="K1531" s="78" t="str">
        <f t="shared" si="7"/>
        <v>#NAME?</v>
      </c>
      <c r="L1531" s="78" t="str">
        <f t="shared" si="8"/>
        <v>#NAME?</v>
      </c>
      <c r="M1531" s="4"/>
      <c r="N1531" s="4"/>
      <c r="O1531" s="74" t="str">
        <f t="shared" si="9"/>
        <v>#NAME?</v>
      </c>
      <c r="P1531" s="75" t="str">
        <f>IF(O1531="","",IF(OR(periods_per_year=26,periods_per_year=52),IF(periods_per_year=26,IF(O1531=1,fpdate,P1530+14),IF(periods_per_year=52,IF(O1531=1,fpdate,P1530+7),"n/a")),IF(periods_per_year=24,DATE(YEAR(fpdate),MONTH(fpdate)+(O1531-1)/2+IF(AND(DAY(fpdate)&gt;=15,MOD(O1531,2)=0),1,0),IF(MOD(O1531,2)=0,IF(DAY(fpdate)&gt;=15,DAY(fpdate)-14,DAY(fpdate)+14),DAY(fpdate))),IF(DAY(DATE(YEAR(fpdate),MONTH(fpdate)+O1531-1,DAY(fpdate)))&lt;&gt;DAY(fpdate),DATE(YEAR(fpdate),MONTH(fpdate)+O1531,0),DATE(YEAR(fpdate),MONTH(fpdate)+O1531-1,DAY(fpdate))))))</f>
        <v>#NAME?</v>
      </c>
      <c r="Q1531" s="80" t="str">
        <f>IF(O1531="","",IF(D1531&lt;&gt;"",D1531,IF(O1531=1,start_rate,IF(variable,IF(OR(O1531=1,O1531&lt;$J$23*periods_per_year),Q1530,MIN($J$24,IF(MOD(O1531-1,$J$26)=0,MAX($J$25,Q1530+$J$27),Q1530))),Q1530))))</f>
        <v>#NAME?</v>
      </c>
      <c r="R1531" s="78" t="str">
        <f t="shared" si="10"/>
        <v>#NAME?</v>
      </c>
      <c r="S1531" s="78" t="str">
        <f t="shared" si="11"/>
        <v>#NAME?</v>
      </c>
      <c r="T1531" s="78" t="str">
        <f t="shared" si="12"/>
        <v>#NAME?</v>
      </c>
      <c r="U1531" s="78" t="str">
        <f t="shared" si="13"/>
        <v>#NAME?</v>
      </c>
    </row>
    <row r="1532" ht="12.75" customHeight="1">
      <c r="A1532" s="74" t="str">
        <f t="shared" si="1"/>
        <v>#NAME?</v>
      </c>
      <c r="B1532" s="75" t="str">
        <f>IF(A1532="","",IF(OR(periods_per_year=26,periods_per_year=52),IF(periods_per_year=26,IF(A1532=1,fpdate,B1531+14),IF(periods_per_year=52,IF(A1532=1,fpdate,B1531+7),"n/a")),IF(periods_per_year=24,DATE(YEAR(fpdate),MONTH(fpdate)+(A1532-1)/2+IF(AND(DAY(fpdate)&gt;=15,MOD(A1532,2)=0),1,0),IF(MOD(A1532,2)=0,IF(DAY(fpdate)&gt;=15,DAY(fpdate)-14,DAY(fpdate)+14),DAY(fpdate))),IF(DAY(DATE(YEAR(fpdate),MONTH(fpdate)+A1532-1,DAY(fpdate)))&lt;&gt;DAY(fpdate),DATE(YEAR(fpdate),MONTH(fpdate)+A1532,0),DATE(YEAR(fpdate),MONTH(fpdate)+A1532-1,DAY(fpdate))))))</f>
        <v>#NAME?</v>
      </c>
      <c r="C1532" s="76" t="str">
        <f t="shared" si="2"/>
        <v>#NAME?</v>
      </c>
      <c r="D1532" s="77" t="str">
        <f>IF(A1532="","",IF(A1532=1,start_rate,IF(variable,IF(OR(A1532=1,A1532&lt;$J$23*periods_per_year),D1531,MIN($J$24,IF(MOD(A1532-1,$J$26)=0,MAX($J$25,D1531+$J$27),D1531))),D1531)))</f>
        <v>#NAME?</v>
      </c>
      <c r="E1532" s="78" t="str">
        <f t="shared" si="3"/>
        <v>#NAME?</v>
      </c>
      <c r="F1532" s="78" t="str">
        <f t="shared" si="4"/>
        <v>#NAME?</v>
      </c>
      <c r="G1532" s="78" t="str">
        <f>IF(OR(A1532="",A1532&lt;$E$23),"",IF(J1531&lt;=F1532,0,IF(IF(AND(A1532&gt;=$E$23,MOD(A1532-$E$23,int)=0),$E$24,0)+F1532&gt;=J1531+E1532,J1531+E1532-F1532,IF(AND(A1532&gt;=$E$23,MOD(A1532-$E$23,int)=0),$E$24,0)+IF(IF(AND(A1532&gt;=$E$23,MOD(A1532-$E$23,int)=0),$E$24,0)+IF(MOD(A1532-$E$27,periods_per_year)=0,$E$26,0)+F1532&lt;J1531+E1532,IF(MOD(A1532-$E$27,periods_per_year)=0,$E$26,0),J1531+E1532-IF(AND(A1532&gt;=$E$23,MOD(A1532-$E$23,int)=0),$E$24,0)-F1532))))</f>
        <v>#NAME?</v>
      </c>
      <c r="H1532" s="79"/>
      <c r="I1532" s="78" t="str">
        <f t="shared" si="5"/>
        <v>#NAME?</v>
      </c>
      <c r="J1532" s="78" t="str">
        <f t="shared" si="6"/>
        <v>#NAME?</v>
      </c>
      <c r="K1532" s="78" t="str">
        <f t="shared" si="7"/>
        <v>#NAME?</v>
      </c>
      <c r="L1532" s="78" t="str">
        <f t="shared" si="8"/>
        <v>#NAME?</v>
      </c>
      <c r="M1532" s="4"/>
      <c r="N1532" s="4"/>
      <c r="O1532" s="74" t="str">
        <f t="shared" si="9"/>
        <v>#NAME?</v>
      </c>
      <c r="P1532" s="75" t="str">
        <f>IF(O1532="","",IF(OR(periods_per_year=26,periods_per_year=52),IF(periods_per_year=26,IF(O1532=1,fpdate,P1531+14),IF(periods_per_year=52,IF(O1532=1,fpdate,P1531+7),"n/a")),IF(periods_per_year=24,DATE(YEAR(fpdate),MONTH(fpdate)+(O1532-1)/2+IF(AND(DAY(fpdate)&gt;=15,MOD(O1532,2)=0),1,0),IF(MOD(O1532,2)=0,IF(DAY(fpdate)&gt;=15,DAY(fpdate)-14,DAY(fpdate)+14),DAY(fpdate))),IF(DAY(DATE(YEAR(fpdate),MONTH(fpdate)+O1532-1,DAY(fpdate)))&lt;&gt;DAY(fpdate),DATE(YEAR(fpdate),MONTH(fpdate)+O1532,0),DATE(YEAR(fpdate),MONTH(fpdate)+O1532-1,DAY(fpdate))))))</f>
        <v>#NAME?</v>
      </c>
      <c r="Q1532" s="80" t="str">
        <f>IF(O1532="","",IF(D1532&lt;&gt;"",D1532,IF(O1532=1,start_rate,IF(variable,IF(OR(O1532=1,O1532&lt;$J$23*periods_per_year),Q1531,MIN($J$24,IF(MOD(O1532-1,$J$26)=0,MAX($J$25,Q1531+$J$27),Q1531))),Q1531))))</f>
        <v>#NAME?</v>
      </c>
      <c r="R1532" s="78" t="str">
        <f t="shared" si="10"/>
        <v>#NAME?</v>
      </c>
      <c r="S1532" s="78" t="str">
        <f t="shared" si="11"/>
        <v>#NAME?</v>
      </c>
      <c r="T1532" s="78" t="str">
        <f t="shared" si="12"/>
        <v>#NAME?</v>
      </c>
      <c r="U1532" s="78" t="str">
        <f t="shared" si="13"/>
        <v>#NAME?</v>
      </c>
    </row>
    <row r="1533" ht="12.75" customHeight="1">
      <c r="A1533" s="74" t="str">
        <f t="shared" si="1"/>
        <v>#NAME?</v>
      </c>
      <c r="B1533" s="75" t="str">
        <f>IF(A1533="","",IF(OR(periods_per_year=26,periods_per_year=52),IF(periods_per_year=26,IF(A1533=1,fpdate,B1532+14),IF(periods_per_year=52,IF(A1533=1,fpdate,B1532+7),"n/a")),IF(periods_per_year=24,DATE(YEAR(fpdate),MONTH(fpdate)+(A1533-1)/2+IF(AND(DAY(fpdate)&gt;=15,MOD(A1533,2)=0),1,0),IF(MOD(A1533,2)=0,IF(DAY(fpdate)&gt;=15,DAY(fpdate)-14,DAY(fpdate)+14),DAY(fpdate))),IF(DAY(DATE(YEAR(fpdate),MONTH(fpdate)+A1533-1,DAY(fpdate)))&lt;&gt;DAY(fpdate),DATE(YEAR(fpdate),MONTH(fpdate)+A1533,0),DATE(YEAR(fpdate),MONTH(fpdate)+A1533-1,DAY(fpdate))))))</f>
        <v>#NAME?</v>
      </c>
      <c r="C1533" s="76" t="str">
        <f t="shared" si="2"/>
        <v>#NAME?</v>
      </c>
      <c r="D1533" s="77" t="str">
        <f>IF(A1533="","",IF(A1533=1,start_rate,IF(variable,IF(OR(A1533=1,A1533&lt;$J$23*periods_per_year),D1532,MIN($J$24,IF(MOD(A1533-1,$J$26)=0,MAX($J$25,D1532+$J$27),D1532))),D1532)))</f>
        <v>#NAME?</v>
      </c>
      <c r="E1533" s="78" t="str">
        <f t="shared" si="3"/>
        <v>#NAME?</v>
      </c>
      <c r="F1533" s="78" t="str">
        <f t="shared" si="4"/>
        <v>#NAME?</v>
      </c>
      <c r="G1533" s="78" t="str">
        <f>IF(OR(A1533="",A1533&lt;$E$23),"",IF(J1532&lt;=F1533,0,IF(IF(AND(A1533&gt;=$E$23,MOD(A1533-$E$23,int)=0),$E$24,0)+F1533&gt;=J1532+E1533,J1532+E1533-F1533,IF(AND(A1533&gt;=$E$23,MOD(A1533-$E$23,int)=0),$E$24,0)+IF(IF(AND(A1533&gt;=$E$23,MOD(A1533-$E$23,int)=0),$E$24,0)+IF(MOD(A1533-$E$27,periods_per_year)=0,$E$26,0)+F1533&lt;J1532+E1533,IF(MOD(A1533-$E$27,periods_per_year)=0,$E$26,0),J1532+E1533-IF(AND(A1533&gt;=$E$23,MOD(A1533-$E$23,int)=0),$E$24,0)-F1533))))</f>
        <v>#NAME?</v>
      </c>
      <c r="H1533" s="79"/>
      <c r="I1533" s="78" t="str">
        <f t="shared" si="5"/>
        <v>#NAME?</v>
      </c>
      <c r="J1533" s="78" t="str">
        <f t="shared" si="6"/>
        <v>#NAME?</v>
      </c>
      <c r="K1533" s="78" t="str">
        <f t="shared" si="7"/>
        <v>#NAME?</v>
      </c>
      <c r="L1533" s="78" t="str">
        <f t="shared" si="8"/>
        <v>#NAME?</v>
      </c>
      <c r="M1533" s="4"/>
      <c r="N1533" s="4"/>
      <c r="O1533" s="74" t="str">
        <f t="shared" si="9"/>
        <v>#NAME?</v>
      </c>
      <c r="P1533" s="75" t="str">
        <f>IF(O1533="","",IF(OR(periods_per_year=26,periods_per_year=52),IF(periods_per_year=26,IF(O1533=1,fpdate,P1532+14),IF(periods_per_year=52,IF(O1533=1,fpdate,P1532+7),"n/a")),IF(periods_per_year=24,DATE(YEAR(fpdate),MONTH(fpdate)+(O1533-1)/2+IF(AND(DAY(fpdate)&gt;=15,MOD(O1533,2)=0),1,0),IF(MOD(O1533,2)=0,IF(DAY(fpdate)&gt;=15,DAY(fpdate)-14,DAY(fpdate)+14),DAY(fpdate))),IF(DAY(DATE(YEAR(fpdate),MONTH(fpdate)+O1533-1,DAY(fpdate)))&lt;&gt;DAY(fpdate),DATE(YEAR(fpdate),MONTH(fpdate)+O1533,0),DATE(YEAR(fpdate),MONTH(fpdate)+O1533-1,DAY(fpdate))))))</f>
        <v>#NAME?</v>
      </c>
      <c r="Q1533" s="80" t="str">
        <f>IF(O1533="","",IF(D1533&lt;&gt;"",D1533,IF(O1533=1,start_rate,IF(variable,IF(OR(O1533=1,O1533&lt;$J$23*periods_per_year),Q1532,MIN($J$24,IF(MOD(O1533-1,$J$26)=0,MAX($J$25,Q1532+$J$27),Q1532))),Q1532))))</f>
        <v>#NAME?</v>
      </c>
      <c r="R1533" s="78" t="str">
        <f t="shared" si="10"/>
        <v>#NAME?</v>
      </c>
      <c r="S1533" s="78" t="str">
        <f t="shared" si="11"/>
        <v>#NAME?</v>
      </c>
      <c r="T1533" s="78" t="str">
        <f t="shared" si="12"/>
        <v>#NAME?</v>
      </c>
      <c r="U1533" s="78" t="str">
        <f t="shared" si="13"/>
        <v>#NAME?</v>
      </c>
    </row>
    <row r="1534" ht="12.75" customHeight="1">
      <c r="A1534" s="74" t="str">
        <f t="shared" si="1"/>
        <v>#NAME?</v>
      </c>
      <c r="B1534" s="75" t="str">
        <f>IF(A1534="","",IF(OR(periods_per_year=26,periods_per_year=52),IF(periods_per_year=26,IF(A1534=1,fpdate,B1533+14),IF(periods_per_year=52,IF(A1534=1,fpdate,B1533+7),"n/a")),IF(periods_per_year=24,DATE(YEAR(fpdate),MONTH(fpdate)+(A1534-1)/2+IF(AND(DAY(fpdate)&gt;=15,MOD(A1534,2)=0),1,0),IF(MOD(A1534,2)=0,IF(DAY(fpdate)&gt;=15,DAY(fpdate)-14,DAY(fpdate)+14),DAY(fpdate))),IF(DAY(DATE(YEAR(fpdate),MONTH(fpdate)+A1534-1,DAY(fpdate)))&lt;&gt;DAY(fpdate),DATE(YEAR(fpdate),MONTH(fpdate)+A1534,0),DATE(YEAR(fpdate),MONTH(fpdate)+A1534-1,DAY(fpdate))))))</f>
        <v>#NAME?</v>
      </c>
      <c r="C1534" s="76" t="str">
        <f t="shared" si="2"/>
        <v>#NAME?</v>
      </c>
      <c r="D1534" s="77" t="str">
        <f>IF(A1534="","",IF(A1534=1,start_rate,IF(variable,IF(OR(A1534=1,A1534&lt;$J$23*periods_per_year),D1533,MIN($J$24,IF(MOD(A1534-1,$J$26)=0,MAX($J$25,D1533+$J$27),D1533))),D1533)))</f>
        <v>#NAME?</v>
      </c>
      <c r="E1534" s="78" t="str">
        <f t="shared" si="3"/>
        <v>#NAME?</v>
      </c>
      <c r="F1534" s="78" t="str">
        <f t="shared" si="4"/>
        <v>#NAME?</v>
      </c>
      <c r="G1534" s="78" t="str">
        <f>IF(OR(A1534="",A1534&lt;$E$23),"",IF(J1533&lt;=F1534,0,IF(IF(AND(A1534&gt;=$E$23,MOD(A1534-$E$23,int)=0),$E$24,0)+F1534&gt;=J1533+E1534,J1533+E1534-F1534,IF(AND(A1534&gt;=$E$23,MOD(A1534-$E$23,int)=0),$E$24,0)+IF(IF(AND(A1534&gt;=$E$23,MOD(A1534-$E$23,int)=0),$E$24,0)+IF(MOD(A1534-$E$27,periods_per_year)=0,$E$26,0)+F1534&lt;J1533+E1534,IF(MOD(A1534-$E$27,periods_per_year)=0,$E$26,0),J1533+E1534-IF(AND(A1534&gt;=$E$23,MOD(A1534-$E$23,int)=0),$E$24,0)-F1534))))</f>
        <v>#NAME?</v>
      </c>
      <c r="H1534" s="79"/>
      <c r="I1534" s="78" t="str">
        <f t="shared" si="5"/>
        <v>#NAME?</v>
      </c>
      <c r="J1534" s="78" t="str">
        <f t="shared" si="6"/>
        <v>#NAME?</v>
      </c>
      <c r="K1534" s="78" t="str">
        <f t="shared" si="7"/>
        <v>#NAME?</v>
      </c>
      <c r="L1534" s="78" t="str">
        <f t="shared" si="8"/>
        <v>#NAME?</v>
      </c>
      <c r="M1534" s="4"/>
      <c r="N1534" s="4"/>
      <c r="O1534" s="74" t="str">
        <f t="shared" si="9"/>
        <v>#NAME?</v>
      </c>
      <c r="P1534" s="75" t="str">
        <f>IF(O1534="","",IF(OR(periods_per_year=26,periods_per_year=52),IF(periods_per_year=26,IF(O1534=1,fpdate,P1533+14),IF(periods_per_year=52,IF(O1534=1,fpdate,P1533+7),"n/a")),IF(periods_per_year=24,DATE(YEAR(fpdate),MONTH(fpdate)+(O1534-1)/2+IF(AND(DAY(fpdate)&gt;=15,MOD(O1534,2)=0),1,0),IF(MOD(O1534,2)=0,IF(DAY(fpdate)&gt;=15,DAY(fpdate)-14,DAY(fpdate)+14),DAY(fpdate))),IF(DAY(DATE(YEAR(fpdate),MONTH(fpdate)+O1534-1,DAY(fpdate)))&lt;&gt;DAY(fpdate),DATE(YEAR(fpdate),MONTH(fpdate)+O1534,0),DATE(YEAR(fpdate),MONTH(fpdate)+O1534-1,DAY(fpdate))))))</f>
        <v>#NAME?</v>
      </c>
      <c r="Q1534" s="80" t="str">
        <f>IF(O1534="","",IF(D1534&lt;&gt;"",D1534,IF(O1534=1,start_rate,IF(variable,IF(OR(O1534=1,O1534&lt;$J$23*periods_per_year),Q1533,MIN($J$24,IF(MOD(O1534-1,$J$26)=0,MAX($J$25,Q1533+$J$27),Q1533))),Q1533))))</f>
        <v>#NAME?</v>
      </c>
      <c r="R1534" s="78" t="str">
        <f t="shared" si="10"/>
        <v>#NAME?</v>
      </c>
      <c r="S1534" s="78" t="str">
        <f t="shared" si="11"/>
        <v>#NAME?</v>
      </c>
      <c r="T1534" s="78" t="str">
        <f t="shared" si="12"/>
        <v>#NAME?</v>
      </c>
      <c r="U1534" s="78" t="str">
        <f t="shared" si="13"/>
        <v>#NAME?</v>
      </c>
    </row>
    <row r="1535" ht="12.75" customHeight="1">
      <c r="A1535" s="74" t="str">
        <f t="shared" si="1"/>
        <v>#NAME?</v>
      </c>
      <c r="B1535" s="75" t="str">
        <f>IF(A1535="","",IF(OR(periods_per_year=26,periods_per_year=52),IF(periods_per_year=26,IF(A1535=1,fpdate,B1534+14),IF(periods_per_year=52,IF(A1535=1,fpdate,B1534+7),"n/a")),IF(periods_per_year=24,DATE(YEAR(fpdate),MONTH(fpdate)+(A1535-1)/2+IF(AND(DAY(fpdate)&gt;=15,MOD(A1535,2)=0),1,0),IF(MOD(A1535,2)=0,IF(DAY(fpdate)&gt;=15,DAY(fpdate)-14,DAY(fpdate)+14),DAY(fpdate))),IF(DAY(DATE(YEAR(fpdate),MONTH(fpdate)+A1535-1,DAY(fpdate)))&lt;&gt;DAY(fpdate),DATE(YEAR(fpdate),MONTH(fpdate)+A1535,0),DATE(YEAR(fpdate),MONTH(fpdate)+A1535-1,DAY(fpdate))))))</f>
        <v>#NAME?</v>
      </c>
      <c r="C1535" s="76" t="str">
        <f t="shared" si="2"/>
        <v>#NAME?</v>
      </c>
      <c r="D1535" s="77" t="str">
        <f>IF(A1535="","",IF(A1535=1,start_rate,IF(variable,IF(OR(A1535=1,A1535&lt;$J$23*periods_per_year),D1534,MIN($J$24,IF(MOD(A1535-1,$J$26)=0,MAX($J$25,D1534+$J$27),D1534))),D1534)))</f>
        <v>#NAME?</v>
      </c>
      <c r="E1535" s="78" t="str">
        <f t="shared" si="3"/>
        <v>#NAME?</v>
      </c>
      <c r="F1535" s="78" t="str">
        <f t="shared" si="4"/>
        <v>#NAME?</v>
      </c>
      <c r="G1535" s="78" t="str">
        <f>IF(OR(A1535="",A1535&lt;$E$23),"",IF(J1534&lt;=F1535,0,IF(IF(AND(A1535&gt;=$E$23,MOD(A1535-$E$23,int)=0),$E$24,0)+F1535&gt;=J1534+E1535,J1534+E1535-F1535,IF(AND(A1535&gt;=$E$23,MOD(A1535-$E$23,int)=0),$E$24,0)+IF(IF(AND(A1535&gt;=$E$23,MOD(A1535-$E$23,int)=0),$E$24,0)+IF(MOD(A1535-$E$27,periods_per_year)=0,$E$26,0)+F1535&lt;J1534+E1535,IF(MOD(A1535-$E$27,periods_per_year)=0,$E$26,0),J1534+E1535-IF(AND(A1535&gt;=$E$23,MOD(A1535-$E$23,int)=0),$E$24,0)-F1535))))</f>
        <v>#NAME?</v>
      </c>
      <c r="H1535" s="79"/>
      <c r="I1535" s="78" t="str">
        <f t="shared" si="5"/>
        <v>#NAME?</v>
      </c>
      <c r="J1535" s="78" t="str">
        <f t="shared" si="6"/>
        <v>#NAME?</v>
      </c>
      <c r="K1535" s="78" t="str">
        <f t="shared" si="7"/>
        <v>#NAME?</v>
      </c>
      <c r="L1535" s="78" t="str">
        <f t="shared" si="8"/>
        <v>#NAME?</v>
      </c>
      <c r="M1535" s="4"/>
      <c r="N1535" s="4"/>
      <c r="O1535" s="74" t="str">
        <f t="shared" si="9"/>
        <v>#NAME?</v>
      </c>
      <c r="P1535" s="75" t="str">
        <f>IF(O1535="","",IF(OR(periods_per_year=26,periods_per_year=52),IF(periods_per_year=26,IF(O1535=1,fpdate,P1534+14),IF(periods_per_year=52,IF(O1535=1,fpdate,P1534+7),"n/a")),IF(periods_per_year=24,DATE(YEAR(fpdate),MONTH(fpdate)+(O1535-1)/2+IF(AND(DAY(fpdate)&gt;=15,MOD(O1535,2)=0),1,0),IF(MOD(O1535,2)=0,IF(DAY(fpdate)&gt;=15,DAY(fpdate)-14,DAY(fpdate)+14),DAY(fpdate))),IF(DAY(DATE(YEAR(fpdate),MONTH(fpdate)+O1535-1,DAY(fpdate)))&lt;&gt;DAY(fpdate),DATE(YEAR(fpdate),MONTH(fpdate)+O1535,0),DATE(YEAR(fpdate),MONTH(fpdate)+O1535-1,DAY(fpdate))))))</f>
        <v>#NAME?</v>
      </c>
      <c r="Q1535" s="80" t="str">
        <f>IF(O1535="","",IF(D1535&lt;&gt;"",D1535,IF(O1535=1,start_rate,IF(variable,IF(OR(O1535=1,O1535&lt;$J$23*periods_per_year),Q1534,MIN($J$24,IF(MOD(O1535-1,$J$26)=0,MAX($J$25,Q1534+$J$27),Q1534))),Q1534))))</f>
        <v>#NAME?</v>
      </c>
      <c r="R1535" s="78" t="str">
        <f t="shared" si="10"/>
        <v>#NAME?</v>
      </c>
      <c r="S1535" s="78" t="str">
        <f t="shared" si="11"/>
        <v>#NAME?</v>
      </c>
      <c r="T1535" s="78" t="str">
        <f t="shared" si="12"/>
        <v>#NAME?</v>
      </c>
      <c r="U1535" s="78" t="str">
        <f t="shared" si="13"/>
        <v>#NAME?</v>
      </c>
    </row>
    <row r="1536" ht="12.75" customHeight="1">
      <c r="A1536" s="74" t="str">
        <f t="shared" si="1"/>
        <v>#NAME?</v>
      </c>
      <c r="B1536" s="75" t="str">
        <f>IF(A1536="","",IF(OR(periods_per_year=26,periods_per_year=52),IF(periods_per_year=26,IF(A1536=1,fpdate,B1535+14),IF(periods_per_year=52,IF(A1536=1,fpdate,B1535+7),"n/a")),IF(periods_per_year=24,DATE(YEAR(fpdate),MONTH(fpdate)+(A1536-1)/2+IF(AND(DAY(fpdate)&gt;=15,MOD(A1536,2)=0),1,0),IF(MOD(A1536,2)=0,IF(DAY(fpdate)&gt;=15,DAY(fpdate)-14,DAY(fpdate)+14),DAY(fpdate))),IF(DAY(DATE(YEAR(fpdate),MONTH(fpdate)+A1536-1,DAY(fpdate)))&lt;&gt;DAY(fpdate),DATE(YEAR(fpdate),MONTH(fpdate)+A1536,0),DATE(YEAR(fpdate),MONTH(fpdate)+A1536-1,DAY(fpdate))))))</f>
        <v>#NAME?</v>
      </c>
      <c r="C1536" s="76" t="str">
        <f t="shared" si="2"/>
        <v>#NAME?</v>
      </c>
      <c r="D1536" s="77" t="str">
        <f>IF(A1536="","",IF(A1536=1,start_rate,IF(variable,IF(OR(A1536=1,A1536&lt;$J$23*periods_per_year),D1535,MIN($J$24,IF(MOD(A1536-1,$J$26)=0,MAX($J$25,D1535+$J$27),D1535))),D1535)))</f>
        <v>#NAME?</v>
      </c>
      <c r="E1536" s="78" t="str">
        <f t="shared" si="3"/>
        <v>#NAME?</v>
      </c>
      <c r="F1536" s="78" t="str">
        <f t="shared" si="4"/>
        <v>#NAME?</v>
      </c>
      <c r="G1536" s="78" t="str">
        <f>IF(OR(A1536="",A1536&lt;$E$23),"",IF(J1535&lt;=F1536,0,IF(IF(AND(A1536&gt;=$E$23,MOD(A1536-$E$23,int)=0),$E$24,0)+F1536&gt;=J1535+E1536,J1535+E1536-F1536,IF(AND(A1536&gt;=$E$23,MOD(A1536-$E$23,int)=0),$E$24,0)+IF(IF(AND(A1536&gt;=$E$23,MOD(A1536-$E$23,int)=0),$E$24,0)+IF(MOD(A1536-$E$27,periods_per_year)=0,$E$26,0)+F1536&lt;J1535+E1536,IF(MOD(A1536-$E$27,periods_per_year)=0,$E$26,0),J1535+E1536-IF(AND(A1536&gt;=$E$23,MOD(A1536-$E$23,int)=0),$E$24,0)-F1536))))</f>
        <v>#NAME?</v>
      </c>
      <c r="H1536" s="79"/>
      <c r="I1536" s="78" t="str">
        <f t="shared" si="5"/>
        <v>#NAME?</v>
      </c>
      <c r="J1536" s="78" t="str">
        <f t="shared" si="6"/>
        <v>#NAME?</v>
      </c>
      <c r="K1536" s="78" t="str">
        <f t="shared" si="7"/>
        <v>#NAME?</v>
      </c>
      <c r="L1536" s="78" t="str">
        <f t="shared" si="8"/>
        <v>#NAME?</v>
      </c>
      <c r="M1536" s="4"/>
      <c r="N1536" s="4"/>
      <c r="O1536" s="74" t="str">
        <f t="shared" si="9"/>
        <v>#NAME?</v>
      </c>
      <c r="P1536" s="75" t="str">
        <f>IF(O1536="","",IF(OR(periods_per_year=26,periods_per_year=52),IF(periods_per_year=26,IF(O1536=1,fpdate,P1535+14),IF(periods_per_year=52,IF(O1536=1,fpdate,P1535+7),"n/a")),IF(periods_per_year=24,DATE(YEAR(fpdate),MONTH(fpdate)+(O1536-1)/2+IF(AND(DAY(fpdate)&gt;=15,MOD(O1536,2)=0),1,0),IF(MOD(O1536,2)=0,IF(DAY(fpdate)&gt;=15,DAY(fpdate)-14,DAY(fpdate)+14),DAY(fpdate))),IF(DAY(DATE(YEAR(fpdate),MONTH(fpdate)+O1536-1,DAY(fpdate)))&lt;&gt;DAY(fpdate),DATE(YEAR(fpdate),MONTH(fpdate)+O1536,0),DATE(YEAR(fpdate),MONTH(fpdate)+O1536-1,DAY(fpdate))))))</f>
        <v>#NAME?</v>
      </c>
      <c r="Q1536" s="80" t="str">
        <f>IF(O1536="","",IF(D1536&lt;&gt;"",D1536,IF(O1536=1,start_rate,IF(variable,IF(OR(O1536=1,O1536&lt;$J$23*periods_per_year),Q1535,MIN($J$24,IF(MOD(O1536-1,$J$26)=0,MAX($J$25,Q1535+$J$27),Q1535))),Q1535))))</f>
        <v>#NAME?</v>
      </c>
      <c r="R1536" s="78" t="str">
        <f t="shared" si="10"/>
        <v>#NAME?</v>
      </c>
      <c r="S1536" s="78" t="str">
        <f t="shared" si="11"/>
        <v>#NAME?</v>
      </c>
      <c r="T1536" s="78" t="str">
        <f t="shared" si="12"/>
        <v>#NAME?</v>
      </c>
      <c r="U1536" s="78" t="str">
        <f t="shared" si="13"/>
        <v>#NAME?</v>
      </c>
    </row>
    <row r="1537" ht="12.75" customHeight="1">
      <c r="A1537" s="74" t="str">
        <f t="shared" si="1"/>
        <v>#NAME?</v>
      </c>
      <c r="B1537" s="75" t="str">
        <f>IF(A1537="","",IF(OR(periods_per_year=26,periods_per_year=52),IF(periods_per_year=26,IF(A1537=1,fpdate,B1536+14),IF(periods_per_year=52,IF(A1537=1,fpdate,B1536+7),"n/a")),IF(periods_per_year=24,DATE(YEAR(fpdate),MONTH(fpdate)+(A1537-1)/2+IF(AND(DAY(fpdate)&gt;=15,MOD(A1537,2)=0),1,0),IF(MOD(A1537,2)=0,IF(DAY(fpdate)&gt;=15,DAY(fpdate)-14,DAY(fpdate)+14),DAY(fpdate))),IF(DAY(DATE(YEAR(fpdate),MONTH(fpdate)+A1537-1,DAY(fpdate)))&lt;&gt;DAY(fpdate),DATE(YEAR(fpdate),MONTH(fpdate)+A1537,0),DATE(YEAR(fpdate),MONTH(fpdate)+A1537-1,DAY(fpdate))))))</f>
        <v>#NAME?</v>
      </c>
      <c r="C1537" s="76" t="str">
        <f t="shared" si="2"/>
        <v>#NAME?</v>
      </c>
      <c r="D1537" s="77" t="str">
        <f>IF(A1537="","",IF(A1537=1,start_rate,IF(variable,IF(OR(A1537=1,A1537&lt;$J$23*periods_per_year),D1536,MIN($J$24,IF(MOD(A1537-1,$J$26)=0,MAX($J$25,D1536+$J$27),D1536))),D1536)))</f>
        <v>#NAME?</v>
      </c>
      <c r="E1537" s="78" t="str">
        <f t="shared" si="3"/>
        <v>#NAME?</v>
      </c>
      <c r="F1537" s="78" t="str">
        <f t="shared" si="4"/>
        <v>#NAME?</v>
      </c>
      <c r="G1537" s="78" t="str">
        <f>IF(OR(A1537="",A1537&lt;$E$23),"",IF(J1536&lt;=F1537,0,IF(IF(AND(A1537&gt;=$E$23,MOD(A1537-$E$23,int)=0),$E$24,0)+F1537&gt;=J1536+E1537,J1536+E1537-F1537,IF(AND(A1537&gt;=$E$23,MOD(A1537-$E$23,int)=0),$E$24,0)+IF(IF(AND(A1537&gt;=$E$23,MOD(A1537-$E$23,int)=0),$E$24,0)+IF(MOD(A1537-$E$27,periods_per_year)=0,$E$26,0)+F1537&lt;J1536+E1537,IF(MOD(A1537-$E$27,periods_per_year)=0,$E$26,0),J1536+E1537-IF(AND(A1537&gt;=$E$23,MOD(A1537-$E$23,int)=0),$E$24,0)-F1537))))</f>
        <v>#NAME?</v>
      </c>
      <c r="H1537" s="79"/>
      <c r="I1537" s="78" t="str">
        <f t="shared" si="5"/>
        <v>#NAME?</v>
      </c>
      <c r="J1537" s="78" t="str">
        <f t="shared" si="6"/>
        <v>#NAME?</v>
      </c>
      <c r="K1537" s="78" t="str">
        <f t="shared" si="7"/>
        <v>#NAME?</v>
      </c>
      <c r="L1537" s="78" t="str">
        <f t="shared" si="8"/>
        <v>#NAME?</v>
      </c>
      <c r="M1537" s="4"/>
      <c r="N1537" s="4"/>
      <c r="O1537" s="74" t="str">
        <f t="shared" si="9"/>
        <v>#NAME?</v>
      </c>
      <c r="P1537" s="75" t="str">
        <f>IF(O1537="","",IF(OR(periods_per_year=26,periods_per_year=52),IF(periods_per_year=26,IF(O1537=1,fpdate,P1536+14),IF(periods_per_year=52,IF(O1537=1,fpdate,P1536+7),"n/a")),IF(periods_per_year=24,DATE(YEAR(fpdate),MONTH(fpdate)+(O1537-1)/2+IF(AND(DAY(fpdate)&gt;=15,MOD(O1537,2)=0),1,0),IF(MOD(O1537,2)=0,IF(DAY(fpdate)&gt;=15,DAY(fpdate)-14,DAY(fpdate)+14),DAY(fpdate))),IF(DAY(DATE(YEAR(fpdate),MONTH(fpdate)+O1537-1,DAY(fpdate)))&lt;&gt;DAY(fpdate),DATE(YEAR(fpdate),MONTH(fpdate)+O1537,0),DATE(YEAR(fpdate),MONTH(fpdate)+O1537-1,DAY(fpdate))))))</f>
        <v>#NAME?</v>
      </c>
      <c r="Q1537" s="80" t="str">
        <f>IF(O1537="","",IF(D1537&lt;&gt;"",D1537,IF(O1537=1,start_rate,IF(variable,IF(OR(O1537=1,O1537&lt;$J$23*periods_per_year),Q1536,MIN($J$24,IF(MOD(O1537-1,$J$26)=0,MAX($J$25,Q1536+$J$27),Q1536))),Q1536))))</f>
        <v>#NAME?</v>
      </c>
      <c r="R1537" s="78" t="str">
        <f t="shared" si="10"/>
        <v>#NAME?</v>
      </c>
      <c r="S1537" s="78" t="str">
        <f t="shared" si="11"/>
        <v>#NAME?</v>
      </c>
      <c r="T1537" s="78" t="str">
        <f t="shared" si="12"/>
        <v>#NAME?</v>
      </c>
      <c r="U1537" s="78" t="str">
        <f t="shared" si="13"/>
        <v>#NAME?</v>
      </c>
    </row>
    <row r="1538" ht="12.75" customHeight="1">
      <c r="A1538" s="74" t="str">
        <f t="shared" si="1"/>
        <v>#NAME?</v>
      </c>
      <c r="B1538" s="75" t="str">
        <f>IF(A1538="","",IF(OR(periods_per_year=26,periods_per_year=52),IF(periods_per_year=26,IF(A1538=1,fpdate,B1537+14),IF(periods_per_year=52,IF(A1538=1,fpdate,B1537+7),"n/a")),IF(periods_per_year=24,DATE(YEAR(fpdate),MONTH(fpdate)+(A1538-1)/2+IF(AND(DAY(fpdate)&gt;=15,MOD(A1538,2)=0),1,0),IF(MOD(A1538,2)=0,IF(DAY(fpdate)&gt;=15,DAY(fpdate)-14,DAY(fpdate)+14),DAY(fpdate))),IF(DAY(DATE(YEAR(fpdate),MONTH(fpdate)+A1538-1,DAY(fpdate)))&lt;&gt;DAY(fpdate),DATE(YEAR(fpdate),MONTH(fpdate)+A1538,0),DATE(YEAR(fpdate),MONTH(fpdate)+A1538-1,DAY(fpdate))))))</f>
        <v>#NAME?</v>
      </c>
      <c r="C1538" s="76" t="str">
        <f t="shared" si="2"/>
        <v>#NAME?</v>
      </c>
      <c r="D1538" s="77" t="str">
        <f>IF(A1538="","",IF(A1538=1,start_rate,IF(variable,IF(OR(A1538=1,A1538&lt;$J$23*periods_per_year),D1537,MIN($J$24,IF(MOD(A1538-1,$J$26)=0,MAX($J$25,D1537+$J$27),D1537))),D1537)))</f>
        <v>#NAME?</v>
      </c>
      <c r="E1538" s="78" t="str">
        <f t="shared" si="3"/>
        <v>#NAME?</v>
      </c>
      <c r="F1538" s="78" t="str">
        <f t="shared" si="4"/>
        <v>#NAME?</v>
      </c>
      <c r="G1538" s="78" t="str">
        <f>IF(OR(A1538="",A1538&lt;$E$23),"",IF(J1537&lt;=F1538,0,IF(IF(AND(A1538&gt;=$E$23,MOD(A1538-$E$23,int)=0),$E$24,0)+F1538&gt;=J1537+E1538,J1537+E1538-F1538,IF(AND(A1538&gt;=$E$23,MOD(A1538-$E$23,int)=0),$E$24,0)+IF(IF(AND(A1538&gt;=$E$23,MOD(A1538-$E$23,int)=0),$E$24,0)+IF(MOD(A1538-$E$27,periods_per_year)=0,$E$26,0)+F1538&lt;J1537+E1538,IF(MOD(A1538-$E$27,periods_per_year)=0,$E$26,0),J1537+E1538-IF(AND(A1538&gt;=$E$23,MOD(A1538-$E$23,int)=0),$E$24,0)-F1538))))</f>
        <v>#NAME?</v>
      </c>
      <c r="H1538" s="79"/>
      <c r="I1538" s="78" t="str">
        <f t="shared" si="5"/>
        <v>#NAME?</v>
      </c>
      <c r="J1538" s="78" t="str">
        <f t="shared" si="6"/>
        <v>#NAME?</v>
      </c>
      <c r="K1538" s="78" t="str">
        <f t="shared" si="7"/>
        <v>#NAME?</v>
      </c>
      <c r="L1538" s="78" t="str">
        <f t="shared" si="8"/>
        <v>#NAME?</v>
      </c>
      <c r="M1538" s="4"/>
      <c r="N1538" s="4"/>
      <c r="O1538" s="74" t="str">
        <f t="shared" si="9"/>
        <v>#NAME?</v>
      </c>
      <c r="P1538" s="75" t="str">
        <f>IF(O1538="","",IF(OR(periods_per_year=26,periods_per_year=52),IF(periods_per_year=26,IF(O1538=1,fpdate,P1537+14),IF(periods_per_year=52,IF(O1538=1,fpdate,P1537+7),"n/a")),IF(periods_per_year=24,DATE(YEAR(fpdate),MONTH(fpdate)+(O1538-1)/2+IF(AND(DAY(fpdate)&gt;=15,MOD(O1538,2)=0),1,0),IF(MOD(O1538,2)=0,IF(DAY(fpdate)&gt;=15,DAY(fpdate)-14,DAY(fpdate)+14),DAY(fpdate))),IF(DAY(DATE(YEAR(fpdate),MONTH(fpdate)+O1538-1,DAY(fpdate)))&lt;&gt;DAY(fpdate),DATE(YEAR(fpdate),MONTH(fpdate)+O1538,0),DATE(YEAR(fpdate),MONTH(fpdate)+O1538-1,DAY(fpdate))))))</f>
        <v>#NAME?</v>
      </c>
      <c r="Q1538" s="80" t="str">
        <f>IF(O1538="","",IF(D1538&lt;&gt;"",D1538,IF(O1538=1,start_rate,IF(variable,IF(OR(O1538=1,O1538&lt;$J$23*periods_per_year),Q1537,MIN($J$24,IF(MOD(O1538-1,$J$26)=0,MAX($J$25,Q1537+$J$27),Q1537))),Q1537))))</f>
        <v>#NAME?</v>
      </c>
      <c r="R1538" s="78" t="str">
        <f t="shared" si="10"/>
        <v>#NAME?</v>
      </c>
      <c r="S1538" s="78" t="str">
        <f t="shared" si="11"/>
        <v>#NAME?</v>
      </c>
      <c r="T1538" s="78" t="str">
        <f t="shared" si="12"/>
        <v>#NAME?</v>
      </c>
      <c r="U1538" s="78" t="str">
        <f t="shared" si="13"/>
        <v>#NAME?</v>
      </c>
    </row>
    <row r="1539" ht="12.75" customHeight="1">
      <c r="A1539" s="74" t="str">
        <f t="shared" si="1"/>
        <v>#NAME?</v>
      </c>
      <c r="B1539" s="75" t="str">
        <f>IF(A1539="","",IF(OR(periods_per_year=26,periods_per_year=52),IF(periods_per_year=26,IF(A1539=1,fpdate,B1538+14),IF(periods_per_year=52,IF(A1539=1,fpdate,B1538+7),"n/a")),IF(periods_per_year=24,DATE(YEAR(fpdate),MONTH(fpdate)+(A1539-1)/2+IF(AND(DAY(fpdate)&gt;=15,MOD(A1539,2)=0),1,0),IF(MOD(A1539,2)=0,IF(DAY(fpdate)&gt;=15,DAY(fpdate)-14,DAY(fpdate)+14),DAY(fpdate))),IF(DAY(DATE(YEAR(fpdate),MONTH(fpdate)+A1539-1,DAY(fpdate)))&lt;&gt;DAY(fpdate),DATE(YEAR(fpdate),MONTH(fpdate)+A1539,0),DATE(YEAR(fpdate),MONTH(fpdate)+A1539-1,DAY(fpdate))))))</f>
        <v>#NAME?</v>
      </c>
      <c r="C1539" s="76" t="str">
        <f t="shared" si="2"/>
        <v>#NAME?</v>
      </c>
      <c r="D1539" s="77" t="str">
        <f>IF(A1539="","",IF(A1539=1,start_rate,IF(variable,IF(OR(A1539=1,A1539&lt;$J$23*periods_per_year),D1538,MIN($J$24,IF(MOD(A1539-1,$J$26)=0,MAX($J$25,D1538+$J$27),D1538))),D1538)))</f>
        <v>#NAME?</v>
      </c>
      <c r="E1539" s="78" t="str">
        <f t="shared" si="3"/>
        <v>#NAME?</v>
      </c>
      <c r="F1539" s="78" t="str">
        <f t="shared" si="4"/>
        <v>#NAME?</v>
      </c>
      <c r="G1539" s="78" t="str">
        <f>IF(OR(A1539="",A1539&lt;$E$23),"",IF(J1538&lt;=F1539,0,IF(IF(AND(A1539&gt;=$E$23,MOD(A1539-$E$23,int)=0),$E$24,0)+F1539&gt;=J1538+E1539,J1538+E1539-F1539,IF(AND(A1539&gt;=$E$23,MOD(A1539-$E$23,int)=0),$E$24,0)+IF(IF(AND(A1539&gt;=$E$23,MOD(A1539-$E$23,int)=0),$E$24,0)+IF(MOD(A1539-$E$27,periods_per_year)=0,$E$26,0)+F1539&lt;J1538+E1539,IF(MOD(A1539-$E$27,periods_per_year)=0,$E$26,0),J1538+E1539-IF(AND(A1539&gt;=$E$23,MOD(A1539-$E$23,int)=0),$E$24,0)-F1539))))</f>
        <v>#NAME?</v>
      </c>
      <c r="H1539" s="79"/>
      <c r="I1539" s="78" t="str">
        <f t="shared" si="5"/>
        <v>#NAME?</v>
      </c>
      <c r="J1539" s="78" t="str">
        <f t="shared" si="6"/>
        <v>#NAME?</v>
      </c>
      <c r="K1539" s="78" t="str">
        <f t="shared" si="7"/>
        <v>#NAME?</v>
      </c>
      <c r="L1539" s="78" t="str">
        <f t="shared" si="8"/>
        <v>#NAME?</v>
      </c>
      <c r="M1539" s="4"/>
      <c r="N1539" s="4"/>
      <c r="O1539" s="74" t="str">
        <f t="shared" si="9"/>
        <v>#NAME?</v>
      </c>
      <c r="P1539" s="75" t="str">
        <f>IF(O1539="","",IF(OR(periods_per_year=26,periods_per_year=52),IF(periods_per_year=26,IF(O1539=1,fpdate,P1538+14),IF(periods_per_year=52,IF(O1539=1,fpdate,P1538+7),"n/a")),IF(periods_per_year=24,DATE(YEAR(fpdate),MONTH(fpdate)+(O1539-1)/2+IF(AND(DAY(fpdate)&gt;=15,MOD(O1539,2)=0),1,0),IF(MOD(O1539,2)=0,IF(DAY(fpdate)&gt;=15,DAY(fpdate)-14,DAY(fpdate)+14),DAY(fpdate))),IF(DAY(DATE(YEAR(fpdate),MONTH(fpdate)+O1539-1,DAY(fpdate)))&lt;&gt;DAY(fpdate),DATE(YEAR(fpdate),MONTH(fpdate)+O1539,0),DATE(YEAR(fpdate),MONTH(fpdate)+O1539-1,DAY(fpdate))))))</f>
        <v>#NAME?</v>
      </c>
      <c r="Q1539" s="80" t="str">
        <f>IF(O1539="","",IF(D1539&lt;&gt;"",D1539,IF(O1539=1,start_rate,IF(variable,IF(OR(O1539=1,O1539&lt;$J$23*periods_per_year),Q1538,MIN($J$24,IF(MOD(O1539-1,$J$26)=0,MAX($J$25,Q1538+$J$27),Q1538))),Q1538))))</f>
        <v>#NAME?</v>
      </c>
      <c r="R1539" s="78" t="str">
        <f t="shared" si="10"/>
        <v>#NAME?</v>
      </c>
      <c r="S1539" s="78" t="str">
        <f t="shared" si="11"/>
        <v>#NAME?</v>
      </c>
      <c r="T1539" s="78" t="str">
        <f t="shared" si="12"/>
        <v>#NAME?</v>
      </c>
      <c r="U1539" s="78" t="str">
        <f t="shared" si="13"/>
        <v>#NAME?</v>
      </c>
    </row>
    <row r="1540" ht="12.75" customHeight="1">
      <c r="A1540" s="74" t="str">
        <f t="shared" si="1"/>
        <v>#NAME?</v>
      </c>
      <c r="B1540" s="75" t="str">
        <f>IF(A1540="","",IF(OR(periods_per_year=26,periods_per_year=52),IF(periods_per_year=26,IF(A1540=1,fpdate,B1539+14),IF(periods_per_year=52,IF(A1540=1,fpdate,B1539+7),"n/a")),IF(periods_per_year=24,DATE(YEAR(fpdate),MONTH(fpdate)+(A1540-1)/2+IF(AND(DAY(fpdate)&gt;=15,MOD(A1540,2)=0),1,0),IF(MOD(A1540,2)=0,IF(DAY(fpdate)&gt;=15,DAY(fpdate)-14,DAY(fpdate)+14),DAY(fpdate))),IF(DAY(DATE(YEAR(fpdate),MONTH(fpdate)+A1540-1,DAY(fpdate)))&lt;&gt;DAY(fpdate),DATE(YEAR(fpdate),MONTH(fpdate)+A1540,0),DATE(YEAR(fpdate),MONTH(fpdate)+A1540-1,DAY(fpdate))))))</f>
        <v>#NAME?</v>
      </c>
      <c r="C1540" s="76" t="str">
        <f t="shared" si="2"/>
        <v>#NAME?</v>
      </c>
      <c r="D1540" s="77" t="str">
        <f>IF(A1540="","",IF(A1540=1,start_rate,IF(variable,IF(OR(A1540=1,A1540&lt;$J$23*periods_per_year),D1539,MIN($J$24,IF(MOD(A1540-1,$J$26)=0,MAX($J$25,D1539+$J$27),D1539))),D1539)))</f>
        <v>#NAME?</v>
      </c>
      <c r="E1540" s="78" t="str">
        <f t="shared" si="3"/>
        <v>#NAME?</v>
      </c>
      <c r="F1540" s="78" t="str">
        <f t="shared" si="4"/>
        <v>#NAME?</v>
      </c>
      <c r="G1540" s="78" t="str">
        <f>IF(OR(A1540="",A1540&lt;$E$23),"",IF(J1539&lt;=F1540,0,IF(IF(AND(A1540&gt;=$E$23,MOD(A1540-$E$23,int)=0),$E$24,0)+F1540&gt;=J1539+E1540,J1539+E1540-F1540,IF(AND(A1540&gt;=$E$23,MOD(A1540-$E$23,int)=0),$E$24,0)+IF(IF(AND(A1540&gt;=$E$23,MOD(A1540-$E$23,int)=0),$E$24,0)+IF(MOD(A1540-$E$27,periods_per_year)=0,$E$26,0)+F1540&lt;J1539+E1540,IF(MOD(A1540-$E$27,periods_per_year)=0,$E$26,0),J1539+E1540-IF(AND(A1540&gt;=$E$23,MOD(A1540-$E$23,int)=0),$E$24,0)-F1540))))</f>
        <v>#NAME?</v>
      </c>
      <c r="H1540" s="79"/>
      <c r="I1540" s="78" t="str">
        <f t="shared" si="5"/>
        <v>#NAME?</v>
      </c>
      <c r="J1540" s="78" t="str">
        <f t="shared" si="6"/>
        <v>#NAME?</v>
      </c>
      <c r="K1540" s="78" t="str">
        <f t="shared" si="7"/>
        <v>#NAME?</v>
      </c>
      <c r="L1540" s="78" t="str">
        <f t="shared" si="8"/>
        <v>#NAME?</v>
      </c>
      <c r="M1540" s="4"/>
      <c r="N1540" s="4"/>
      <c r="O1540" s="74" t="str">
        <f t="shared" si="9"/>
        <v>#NAME?</v>
      </c>
      <c r="P1540" s="75" t="str">
        <f>IF(O1540="","",IF(OR(periods_per_year=26,periods_per_year=52),IF(periods_per_year=26,IF(O1540=1,fpdate,P1539+14),IF(periods_per_year=52,IF(O1540=1,fpdate,P1539+7),"n/a")),IF(periods_per_year=24,DATE(YEAR(fpdate),MONTH(fpdate)+(O1540-1)/2+IF(AND(DAY(fpdate)&gt;=15,MOD(O1540,2)=0),1,0),IF(MOD(O1540,2)=0,IF(DAY(fpdate)&gt;=15,DAY(fpdate)-14,DAY(fpdate)+14),DAY(fpdate))),IF(DAY(DATE(YEAR(fpdate),MONTH(fpdate)+O1540-1,DAY(fpdate)))&lt;&gt;DAY(fpdate),DATE(YEAR(fpdate),MONTH(fpdate)+O1540,0),DATE(YEAR(fpdate),MONTH(fpdate)+O1540-1,DAY(fpdate))))))</f>
        <v>#NAME?</v>
      </c>
      <c r="Q1540" s="80" t="str">
        <f>IF(O1540="","",IF(D1540&lt;&gt;"",D1540,IF(O1540=1,start_rate,IF(variable,IF(OR(O1540=1,O1540&lt;$J$23*periods_per_year),Q1539,MIN($J$24,IF(MOD(O1540-1,$J$26)=0,MAX($J$25,Q1539+$J$27),Q1539))),Q1539))))</f>
        <v>#NAME?</v>
      </c>
      <c r="R1540" s="78" t="str">
        <f t="shared" si="10"/>
        <v>#NAME?</v>
      </c>
      <c r="S1540" s="78" t="str">
        <f t="shared" si="11"/>
        <v>#NAME?</v>
      </c>
      <c r="T1540" s="78" t="str">
        <f t="shared" si="12"/>
        <v>#NAME?</v>
      </c>
      <c r="U1540" s="78" t="str">
        <f t="shared" si="13"/>
        <v>#NAME?</v>
      </c>
    </row>
    <row r="1541" ht="12.75" customHeight="1">
      <c r="A1541" s="74" t="str">
        <f t="shared" si="1"/>
        <v>#NAME?</v>
      </c>
      <c r="B1541" s="75" t="str">
        <f>IF(A1541="","",IF(OR(periods_per_year=26,periods_per_year=52),IF(periods_per_year=26,IF(A1541=1,fpdate,B1540+14),IF(periods_per_year=52,IF(A1541=1,fpdate,B1540+7),"n/a")),IF(periods_per_year=24,DATE(YEAR(fpdate),MONTH(fpdate)+(A1541-1)/2+IF(AND(DAY(fpdate)&gt;=15,MOD(A1541,2)=0),1,0),IF(MOD(A1541,2)=0,IF(DAY(fpdate)&gt;=15,DAY(fpdate)-14,DAY(fpdate)+14),DAY(fpdate))),IF(DAY(DATE(YEAR(fpdate),MONTH(fpdate)+A1541-1,DAY(fpdate)))&lt;&gt;DAY(fpdate),DATE(YEAR(fpdate),MONTH(fpdate)+A1541,0),DATE(YEAR(fpdate),MONTH(fpdate)+A1541-1,DAY(fpdate))))))</f>
        <v>#NAME?</v>
      </c>
      <c r="C1541" s="76" t="str">
        <f t="shared" si="2"/>
        <v>#NAME?</v>
      </c>
      <c r="D1541" s="77" t="str">
        <f>IF(A1541="","",IF(A1541=1,start_rate,IF(variable,IF(OR(A1541=1,A1541&lt;$J$23*periods_per_year),D1540,MIN($J$24,IF(MOD(A1541-1,$J$26)=0,MAX($J$25,D1540+$J$27),D1540))),D1540)))</f>
        <v>#NAME?</v>
      </c>
      <c r="E1541" s="78" t="str">
        <f t="shared" si="3"/>
        <v>#NAME?</v>
      </c>
      <c r="F1541" s="78" t="str">
        <f t="shared" si="4"/>
        <v>#NAME?</v>
      </c>
      <c r="G1541" s="78" t="str">
        <f>IF(OR(A1541="",A1541&lt;$E$23),"",IF(J1540&lt;=F1541,0,IF(IF(AND(A1541&gt;=$E$23,MOD(A1541-$E$23,int)=0),$E$24,0)+F1541&gt;=J1540+E1541,J1540+E1541-F1541,IF(AND(A1541&gt;=$E$23,MOD(A1541-$E$23,int)=0),$E$24,0)+IF(IF(AND(A1541&gt;=$E$23,MOD(A1541-$E$23,int)=0),$E$24,0)+IF(MOD(A1541-$E$27,periods_per_year)=0,$E$26,0)+F1541&lt;J1540+E1541,IF(MOD(A1541-$E$27,periods_per_year)=0,$E$26,0),J1540+E1541-IF(AND(A1541&gt;=$E$23,MOD(A1541-$E$23,int)=0),$E$24,0)-F1541))))</f>
        <v>#NAME?</v>
      </c>
      <c r="H1541" s="79"/>
      <c r="I1541" s="78" t="str">
        <f t="shared" si="5"/>
        <v>#NAME?</v>
      </c>
      <c r="J1541" s="78" t="str">
        <f t="shared" si="6"/>
        <v>#NAME?</v>
      </c>
      <c r="K1541" s="78" t="str">
        <f t="shared" si="7"/>
        <v>#NAME?</v>
      </c>
      <c r="L1541" s="78" t="str">
        <f t="shared" si="8"/>
        <v>#NAME?</v>
      </c>
      <c r="M1541" s="4"/>
      <c r="N1541" s="4"/>
      <c r="O1541" s="74" t="str">
        <f t="shared" si="9"/>
        <v>#NAME?</v>
      </c>
      <c r="P1541" s="75" t="str">
        <f>IF(O1541="","",IF(OR(periods_per_year=26,periods_per_year=52),IF(periods_per_year=26,IF(O1541=1,fpdate,P1540+14),IF(periods_per_year=52,IF(O1541=1,fpdate,P1540+7),"n/a")),IF(periods_per_year=24,DATE(YEAR(fpdate),MONTH(fpdate)+(O1541-1)/2+IF(AND(DAY(fpdate)&gt;=15,MOD(O1541,2)=0),1,0),IF(MOD(O1541,2)=0,IF(DAY(fpdate)&gt;=15,DAY(fpdate)-14,DAY(fpdate)+14),DAY(fpdate))),IF(DAY(DATE(YEAR(fpdate),MONTH(fpdate)+O1541-1,DAY(fpdate)))&lt;&gt;DAY(fpdate),DATE(YEAR(fpdate),MONTH(fpdate)+O1541,0),DATE(YEAR(fpdate),MONTH(fpdate)+O1541-1,DAY(fpdate))))))</f>
        <v>#NAME?</v>
      </c>
      <c r="Q1541" s="80" t="str">
        <f>IF(O1541="","",IF(D1541&lt;&gt;"",D1541,IF(O1541=1,start_rate,IF(variable,IF(OR(O1541=1,O1541&lt;$J$23*periods_per_year),Q1540,MIN($J$24,IF(MOD(O1541-1,$J$26)=0,MAX($J$25,Q1540+$J$27),Q1540))),Q1540))))</f>
        <v>#NAME?</v>
      </c>
      <c r="R1541" s="78" t="str">
        <f t="shared" si="10"/>
        <v>#NAME?</v>
      </c>
      <c r="S1541" s="78" t="str">
        <f t="shared" si="11"/>
        <v>#NAME?</v>
      </c>
      <c r="T1541" s="78" t="str">
        <f t="shared" si="12"/>
        <v>#NAME?</v>
      </c>
      <c r="U1541" s="78" t="str">
        <f t="shared" si="13"/>
        <v>#NAME?</v>
      </c>
    </row>
    <row r="1542" ht="12.75" customHeight="1">
      <c r="A1542" s="74" t="str">
        <f t="shared" si="1"/>
        <v>#NAME?</v>
      </c>
      <c r="B1542" s="75" t="str">
        <f>IF(A1542="","",IF(OR(periods_per_year=26,periods_per_year=52),IF(periods_per_year=26,IF(A1542=1,fpdate,B1541+14),IF(periods_per_year=52,IF(A1542=1,fpdate,B1541+7),"n/a")),IF(periods_per_year=24,DATE(YEAR(fpdate),MONTH(fpdate)+(A1542-1)/2+IF(AND(DAY(fpdate)&gt;=15,MOD(A1542,2)=0),1,0),IF(MOD(A1542,2)=0,IF(DAY(fpdate)&gt;=15,DAY(fpdate)-14,DAY(fpdate)+14),DAY(fpdate))),IF(DAY(DATE(YEAR(fpdate),MONTH(fpdate)+A1542-1,DAY(fpdate)))&lt;&gt;DAY(fpdate),DATE(YEAR(fpdate),MONTH(fpdate)+A1542,0),DATE(YEAR(fpdate),MONTH(fpdate)+A1542-1,DAY(fpdate))))))</f>
        <v>#NAME?</v>
      </c>
      <c r="C1542" s="76" t="str">
        <f t="shared" si="2"/>
        <v>#NAME?</v>
      </c>
      <c r="D1542" s="77" t="str">
        <f>IF(A1542="","",IF(A1542=1,start_rate,IF(variable,IF(OR(A1542=1,A1542&lt;$J$23*periods_per_year),D1541,MIN($J$24,IF(MOD(A1542-1,$J$26)=0,MAX($J$25,D1541+$J$27),D1541))),D1541)))</f>
        <v>#NAME?</v>
      </c>
      <c r="E1542" s="78" t="str">
        <f t="shared" si="3"/>
        <v>#NAME?</v>
      </c>
      <c r="F1542" s="78" t="str">
        <f t="shared" si="4"/>
        <v>#NAME?</v>
      </c>
      <c r="G1542" s="78" t="str">
        <f>IF(OR(A1542="",A1542&lt;$E$23),"",IF(J1541&lt;=F1542,0,IF(IF(AND(A1542&gt;=$E$23,MOD(A1542-$E$23,int)=0),$E$24,0)+F1542&gt;=J1541+E1542,J1541+E1542-F1542,IF(AND(A1542&gt;=$E$23,MOD(A1542-$E$23,int)=0),$E$24,0)+IF(IF(AND(A1542&gt;=$E$23,MOD(A1542-$E$23,int)=0),$E$24,0)+IF(MOD(A1542-$E$27,periods_per_year)=0,$E$26,0)+F1542&lt;J1541+E1542,IF(MOD(A1542-$E$27,periods_per_year)=0,$E$26,0),J1541+E1542-IF(AND(A1542&gt;=$E$23,MOD(A1542-$E$23,int)=0),$E$24,0)-F1542))))</f>
        <v>#NAME?</v>
      </c>
      <c r="H1542" s="79"/>
      <c r="I1542" s="78" t="str">
        <f t="shared" si="5"/>
        <v>#NAME?</v>
      </c>
      <c r="J1542" s="78" t="str">
        <f t="shared" si="6"/>
        <v>#NAME?</v>
      </c>
      <c r="K1542" s="78" t="str">
        <f t="shared" si="7"/>
        <v>#NAME?</v>
      </c>
      <c r="L1542" s="78" t="str">
        <f t="shared" si="8"/>
        <v>#NAME?</v>
      </c>
      <c r="M1542" s="4"/>
      <c r="N1542" s="4"/>
      <c r="O1542" s="74" t="str">
        <f t="shared" si="9"/>
        <v>#NAME?</v>
      </c>
      <c r="P1542" s="75" t="str">
        <f>IF(O1542="","",IF(OR(periods_per_year=26,periods_per_year=52),IF(periods_per_year=26,IF(O1542=1,fpdate,P1541+14),IF(periods_per_year=52,IF(O1542=1,fpdate,P1541+7),"n/a")),IF(periods_per_year=24,DATE(YEAR(fpdate),MONTH(fpdate)+(O1542-1)/2+IF(AND(DAY(fpdate)&gt;=15,MOD(O1542,2)=0),1,0),IF(MOD(O1542,2)=0,IF(DAY(fpdate)&gt;=15,DAY(fpdate)-14,DAY(fpdate)+14),DAY(fpdate))),IF(DAY(DATE(YEAR(fpdate),MONTH(fpdate)+O1542-1,DAY(fpdate)))&lt;&gt;DAY(fpdate),DATE(YEAR(fpdate),MONTH(fpdate)+O1542,0),DATE(YEAR(fpdate),MONTH(fpdate)+O1542-1,DAY(fpdate))))))</f>
        <v>#NAME?</v>
      </c>
      <c r="Q1542" s="80" t="str">
        <f>IF(O1542="","",IF(D1542&lt;&gt;"",D1542,IF(O1542=1,start_rate,IF(variable,IF(OR(O1542=1,O1542&lt;$J$23*periods_per_year),Q1541,MIN($J$24,IF(MOD(O1542-1,$J$26)=0,MAX($J$25,Q1541+$J$27),Q1541))),Q1541))))</f>
        <v>#NAME?</v>
      </c>
      <c r="R1542" s="78" t="str">
        <f t="shared" si="10"/>
        <v>#NAME?</v>
      </c>
      <c r="S1542" s="78" t="str">
        <f t="shared" si="11"/>
        <v>#NAME?</v>
      </c>
      <c r="T1542" s="78" t="str">
        <f t="shared" si="12"/>
        <v>#NAME?</v>
      </c>
      <c r="U1542" s="78" t="str">
        <f t="shared" si="13"/>
        <v>#NAME?</v>
      </c>
    </row>
    <row r="1543" ht="12.75" customHeight="1">
      <c r="A1543" s="74" t="str">
        <f t="shared" si="1"/>
        <v>#NAME?</v>
      </c>
      <c r="B1543" s="75" t="str">
        <f>IF(A1543="","",IF(OR(periods_per_year=26,periods_per_year=52),IF(periods_per_year=26,IF(A1543=1,fpdate,B1542+14),IF(periods_per_year=52,IF(A1543=1,fpdate,B1542+7),"n/a")),IF(periods_per_year=24,DATE(YEAR(fpdate),MONTH(fpdate)+(A1543-1)/2+IF(AND(DAY(fpdate)&gt;=15,MOD(A1543,2)=0),1,0),IF(MOD(A1543,2)=0,IF(DAY(fpdate)&gt;=15,DAY(fpdate)-14,DAY(fpdate)+14),DAY(fpdate))),IF(DAY(DATE(YEAR(fpdate),MONTH(fpdate)+A1543-1,DAY(fpdate)))&lt;&gt;DAY(fpdate),DATE(YEAR(fpdate),MONTH(fpdate)+A1543,0),DATE(YEAR(fpdate),MONTH(fpdate)+A1543-1,DAY(fpdate))))))</f>
        <v>#NAME?</v>
      </c>
      <c r="C1543" s="76" t="str">
        <f t="shared" si="2"/>
        <v>#NAME?</v>
      </c>
      <c r="D1543" s="77" t="str">
        <f>IF(A1543="","",IF(A1543=1,start_rate,IF(variable,IF(OR(A1543=1,A1543&lt;$J$23*periods_per_year),D1542,MIN($J$24,IF(MOD(A1543-1,$J$26)=0,MAX($J$25,D1542+$J$27),D1542))),D1542)))</f>
        <v>#NAME?</v>
      </c>
      <c r="E1543" s="78" t="str">
        <f t="shared" si="3"/>
        <v>#NAME?</v>
      </c>
      <c r="F1543" s="78" t="str">
        <f t="shared" si="4"/>
        <v>#NAME?</v>
      </c>
      <c r="G1543" s="78" t="str">
        <f>IF(OR(A1543="",A1543&lt;$E$23),"",IF(J1542&lt;=F1543,0,IF(IF(AND(A1543&gt;=$E$23,MOD(A1543-$E$23,int)=0),$E$24,0)+F1543&gt;=J1542+E1543,J1542+E1543-F1543,IF(AND(A1543&gt;=$E$23,MOD(A1543-$E$23,int)=0),$E$24,0)+IF(IF(AND(A1543&gt;=$E$23,MOD(A1543-$E$23,int)=0),$E$24,0)+IF(MOD(A1543-$E$27,periods_per_year)=0,$E$26,0)+F1543&lt;J1542+E1543,IF(MOD(A1543-$E$27,periods_per_year)=0,$E$26,0),J1542+E1543-IF(AND(A1543&gt;=$E$23,MOD(A1543-$E$23,int)=0),$E$24,0)-F1543))))</f>
        <v>#NAME?</v>
      </c>
      <c r="H1543" s="79"/>
      <c r="I1543" s="78" t="str">
        <f t="shared" si="5"/>
        <v>#NAME?</v>
      </c>
      <c r="J1543" s="78" t="str">
        <f t="shared" si="6"/>
        <v>#NAME?</v>
      </c>
      <c r="K1543" s="78" t="str">
        <f t="shared" si="7"/>
        <v>#NAME?</v>
      </c>
      <c r="L1543" s="78" t="str">
        <f t="shared" si="8"/>
        <v>#NAME?</v>
      </c>
      <c r="M1543" s="4"/>
      <c r="N1543" s="4"/>
      <c r="O1543" s="74" t="str">
        <f t="shared" si="9"/>
        <v>#NAME?</v>
      </c>
      <c r="P1543" s="75" t="str">
        <f>IF(O1543="","",IF(OR(periods_per_year=26,periods_per_year=52),IF(periods_per_year=26,IF(O1543=1,fpdate,P1542+14),IF(periods_per_year=52,IF(O1543=1,fpdate,P1542+7),"n/a")),IF(periods_per_year=24,DATE(YEAR(fpdate),MONTH(fpdate)+(O1543-1)/2+IF(AND(DAY(fpdate)&gt;=15,MOD(O1543,2)=0),1,0),IF(MOD(O1543,2)=0,IF(DAY(fpdate)&gt;=15,DAY(fpdate)-14,DAY(fpdate)+14),DAY(fpdate))),IF(DAY(DATE(YEAR(fpdate),MONTH(fpdate)+O1543-1,DAY(fpdate)))&lt;&gt;DAY(fpdate),DATE(YEAR(fpdate),MONTH(fpdate)+O1543,0),DATE(YEAR(fpdate),MONTH(fpdate)+O1543-1,DAY(fpdate))))))</f>
        <v>#NAME?</v>
      </c>
      <c r="Q1543" s="80" t="str">
        <f>IF(O1543="","",IF(D1543&lt;&gt;"",D1543,IF(O1543=1,start_rate,IF(variable,IF(OR(O1543=1,O1543&lt;$J$23*periods_per_year),Q1542,MIN($J$24,IF(MOD(O1543-1,$J$26)=0,MAX($J$25,Q1542+$J$27),Q1542))),Q1542))))</f>
        <v>#NAME?</v>
      </c>
      <c r="R1543" s="78" t="str">
        <f t="shared" si="10"/>
        <v>#NAME?</v>
      </c>
      <c r="S1543" s="78" t="str">
        <f t="shared" si="11"/>
        <v>#NAME?</v>
      </c>
      <c r="T1543" s="78" t="str">
        <f t="shared" si="12"/>
        <v>#NAME?</v>
      </c>
      <c r="U1543" s="78" t="str">
        <f t="shared" si="13"/>
        <v>#NAME?</v>
      </c>
    </row>
    <row r="1544" ht="12.75" customHeight="1">
      <c r="A1544" s="74" t="str">
        <f t="shared" si="1"/>
        <v>#NAME?</v>
      </c>
      <c r="B1544" s="75" t="str">
        <f>IF(A1544="","",IF(OR(periods_per_year=26,periods_per_year=52),IF(periods_per_year=26,IF(A1544=1,fpdate,B1543+14),IF(periods_per_year=52,IF(A1544=1,fpdate,B1543+7),"n/a")),IF(periods_per_year=24,DATE(YEAR(fpdate),MONTH(fpdate)+(A1544-1)/2+IF(AND(DAY(fpdate)&gt;=15,MOD(A1544,2)=0),1,0),IF(MOD(A1544,2)=0,IF(DAY(fpdate)&gt;=15,DAY(fpdate)-14,DAY(fpdate)+14),DAY(fpdate))),IF(DAY(DATE(YEAR(fpdate),MONTH(fpdate)+A1544-1,DAY(fpdate)))&lt;&gt;DAY(fpdate),DATE(YEAR(fpdate),MONTH(fpdate)+A1544,0),DATE(YEAR(fpdate),MONTH(fpdate)+A1544-1,DAY(fpdate))))))</f>
        <v>#NAME?</v>
      </c>
      <c r="C1544" s="76" t="str">
        <f t="shared" si="2"/>
        <v>#NAME?</v>
      </c>
      <c r="D1544" s="77" t="str">
        <f>IF(A1544="","",IF(A1544=1,start_rate,IF(variable,IF(OR(A1544=1,A1544&lt;$J$23*periods_per_year),D1543,MIN($J$24,IF(MOD(A1544-1,$J$26)=0,MAX($J$25,D1543+$J$27),D1543))),D1543)))</f>
        <v>#NAME?</v>
      </c>
      <c r="E1544" s="78" t="str">
        <f t="shared" si="3"/>
        <v>#NAME?</v>
      </c>
      <c r="F1544" s="78" t="str">
        <f t="shared" si="4"/>
        <v>#NAME?</v>
      </c>
      <c r="G1544" s="78" t="str">
        <f>IF(OR(A1544="",A1544&lt;$E$23),"",IF(J1543&lt;=F1544,0,IF(IF(AND(A1544&gt;=$E$23,MOD(A1544-$E$23,int)=0),$E$24,0)+F1544&gt;=J1543+E1544,J1543+E1544-F1544,IF(AND(A1544&gt;=$E$23,MOD(A1544-$E$23,int)=0),$E$24,0)+IF(IF(AND(A1544&gt;=$E$23,MOD(A1544-$E$23,int)=0),$E$24,0)+IF(MOD(A1544-$E$27,periods_per_year)=0,$E$26,0)+F1544&lt;J1543+E1544,IF(MOD(A1544-$E$27,periods_per_year)=0,$E$26,0),J1543+E1544-IF(AND(A1544&gt;=$E$23,MOD(A1544-$E$23,int)=0),$E$24,0)-F1544))))</f>
        <v>#NAME?</v>
      </c>
      <c r="H1544" s="79"/>
      <c r="I1544" s="78" t="str">
        <f t="shared" si="5"/>
        <v>#NAME?</v>
      </c>
      <c r="J1544" s="78" t="str">
        <f t="shared" si="6"/>
        <v>#NAME?</v>
      </c>
      <c r="K1544" s="78" t="str">
        <f t="shared" si="7"/>
        <v>#NAME?</v>
      </c>
      <c r="L1544" s="78" t="str">
        <f t="shared" si="8"/>
        <v>#NAME?</v>
      </c>
      <c r="M1544" s="4"/>
      <c r="N1544" s="4"/>
      <c r="O1544" s="74" t="str">
        <f t="shared" si="9"/>
        <v>#NAME?</v>
      </c>
      <c r="P1544" s="75" t="str">
        <f>IF(O1544="","",IF(OR(periods_per_year=26,periods_per_year=52),IF(periods_per_year=26,IF(O1544=1,fpdate,P1543+14),IF(periods_per_year=52,IF(O1544=1,fpdate,P1543+7),"n/a")),IF(periods_per_year=24,DATE(YEAR(fpdate),MONTH(fpdate)+(O1544-1)/2+IF(AND(DAY(fpdate)&gt;=15,MOD(O1544,2)=0),1,0),IF(MOD(O1544,2)=0,IF(DAY(fpdate)&gt;=15,DAY(fpdate)-14,DAY(fpdate)+14),DAY(fpdate))),IF(DAY(DATE(YEAR(fpdate),MONTH(fpdate)+O1544-1,DAY(fpdate)))&lt;&gt;DAY(fpdate),DATE(YEAR(fpdate),MONTH(fpdate)+O1544,0),DATE(YEAR(fpdate),MONTH(fpdate)+O1544-1,DAY(fpdate))))))</f>
        <v>#NAME?</v>
      </c>
      <c r="Q1544" s="80" t="str">
        <f>IF(O1544="","",IF(D1544&lt;&gt;"",D1544,IF(O1544=1,start_rate,IF(variable,IF(OR(O1544=1,O1544&lt;$J$23*periods_per_year),Q1543,MIN($J$24,IF(MOD(O1544-1,$J$26)=0,MAX($J$25,Q1543+$J$27),Q1543))),Q1543))))</f>
        <v>#NAME?</v>
      </c>
      <c r="R1544" s="78" t="str">
        <f t="shared" si="10"/>
        <v>#NAME?</v>
      </c>
      <c r="S1544" s="78" t="str">
        <f t="shared" si="11"/>
        <v>#NAME?</v>
      </c>
      <c r="T1544" s="78" t="str">
        <f t="shared" si="12"/>
        <v>#NAME?</v>
      </c>
      <c r="U1544" s="78" t="str">
        <f t="shared" si="13"/>
        <v>#NAME?</v>
      </c>
    </row>
    <row r="1545" ht="12.75" customHeight="1">
      <c r="A1545" s="74" t="str">
        <f t="shared" si="1"/>
        <v>#NAME?</v>
      </c>
      <c r="B1545" s="75" t="str">
        <f>IF(A1545="","",IF(OR(periods_per_year=26,periods_per_year=52),IF(periods_per_year=26,IF(A1545=1,fpdate,B1544+14),IF(periods_per_year=52,IF(A1545=1,fpdate,B1544+7),"n/a")),IF(periods_per_year=24,DATE(YEAR(fpdate),MONTH(fpdate)+(A1545-1)/2+IF(AND(DAY(fpdate)&gt;=15,MOD(A1545,2)=0),1,0),IF(MOD(A1545,2)=0,IF(DAY(fpdate)&gt;=15,DAY(fpdate)-14,DAY(fpdate)+14),DAY(fpdate))),IF(DAY(DATE(YEAR(fpdate),MONTH(fpdate)+A1545-1,DAY(fpdate)))&lt;&gt;DAY(fpdate),DATE(YEAR(fpdate),MONTH(fpdate)+A1545,0),DATE(YEAR(fpdate),MONTH(fpdate)+A1545-1,DAY(fpdate))))))</f>
        <v>#NAME?</v>
      </c>
      <c r="C1545" s="76" t="str">
        <f t="shared" si="2"/>
        <v>#NAME?</v>
      </c>
      <c r="D1545" s="77" t="str">
        <f>IF(A1545="","",IF(A1545=1,start_rate,IF(variable,IF(OR(A1545=1,A1545&lt;$J$23*periods_per_year),D1544,MIN($J$24,IF(MOD(A1545-1,$J$26)=0,MAX($J$25,D1544+$J$27),D1544))),D1544)))</f>
        <v>#NAME?</v>
      </c>
      <c r="E1545" s="78" t="str">
        <f t="shared" si="3"/>
        <v>#NAME?</v>
      </c>
      <c r="F1545" s="78" t="str">
        <f t="shared" si="4"/>
        <v>#NAME?</v>
      </c>
      <c r="G1545" s="78" t="str">
        <f>IF(OR(A1545="",A1545&lt;$E$23),"",IF(J1544&lt;=F1545,0,IF(IF(AND(A1545&gt;=$E$23,MOD(A1545-$E$23,int)=0),$E$24,0)+F1545&gt;=J1544+E1545,J1544+E1545-F1545,IF(AND(A1545&gt;=$E$23,MOD(A1545-$E$23,int)=0),$E$24,0)+IF(IF(AND(A1545&gt;=$E$23,MOD(A1545-$E$23,int)=0),$E$24,0)+IF(MOD(A1545-$E$27,periods_per_year)=0,$E$26,0)+F1545&lt;J1544+E1545,IF(MOD(A1545-$E$27,periods_per_year)=0,$E$26,0),J1544+E1545-IF(AND(A1545&gt;=$E$23,MOD(A1545-$E$23,int)=0),$E$24,0)-F1545))))</f>
        <v>#NAME?</v>
      </c>
      <c r="H1545" s="79"/>
      <c r="I1545" s="78" t="str">
        <f t="shared" si="5"/>
        <v>#NAME?</v>
      </c>
      <c r="J1545" s="78" t="str">
        <f t="shared" si="6"/>
        <v>#NAME?</v>
      </c>
      <c r="K1545" s="78" t="str">
        <f t="shared" si="7"/>
        <v>#NAME?</v>
      </c>
      <c r="L1545" s="78" t="str">
        <f t="shared" si="8"/>
        <v>#NAME?</v>
      </c>
      <c r="M1545" s="4"/>
      <c r="N1545" s="4"/>
      <c r="O1545" s="74" t="str">
        <f t="shared" si="9"/>
        <v>#NAME?</v>
      </c>
      <c r="P1545" s="75" t="str">
        <f>IF(O1545="","",IF(OR(periods_per_year=26,periods_per_year=52),IF(periods_per_year=26,IF(O1545=1,fpdate,P1544+14),IF(periods_per_year=52,IF(O1545=1,fpdate,P1544+7),"n/a")),IF(periods_per_year=24,DATE(YEAR(fpdate),MONTH(fpdate)+(O1545-1)/2+IF(AND(DAY(fpdate)&gt;=15,MOD(O1545,2)=0),1,0),IF(MOD(O1545,2)=0,IF(DAY(fpdate)&gt;=15,DAY(fpdate)-14,DAY(fpdate)+14),DAY(fpdate))),IF(DAY(DATE(YEAR(fpdate),MONTH(fpdate)+O1545-1,DAY(fpdate)))&lt;&gt;DAY(fpdate),DATE(YEAR(fpdate),MONTH(fpdate)+O1545,0),DATE(YEAR(fpdate),MONTH(fpdate)+O1545-1,DAY(fpdate))))))</f>
        <v>#NAME?</v>
      </c>
      <c r="Q1545" s="80" t="str">
        <f>IF(O1545="","",IF(D1545&lt;&gt;"",D1545,IF(O1545=1,start_rate,IF(variable,IF(OR(O1545=1,O1545&lt;$J$23*periods_per_year),Q1544,MIN($J$24,IF(MOD(O1545-1,$J$26)=0,MAX($J$25,Q1544+$J$27),Q1544))),Q1544))))</f>
        <v>#NAME?</v>
      </c>
      <c r="R1545" s="78" t="str">
        <f t="shared" si="10"/>
        <v>#NAME?</v>
      </c>
      <c r="S1545" s="78" t="str">
        <f t="shared" si="11"/>
        <v>#NAME?</v>
      </c>
      <c r="T1545" s="78" t="str">
        <f t="shared" si="12"/>
        <v>#NAME?</v>
      </c>
      <c r="U1545" s="78" t="str">
        <f t="shared" si="13"/>
        <v>#NAME?</v>
      </c>
    </row>
    <row r="1546" ht="12.75" customHeight="1">
      <c r="A1546" s="74" t="str">
        <f t="shared" si="1"/>
        <v>#NAME?</v>
      </c>
      <c r="B1546" s="75" t="str">
        <f>IF(A1546="","",IF(OR(periods_per_year=26,periods_per_year=52),IF(periods_per_year=26,IF(A1546=1,fpdate,B1545+14),IF(periods_per_year=52,IF(A1546=1,fpdate,B1545+7),"n/a")),IF(periods_per_year=24,DATE(YEAR(fpdate),MONTH(fpdate)+(A1546-1)/2+IF(AND(DAY(fpdate)&gt;=15,MOD(A1546,2)=0),1,0),IF(MOD(A1546,2)=0,IF(DAY(fpdate)&gt;=15,DAY(fpdate)-14,DAY(fpdate)+14),DAY(fpdate))),IF(DAY(DATE(YEAR(fpdate),MONTH(fpdate)+A1546-1,DAY(fpdate)))&lt;&gt;DAY(fpdate),DATE(YEAR(fpdate),MONTH(fpdate)+A1546,0),DATE(YEAR(fpdate),MONTH(fpdate)+A1546-1,DAY(fpdate))))))</f>
        <v>#NAME?</v>
      </c>
      <c r="C1546" s="76" t="str">
        <f t="shared" si="2"/>
        <v>#NAME?</v>
      </c>
      <c r="D1546" s="77" t="str">
        <f>IF(A1546="","",IF(A1546=1,start_rate,IF(variable,IF(OR(A1546=1,A1546&lt;$J$23*periods_per_year),D1545,MIN($J$24,IF(MOD(A1546-1,$J$26)=0,MAX($J$25,D1545+$J$27),D1545))),D1545)))</f>
        <v>#NAME?</v>
      </c>
      <c r="E1546" s="78" t="str">
        <f t="shared" si="3"/>
        <v>#NAME?</v>
      </c>
      <c r="F1546" s="78" t="str">
        <f t="shared" si="4"/>
        <v>#NAME?</v>
      </c>
      <c r="G1546" s="78" t="str">
        <f>IF(OR(A1546="",A1546&lt;$E$23),"",IF(J1545&lt;=F1546,0,IF(IF(AND(A1546&gt;=$E$23,MOD(A1546-$E$23,int)=0),$E$24,0)+F1546&gt;=J1545+E1546,J1545+E1546-F1546,IF(AND(A1546&gt;=$E$23,MOD(A1546-$E$23,int)=0),$E$24,0)+IF(IF(AND(A1546&gt;=$E$23,MOD(A1546-$E$23,int)=0),$E$24,0)+IF(MOD(A1546-$E$27,periods_per_year)=0,$E$26,0)+F1546&lt;J1545+E1546,IF(MOD(A1546-$E$27,periods_per_year)=0,$E$26,0),J1545+E1546-IF(AND(A1546&gt;=$E$23,MOD(A1546-$E$23,int)=0),$E$24,0)-F1546))))</f>
        <v>#NAME?</v>
      </c>
      <c r="H1546" s="79"/>
      <c r="I1546" s="78" t="str">
        <f t="shared" si="5"/>
        <v>#NAME?</v>
      </c>
      <c r="J1546" s="78" t="str">
        <f t="shared" si="6"/>
        <v>#NAME?</v>
      </c>
      <c r="K1546" s="78" t="str">
        <f t="shared" si="7"/>
        <v>#NAME?</v>
      </c>
      <c r="L1546" s="78" t="str">
        <f t="shared" si="8"/>
        <v>#NAME?</v>
      </c>
      <c r="M1546" s="4"/>
      <c r="N1546" s="4"/>
      <c r="O1546" s="74" t="str">
        <f t="shared" si="9"/>
        <v>#NAME?</v>
      </c>
      <c r="P1546" s="75" t="str">
        <f>IF(O1546="","",IF(OR(periods_per_year=26,periods_per_year=52),IF(periods_per_year=26,IF(O1546=1,fpdate,P1545+14),IF(periods_per_year=52,IF(O1546=1,fpdate,P1545+7),"n/a")),IF(periods_per_year=24,DATE(YEAR(fpdate),MONTH(fpdate)+(O1546-1)/2+IF(AND(DAY(fpdate)&gt;=15,MOD(O1546,2)=0),1,0),IF(MOD(O1546,2)=0,IF(DAY(fpdate)&gt;=15,DAY(fpdate)-14,DAY(fpdate)+14),DAY(fpdate))),IF(DAY(DATE(YEAR(fpdate),MONTH(fpdate)+O1546-1,DAY(fpdate)))&lt;&gt;DAY(fpdate),DATE(YEAR(fpdate),MONTH(fpdate)+O1546,0),DATE(YEAR(fpdate),MONTH(fpdate)+O1546-1,DAY(fpdate))))))</f>
        <v>#NAME?</v>
      </c>
      <c r="Q1546" s="80" t="str">
        <f>IF(O1546="","",IF(D1546&lt;&gt;"",D1546,IF(O1546=1,start_rate,IF(variable,IF(OR(O1546=1,O1546&lt;$J$23*periods_per_year),Q1545,MIN($J$24,IF(MOD(O1546-1,$J$26)=0,MAX($J$25,Q1545+$J$27),Q1545))),Q1545))))</f>
        <v>#NAME?</v>
      </c>
      <c r="R1546" s="78" t="str">
        <f t="shared" si="10"/>
        <v>#NAME?</v>
      </c>
      <c r="S1546" s="78" t="str">
        <f t="shared" si="11"/>
        <v>#NAME?</v>
      </c>
      <c r="T1546" s="78" t="str">
        <f t="shared" si="12"/>
        <v>#NAME?</v>
      </c>
      <c r="U1546" s="78" t="str">
        <f t="shared" si="13"/>
        <v>#NAME?</v>
      </c>
    </row>
    <row r="1547" ht="12.75" customHeight="1">
      <c r="A1547" s="74" t="str">
        <f t="shared" si="1"/>
        <v>#NAME?</v>
      </c>
      <c r="B1547" s="75" t="str">
        <f>IF(A1547="","",IF(OR(periods_per_year=26,periods_per_year=52),IF(periods_per_year=26,IF(A1547=1,fpdate,B1546+14),IF(periods_per_year=52,IF(A1547=1,fpdate,B1546+7),"n/a")),IF(periods_per_year=24,DATE(YEAR(fpdate),MONTH(fpdate)+(A1547-1)/2+IF(AND(DAY(fpdate)&gt;=15,MOD(A1547,2)=0),1,0),IF(MOD(A1547,2)=0,IF(DAY(fpdate)&gt;=15,DAY(fpdate)-14,DAY(fpdate)+14),DAY(fpdate))),IF(DAY(DATE(YEAR(fpdate),MONTH(fpdate)+A1547-1,DAY(fpdate)))&lt;&gt;DAY(fpdate),DATE(YEAR(fpdate),MONTH(fpdate)+A1547,0),DATE(YEAR(fpdate),MONTH(fpdate)+A1547-1,DAY(fpdate))))))</f>
        <v>#NAME?</v>
      </c>
      <c r="C1547" s="76" t="str">
        <f t="shared" si="2"/>
        <v>#NAME?</v>
      </c>
      <c r="D1547" s="77" t="str">
        <f>IF(A1547="","",IF(A1547=1,start_rate,IF(variable,IF(OR(A1547=1,A1547&lt;$J$23*periods_per_year),D1546,MIN($J$24,IF(MOD(A1547-1,$J$26)=0,MAX($J$25,D1546+$J$27),D1546))),D1546)))</f>
        <v>#NAME?</v>
      </c>
      <c r="E1547" s="78" t="str">
        <f t="shared" si="3"/>
        <v>#NAME?</v>
      </c>
      <c r="F1547" s="78" t="str">
        <f t="shared" si="4"/>
        <v>#NAME?</v>
      </c>
      <c r="G1547" s="78" t="str">
        <f>IF(OR(A1547="",A1547&lt;$E$23),"",IF(J1546&lt;=F1547,0,IF(IF(AND(A1547&gt;=$E$23,MOD(A1547-$E$23,int)=0),$E$24,0)+F1547&gt;=J1546+E1547,J1546+E1547-F1547,IF(AND(A1547&gt;=$E$23,MOD(A1547-$E$23,int)=0),$E$24,0)+IF(IF(AND(A1547&gt;=$E$23,MOD(A1547-$E$23,int)=0),$E$24,0)+IF(MOD(A1547-$E$27,periods_per_year)=0,$E$26,0)+F1547&lt;J1546+E1547,IF(MOD(A1547-$E$27,periods_per_year)=0,$E$26,0),J1546+E1547-IF(AND(A1547&gt;=$E$23,MOD(A1547-$E$23,int)=0),$E$24,0)-F1547))))</f>
        <v>#NAME?</v>
      </c>
      <c r="H1547" s="79"/>
      <c r="I1547" s="78" t="str">
        <f t="shared" si="5"/>
        <v>#NAME?</v>
      </c>
      <c r="J1547" s="78" t="str">
        <f t="shared" si="6"/>
        <v>#NAME?</v>
      </c>
      <c r="K1547" s="78" t="str">
        <f t="shared" si="7"/>
        <v>#NAME?</v>
      </c>
      <c r="L1547" s="78" t="str">
        <f t="shared" si="8"/>
        <v>#NAME?</v>
      </c>
      <c r="M1547" s="4"/>
      <c r="N1547" s="4"/>
      <c r="O1547" s="74" t="str">
        <f t="shared" si="9"/>
        <v>#NAME?</v>
      </c>
      <c r="P1547" s="75" t="str">
        <f>IF(O1547="","",IF(OR(periods_per_year=26,periods_per_year=52),IF(periods_per_year=26,IF(O1547=1,fpdate,P1546+14),IF(periods_per_year=52,IF(O1547=1,fpdate,P1546+7),"n/a")),IF(periods_per_year=24,DATE(YEAR(fpdate),MONTH(fpdate)+(O1547-1)/2+IF(AND(DAY(fpdate)&gt;=15,MOD(O1547,2)=0),1,0),IF(MOD(O1547,2)=0,IF(DAY(fpdate)&gt;=15,DAY(fpdate)-14,DAY(fpdate)+14),DAY(fpdate))),IF(DAY(DATE(YEAR(fpdate),MONTH(fpdate)+O1547-1,DAY(fpdate)))&lt;&gt;DAY(fpdate),DATE(YEAR(fpdate),MONTH(fpdate)+O1547,0),DATE(YEAR(fpdate),MONTH(fpdate)+O1547-1,DAY(fpdate))))))</f>
        <v>#NAME?</v>
      </c>
      <c r="Q1547" s="80" t="str">
        <f>IF(O1547="","",IF(D1547&lt;&gt;"",D1547,IF(O1547=1,start_rate,IF(variable,IF(OR(O1547=1,O1547&lt;$J$23*periods_per_year),Q1546,MIN($J$24,IF(MOD(O1547-1,$J$26)=0,MAX($J$25,Q1546+$J$27),Q1546))),Q1546))))</f>
        <v>#NAME?</v>
      </c>
      <c r="R1547" s="78" t="str">
        <f t="shared" si="10"/>
        <v>#NAME?</v>
      </c>
      <c r="S1547" s="78" t="str">
        <f t="shared" si="11"/>
        <v>#NAME?</v>
      </c>
      <c r="T1547" s="78" t="str">
        <f t="shared" si="12"/>
        <v>#NAME?</v>
      </c>
      <c r="U1547" s="78" t="str">
        <f t="shared" si="13"/>
        <v>#NAME?</v>
      </c>
    </row>
    <row r="1548" ht="12.75" customHeight="1">
      <c r="A1548" s="74" t="str">
        <f t="shared" si="1"/>
        <v>#NAME?</v>
      </c>
      <c r="B1548" s="75" t="str">
        <f>IF(A1548="","",IF(OR(periods_per_year=26,periods_per_year=52),IF(periods_per_year=26,IF(A1548=1,fpdate,B1547+14),IF(periods_per_year=52,IF(A1548=1,fpdate,B1547+7),"n/a")),IF(periods_per_year=24,DATE(YEAR(fpdate),MONTH(fpdate)+(A1548-1)/2+IF(AND(DAY(fpdate)&gt;=15,MOD(A1548,2)=0),1,0),IF(MOD(A1548,2)=0,IF(DAY(fpdate)&gt;=15,DAY(fpdate)-14,DAY(fpdate)+14),DAY(fpdate))),IF(DAY(DATE(YEAR(fpdate),MONTH(fpdate)+A1548-1,DAY(fpdate)))&lt;&gt;DAY(fpdate),DATE(YEAR(fpdate),MONTH(fpdate)+A1548,0),DATE(YEAR(fpdate),MONTH(fpdate)+A1548-1,DAY(fpdate))))))</f>
        <v>#NAME?</v>
      </c>
      <c r="C1548" s="76" t="str">
        <f t="shared" si="2"/>
        <v>#NAME?</v>
      </c>
      <c r="D1548" s="77" t="str">
        <f>IF(A1548="","",IF(A1548=1,start_rate,IF(variable,IF(OR(A1548=1,A1548&lt;$J$23*periods_per_year),D1547,MIN($J$24,IF(MOD(A1548-1,$J$26)=0,MAX($J$25,D1547+$J$27),D1547))),D1547)))</f>
        <v>#NAME?</v>
      </c>
      <c r="E1548" s="78" t="str">
        <f t="shared" si="3"/>
        <v>#NAME?</v>
      </c>
      <c r="F1548" s="78" t="str">
        <f t="shared" si="4"/>
        <v>#NAME?</v>
      </c>
      <c r="G1548" s="78" t="str">
        <f>IF(OR(A1548="",A1548&lt;$E$23),"",IF(J1547&lt;=F1548,0,IF(IF(AND(A1548&gt;=$E$23,MOD(A1548-$E$23,int)=0),$E$24,0)+F1548&gt;=J1547+E1548,J1547+E1548-F1548,IF(AND(A1548&gt;=$E$23,MOD(A1548-$E$23,int)=0),$E$24,0)+IF(IF(AND(A1548&gt;=$E$23,MOD(A1548-$E$23,int)=0),$E$24,0)+IF(MOD(A1548-$E$27,periods_per_year)=0,$E$26,0)+F1548&lt;J1547+E1548,IF(MOD(A1548-$E$27,periods_per_year)=0,$E$26,0),J1547+E1548-IF(AND(A1548&gt;=$E$23,MOD(A1548-$E$23,int)=0),$E$24,0)-F1548))))</f>
        <v>#NAME?</v>
      </c>
      <c r="H1548" s="79"/>
      <c r="I1548" s="78" t="str">
        <f t="shared" si="5"/>
        <v>#NAME?</v>
      </c>
      <c r="J1548" s="78" t="str">
        <f t="shared" si="6"/>
        <v>#NAME?</v>
      </c>
      <c r="K1548" s="78" t="str">
        <f t="shared" si="7"/>
        <v>#NAME?</v>
      </c>
      <c r="L1548" s="78" t="str">
        <f t="shared" si="8"/>
        <v>#NAME?</v>
      </c>
      <c r="M1548" s="4"/>
      <c r="N1548" s="4"/>
      <c r="O1548" s="74" t="str">
        <f t="shared" si="9"/>
        <v>#NAME?</v>
      </c>
      <c r="P1548" s="75" t="str">
        <f>IF(O1548="","",IF(OR(periods_per_year=26,periods_per_year=52),IF(periods_per_year=26,IF(O1548=1,fpdate,P1547+14),IF(periods_per_year=52,IF(O1548=1,fpdate,P1547+7),"n/a")),IF(periods_per_year=24,DATE(YEAR(fpdate),MONTH(fpdate)+(O1548-1)/2+IF(AND(DAY(fpdate)&gt;=15,MOD(O1548,2)=0),1,0),IF(MOD(O1548,2)=0,IF(DAY(fpdate)&gt;=15,DAY(fpdate)-14,DAY(fpdate)+14),DAY(fpdate))),IF(DAY(DATE(YEAR(fpdate),MONTH(fpdate)+O1548-1,DAY(fpdate)))&lt;&gt;DAY(fpdate),DATE(YEAR(fpdate),MONTH(fpdate)+O1548,0),DATE(YEAR(fpdate),MONTH(fpdate)+O1548-1,DAY(fpdate))))))</f>
        <v>#NAME?</v>
      </c>
      <c r="Q1548" s="80" t="str">
        <f>IF(O1548="","",IF(D1548&lt;&gt;"",D1548,IF(O1548=1,start_rate,IF(variable,IF(OR(O1548=1,O1548&lt;$J$23*periods_per_year),Q1547,MIN($J$24,IF(MOD(O1548-1,$J$26)=0,MAX($J$25,Q1547+$J$27),Q1547))),Q1547))))</f>
        <v>#NAME?</v>
      </c>
      <c r="R1548" s="78" t="str">
        <f t="shared" si="10"/>
        <v>#NAME?</v>
      </c>
      <c r="S1548" s="78" t="str">
        <f t="shared" si="11"/>
        <v>#NAME?</v>
      </c>
      <c r="T1548" s="78" t="str">
        <f t="shared" si="12"/>
        <v>#NAME?</v>
      </c>
      <c r="U1548" s="78" t="str">
        <f t="shared" si="13"/>
        <v>#NAME?</v>
      </c>
    </row>
    <row r="1549" ht="12.75" customHeight="1">
      <c r="A1549" s="74" t="str">
        <f t="shared" si="1"/>
        <v>#NAME?</v>
      </c>
      <c r="B1549" s="75" t="str">
        <f>IF(A1549="","",IF(OR(periods_per_year=26,periods_per_year=52),IF(periods_per_year=26,IF(A1549=1,fpdate,B1548+14),IF(periods_per_year=52,IF(A1549=1,fpdate,B1548+7),"n/a")),IF(periods_per_year=24,DATE(YEAR(fpdate),MONTH(fpdate)+(A1549-1)/2+IF(AND(DAY(fpdate)&gt;=15,MOD(A1549,2)=0),1,0),IF(MOD(A1549,2)=0,IF(DAY(fpdate)&gt;=15,DAY(fpdate)-14,DAY(fpdate)+14),DAY(fpdate))),IF(DAY(DATE(YEAR(fpdate),MONTH(fpdate)+A1549-1,DAY(fpdate)))&lt;&gt;DAY(fpdate),DATE(YEAR(fpdate),MONTH(fpdate)+A1549,0),DATE(YEAR(fpdate),MONTH(fpdate)+A1549-1,DAY(fpdate))))))</f>
        <v>#NAME?</v>
      </c>
      <c r="C1549" s="76" t="str">
        <f t="shared" si="2"/>
        <v>#NAME?</v>
      </c>
      <c r="D1549" s="77" t="str">
        <f>IF(A1549="","",IF(A1549=1,start_rate,IF(variable,IF(OR(A1549=1,A1549&lt;$J$23*periods_per_year),D1548,MIN($J$24,IF(MOD(A1549-1,$J$26)=0,MAX($J$25,D1548+$J$27),D1548))),D1548)))</f>
        <v>#NAME?</v>
      </c>
      <c r="E1549" s="78" t="str">
        <f t="shared" si="3"/>
        <v>#NAME?</v>
      </c>
      <c r="F1549" s="78" t="str">
        <f t="shared" si="4"/>
        <v>#NAME?</v>
      </c>
      <c r="G1549" s="78" t="str">
        <f>IF(OR(A1549="",A1549&lt;$E$23),"",IF(J1548&lt;=F1549,0,IF(IF(AND(A1549&gt;=$E$23,MOD(A1549-$E$23,int)=0),$E$24,0)+F1549&gt;=J1548+E1549,J1548+E1549-F1549,IF(AND(A1549&gt;=$E$23,MOD(A1549-$E$23,int)=0),$E$24,0)+IF(IF(AND(A1549&gt;=$E$23,MOD(A1549-$E$23,int)=0),$E$24,0)+IF(MOD(A1549-$E$27,periods_per_year)=0,$E$26,0)+F1549&lt;J1548+E1549,IF(MOD(A1549-$E$27,periods_per_year)=0,$E$26,0),J1548+E1549-IF(AND(A1549&gt;=$E$23,MOD(A1549-$E$23,int)=0),$E$24,0)-F1549))))</f>
        <v>#NAME?</v>
      </c>
      <c r="H1549" s="79"/>
      <c r="I1549" s="78" t="str">
        <f t="shared" si="5"/>
        <v>#NAME?</v>
      </c>
      <c r="J1549" s="78" t="str">
        <f t="shared" si="6"/>
        <v>#NAME?</v>
      </c>
      <c r="K1549" s="78" t="str">
        <f t="shared" si="7"/>
        <v>#NAME?</v>
      </c>
      <c r="L1549" s="78" t="str">
        <f t="shared" si="8"/>
        <v>#NAME?</v>
      </c>
      <c r="M1549" s="4"/>
      <c r="N1549" s="4"/>
      <c r="O1549" s="74" t="str">
        <f t="shared" si="9"/>
        <v>#NAME?</v>
      </c>
      <c r="P1549" s="75" t="str">
        <f>IF(O1549="","",IF(OR(periods_per_year=26,periods_per_year=52),IF(periods_per_year=26,IF(O1549=1,fpdate,P1548+14),IF(periods_per_year=52,IF(O1549=1,fpdate,P1548+7),"n/a")),IF(periods_per_year=24,DATE(YEAR(fpdate),MONTH(fpdate)+(O1549-1)/2+IF(AND(DAY(fpdate)&gt;=15,MOD(O1549,2)=0),1,0),IF(MOD(O1549,2)=0,IF(DAY(fpdate)&gt;=15,DAY(fpdate)-14,DAY(fpdate)+14),DAY(fpdate))),IF(DAY(DATE(YEAR(fpdate),MONTH(fpdate)+O1549-1,DAY(fpdate)))&lt;&gt;DAY(fpdate),DATE(YEAR(fpdate),MONTH(fpdate)+O1549,0),DATE(YEAR(fpdate),MONTH(fpdate)+O1549-1,DAY(fpdate))))))</f>
        <v>#NAME?</v>
      </c>
      <c r="Q1549" s="80" t="str">
        <f>IF(O1549="","",IF(D1549&lt;&gt;"",D1549,IF(O1549=1,start_rate,IF(variable,IF(OR(O1549=1,O1549&lt;$J$23*periods_per_year),Q1548,MIN($J$24,IF(MOD(O1549-1,$J$26)=0,MAX($J$25,Q1548+$J$27),Q1548))),Q1548))))</f>
        <v>#NAME?</v>
      </c>
      <c r="R1549" s="78" t="str">
        <f t="shared" si="10"/>
        <v>#NAME?</v>
      </c>
      <c r="S1549" s="78" t="str">
        <f t="shared" si="11"/>
        <v>#NAME?</v>
      </c>
      <c r="T1549" s="78" t="str">
        <f t="shared" si="12"/>
        <v>#NAME?</v>
      </c>
      <c r="U1549" s="78" t="str">
        <f t="shared" si="13"/>
        <v>#NAME?</v>
      </c>
    </row>
    <row r="1550" ht="12.75" customHeight="1">
      <c r="A1550" s="74" t="str">
        <f t="shared" si="1"/>
        <v>#NAME?</v>
      </c>
      <c r="B1550" s="75" t="str">
        <f>IF(A1550="","",IF(OR(periods_per_year=26,periods_per_year=52),IF(periods_per_year=26,IF(A1550=1,fpdate,B1549+14),IF(periods_per_year=52,IF(A1550=1,fpdate,B1549+7),"n/a")),IF(periods_per_year=24,DATE(YEAR(fpdate),MONTH(fpdate)+(A1550-1)/2+IF(AND(DAY(fpdate)&gt;=15,MOD(A1550,2)=0),1,0),IF(MOD(A1550,2)=0,IF(DAY(fpdate)&gt;=15,DAY(fpdate)-14,DAY(fpdate)+14),DAY(fpdate))),IF(DAY(DATE(YEAR(fpdate),MONTH(fpdate)+A1550-1,DAY(fpdate)))&lt;&gt;DAY(fpdate),DATE(YEAR(fpdate),MONTH(fpdate)+A1550,0),DATE(YEAR(fpdate),MONTH(fpdate)+A1550-1,DAY(fpdate))))))</f>
        <v>#NAME?</v>
      </c>
      <c r="C1550" s="76" t="str">
        <f t="shared" si="2"/>
        <v>#NAME?</v>
      </c>
      <c r="D1550" s="77" t="str">
        <f>IF(A1550="","",IF(A1550=1,start_rate,IF(variable,IF(OR(A1550=1,A1550&lt;$J$23*periods_per_year),D1549,MIN($J$24,IF(MOD(A1550-1,$J$26)=0,MAX($J$25,D1549+$J$27),D1549))),D1549)))</f>
        <v>#NAME?</v>
      </c>
      <c r="E1550" s="78" t="str">
        <f t="shared" si="3"/>
        <v>#NAME?</v>
      </c>
      <c r="F1550" s="78" t="str">
        <f t="shared" si="4"/>
        <v>#NAME?</v>
      </c>
      <c r="G1550" s="78" t="str">
        <f>IF(OR(A1550="",A1550&lt;$E$23),"",IF(J1549&lt;=F1550,0,IF(IF(AND(A1550&gt;=$E$23,MOD(A1550-$E$23,int)=0),$E$24,0)+F1550&gt;=J1549+E1550,J1549+E1550-F1550,IF(AND(A1550&gt;=$E$23,MOD(A1550-$E$23,int)=0),$E$24,0)+IF(IF(AND(A1550&gt;=$E$23,MOD(A1550-$E$23,int)=0),$E$24,0)+IF(MOD(A1550-$E$27,periods_per_year)=0,$E$26,0)+F1550&lt;J1549+E1550,IF(MOD(A1550-$E$27,periods_per_year)=0,$E$26,0),J1549+E1550-IF(AND(A1550&gt;=$E$23,MOD(A1550-$E$23,int)=0),$E$24,0)-F1550))))</f>
        <v>#NAME?</v>
      </c>
      <c r="H1550" s="79"/>
      <c r="I1550" s="78" t="str">
        <f t="shared" si="5"/>
        <v>#NAME?</v>
      </c>
      <c r="J1550" s="78" t="str">
        <f t="shared" si="6"/>
        <v>#NAME?</v>
      </c>
      <c r="K1550" s="78" t="str">
        <f t="shared" si="7"/>
        <v>#NAME?</v>
      </c>
      <c r="L1550" s="78" t="str">
        <f t="shared" si="8"/>
        <v>#NAME?</v>
      </c>
      <c r="M1550" s="4"/>
      <c r="N1550" s="4"/>
      <c r="O1550" s="74" t="str">
        <f t="shared" si="9"/>
        <v>#NAME?</v>
      </c>
      <c r="P1550" s="75" t="str">
        <f>IF(O1550="","",IF(OR(periods_per_year=26,periods_per_year=52),IF(periods_per_year=26,IF(O1550=1,fpdate,P1549+14),IF(periods_per_year=52,IF(O1550=1,fpdate,P1549+7),"n/a")),IF(periods_per_year=24,DATE(YEAR(fpdate),MONTH(fpdate)+(O1550-1)/2+IF(AND(DAY(fpdate)&gt;=15,MOD(O1550,2)=0),1,0),IF(MOD(O1550,2)=0,IF(DAY(fpdate)&gt;=15,DAY(fpdate)-14,DAY(fpdate)+14),DAY(fpdate))),IF(DAY(DATE(YEAR(fpdate),MONTH(fpdate)+O1550-1,DAY(fpdate)))&lt;&gt;DAY(fpdate),DATE(YEAR(fpdate),MONTH(fpdate)+O1550,0),DATE(YEAR(fpdate),MONTH(fpdate)+O1550-1,DAY(fpdate))))))</f>
        <v>#NAME?</v>
      </c>
      <c r="Q1550" s="80" t="str">
        <f>IF(O1550="","",IF(D1550&lt;&gt;"",D1550,IF(O1550=1,start_rate,IF(variable,IF(OR(O1550=1,O1550&lt;$J$23*periods_per_year),Q1549,MIN($J$24,IF(MOD(O1550-1,$J$26)=0,MAX($J$25,Q1549+$J$27),Q1549))),Q1549))))</f>
        <v>#NAME?</v>
      </c>
      <c r="R1550" s="78" t="str">
        <f t="shared" si="10"/>
        <v>#NAME?</v>
      </c>
      <c r="S1550" s="78" t="str">
        <f t="shared" si="11"/>
        <v>#NAME?</v>
      </c>
      <c r="T1550" s="78" t="str">
        <f t="shared" si="12"/>
        <v>#NAME?</v>
      </c>
      <c r="U1550" s="78" t="str">
        <f t="shared" si="13"/>
        <v>#NAME?</v>
      </c>
    </row>
    <row r="1551" ht="12.75" customHeight="1">
      <c r="A1551" s="74" t="str">
        <f t="shared" si="1"/>
        <v>#NAME?</v>
      </c>
      <c r="B1551" s="75" t="str">
        <f>IF(A1551="","",IF(OR(periods_per_year=26,periods_per_year=52),IF(periods_per_year=26,IF(A1551=1,fpdate,B1550+14),IF(periods_per_year=52,IF(A1551=1,fpdate,B1550+7),"n/a")),IF(periods_per_year=24,DATE(YEAR(fpdate),MONTH(fpdate)+(A1551-1)/2+IF(AND(DAY(fpdate)&gt;=15,MOD(A1551,2)=0),1,0),IF(MOD(A1551,2)=0,IF(DAY(fpdate)&gt;=15,DAY(fpdate)-14,DAY(fpdate)+14),DAY(fpdate))),IF(DAY(DATE(YEAR(fpdate),MONTH(fpdate)+A1551-1,DAY(fpdate)))&lt;&gt;DAY(fpdate),DATE(YEAR(fpdate),MONTH(fpdate)+A1551,0),DATE(YEAR(fpdate),MONTH(fpdate)+A1551-1,DAY(fpdate))))))</f>
        <v>#NAME?</v>
      </c>
      <c r="C1551" s="76" t="str">
        <f t="shared" si="2"/>
        <v>#NAME?</v>
      </c>
      <c r="D1551" s="77" t="str">
        <f>IF(A1551="","",IF(A1551=1,start_rate,IF(variable,IF(OR(A1551=1,A1551&lt;$J$23*periods_per_year),D1550,MIN($J$24,IF(MOD(A1551-1,$J$26)=0,MAX($J$25,D1550+$J$27),D1550))),D1550)))</f>
        <v>#NAME?</v>
      </c>
      <c r="E1551" s="78" t="str">
        <f t="shared" si="3"/>
        <v>#NAME?</v>
      </c>
      <c r="F1551" s="78" t="str">
        <f t="shared" si="4"/>
        <v>#NAME?</v>
      </c>
      <c r="G1551" s="78" t="str">
        <f>IF(OR(A1551="",A1551&lt;$E$23),"",IF(J1550&lt;=F1551,0,IF(IF(AND(A1551&gt;=$E$23,MOD(A1551-$E$23,int)=0),$E$24,0)+F1551&gt;=J1550+E1551,J1550+E1551-F1551,IF(AND(A1551&gt;=$E$23,MOD(A1551-$E$23,int)=0),$E$24,0)+IF(IF(AND(A1551&gt;=$E$23,MOD(A1551-$E$23,int)=0),$E$24,0)+IF(MOD(A1551-$E$27,periods_per_year)=0,$E$26,0)+F1551&lt;J1550+E1551,IF(MOD(A1551-$E$27,periods_per_year)=0,$E$26,0),J1550+E1551-IF(AND(A1551&gt;=$E$23,MOD(A1551-$E$23,int)=0),$E$24,0)-F1551))))</f>
        <v>#NAME?</v>
      </c>
      <c r="H1551" s="79"/>
      <c r="I1551" s="78" t="str">
        <f t="shared" si="5"/>
        <v>#NAME?</v>
      </c>
      <c r="J1551" s="78" t="str">
        <f t="shared" si="6"/>
        <v>#NAME?</v>
      </c>
      <c r="K1551" s="78" t="str">
        <f t="shared" si="7"/>
        <v>#NAME?</v>
      </c>
      <c r="L1551" s="78" t="str">
        <f t="shared" si="8"/>
        <v>#NAME?</v>
      </c>
      <c r="M1551" s="4"/>
      <c r="N1551" s="4"/>
      <c r="O1551" s="74" t="str">
        <f t="shared" si="9"/>
        <v>#NAME?</v>
      </c>
      <c r="P1551" s="75" t="str">
        <f>IF(O1551="","",IF(OR(periods_per_year=26,periods_per_year=52),IF(periods_per_year=26,IF(O1551=1,fpdate,P1550+14),IF(periods_per_year=52,IF(O1551=1,fpdate,P1550+7),"n/a")),IF(periods_per_year=24,DATE(YEAR(fpdate),MONTH(fpdate)+(O1551-1)/2+IF(AND(DAY(fpdate)&gt;=15,MOD(O1551,2)=0),1,0),IF(MOD(O1551,2)=0,IF(DAY(fpdate)&gt;=15,DAY(fpdate)-14,DAY(fpdate)+14),DAY(fpdate))),IF(DAY(DATE(YEAR(fpdate),MONTH(fpdate)+O1551-1,DAY(fpdate)))&lt;&gt;DAY(fpdate),DATE(YEAR(fpdate),MONTH(fpdate)+O1551,0),DATE(YEAR(fpdate),MONTH(fpdate)+O1551-1,DAY(fpdate))))))</f>
        <v>#NAME?</v>
      </c>
      <c r="Q1551" s="80" t="str">
        <f>IF(O1551="","",IF(D1551&lt;&gt;"",D1551,IF(O1551=1,start_rate,IF(variable,IF(OR(O1551=1,O1551&lt;$J$23*periods_per_year),Q1550,MIN($J$24,IF(MOD(O1551-1,$J$26)=0,MAX($J$25,Q1550+$J$27),Q1550))),Q1550))))</f>
        <v>#NAME?</v>
      </c>
      <c r="R1551" s="78" t="str">
        <f t="shared" si="10"/>
        <v>#NAME?</v>
      </c>
      <c r="S1551" s="78" t="str">
        <f t="shared" si="11"/>
        <v>#NAME?</v>
      </c>
      <c r="T1551" s="78" t="str">
        <f t="shared" si="12"/>
        <v>#NAME?</v>
      </c>
      <c r="U1551" s="78" t="str">
        <f t="shared" si="13"/>
        <v>#NAME?</v>
      </c>
    </row>
    <row r="1552" ht="12.75" customHeight="1">
      <c r="A1552" s="74" t="str">
        <f t="shared" si="1"/>
        <v>#NAME?</v>
      </c>
      <c r="B1552" s="75" t="str">
        <f>IF(A1552="","",IF(OR(periods_per_year=26,periods_per_year=52),IF(periods_per_year=26,IF(A1552=1,fpdate,B1551+14),IF(periods_per_year=52,IF(A1552=1,fpdate,B1551+7),"n/a")),IF(periods_per_year=24,DATE(YEAR(fpdate),MONTH(fpdate)+(A1552-1)/2+IF(AND(DAY(fpdate)&gt;=15,MOD(A1552,2)=0),1,0),IF(MOD(A1552,2)=0,IF(DAY(fpdate)&gt;=15,DAY(fpdate)-14,DAY(fpdate)+14),DAY(fpdate))),IF(DAY(DATE(YEAR(fpdate),MONTH(fpdate)+A1552-1,DAY(fpdate)))&lt;&gt;DAY(fpdate),DATE(YEAR(fpdate),MONTH(fpdate)+A1552,0),DATE(YEAR(fpdate),MONTH(fpdate)+A1552-1,DAY(fpdate))))))</f>
        <v>#NAME?</v>
      </c>
      <c r="C1552" s="76" t="str">
        <f t="shared" si="2"/>
        <v>#NAME?</v>
      </c>
      <c r="D1552" s="77" t="str">
        <f>IF(A1552="","",IF(A1552=1,start_rate,IF(variable,IF(OR(A1552=1,A1552&lt;$J$23*periods_per_year),D1551,MIN($J$24,IF(MOD(A1552-1,$J$26)=0,MAX($J$25,D1551+$J$27),D1551))),D1551)))</f>
        <v>#NAME?</v>
      </c>
      <c r="E1552" s="78" t="str">
        <f t="shared" si="3"/>
        <v>#NAME?</v>
      </c>
      <c r="F1552" s="78" t="str">
        <f t="shared" si="4"/>
        <v>#NAME?</v>
      </c>
      <c r="G1552" s="78" t="str">
        <f>IF(OR(A1552="",A1552&lt;$E$23),"",IF(J1551&lt;=F1552,0,IF(IF(AND(A1552&gt;=$E$23,MOD(A1552-$E$23,int)=0),$E$24,0)+F1552&gt;=J1551+E1552,J1551+E1552-F1552,IF(AND(A1552&gt;=$E$23,MOD(A1552-$E$23,int)=0),$E$24,0)+IF(IF(AND(A1552&gt;=$E$23,MOD(A1552-$E$23,int)=0),$E$24,0)+IF(MOD(A1552-$E$27,periods_per_year)=0,$E$26,0)+F1552&lt;J1551+E1552,IF(MOD(A1552-$E$27,periods_per_year)=0,$E$26,0),J1551+E1552-IF(AND(A1552&gt;=$E$23,MOD(A1552-$E$23,int)=0),$E$24,0)-F1552))))</f>
        <v>#NAME?</v>
      </c>
      <c r="H1552" s="79"/>
      <c r="I1552" s="78" t="str">
        <f t="shared" si="5"/>
        <v>#NAME?</v>
      </c>
      <c r="J1552" s="78" t="str">
        <f t="shared" si="6"/>
        <v>#NAME?</v>
      </c>
      <c r="K1552" s="78" t="str">
        <f t="shared" si="7"/>
        <v>#NAME?</v>
      </c>
      <c r="L1552" s="78" t="str">
        <f t="shared" si="8"/>
        <v>#NAME?</v>
      </c>
      <c r="M1552" s="4"/>
      <c r="N1552" s="4"/>
      <c r="O1552" s="74" t="str">
        <f t="shared" si="9"/>
        <v>#NAME?</v>
      </c>
      <c r="P1552" s="75" t="str">
        <f>IF(O1552="","",IF(OR(periods_per_year=26,periods_per_year=52),IF(periods_per_year=26,IF(O1552=1,fpdate,P1551+14),IF(periods_per_year=52,IF(O1552=1,fpdate,P1551+7),"n/a")),IF(periods_per_year=24,DATE(YEAR(fpdate),MONTH(fpdate)+(O1552-1)/2+IF(AND(DAY(fpdate)&gt;=15,MOD(O1552,2)=0),1,0),IF(MOD(O1552,2)=0,IF(DAY(fpdate)&gt;=15,DAY(fpdate)-14,DAY(fpdate)+14),DAY(fpdate))),IF(DAY(DATE(YEAR(fpdate),MONTH(fpdate)+O1552-1,DAY(fpdate)))&lt;&gt;DAY(fpdate),DATE(YEAR(fpdate),MONTH(fpdate)+O1552,0),DATE(YEAR(fpdate),MONTH(fpdate)+O1552-1,DAY(fpdate))))))</f>
        <v>#NAME?</v>
      </c>
      <c r="Q1552" s="80" t="str">
        <f>IF(O1552="","",IF(D1552&lt;&gt;"",D1552,IF(O1552=1,start_rate,IF(variable,IF(OR(O1552=1,O1552&lt;$J$23*periods_per_year),Q1551,MIN($J$24,IF(MOD(O1552-1,$J$26)=0,MAX($J$25,Q1551+$J$27),Q1551))),Q1551))))</f>
        <v>#NAME?</v>
      </c>
      <c r="R1552" s="78" t="str">
        <f t="shared" si="10"/>
        <v>#NAME?</v>
      </c>
      <c r="S1552" s="78" t="str">
        <f t="shared" si="11"/>
        <v>#NAME?</v>
      </c>
      <c r="T1552" s="78" t="str">
        <f t="shared" si="12"/>
        <v>#NAME?</v>
      </c>
      <c r="U1552" s="78" t="str">
        <f t="shared" si="13"/>
        <v>#NAME?</v>
      </c>
    </row>
    <row r="1553" ht="12.75" customHeight="1">
      <c r="A1553" s="74" t="str">
        <f t="shared" si="1"/>
        <v>#NAME?</v>
      </c>
      <c r="B1553" s="75" t="str">
        <f>IF(A1553="","",IF(OR(periods_per_year=26,periods_per_year=52),IF(periods_per_year=26,IF(A1553=1,fpdate,B1552+14),IF(periods_per_year=52,IF(A1553=1,fpdate,B1552+7),"n/a")),IF(periods_per_year=24,DATE(YEAR(fpdate),MONTH(fpdate)+(A1553-1)/2+IF(AND(DAY(fpdate)&gt;=15,MOD(A1553,2)=0),1,0),IF(MOD(A1553,2)=0,IF(DAY(fpdate)&gt;=15,DAY(fpdate)-14,DAY(fpdate)+14),DAY(fpdate))),IF(DAY(DATE(YEAR(fpdate),MONTH(fpdate)+A1553-1,DAY(fpdate)))&lt;&gt;DAY(fpdate),DATE(YEAR(fpdate),MONTH(fpdate)+A1553,0),DATE(YEAR(fpdate),MONTH(fpdate)+A1553-1,DAY(fpdate))))))</f>
        <v>#NAME?</v>
      </c>
      <c r="C1553" s="76" t="str">
        <f t="shared" si="2"/>
        <v>#NAME?</v>
      </c>
      <c r="D1553" s="77" t="str">
        <f>IF(A1553="","",IF(A1553=1,start_rate,IF(variable,IF(OR(A1553=1,A1553&lt;$J$23*periods_per_year),D1552,MIN($J$24,IF(MOD(A1553-1,$J$26)=0,MAX($J$25,D1552+$J$27),D1552))),D1552)))</f>
        <v>#NAME?</v>
      </c>
      <c r="E1553" s="78" t="str">
        <f t="shared" si="3"/>
        <v>#NAME?</v>
      </c>
      <c r="F1553" s="78" t="str">
        <f t="shared" si="4"/>
        <v>#NAME?</v>
      </c>
      <c r="G1553" s="78" t="str">
        <f>IF(OR(A1553="",A1553&lt;$E$23),"",IF(J1552&lt;=F1553,0,IF(IF(AND(A1553&gt;=$E$23,MOD(A1553-$E$23,int)=0),$E$24,0)+F1553&gt;=J1552+E1553,J1552+E1553-F1553,IF(AND(A1553&gt;=$E$23,MOD(A1553-$E$23,int)=0),$E$24,0)+IF(IF(AND(A1553&gt;=$E$23,MOD(A1553-$E$23,int)=0),$E$24,0)+IF(MOD(A1553-$E$27,periods_per_year)=0,$E$26,0)+F1553&lt;J1552+E1553,IF(MOD(A1553-$E$27,periods_per_year)=0,$E$26,0),J1552+E1553-IF(AND(A1553&gt;=$E$23,MOD(A1553-$E$23,int)=0),$E$24,0)-F1553))))</f>
        <v>#NAME?</v>
      </c>
      <c r="H1553" s="79"/>
      <c r="I1553" s="78" t="str">
        <f t="shared" si="5"/>
        <v>#NAME?</v>
      </c>
      <c r="J1553" s="78" t="str">
        <f t="shared" si="6"/>
        <v>#NAME?</v>
      </c>
      <c r="K1553" s="78" t="str">
        <f t="shared" si="7"/>
        <v>#NAME?</v>
      </c>
      <c r="L1553" s="78" t="str">
        <f t="shared" si="8"/>
        <v>#NAME?</v>
      </c>
      <c r="M1553" s="4"/>
      <c r="N1553" s="4"/>
      <c r="O1553" s="74" t="str">
        <f t="shared" si="9"/>
        <v>#NAME?</v>
      </c>
      <c r="P1553" s="75" t="str">
        <f>IF(O1553="","",IF(OR(periods_per_year=26,periods_per_year=52),IF(periods_per_year=26,IF(O1553=1,fpdate,P1552+14),IF(periods_per_year=52,IF(O1553=1,fpdate,P1552+7),"n/a")),IF(periods_per_year=24,DATE(YEAR(fpdate),MONTH(fpdate)+(O1553-1)/2+IF(AND(DAY(fpdate)&gt;=15,MOD(O1553,2)=0),1,0),IF(MOD(O1553,2)=0,IF(DAY(fpdate)&gt;=15,DAY(fpdate)-14,DAY(fpdate)+14),DAY(fpdate))),IF(DAY(DATE(YEAR(fpdate),MONTH(fpdate)+O1553-1,DAY(fpdate)))&lt;&gt;DAY(fpdate),DATE(YEAR(fpdate),MONTH(fpdate)+O1553,0),DATE(YEAR(fpdate),MONTH(fpdate)+O1553-1,DAY(fpdate))))))</f>
        <v>#NAME?</v>
      </c>
      <c r="Q1553" s="80" t="str">
        <f>IF(O1553="","",IF(D1553&lt;&gt;"",D1553,IF(O1553=1,start_rate,IF(variable,IF(OR(O1553=1,O1553&lt;$J$23*periods_per_year),Q1552,MIN($J$24,IF(MOD(O1553-1,$J$26)=0,MAX($J$25,Q1552+$J$27),Q1552))),Q1552))))</f>
        <v>#NAME?</v>
      </c>
      <c r="R1553" s="78" t="str">
        <f t="shared" si="10"/>
        <v>#NAME?</v>
      </c>
      <c r="S1553" s="78" t="str">
        <f t="shared" si="11"/>
        <v>#NAME?</v>
      </c>
      <c r="T1553" s="78" t="str">
        <f t="shared" si="12"/>
        <v>#NAME?</v>
      </c>
      <c r="U1553" s="78" t="str">
        <f t="shared" si="13"/>
        <v>#NAME?</v>
      </c>
    </row>
    <row r="1554" ht="12.75" customHeight="1">
      <c r="A1554" s="74" t="str">
        <f t="shared" si="1"/>
        <v>#NAME?</v>
      </c>
      <c r="B1554" s="75" t="str">
        <f>IF(A1554="","",IF(OR(periods_per_year=26,periods_per_year=52),IF(periods_per_year=26,IF(A1554=1,fpdate,B1553+14),IF(periods_per_year=52,IF(A1554=1,fpdate,B1553+7),"n/a")),IF(periods_per_year=24,DATE(YEAR(fpdate),MONTH(fpdate)+(A1554-1)/2+IF(AND(DAY(fpdate)&gt;=15,MOD(A1554,2)=0),1,0),IF(MOD(A1554,2)=0,IF(DAY(fpdate)&gt;=15,DAY(fpdate)-14,DAY(fpdate)+14),DAY(fpdate))),IF(DAY(DATE(YEAR(fpdate),MONTH(fpdate)+A1554-1,DAY(fpdate)))&lt;&gt;DAY(fpdate),DATE(YEAR(fpdate),MONTH(fpdate)+A1554,0),DATE(YEAR(fpdate),MONTH(fpdate)+A1554-1,DAY(fpdate))))))</f>
        <v>#NAME?</v>
      </c>
      <c r="C1554" s="76" t="str">
        <f t="shared" si="2"/>
        <v>#NAME?</v>
      </c>
      <c r="D1554" s="77" t="str">
        <f>IF(A1554="","",IF(A1554=1,start_rate,IF(variable,IF(OR(A1554=1,A1554&lt;$J$23*periods_per_year),D1553,MIN($J$24,IF(MOD(A1554-1,$J$26)=0,MAX($J$25,D1553+$J$27),D1553))),D1553)))</f>
        <v>#NAME?</v>
      </c>
      <c r="E1554" s="78" t="str">
        <f t="shared" si="3"/>
        <v>#NAME?</v>
      </c>
      <c r="F1554" s="78" t="str">
        <f t="shared" si="4"/>
        <v>#NAME?</v>
      </c>
      <c r="G1554" s="78" t="str">
        <f>IF(OR(A1554="",A1554&lt;$E$23),"",IF(J1553&lt;=F1554,0,IF(IF(AND(A1554&gt;=$E$23,MOD(A1554-$E$23,int)=0),$E$24,0)+F1554&gt;=J1553+E1554,J1553+E1554-F1554,IF(AND(A1554&gt;=$E$23,MOD(A1554-$E$23,int)=0),$E$24,0)+IF(IF(AND(A1554&gt;=$E$23,MOD(A1554-$E$23,int)=0),$E$24,0)+IF(MOD(A1554-$E$27,periods_per_year)=0,$E$26,0)+F1554&lt;J1553+E1554,IF(MOD(A1554-$E$27,periods_per_year)=0,$E$26,0),J1553+E1554-IF(AND(A1554&gt;=$E$23,MOD(A1554-$E$23,int)=0),$E$24,0)-F1554))))</f>
        <v>#NAME?</v>
      </c>
      <c r="H1554" s="79"/>
      <c r="I1554" s="78" t="str">
        <f t="shared" si="5"/>
        <v>#NAME?</v>
      </c>
      <c r="J1554" s="78" t="str">
        <f t="shared" si="6"/>
        <v>#NAME?</v>
      </c>
      <c r="K1554" s="78" t="str">
        <f t="shared" si="7"/>
        <v>#NAME?</v>
      </c>
      <c r="L1554" s="78" t="str">
        <f t="shared" si="8"/>
        <v>#NAME?</v>
      </c>
      <c r="M1554" s="4"/>
      <c r="N1554" s="4"/>
      <c r="O1554" s="74" t="str">
        <f t="shared" si="9"/>
        <v>#NAME?</v>
      </c>
      <c r="P1554" s="75" t="str">
        <f>IF(O1554="","",IF(OR(periods_per_year=26,periods_per_year=52),IF(periods_per_year=26,IF(O1554=1,fpdate,P1553+14),IF(periods_per_year=52,IF(O1554=1,fpdate,P1553+7),"n/a")),IF(periods_per_year=24,DATE(YEAR(fpdate),MONTH(fpdate)+(O1554-1)/2+IF(AND(DAY(fpdate)&gt;=15,MOD(O1554,2)=0),1,0),IF(MOD(O1554,2)=0,IF(DAY(fpdate)&gt;=15,DAY(fpdate)-14,DAY(fpdate)+14),DAY(fpdate))),IF(DAY(DATE(YEAR(fpdate),MONTH(fpdate)+O1554-1,DAY(fpdate)))&lt;&gt;DAY(fpdate),DATE(YEAR(fpdate),MONTH(fpdate)+O1554,0),DATE(YEAR(fpdate),MONTH(fpdate)+O1554-1,DAY(fpdate))))))</f>
        <v>#NAME?</v>
      </c>
      <c r="Q1554" s="80" t="str">
        <f>IF(O1554="","",IF(D1554&lt;&gt;"",D1554,IF(O1554=1,start_rate,IF(variable,IF(OR(O1554=1,O1554&lt;$J$23*periods_per_year),Q1553,MIN($J$24,IF(MOD(O1554-1,$J$26)=0,MAX($J$25,Q1553+$J$27),Q1553))),Q1553))))</f>
        <v>#NAME?</v>
      </c>
      <c r="R1554" s="78" t="str">
        <f t="shared" si="10"/>
        <v>#NAME?</v>
      </c>
      <c r="S1554" s="78" t="str">
        <f t="shared" si="11"/>
        <v>#NAME?</v>
      </c>
      <c r="T1554" s="78" t="str">
        <f t="shared" si="12"/>
        <v>#NAME?</v>
      </c>
      <c r="U1554" s="78" t="str">
        <f t="shared" si="13"/>
        <v>#NAME?</v>
      </c>
    </row>
    <row r="1555" ht="12.75" customHeight="1">
      <c r="A1555" s="74" t="str">
        <f t="shared" si="1"/>
        <v>#NAME?</v>
      </c>
      <c r="B1555" s="75" t="str">
        <f>IF(A1555="","",IF(OR(periods_per_year=26,periods_per_year=52),IF(periods_per_year=26,IF(A1555=1,fpdate,B1554+14),IF(periods_per_year=52,IF(A1555=1,fpdate,B1554+7),"n/a")),IF(periods_per_year=24,DATE(YEAR(fpdate),MONTH(fpdate)+(A1555-1)/2+IF(AND(DAY(fpdate)&gt;=15,MOD(A1555,2)=0),1,0),IF(MOD(A1555,2)=0,IF(DAY(fpdate)&gt;=15,DAY(fpdate)-14,DAY(fpdate)+14),DAY(fpdate))),IF(DAY(DATE(YEAR(fpdate),MONTH(fpdate)+A1555-1,DAY(fpdate)))&lt;&gt;DAY(fpdate),DATE(YEAR(fpdate),MONTH(fpdate)+A1555,0),DATE(YEAR(fpdate),MONTH(fpdate)+A1555-1,DAY(fpdate))))))</f>
        <v>#NAME?</v>
      </c>
      <c r="C1555" s="76" t="str">
        <f t="shared" si="2"/>
        <v>#NAME?</v>
      </c>
      <c r="D1555" s="77" t="str">
        <f>IF(A1555="","",IF(A1555=1,start_rate,IF(variable,IF(OR(A1555=1,A1555&lt;$J$23*periods_per_year),D1554,MIN($J$24,IF(MOD(A1555-1,$J$26)=0,MAX($J$25,D1554+$J$27),D1554))),D1554)))</f>
        <v>#NAME?</v>
      </c>
      <c r="E1555" s="78" t="str">
        <f t="shared" si="3"/>
        <v>#NAME?</v>
      </c>
      <c r="F1555" s="78" t="str">
        <f t="shared" si="4"/>
        <v>#NAME?</v>
      </c>
      <c r="G1555" s="78" t="str">
        <f>IF(OR(A1555="",A1555&lt;$E$23),"",IF(J1554&lt;=F1555,0,IF(IF(AND(A1555&gt;=$E$23,MOD(A1555-$E$23,int)=0),$E$24,0)+F1555&gt;=J1554+E1555,J1554+E1555-F1555,IF(AND(A1555&gt;=$E$23,MOD(A1555-$E$23,int)=0),$E$24,0)+IF(IF(AND(A1555&gt;=$E$23,MOD(A1555-$E$23,int)=0),$E$24,0)+IF(MOD(A1555-$E$27,periods_per_year)=0,$E$26,0)+F1555&lt;J1554+E1555,IF(MOD(A1555-$E$27,periods_per_year)=0,$E$26,0),J1554+E1555-IF(AND(A1555&gt;=$E$23,MOD(A1555-$E$23,int)=0),$E$24,0)-F1555))))</f>
        <v>#NAME?</v>
      </c>
      <c r="H1555" s="79"/>
      <c r="I1555" s="78" t="str">
        <f t="shared" si="5"/>
        <v>#NAME?</v>
      </c>
      <c r="J1555" s="78" t="str">
        <f t="shared" si="6"/>
        <v>#NAME?</v>
      </c>
      <c r="K1555" s="78" t="str">
        <f t="shared" si="7"/>
        <v>#NAME?</v>
      </c>
      <c r="L1555" s="78" t="str">
        <f t="shared" si="8"/>
        <v>#NAME?</v>
      </c>
      <c r="M1555" s="4"/>
      <c r="N1555" s="4"/>
      <c r="O1555" s="74" t="str">
        <f t="shared" si="9"/>
        <v>#NAME?</v>
      </c>
      <c r="P1555" s="75" t="str">
        <f>IF(O1555="","",IF(OR(periods_per_year=26,periods_per_year=52),IF(periods_per_year=26,IF(O1555=1,fpdate,P1554+14),IF(periods_per_year=52,IF(O1555=1,fpdate,P1554+7),"n/a")),IF(periods_per_year=24,DATE(YEAR(fpdate),MONTH(fpdate)+(O1555-1)/2+IF(AND(DAY(fpdate)&gt;=15,MOD(O1555,2)=0),1,0),IF(MOD(O1555,2)=0,IF(DAY(fpdate)&gt;=15,DAY(fpdate)-14,DAY(fpdate)+14),DAY(fpdate))),IF(DAY(DATE(YEAR(fpdate),MONTH(fpdate)+O1555-1,DAY(fpdate)))&lt;&gt;DAY(fpdate),DATE(YEAR(fpdate),MONTH(fpdate)+O1555,0),DATE(YEAR(fpdate),MONTH(fpdate)+O1555-1,DAY(fpdate))))))</f>
        <v>#NAME?</v>
      </c>
      <c r="Q1555" s="80" t="str">
        <f>IF(O1555="","",IF(D1555&lt;&gt;"",D1555,IF(O1555=1,start_rate,IF(variable,IF(OR(O1555=1,O1555&lt;$J$23*periods_per_year),Q1554,MIN($J$24,IF(MOD(O1555-1,$J$26)=0,MAX($J$25,Q1554+$J$27),Q1554))),Q1554))))</f>
        <v>#NAME?</v>
      </c>
      <c r="R1555" s="78" t="str">
        <f t="shared" si="10"/>
        <v>#NAME?</v>
      </c>
      <c r="S1555" s="78" t="str">
        <f t="shared" si="11"/>
        <v>#NAME?</v>
      </c>
      <c r="T1555" s="78" t="str">
        <f t="shared" si="12"/>
        <v>#NAME?</v>
      </c>
      <c r="U1555" s="78" t="str">
        <f t="shared" si="13"/>
        <v>#NAME?</v>
      </c>
    </row>
    <row r="1556" ht="12.75" customHeight="1">
      <c r="A1556" s="74" t="str">
        <f t="shared" si="1"/>
        <v>#NAME?</v>
      </c>
      <c r="B1556" s="75" t="str">
        <f>IF(A1556="","",IF(OR(periods_per_year=26,periods_per_year=52),IF(periods_per_year=26,IF(A1556=1,fpdate,B1555+14),IF(periods_per_year=52,IF(A1556=1,fpdate,B1555+7),"n/a")),IF(periods_per_year=24,DATE(YEAR(fpdate),MONTH(fpdate)+(A1556-1)/2+IF(AND(DAY(fpdate)&gt;=15,MOD(A1556,2)=0),1,0),IF(MOD(A1556,2)=0,IF(DAY(fpdate)&gt;=15,DAY(fpdate)-14,DAY(fpdate)+14),DAY(fpdate))),IF(DAY(DATE(YEAR(fpdate),MONTH(fpdate)+A1556-1,DAY(fpdate)))&lt;&gt;DAY(fpdate),DATE(YEAR(fpdate),MONTH(fpdate)+A1556,0),DATE(YEAR(fpdate),MONTH(fpdate)+A1556-1,DAY(fpdate))))))</f>
        <v>#NAME?</v>
      </c>
      <c r="C1556" s="76" t="str">
        <f t="shared" si="2"/>
        <v>#NAME?</v>
      </c>
      <c r="D1556" s="77" t="str">
        <f>IF(A1556="","",IF(A1556=1,start_rate,IF(variable,IF(OR(A1556=1,A1556&lt;$J$23*periods_per_year),D1555,MIN($J$24,IF(MOD(A1556-1,$J$26)=0,MAX($J$25,D1555+$J$27),D1555))),D1555)))</f>
        <v>#NAME?</v>
      </c>
      <c r="E1556" s="78" t="str">
        <f t="shared" si="3"/>
        <v>#NAME?</v>
      </c>
      <c r="F1556" s="78" t="str">
        <f t="shared" si="4"/>
        <v>#NAME?</v>
      </c>
      <c r="G1556" s="78" t="str">
        <f>IF(OR(A1556="",A1556&lt;$E$23),"",IF(J1555&lt;=F1556,0,IF(IF(AND(A1556&gt;=$E$23,MOD(A1556-$E$23,int)=0),$E$24,0)+F1556&gt;=J1555+E1556,J1555+E1556-F1556,IF(AND(A1556&gt;=$E$23,MOD(A1556-$E$23,int)=0),$E$24,0)+IF(IF(AND(A1556&gt;=$E$23,MOD(A1556-$E$23,int)=0),$E$24,0)+IF(MOD(A1556-$E$27,periods_per_year)=0,$E$26,0)+F1556&lt;J1555+E1556,IF(MOD(A1556-$E$27,periods_per_year)=0,$E$26,0),J1555+E1556-IF(AND(A1556&gt;=$E$23,MOD(A1556-$E$23,int)=0),$E$24,0)-F1556))))</f>
        <v>#NAME?</v>
      </c>
      <c r="H1556" s="79"/>
      <c r="I1556" s="78" t="str">
        <f t="shared" si="5"/>
        <v>#NAME?</v>
      </c>
      <c r="J1556" s="78" t="str">
        <f t="shared" si="6"/>
        <v>#NAME?</v>
      </c>
      <c r="K1556" s="78" t="str">
        <f t="shared" si="7"/>
        <v>#NAME?</v>
      </c>
      <c r="L1556" s="78" t="str">
        <f t="shared" si="8"/>
        <v>#NAME?</v>
      </c>
      <c r="M1556" s="4"/>
      <c r="N1556" s="4"/>
      <c r="O1556" s="74" t="str">
        <f t="shared" si="9"/>
        <v>#NAME?</v>
      </c>
      <c r="P1556" s="75" t="str">
        <f>IF(O1556="","",IF(OR(periods_per_year=26,periods_per_year=52),IF(periods_per_year=26,IF(O1556=1,fpdate,P1555+14),IF(periods_per_year=52,IF(O1556=1,fpdate,P1555+7),"n/a")),IF(periods_per_year=24,DATE(YEAR(fpdate),MONTH(fpdate)+(O1556-1)/2+IF(AND(DAY(fpdate)&gt;=15,MOD(O1556,2)=0),1,0),IF(MOD(O1556,2)=0,IF(DAY(fpdate)&gt;=15,DAY(fpdate)-14,DAY(fpdate)+14),DAY(fpdate))),IF(DAY(DATE(YEAR(fpdate),MONTH(fpdate)+O1556-1,DAY(fpdate)))&lt;&gt;DAY(fpdate),DATE(YEAR(fpdate),MONTH(fpdate)+O1556,0),DATE(YEAR(fpdate),MONTH(fpdate)+O1556-1,DAY(fpdate))))))</f>
        <v>#NAME?</v>
      </c>
      <c r="Q1556" s="80" t="str">
        <f>IF(O1556="","",IF(D1556&lt;&gt;"",D1556,IF(O1556=1,start_rate,IF(variable,IF(OR(O1556=1,O1556&lt;$J$23*periods_per_year),Q1555,MIN($J$24,IF(MOD(O1556-1,$J$26)=0,MAX($J$25,Q1555+$J$27),Q1555))),Q1555))))</f>
        <v>#NAME?</v>
      </c>
      <c r="R1556" s="78" t="str">
        <f t="shared" si="10"/>
        <v>#NAME?</v>
      </c>
      <c r="S1556" s="78" t="str">
        <f t="shared" si="11"/>
        <v>#NAME?</v>
      </c>
      <c r="T1556" s="78" t="str">
        <f t="shared" si="12"/>
        <v>#NAME?</v>
      </c>
      <c r="U1556" s="78" t="str">
        <f t="shared" si="13"/>
        <v>#NAME?</v>
      </c>
    </row>
    <row r="1557" ht="12.75" customHeight="1">
      <c r="A1557" s="74" t="str">
        <f t="shared" si="1"/>
        <v>#NAME?</v>
      </c>
      <c r="B1557" s="75" t="str">
        <f>IF(A1557="","",IF(OR(periods_per_year=26,periods_per_year=52),IF(periods_per_year=26,IF(A1557=1,fpdate,B1556+14),IF(periods_per_year=52,IF(A1557=1,fpdate,B1556+7),"n/a")),IF(periods_per_year=24,DATE(YEAR(fpdate),MONTH(fpdate)+(A1557-1)/2+IF(AND(DAY(fpdate)&gt;=15,MOD(A1557,2)=0),1,0),IF(MOD(A1557,2)=0,IF(DAY(fpdate)&gt;=15,DAY(fpdate)-14,DAY(fpdate)+14),DAY(fpdate))),IF(DAY(DATE(YEAR(fpdate),MONTH(fpdate)+A1557-1,DAY(fpdate)))&lt;&gt;DAY(fpdate),DATE(YEAR(fpdate),MONTH(fpdate)+A1557,0),DATE(YEAR(fpdate),MONTH(fpdate)+A1557-1,DAY(fpdate))))))</f>
        <v>#NAME?</v>
      </c>
      <c r="C1557" s="76" t="str">
        <f t="shared" si="2"/>
        <v>#NAME?</v>
      </c>
      <c r="D1557" s="77" t="str">
        <f>IF(A1557="","",IF(A1557=1,start_rate,IF(variable,IF(OR(A1557=1,A1557&lt;$J$23*periods_per_year),D1556,MIN($J$24,IF(MOD(A1557-1,$J$26)=0,MAX($J$25,D1556+$J$27),D1556))),D1556)))</f>
        <v>#NAME?</v>
      </c>
      <c r="E1557" s="78" t="str">
        <f t="shared" si="3"/>
        <v>#NAME?</v>
      </c>
      <c r="F1557" s="78" t="str">
        <f t="shared" si="4"/>
        <v>#NAME?</v>
      </c>
      <c r="G1557" s="78" t="str">
        <f>IF(OR(A1557="",A1557&lt;$E$23),"",IF(J1556&lt;=F1557,0,IF(IF(AND(A1557&gt;=$E$23,MOD(A1557-$E$23,int)=0),$E$24,0)+F1557&gt;=J1556+E1557,J1556+E1557-F1557,IF(AND(A1557&gt;=$E$23,MOD(A1557-$E$23,int)=0),$E$24,0)+IF(IF(AND(A1557&gt;=$E$23,MOD(A1557-$E$23,int)=0),$E$24,0)+IF(MOD(A1557-$E$27,periods_per_year)=0,$E$26,0)+F1557&lt;J1556+E1557,IF(MOD(A1557-$E$27,periods_per_year)=0,$E$26,0),J1556+E1557-IF(AND(A1557&gt;=$E$23,MOD(A1557-$E$23,int)=0),$E$24,0)-F1557))))</f>
        <v>#NAME?</v>
      </c>
      <c r="H1557" s="79"/>
      <c r="I1557" s="78" t="str">
        <f t="shared" si="5"/>
        <v>#NAME?</v>
      </c>
      <c r="J1557" s="78" t="str">
        <f t="shared" si="6"/>
        <v>#NAME?</v>
      </c>
      <c r="K1557" s="78" t="str">
        <f t="shared" si="7"/>
        <v>#NAME?</v>
      </c>
      <c r="L1557" s="78" t="str">
        <f t="shared" si="8"/>
        <v>#NAME?</v>
      </c>
      <c r="M1557" s="4"/>
      <c r="N1557" s="4"/>
      <c r="O1557" s="74" t="str">
        <f t="shared" si="9"/>
        <v>#NAME?</v>
      </c>
      <c r="P1557" s="75" t="str">
        <f>IF(O1557="","",IF(OR(periods_per_year=26,periods_per_year=52),IF(periods_per_year=26,IF(O1557=1,fpdate,P1556+14),IF(periods_per_year=52,IF(O1557=1,fpdate,P1556+7),"n/a")),IF(periods_per_year=24,DATE(YEAR(fpdate),MONTH(fpdate)+(O1557-1)/2+IF(AND(DAY(fpdate)&gt;=15,MOD(O1557,2)=0),1,0),IF(MOD(O1557,2)=0,IF(DAY(fpdate)&gt;=15,DAY(fpdate)-14,DAY(fpdate)+14),DAY(fpdate))),IF(DAY(DATE(YEAR(fpdate),MONTH(fpdate)+O1557-1,DAY(fpdate)))&lt;&gt;DAY(fpdate),DATE(YEAR(fpdate),MONTH(fpdate)+O1557,0),DATE(YEAR(fpdate),MONTH(fpdate)+O1557-1,DAY(fpdate))))))</f>
        <v>#NAME?</v>
      </c>
      <c r="Q1557" s="80" t="str">
        <f>IF(O1557="","",IF(D1557&lt;&gt;"",D1557,IF(O1557=1,start_rate,IF(variable,IF(OR(O1557=1,O1557&lt;$J$23*periods_per_year),Q1556,MIN($J$24,IF(MOD(O1557-1,$J$26)=0,MAX($J$25,Q1556+$J$27),Q1556))),Q1556))))</f>
        <v>#NAME?</v>
      </c>
      <c r="R1557" s="78" t="str">
        <f t="shared" si="10"/>
        <v>#NAME?</v>
      </c>
      <c r="S1557" s="78" t="str">
        <f t="shared" si="11"/>
        <v>#NAME?</v>
      </c>
      <c r="T1557" s="78" t="str">
        <f t="shared" si="12"/>
        <v>#NAME?</v>
      </c>
      <c r="U1557" s="78" t="str">
        <f t="shared" si="13"/>
        <v>#NAME?</v>
      </c>
    </row>
    <row r="1558" ht="12.75" customHeight="1">
      <c r="A1558" s="74" t="str">
        <f t="shared" si="1"/>
        <v>#NAME?</v>
      </c>
      <c r="B1558" s="75" t="str">
        <f>IF(A1558="","",IF(OR(periods_per_year=26,periods_per_year=52),IF(periods_per_year=26,IF(A1558=1,fpdate,B1557+14),IF(periods_per_year=52,IF(A1558=1,fpdate,B1557+7),"n/a")),IF(periods_per_year=24,DATE(YEAR(fpdate),MONTH(fpdate)+(A1558-1)/2+IF(AND(DAY(fpdate)&gt;=15,MOD(A1558,2)=0),1,0),IF(MOD(A1558,2)=0,IF(DAY(fpdate)&gt;=15,DAY(fpdate)-14,DAY(fpdate)+14),DAY(fpdate))),IF(DAY(DATE(YEAR(fpdate),MONTH(fpdate)+A1558-1,DAY(fpdate)))&lt;&gt;DAY(fpdate),DATE(YEAR(fpdate),MONTH(fpdate)+A1558,0),DATE(YEAR(fpdate),MONTH(fpdate)+A1558-1,DAY(fpdate))))))</f>
        <v>#NAME?</v>
      </c>
      <c r="C1558" s="76" t="str">
        <f t="shared" si="2"/>
        <v>#NAME?</v>
      </c>
      <c r="D1558" s="77" t="str">
        <f>IF(A1558="","",IF(A1558=1,start_rate,IF(variable,IF(OR(A1558=1,A1558&lt;$J$23*periods_per_year),D1557,MIN($J$24,IF(MOD(A1558-1,$J$26)=0,MAX($J$25,D1557+$J$27),D1557))),D1557)))</f>
        <v>#NAME?</v>
      </c>
      <c r="E1558" s="78" t="str">
        <f t="shared" si="3"/>
        <v>#NAME?</v>
      </c>
      <c r="F1558" s="78" t="str">
        <f t="shared" si="4"/>
        <v>#NAME?</v>
      </c>
      <c r="G1558" s="78" t="str">
        <f>IF(OR(A1558="",A1558&lt;$E$23),"",IF(J1557&lt;=F1558,0,IF(IF(AND(A1558&gt;=$E$23,MOD(A1558-$E$23,int)=0),$E$24,0)+F1558&gt;=J1557+E1558,J1557+E1558-F1558,IF(AND(A1558&gt;=$E$23,MOD(A1558-$E$23,int)=0),$E$24,0)+IF(IF(AND(A1558&gt;=$E$23,MOD(A1558-$E$23,int)=0),$E$24,0)+IF(MOD(A1558-$E$27,periods_per_year)=0,$E$26,0)+F1558&lt;J1557+E1558,IF(MOD(A1558-$E$27,periods_per_year)=0,$E$26,0),J1557+E1558-IF(AND(A1558&gt;=$E$23,MOD(A1558-$E$23,int)=0),$E$24,0)-F1558))))</f>
        <v>#NAME?</v>
      </c>
      <c r="H1558" s="79"/>
      <c r="I1558" s="78" t="str">
        <f t="shared" si="5"/>
        <v>#NAME?</v>
      </c>
      <c r="J1558" s="78" t="str">
        <f t="shared" si="6"/>
        <v>#NAME?</v>
      </c>
      <c r="K1558" s="78" t="str">
        <f t="shared" si="7"/>
        <v>#NAME?</v>
      </c>
      <c r="L1558" s="78" t="str">
        <f t="shared" si="8"/>
        <v>#NAME?</v>
      </c>
      <c r="M1558" s="4"/>
      <c r="N1558" s="4"/>
      <c r="O1558" s="74" t="str">
        <f t="shared" si="9"/>
        <v>#NAME?</v>
      </c>
      <c r="P1558" s="75" t="str">
        <f>IF(O1558="","",IF(OR(periods_per_year=26,periods_per_year=52),IF(periods_per_year=26,IF(O1558=1,fpdate,P1557+14),IF(periods_per_year=52,IF(O1558=1,fpdate,P1557+7),"n/a")),IF(periods_per_year=24,DATE(YEAR(fpdate),MONTH(fpdate)+(O1558-1)/2+IF(AND(DAY(fpdate)&gt;=15,MOD(O1558,2)=0),1,0),IF(MOD(O1558,2)=0,IF(DAY(fpdate)&gt;=15,DAY(fpdate)-14,DAY(fpdate)+14),DAY(fpdate))),IF(DAY(DATE(YEAR(fpdate),MONTH(fpdate)+O1558-1,DAY(fpdate)))&lt;&gt;DAY(fpdate),DATE(YEAR(fpdate),MONTH(fpdate)+O1558,0),DATE(YEAR(fpdate),MONTH(fpdate)+O1558-1,DAY(fpdate))))))</f>
        <v>#NAME?</v>
      </c>
      <c r="Q1558" s="80" t="str">
        <f>IF(O1558="","",IF(D1558&lt;&gt;"",D1558,IF(O1558=1,start_rate,IF(variable,IF(OR(O1558=1,O1558&lt;$J$23*periods_per_year),Q1557,MIN($J$24,IF(MOD(O1558-1,$J$26)=0,MAX($J$25,Q1557+$J$27),Q1557))),Q1557))))</f>
        <v>#NAME?</v>
      </c>
      <c r="R1558" s="78" t="str">
        <f t="shared" si="10"/>
        <v>#NAME?</v>
      </c>
      <c r="S1558" s="78" t="str">
        <f t="shared" si="11"/>
        <v>#NAME?</v>
      </c>
      <c r="T1558" s="78" t="str">
        <f t="shared" si="12"/>
        <v>#NAME?</v>
      </c>
      <c r="U1558" s="78" t="str">
        <f t="shared" si="13"/>
        <v>#NAME?</v>
      </c>
    </row>
    <row r="1559" ht="12.75" customHeight="1">
      <c r="A1559" s="74" t="str">
        <f t="shared" si="1"/>
        <v>#NAME?</v>
      </c>
      <c r="B1559" s="75" t="str">
        <f>IF(A1559="","",IF(OR(periods_per_year=26,periods_per_year=52),IF(periods_per_year=26,IF(A1559=1,fpdate,B1558+14),IF(periods_per_year=52,IF(A1559=1,fpdate,B1558+7),"n/a")),IF(periods_per_year=24,DATE(YEAR(fpdate),MONTH(fpdate)+(A1559-1)/2+IF(AND(DAY(fpdate)&gt;=15,MOD(A1559,2)=0),1,0),IF(MOD(A1559,2)=0,IF(DAY(fpdate)&gt;=15,DAY(fpdate)-14,DAY(fpdate)+14),DAY(fpdate))),IF(DAY(DATE(YEAR(fpdate),MONTH(fpdate)+A1559-1,DAY(fpdate)))&lt;&gt;DAY(fpdate),DATE(YEAR(fpdate),MONTH(fpdate)+A1559,0),DATE(YEAR(fpdate),MONTH(fpdate)+A1559-1,DAY(fpdate))))))</f>
        <v>#NAME?</v>
      </c>
      <c r="C1559" s="76" t="str">
        <f t="shared" si="2"/>
        <v>#NAME?</v>
      </c>
      <c r="D1559" s="77" t="str">
        <f>IF(A1559="","",IF(A1559=1,start_rate,IF(variable,IF(OR(A1559=1,A1559&lt;$J$23*periods_per_year),D1558,MIN($J$24,IF(MOD(A1559-1,$J$26)=0,MAX($J$25,D1558+$J$27),D1558))),D1558)))</f>
        <v>#NAME?</v>
      </c>
      <c r="E1559" s="78" t="str">
        <f t="shared" si="3"/>
        <v>#NAME?</v>
      </c>
      <c r="F1559" s="78" t="str">
        <f t="shared" si="4"/>
        <v>#NAME?</v>
      </c>
      <c r="G1559" s="78" t="str">
        <f>IF(OR(A1559="",A1559&lt;$E$23),"",IF(J1558&lt;=F1559,0,IF(IF(AND(A1559&gt;=$E$23,MOD(A1559-$E$23,int)=0),$E$24,0)+F1559&gt;=J1558+E1559,J1558+E1559-F1559,IF(AND(A1559&gt;=$E$23,MOD(A1559-$E$23,int)=0),$E$24,0)+IF(IF(AND(A1559&gt;=$E$23,MOD(A1559-$E$23,int)=0),$E$24,0)+IF(MOD(A1559-$E$27,periods_per_year)=0,$E$26,0)+F1559&lt;J1558+E1559,IF(MOD(A1559-$E$27,periods_per_year)=0,$E$26,0),J1558+E1559-IF(AND(A1559&gt;=$E$23,MOD(A1559-$E$23,int)=0),$E$24,0)-F1559))))</f>
        <v>#NAME?</v>
      </c>
      <c r="H1559" s="79"/>
      <c r="I1559" s="78" t="str">
        <f t="shared" si="5"/>
        <v>#NAME?</v>
      </c>
      <c r="J1559" s="78" t="str">
        <f t="shared" si="6"/>
        <v>#NAME?</v>
      </c>
      <c r="K1559" s="78" t="str">
        <f t="shared" si="7"/>
        <v>#NAME?</v>
      </c>
      <c r="L1559" s="78" t="str">
        <f t="shared" si="8"/>
        <v>#NAME?</v>
      </c>
      <c r="M1559" s="4"/>
      <c r="N1559" s="4"/>
      <c r="O1559" s="74" t="str">
        <f t="shared" si="9"/>
        <v>#NAME?</v>
      </c>
      <c r="P1559" s="75" t="str">
        <f>IF(O1559="","",IF(OR(periods_per_year=26,periods_per_year=52),IF(periods_per_year=26,IF(O1559=1,fpdate,P1558+14),IF(periods_per_year=52,IF(O1559=1,fpdate,P1558+7),"n/a")),IF(periods_per_year=24,DATE(YEAR(fpdate),MONTH(fpdate)+(O1559-1)/2+IF(AND(DAY(fpdate)&gt;=15,MOD(O1559,2)=0),1,0),IF(MOD(O1559,2)=0,IF(DAY(fpdate)&gt;=15,DAY(fpdate)-14,DAY(fpdate)+14),DAY(fpdate))),IF(DAY(DATE(YEAR(fpdate),MONTH(fpdate)+O1559-1,DAY(fpdate)))&lt;&gt;DAY(fpdate),DATE(YEAR(fpdate),MONTH(fpdate)+O1559,0),DATE(YEAR(fpdate),MONTH(fpdate)+O1559-1,DAY(fpdate))))))</f>
        <v>#NAME?</v>
      </c>
      <c r="Q1559" s="80" t="str">
        <f>IF(O1559="","",IF(D1559&lt;&gt;"",D1559,IF(O1559=1,start_rate,IF(variable,IF(OR(O1559=1,O1559&lt;$J$23*periods_per_year),Q1558,MIN($J$24,IF(MOD(O1559-1,$J$26)=0,MAX($J$25,Q1558+$J$27),Q1558))),Q1558))))</f>
        <v>#NAME?</v>
      </c>
      <c r="R1559" s="78" t="str">
        <f t="shared" si="10"/>
        <v>#NAME?</v>
      </c>
      <c r="S1559" s="78" t="str">
        <f t="shared" si="11"/>
        <v>#NAME?</v>
      </c>
      <c r="T1559" s="78" t="str">
        <f t="shared" si="12"/>
        <v>#NAME?</v>
      </c>
      <c r="U1559" s="78" t="str">
        <f t="shared" si="13"/>
        <v>#NAME?</v>
      </c>
    </row>
    <row r="1560" ht="12.75" customHeight="1">
      <c r="A1560" s="74" t="str">
        <f t="shared" si="1"/>
        <v>#NAME?</v>
      </c>
      <c r="B1560" s="75" t="str">
        <f>IF(A1560="","",IF(OR(periods_per_year=26,periods_per_year=52),IF(periods_per_year=26,IF(A1560=1,fpdate,B1559+14),IF(periods_per_year=52,IF(A1560=1,fpdate,B1559+7),"n/a")),IF(periods_per_year=24,DATE(YEAR(fpdate),MONTH(fpdate)+(A1560-1)/2+IF(AND(DAY(fpdate)&gt;=15,MOD(A1560,2)=0),1,0),IF(MOD(A1560,2)=0,IF(DAY(fpdate)&gt;=15,DAY(fpdate)-14,DAY(fpdate)+14),DAY(fpdate))),IF(DAY(DATE(YEAR(fpdate),MONTH(fpdate)+A1560-1,DAY(fpdate)))&lt;&gt;DAY(fpdate),DATE(YEAR(fpdate),MONTH(fpdate)+A1560,0),DATE(YEAR(fpdate),MONTH(fpdate)+A1560-1,DAY(fpdate))))))</f>
        <v>#NAME?</v>
      </c>
      <c r="C1560" s="76" t="str">
        <f t="shared" si="2"/>
        <v>#NAME?</v>
      </c>
      <c r="D1560" s="77" t="str">
        <f>IF(A1560="","",IF(A1560=1,start_rate,IF(variable,IF(OR(A1560=1,A1560&lt;$J$23*periods_per_year),D1559,MIN($J$24,IF(MOD(A1560-1,$J$26)=0,MAX($J$25,D1559+$J$27),D1559))),D1559)))</f>
        <v>#NAME?</v>
      </c>
      <c r="E1560" s="78" t="str">
        <f t="shared" si="3"/>
        <v>#NAME?</v>
      </c>
      <c r="F1560" s="78" t="str">
        <f t="shared" si="4"/>
        <v>#NAME?</v>
      </c>
      <c r="G1560" s="78" t="str">
        <f>IF(OR(A1560="",A1560&lt;$E$23),"",IF(J1559&lt;=F1560,0,IF(IF(AND(A1560&gt;=$E$23,MOD(A1560-$E$23,int)=0),$E$24,0)+F1560&gt;=J1559+E1560,J1559+E1560-F1560,IF(AND(A1560&gt;=$E$23,MOD(A1560-$E$23,int)=0),$E$24,0)+IF(IF(AND(A1560&gt;=$E$23,MOD(A1560-$E$23,int)=0),$E$24,0)+IF(MOD(A1560-$E$27,periods_per_year)=0,$E$26,0)+F1560&lt;J1559+E1560,IF(MOD(A1560-$E$27,periods_per_year)=0,$E$26,0),J1559+E1560-IF(AND(A1560&gt;=$E$23,MOD(A1560-$E$23,int)=0),$E$24,0)-F1560))))</f>
        <v>#NAME?</v>
      </c>
      <c r="H1560" s="79"/>
      <c r="I1560" s="78" t="str">
        <f t="shared" si="5"/>
        <v>#NAME?</v>
      </c>
      <c r="J1560" s="78" t="str">
        <f t="shared" si="6"/>
        <v>#NAME?</v>
      </c>
      <c r="K1560" s="78" t="str">
        <f t="shared" si="7"/>
        <v>#NAME?</v>
      </c>
      <c r="L1560" s="78" t="str">
        <f t="shared" si="8"/>
        <v>#NAME?</v>
      </c>
      <c r="M1560" s="4"/>
      <c r="N1560" s="4"/>
      <c r="O1560" s="74" t="str">
        <f t="shared" si="9"/>
        <v>#NAME?</v>
      </c>
      <c r="P1560" s="75" t="str">
        <f>IF(O1560="","",IF(OR(periods_per_year=26,periods_per_year=52),IF(periods_per_year=26,IF(O1560=1,fpdate,P1559+14),IF(periods_per_year=52,IF(O1560=1,fpdate,P1559+7),"n/a")),IF(periods_per_year=24,DATE(YEAR(fpdate),MONTH(fpdate)+(O1560-1)/2+IF(AND(DAY(fpdate)&gt;=15,MOD(O1560,2)=0),1,0),IF(MOD(O1560,2)=0,IF(DAY(fpdate)&gt;=15,DAY(fpdate)-14,DAY(fpdate)+14),DAY(fpdate))),IF(DAY(DATE(YEAR(fpdate),MONTH(fpdate)+O1560-1,DAY(fpdate)))&lt;&gt;DAY(fpdate),DATE(YEAR(fpdate),MONTH(fpdate)+O1560,0),DATE(YEAR(fpdate),MONTH(fpdate)+O1560-1,DAY(fpdate))))))</f>
        <v>#NAME?</v>
      </c>
      <c r="Q1560" s="80" t="str">
        <f>IF(O1560="","",IF(D1560&lt;&gt;"",D1560,IF(O1560=1,start_rate,IF(variable,IF(OR(O1560=1,O1560&lt;$J$23*periods_per_year),Q1559,MIN($J$24,IF(MOD(O1560-1,$J$26)=0,MAX($J$25,Q1559+$J$27),Q1559))),Q1559))))</f>
        <v>#NAME?</v>
      </c>
      <c r="R1560" s="78" t="str">
        <f t="shared" si="10"/>
        <v>#NAME?</v>
      </c>
      <c r="S1560" s="78" t="str">
        <f t="shared" si="11"/>
        <v>#NAME?</v>
      </c>
      <c r="T1560" s="78" t="str">
        <f t="shared" si="12"/>
        <v>#NAME?</v>
      </c>
      <c r="U1560" s="78" t="str">
        <f t="shared" si="13"/>
        <v>#NAME?</v>
      </c>
    </row>
    <row r="1561" ht="12.75" customHeight="1">
      <c r="A1561" s="74" t="str">
        <f t="shared" si="1"/>
        <v>#NAME?</v>
      </c>
      <c r="B1561" s="75" t="str">
        <f>IF(A1561="","",IF(OR(periods_per_year=26,periods_per_year=52),IF(periods_per_year=26,IF(A1561=1,fpdate,B1560+14),IF(periods_per_year=52,IF(A1561=1,fpdate,B1560+7),"n/a")),IF(periods_per_year=24,DATE(YEAR(fpdate),MONTH(fpdate)+(A1561-1)/2+IF(AND(DAY(fpdate)&gt;=15,MOD(A1561,2)=0),1,0),IF(MOD(A1561,2)=0,IF(DAY(fpdate)&gt;=15,DAY(fpdate)-14,DAY(fpdate)+14),DAY(fpdate))),IF(DAY(DATE(YEAR(fpdate),MONTH(fpdate)+A1561-1,DAY(fpdate)))&lt;&gt;DAY(fpdate),DATE(YEAR(fpdate),MONTH(fpdate)+A1561,0),DATE(YEAR(fpdate),MONTH(fpdate)+A1561-1,DAY(fpdate))))))</f>
        <v>#NAME?</v>
      </c>
      <c r="C1561" s="76" t="str">
        <f t="shared" si="2"/>
        <v>#NAME?</v>
      </c>
      <c r="D1561" s="77" t="str">
        <f>IF(A1561="","",IF(A1561=1,start_rate,IF(variable,IF(OR(A1561=1,A1561&lt;$J$23*periods_per_year),D1560,MIN($J$24,IF(MOD(A1561-1,$J$26)=0,MAX($J$25,D1560+$J$27),D1560))),D1560)))</f>
        <v>#NAME?</v>
      </c>
      <c r="E1561" s="78" t="str">
        <f t="shared" si="3"/>
        <v>#NAME?</v>
      </c>
      <c r="F1561" s="78" t="str">
        <f t="shared" si="4"/>
        <v>#NAME?</v>
      </c>
      <c r="G1561" s="78" t="str">
        <f>IF(OR(A1561="",A1561&lt;$E$23),"",IF(J1560&lt;=F1561,0,IF(IF(AND(A1561&gt;=$E$23,MOD(A1561-$E$23,int)=0),$E$24,0)+F1561&gt;=J1560+E1561,J1560+E1561-F1561,IF(AND(A1561&gt;=$E$23,MOD(A1561-$E$23,int)=0),$E$24,0)+IF(IF(AND(A1561&gt;=$E$23,MOD(A1561-$E$23,int)=0),$E$24,0)+IF(MOD(A1561-$E$27,periods_per_year)=0,$E$26,0)+F1561&lt;J1560+E1561,IF(MOD(A1561-$E$27,periods_per_year)=0,$E$26,0),J1560+E1561-IF(AND(A1561&gt;=$E$23,MOD(A1561-$E$23,int)=0),$E$24,0)-F1561))))</f>
        <v>#NAME?</v>
      </c>
      <c r="H1561" s="79"/>
      <c r="I1561" s="78" t="str">
        <f t="shared" si="5"/>
        <v>#NAME?</v>
      </c>
      <c r="J1561" s="78" t="str">
        <f t="shared" si="6"/>
        <v>#NAME?</v>
      </c>
      <c r="K1561" s="78" t="str">
        <f t="shared" si="7"/>
        <v>#NAME?</v>
      </c>
      <c r="L1561" s="78" t="str">
        <f t="shared" si="8"/>
        <v>#NAME?</v>
      </c>
      <c r="M1561" s="4"/>
      <c r="N1561" s="4"/>
      <c r="O1561" s="74" t="str">
        <f t="shared" si="9"/>
        <v>#NAME?</v>
      </c>
      <c r="P1561" s="75" t="str">
        <f>IF(O1561="","",IF(OR(periods_per_year=26,periods_per_year=52),IF(periods_per_year=26,IF(O1561=1,fpdate,P1560+14),IF(periods_per_year=52,IF(O1561=1,fpdate,P1560+7),"n/a")),IF(periods_per_year=24,DATE(YEAR(fpdate),MONTH(fpdate)+(O1561-1)/2+IF(AND(DAY(fpdate)&gt;=15,MOD(O1561,2)=0),1,0),IF(MOD(O1561,2)=0,IF(DAY(fpdate)&gt;=15,DAY(fpdate)-14,DAY(fpdate)+14),DAY(fpdate))),IF(DAY(DATE(YEAR(fpdate),MONTH(fpdate)+O1561-1,DAY(fpdate)))&lt;&gt;DAY(fpdate),DATE(YEAR(fpdate),MONTH(fpdate)+O1561,0),DATE(YEAR(fpdate),MONTH(fpdate)+O1561-1,DAY(fpdate))))))</f>
        <v>#NAME?</v>
      </c>
      <c r="Q1561" s="80" t="str">
        <f>IF(O1561="","",IF(D1561&lt;&gt;"",D1561,IF(O1561=1,start_rate,IF(variable,IF(OR(O1561=1,O1561&lt;$J$23*periods_per_year),Q1560,MIN($J$24,IF(MOD(O1561-1,$J$26)=0,MAX($J$25,Q1560+$J$27),Q1560))),Q1560))))</f>
        <v>#NAME?</v>
      </c>
      <c r="R1561" s="78" t="str">
        <f t="shared" si="10"/>
        <v>#NAME?</v>
      </c>
      <c r="S1561" s="78" t="str">
        <f t="shared" si="11"/>
        <v>#NAME?</v>
      </c>
      <c r="T1561" s="78" t="str">
        <f t="shared" si="12"/>
        <v>#NAME?</v>
      </c>
      <c r="U1561" s="78" t="str">
        <f t="shared" si="13"/>
        <v>#NAME?</v>
      </c>
    </row>
    <row r="1562" ht="12.75" customHeight="1">
      <c r="A1562" s="74" t="str">
        <f t="shared" si="1"/>
        <v>#NAME?</v>
      </c>
      <c r="B1562" s="75" t="str">
        <f>IF(A1562="","",IF(OR(periods_per_year=26,periods_per_year=52),IF(periods_per_year=26,IF(A1562=1,fpdate,B1561+14),IF(periods_per_year=52,IF(A1562=1,fpdate,B1561+7),"n/a")),IF(periods_per_year=24,DATE(YEAR(fpdate),MONTH(fpdate)+(A1562-1)/2+IF(AND(DAY(fpdate)&gt;=15,MOD(A1562,2)=0),1,0),IF(MOD(A1562,2)=0,IF(DAY(fpdate)&gt;=15,DAY(fpdate)-14,DAY(fpdate)+14),DAY(fpdate))),IF(DAY(DATE(YEAR(fpdate),MONTH(fpdate)+A1562-1,DAY(fpdate)))&lt;&gt;DAY(fpdate),DATE(YEAR(fpdate),MONTH(fpdate)+A1562,0),DATE(YEAR(fpdate),MONTH(fpdate)+A1562-1,DAY(fpdate))))))</f>
        <v>#NAME?</v>
      </c>
      <c r="C1562" s="76" t="str">
        <f t="shared" si="2"/>
        <v>#NAME?</v>
      </c>
      <c r="D1562" s="77" t="str">
        <f>IF(A1562="","",IF(A1562=1,start_rate,IF(variable,IF(OR(A1562=1,A1562&lt;$J$23*periods_per_year),D1561,MIN($J$24,IF(MOD(A1562-1,$J$26)=0,MAX($J$25,D1561+$J$27),D1561))),D1561)))</f>
        <v>#NAME?</v>
      </c>
      <c r="E1562" s="78" t="str">
        <f t="shared" si="3"/>
        <v>#NAME?</v>
      </c>
      <c r="F1562" s="78" t="str">
        <f t="shared" si="4"/>
        <v>#NAME?</v>
      </c>
      <c r="G1562" s="78" t="str">
        <f>IF(OR(A1562="",A1562&lt;$E$23),"",IF(J1561&lt;=F1562,0,IF(IF(AND(A1562&gt;=$E$23,MOD(A1562-$E$23,int)=0),$E$24,0)+F1562&gt;=J1561+E1562,J1561+E1562-F1562,IF(AND(A1562&gt;=$E$23,MOD(A1562-$E$23,int)=0),$E$24,0)+IF(IF(AND(A1562&gt;=$E$23,MOD(A1562-$E$23,int)=0),$E$24,0)+IF(MOD(A1562-$E$27,periods_per_year)=0,$E$26,0)+F1562&lt;J1561+E1562,IF(MOD(A1562-$E$27,periods_per_year)=0,$E$26,0),J1561+E1562-IF(AND(A1562&gt;=$E$23,MOD(A1562-$E$23,int)=0),$E$24,0)-F1562))))</f>
        <v>#NAME?</v>
      </c>
      <c r="H1562" s="79"/>
      <c r="I1562" s="78" t="str">
        <f t="shared" si="5"/>
        <v>#NAME?</v>
      </c>
      <c r="J1562" s="78" t="str">
        <f t="shared" si="6"/>
        <v>#NAME?</v>
      </c>
      <c r="K1562" s="78" t="str">
        <f t="shared" si="7"/>
        <v>#NAME?</v>
      </c>
      <c r="L1562" s="78" t="str">
        <f t="shared" si="8"/>
        <v>#NAME?</v>
      </c>
      <c r="M1562" s="4"/>
      <c r="N1562" s="4"/>
      <c r="O1562" s="74" t="str">
        <f t="shared" si="9"/>
        <v>#NAME?</v>
      </c>
      <c r="P1562" s="75" t="str">
        <f>IF(O1562="","",IF(OR(periods_per_year=26,periods_per_year=52),IF(periods_per_year=26,IF(O1562=1,fpdate,P1561+14),IF(periods_per_year=52,IF(O1562=1,fpdate,P1561+7),"n/a")),IF(periods_per_year=24,DATE(YEAR(fpdate),MONTH(fpdate)+(O1562-1)/2+IF(AND(DAY(fpdate)&gt;=15,MOD(O1562,2)=0),1,0),IF(MOD(O1562,2)=0,IF(DAY(fpdate)&gt;=15,DAY(fpdate)-14,DAY(fpdate)+14),DAY(fpdate))),IF(DAY(DATE(YEAR(fpdate),MONTH(fpdate)+O1562-1,DAY(fpdate)))&lt;&gt;DAY(fpdate),DATE(YEAR(fpdate),MONTH(fpdate)+O1562,0),DATE(YEAR(fpdate),MONTH(fpdate)+O1562-1,DAY(fpdate))))))</f>
        <v>#NAME?</v>
      </c>
      <c r="Q1562" s="80" t="str">
        <f>IF(O1562="","",IF(D1562&lt;&gt;"",D1562,IF(O1562=1,start_rate,IF(variable,IF(OR(O1562=1,O1562&lt;$J$23*periods_per_year),Q1561,MIN($J$24,IF(MOD(O1562-1,$J$26)=0,MAX($J$25,Q1561+$J$27),Q1561))),Q1561))))</f>
        <v>#NAME?</v>
      </c>
      <c r="R1562" s="78" t="str">
        <f t="shared" si="10"/>
        <v>#NAME?</v>
      </c>
      <c r="S1562" s="78" t="str">
        <f t="shared" si="11"/>
        <v>#NAME?</v>
      </c>
      <c r="T1562" s="78" t="str">
        <f t="shared" si="12"/>
        <v>#NAME?</v>
      </c>
      <c r="U1562" s="78" t="str">
        <f t="shared" si="13"/>
        <v>#NAME?</v>
      </c>
    </row>
    <row r="1563" ht="12.75" customHeight="1">
      <c r="A1563" s="74" t="str">
        <f t="shared" si="1"/>
        <v>#NAME?</v>
      </c>
      <c r="B1563" s="75" t="str">
        <f>IF(A1563="","",IF(OR(periods_per_year=26,periods_per_year=52),IF(periods_per_year=26,IF(A1563=1,fpdate,B1562+14),IF(periods_per_year=52,IF(A1563=1,fpdate,B1562+7),"n/a")),IF(periods_per_year=24,DATE(YEAR(fpdate),MONTH(fpdate)+(A1563-1)/2+IF(AND(DAY(fpdate)&gt;=15,MOD(A1563,2)=0),1,0),IF(MOD(A1563,2)=0,IF(DAY(fpdate)&gt;=15,DAY(fpdate)-14,DAY(fpdate)+14),DAY(fpdate))),IF(DAY(DATE(YEAR(fpdate),MONTH(fpdate)+A1563-1,DAY(fpdate)))&lt;&gt;DAY(fpdate),DATE(YEAR(fpdate),MONTH(fpdate)+A1563,0),DATE(YEAR(fpdate),MONTH(fpdate)+A1563-1,DAY(fpdate))))))</f>
        <v>#NAME?</v>
      </c>
      <c r="C1563" s="76" t="str">
        <f t="shared" si="2"/>
        <v>#NAME?</v>
      </c>
      <c r="D1563" s="77" t="str">
        <f>IF(A1563="","",IF(A1563=1,start_rate,IF(variable,IF(OR(A1563=1,A1563&lt;$J$23*periods_per_year),D1562,MIN($J$24,IF(MOD(A1563-1,$J$26)=0,MAX($J$25,D1562+$J$27),D1562))),D1562)))</f>
        <v>#NAME?</v>
      </c>
      <c r="E1563" s="78" t="str">
        <f t="shared" si="3"/>
        <v>#NAME?</v>
      </c>
      <c r="F1563" s="78" t="str">
        <f t="shared" si="4"/>
        <v>#NAME?</v>
      </c>
      <c r="G1563" s="78" t="str">
        <f>IF(OR(A1563="",A1563&lt;$E$23),"",IF(J1562&lt;=F1563,0,IF(IF(AND(A1563&gt;=$E$23,MOD(A1563-$E$23,int)=0),$E$24,0)+F1563&gt;=J1562+E1563,J1562+E1563-F1563,IF(AND(A1563&gt;=$E$23,MOD(A1563-$E$23,int)=0),$E$24,0)+IF(IF(AND(A1563&gt;=$E$23,MOD(A1563-$E$23,int)=0),$E$24,0)+IF(MOD(A1563-$E$27,periods_per_year)=0,$E$26,0)+F1563&lt;J1562+E1563,IF(MOD(A1563-$E$27,periods_per_year)=0,$E$26,0),J1562+E1563-IF(AND(A1563&gt;=$E$23,MOD(A1563-$E$23,int)=0),$E$24,0)-F1563))))</f>
        <v>#NAME?</v>
      </c>
      <c r="H1563" s="79"/>
      <c r="I1563" s="78" t="str">
        <f t="shared" si="5"/>
        <v>#NAME?</v>
      </c>
      <c r="J1563" s="78" t="str">
        <f t="shared" si="6"/>
        <v>#NAME?</v>
      </c>
      <c r="K1563" s="78" t="str">
        <f t="shared" si="7"/>
        <v>#NAME?</v>
      </c>
      <c r="L1563" s="78" t="str">
        <f t="shared" si="8"/>
        <v>#NAME?</v>
      </c>
      <c r="M1563" s="4"/>
      <c r="N1563" s="4"/>
      <c r="O1563" s="74" t="str">
        <f t="shared" si="9"/>
        <v>#NAME?</v>
      </c>
      <c r="P1563" s="75" t="str">
        <f>IF(O1563="","",IF(OR(periods_per_year=26,periods_per_year=52),IF(periods_per_year=26,IF(O1563=1,fpdate,P1562+14),IF(periods_per_year=52,IF(O1563=1,fpdate,P1562+7),"n/a")),IF(periods_per_year=24,DATE(YEAR(fpdate),MONTH(fpdate)+(O1563-1)/2+IF(AND(DAY(fpdate)&gt;=15,MOD(O1563,2)=0),1,0),IF(MOD(O1563,2)=0,IF(DAY(fpdate)&gt;=15,DAY(fpdate)-14,DAY(fpdate)+14),DAY(fpdate))),IF(DAY(DATE(YEAR(fpdate),MONTH(fpdate)+O1563-1,DAY(fpdate)))&lt;&gt;DAY(fpdate),DATE(YEAR(fpdate),MONTH(fpdate)+O1563,0),DATE(YEAR(fpdate),MONTH(fpdate)+O1563-1,DAY(fpdate))))))</f>
        <v>#NAME?</v>
      </c>
      <c r="Q1563" s="80" t="str">
        <f>IF(O1563="","",IF(D1563&lt;&gt;"",D1563,IF(O1563=1,start_rate,IF(variable,IF(OR(O1563=1,O1563&lt;$J$23*periods_per_year),Q1562,MIN($J$24,IF(MOD(O1563-1,$J$26)=0,MAX($J$25,Q1562+$J$27),Q1562))),Q1562))))</f>
        <v>#NAME?</v>
      </c>
      <c r="R1563" s="78" t="str">
        <f t="shared" si="10"/>
        <v>#NAME?</v>
      </c>
      <c r="S1563" s="78" t="str">
        <f t="shared" si="11"/>
        <v>#NAME?</v>
      </c>
      <c r="T1563" s="78" t="str">
        <f t="shared" si="12"/>
        <v>#NAME?</v>
      </c>
      <c r="U1563" s="78" t="str">
        <f t="shared" si="13"/>
        <v>#NAME?</v>
      </c>
    </row>
    <row r="1564" ht="12.75" customHeight="1">
      <c r="A1564" s="74" t="str">
        <f t="shared" si="1"/>
        <v>#NAME?</v>
      </c>
      <c r="B1564" s="75" t="str">
        <f>IF(A1564="","",IF(OR(periods_per_year=26,periods_per_year=52),IF(periods_per_year=26,IF(A1564=1,fpdate,B1563+14),IF(periods_per_year=52,IF(A1564=1,fpdate,B1563+7),"n/a")),IF(periods_per_year=24,DATE(YEAR(fpdate),MONTH(fpdate)+(A1564-1)/2+IF(AND(DAY(fpdate)&gt;=15,MOD(A1564,2)=0),1,0),IF(MOD(A1564,2)=0,IF(DAY(fpdate)&gt;=15,DAY(fpdate)-14,DAY(fpdate)+14),DAY(fpdate))),IF(DAY(DATE(YEAR(fpdate),MONTH(fpdate)+A1564-1,DAY(fpdate)))&lt;&gt;DAY(fpdate),DATE(YEAR(fpdate),MONTH(fpdate)+A1564,0),DATE(YEAR(fpdate),MONTH(fpdate)+A1564-1,DAY(fpdate))))))</f>
        <v>#NAME?</v>
      </c>
      <c r="C1564" s="76" t="str">
        <f t="shared" si="2"/>
        <v>#NAME?</v>
      </c>
      <c r="D1564" s="77" t="str">
        <f>IF(A1564="","",IF(A1564=1,start_rate,IF(variable,IF(OR(A1564=1,A1564&lt;$J$23*periods_per_year),D1563,MIN($J$24,IF(MOD(A1564-1,$J$26)=0,MAX($J$25,D1563+$J$27),D1563))),D1563)))</f>
        <v>#NAME?</v>
      </c>
      <c r="E1564" s="78" t="str">
        <f t="shared" si="3"/>
        <v>#NAME?</v>
      </c>
      <c r="F1564" s="78" t="str">
        <f t="shared" si="4"/>
        <v>#NAME?</v>
      </c>
      <c r="G1564" s="78" t="str">
        <f>IF(OR(A1564="",A1564&lt;$E$23),"",IF(J1563&lt;=F1564,0,IF(IF(AND(A1564&gt;=$E$23,MOD(A1564-$E$23,int)=0),$E$24,0)+F1564&gt;=J1563+E1564,J1563+E1564-F1564,IF(AND(A1564&gt;=$E$23,MOD(A1564-$E$23,int)=0),$E$24,0)+IF(IF(AND(A1564&gt;=$E$23,MOD(A1564-$E$23,int)=0),$E$24,0)+IF(MOD(A1564-$E$27,periods_per_year)=0,$E$26,0)+F1564&lt;J1563+E1564,IF(MOD(A1564-$E$27,periods_per_year)=0,$E$26,0),J1563+E1564-IF(AND(A1564&gt;=$E$23,MOD(A1564-$E$23,int)=0),$E$24,0)-F1564))))</f>
        <v>#NAME?</v>
      </c>
      <c r="H1564" s="79"/>
      <c r="I1564" s="78" t="str">
        <f t="shared" si="5"/>
        <v>#NAME?</v>
      </c>
      <c r="J1564" s="78" t="str">
        <f t="shared" si="6"/>
        <v>#NAME?</v>
      </c>
      <c r="K1564" s="78" t="str">
        <f t="shared" si="7"/>
        <v>#NAME?</v>
      </c>
      <c r="L1564" s="78" t="str">
        <f t="shared" si="8"/>
        <v>#NAME?</v>
      </c>
      <c r="M1564" s="4"/>
      <c r="N1564" s="4"/>
      <c r="O1564" s="74" t="str">
        <f t="shared" si="9"/>
        <v>#NAME?</v>
      </c>
      <c r="P1564" s="75" t="str">
        <f>IF(O1564="","",IF(OR(periods_per_year=26,periods_per_year=52),IF(periods_per_year=26,IF(O1564=1,fpdate,P1563+14),IF(periods_per_year=52,IF(O1564=1,fpdate,P1563+7),"n/a")),IF(periods_per_year=24,DATE(YEAR(fpdate),MONTH(fpdate)+(O1564-1)/2+IF(AND(DAY(fpdate)&gt;=15,MOD(O1564,2)=0),1,0),IF(MOD(O1564,2)=0,IF(DAY(fpdate)&gt;=15,DAY(fpdate)-14,DAY(fpdate)+14),DAY(fpdate))),IF(DAY(DATE(YEAR(fpdate),MONTH(fpdate)+O1564-1,DAY(fpdate)))&lt;&gt;DAY(fpdate),DATE(YEAR(fpdate),MONTH(fpdate)+O1564,0),DATE(YEAR(fpdate),MONTH(fpdate)+O1564-1,DAY(fpdate))))))</f>
        <v>#NAME?</v>
      </c>
      <c r="Q1564" s="80" t="str">
        <f>IF(O1564="","",IF(D1564&lt;&gt;"",D1564,IF(O1564=1,start_rate,IF(variable,IF(OR(O1564=1,O1564&lt;$J$23*periods_per_year),Q1563,MIN($J$24,IF(MOD(O1564-1,$J$26)=0,MAX($J$25,Q1563+$J$27),Q1563))),Q1563))))</f>
        <v>#NAME?</v>
      </c>
      <c r="R1564" s="78" t="str">
        <f t="shared" si="10"/>
        <v>#NAME?</v>
      </c>
      <c r="S1564" s="78" t="str">
        <f t="shared" si="11"/>
        <v>#NAME?</v>
      </c>
      <c r="T1564" s="78" t="str">
        <f t="shared" si="12"/>
        <v>#NAME?</v>
      </c>
      <c r="U1564" s="78" t="str">
        <f t="shared" si="13"/>
        <v>#NAME?</v>
      </c>
    </row>
    <row r="1565" ht="12.75" customHeight="1">
      <c r="A1565" s="74" t="str">
        <f t="shared" si="1"/>
        <v>#NAME?</v>
      </c>
      <c r="B1565" s="75" t="str">
        <f>IF(A1565="","",IF(OR(periods_per_year=26,periods_per_year=52),IF(periods_per_year=26,IF(A1565=1,fpdate,B1564+14),IF(periods_per_year=52,IF(A1565=1,fpdate,B1564+7),"n/a")),IF(periods_per_year=24,DATE(YEAR(fpdate),MONTH(fpdate)+(A1565-1)/2+IF(AND(DAY(fpdate)&gt;=15,MOD(A1565,2)=0),1,0),IF(MOD(A1565,2)=0,IF(DAY(fpdate)&gt;=15,DAY(fpdate)-14,DAY(fpdate)+14),DAY(fpdate))),IF(DAY(DATE(YEAR(fpdate),MONTH(fpdate)+A1565-1,DAY(fpdate)))&lt;&gt;DAY(fpdate),DATE(YEAR(fpdate),MONTH(fpdate)+A1565,0),DATE(YEAR(fpdate),MONTH(fpdate)+A1565-1,DAY(fpdate))))))</f>
        <v>#NAME?</v>
      </c>
      <c r="C1565" s="76" t="str">
        <f t="shared" si="2"/>
        <v>#NAME?</v>
      </c>
      <c r="D1565" s="77" t="str">
        <f>IF(A1565="","",IF(A1565=1,start_rate,IF(variable,IF(OR(A1565=1,A1565&lt;$J$23*periods_per_year),D1564,MIN($J$24,IF(MOD(A1565-1,$J$26)=0,MAX($J$25,D1564+$J$27),D1564))),D1564)))</f>
        <v>#NAME?</v>
      </c>
      <c r="E1565" s="78" t="str">
        <f t="shared" si="3"/>
        <v>#NAME?</v>
      </c>
      <c r="F1565" s="78" t="str">
        <f t="shared" si="4"/>
        <v>#NAME?</v>
      </c>
      <c r="G1565" s="78" t="str">
        <f>IF(OR(A1565="",A1565&lt;$E$23),"",IF(J1564&lt;=F1565,0,IF(IF(AND(A1565&gt;=$E$23,MOD(A1565-$E$23,int)=0),$E$24,0)+F1565&gt;=J1564+E1565,J1564+E1565-F1565,IF(AND(A1565&gt;=$E$23,MOD(A1565-$E$23,int)=0),$E$24,0)+IF(IF(AND(A1565&gt;=$E$23,MOD(A1565-$E$23,int)=0),$E$24,0)+IF(MOD(A1565-$E$27,periods_per_year)=0,$E$26,0)+F1565&lt;J1564+E1565,IF(MOD(A1565-$E$27,periods_per_year)=0,$E$26,0),J1564+E1565-IF(AND(A1565&gt;=$E$23,MOD(A1565-$E$23,int)=0),$E$24,0)-F1565))))</f>
        <v>#NAME?</v>
      </c>
      <c r="H1565" s="79"/>
      <c r="I1565" s="78" t="str">
        <f t="shared" si="5"/>
        <v>#NAME?</v>
      </c>
      <c r="J1565" s="78" t="str">
        <f t="shared" si="6"/>
        <v>#NAME?</v>
      </c>
      <c r="K1565" s="78" t="str">
        <f t="shared" si="7"/>
        <v>#NAME?</v>
      </c>
      <c r="L1565" s="78" t="str">
        <f t="shared" si="8"/>
        <v>#NAME?</v>
      </c>
      <c r="M1565" s="4"/>
      <c r="N1565" s="4"/>
      <c r="O1565" s="74" t="str">
        <f t="shared" si="9"/>
        <v>#NAME?</v>
      </c>
      <c r="P1565" s="75" t="str">
        <f>IF(O1565="","",IF(OR(periods_per_year=26,periods_per_year=52),IF(periods_per_year=26,IF(O1565=1,fpdate,P1564+14),IF(periods_per_year=52,IF(O1565=1,fpdate,P1564+7),"n/a")),IF(periods_per_year=24,DATE(YEAR(fpdate),MONTH(fpdate)+(O1565-1)/2+IF(AND(DAY(fpdate)&gt;=15,MOD(O1565,2)=0),1,0),IF(MOD(O1565,2)=0,IF(DAY(fpdate)&gt;=15,DAY(fpdate)-14,DAY(fpdate)+14),DAY(fpdate))),IF(DAY(DATE(YEAR(fpdate),MONTH(fpdate)+O1565-1,DAY(fpdate)))&lt;&gt;DAY(fpdate),DATE(YEAR(fpdate),MONTH(fpdate)+O1565,0),DATE(YEAR(fpdate),MONTH(fpdate)+O1565-1,DAY(fpdate))))))</f>
        <v>#NAME?</v>
      </c>
      <c r="Q1565" s="80" t="str">
        <f>IF(O1565="","",IF(D1565&lt;&gt;"",D1565,IF(O1565=1,start_rate,IF(variable,IF(OR(O1565=1,O1565&lt;$J$23*periods_per_year),Q1564,MIN($J$24,IF(MOD(O1565-1,$J$26)=0,MAX($J$25,Q1564+$J$27),Q1564))),Q1564))))</f>
        <v>#NAME?</v>
      </c>
      <c r="R1565" s="78" t="str">
        <f t="shared" si="10"/>
        <v>#NAME?</v>
      </c>
      <c r="S1565" s="78" t="str">
        <f t="shared" si="11"/>
        <v>#NAME?</v>
      </c>
      <c r="T1565" s="78" t="str">
        <f t="shared" si="12"/>
        <v>#NAME?</v>
      </c>
      <c r="U1565" s="78" t="str">
        <f t="shared" si="13"/>
        <v>#NAME?</v>
      </c>
    </row>
    <row r="1566" ht="12.75" customHeight="1">
      <c r="A1566" s="74" t="str">
        <f t="shared" si="1"/>
        <v>#NAME?</v>
      </c>
      <c r="B1566" s="75" t="str">
        <f>IF(A1566="","",IF(OR(periods_per_year=26,periods_per_year=52),IF(periods_per_year=26,IF(A1566=1,fpdate,B1565+14),IF(periods_per_year=52,IF(A1566=1,fpdate,B1565+7),"n/a")),IF(periods_per_year=24,DATE(YEAR(fpdate),MONTH(fpdate)+(A1566-1)/2+IF(AND(DAY(fpdate)&gt;=15,MOD(A1566,2)=0),1,0),IF(MOD(A1566,2)=0,IF(DAY(fpdate)&gt;=15,DAY(fpdate)-14,DAY(fpdate)+14),DAY(fpdate))),IF(DAY(DATE(YEAR(fpdate),MONTH(fpdate)+A1566-1,DAY(fpdate)))&lt;&gt;DAY(fpdate),DATE(YEAR(fpdate),MONTH(fpdate)+A1566,0),DATE(YEAR(fpdate),MONTH(fpdate)+A1566-1,DAY(fpdate))))))</f>
        <v>#NAME?</v>
      </c>
      <c r="C1566" s="76" t="str">
        <f t="shared" si="2"/>
        <v>#NAME?</v>
      </c>
      <c r="D1566" s="77" t="str">
        <f>IF(A1566="","",IF(A1566=1,start_rate,IF(variable,IF(OR(A1566=1,A1566&lt;$J$23*periods_per_year),D1565,MIN($J$24,IF(MOD(A1566-1,$J$26)=0,MAX($J$25,D1565+$J$27),D1565))),D1565)))</f>
        <v>#NAME?</v>
      </c>
      <c r="E1566" s="78" t="str">
        <f t="shared" si="3"/>
        <v>#NAME?</v>
      </c>
      <c r="F1566" s="78" t="str">
        <f t="shared" si="4"/>
        <v>#NAME?</v>
      </c>
      <c r="G1566" s="78" t="str">
        <f>IF(OR(A1566="",A1566&lt;$E$23),"",IF(J1565&lt;=F1566,0,IF(IF(AND(A1566&gt;=$E$23,MOD(A1566-$E$23,int)=0),$E$24,0)+F1566&gt;=J1565+E1566,J1565+E1566-F1566,IF(AND(A1566&gt;=$E$23,MOD(A1566-$E$23,int)=0),$E$24,0)+IF(IF(AND(A1566&gt;=$E$23,MOD(A1566-$E$23,int)=0),$E$24,0)+IF(MOD(A1566-$E$27,periods_per_year)=0,$E$26,0)+F1566&lt;J1565+E1566,IF(MOD(A1566-$E$27,periods_per_year)=0,$E$26,0),J1565+E1566-IF(AND(A1566&gt;=$E$23,MOD(A1566-$E$23,int)=0),$E$24,0)-F1566))))</f>
        <v>#NAME?</v>
      </c>
      <c r="H1566" s="79"/>
      <c r="I1566" s="78" t="str">
        <f t="shared" si="5"/>
        <v>#NAME?</v>
      </c>
      <c r="J1566" s="78" t="str">
        <f t="shared" si="6"/>
        <v>#NAME?</v>
      </c>
      <c r="K1566" s="78" t="str">
        <f t="shared" si="7"/>
        <v>#NAME?</v>
      </c>
      <c r="L1566" s="78" t="str">
        <f t="shared" si="8"/>
        <v>#NAME?</v>
      </c>
      <c r="M1566" s="4"/>
      <c r="N1566" s="4"/>
      <c r="O1566" s="74" t="str">
        <f t="shared" si="9"/>
        <v>#NAME?</v>
      </c>
      <c r="P1566" s="75" t="str">
        <f>IF(O1566="","",IF(OR(periods_per_year=26,periods_per_year=52),IF(periods_per_year=26,IF(O1566=1,fpdate,P1565+14),IF(periods_per_year=52,IF(O1566=1,fpdate,P1565+7),"n/a")),IF(periods_per_year=24,DATE(YEAR(fpdate),MONTH(fpdate)+(O1566-1)/2+IF(AND(DAY(fpdate)&gt;=15,MOD(O1566,2)=0),1,0),IF(MOD(O1566,2)=0,IF(DAY(fpdate)&gt;=15,DAY(fpdate)-14,DAY(fpdate)+14),DAY(fpdate))),IF(DAY(DATE(YEAR(fpdate),MONTH(fpdate)+O1566-1,DAY(fpdate)))&lt;&gt;DAY(fpdate),DATE(YEAR(fpdate),MONTH(fpdate)+O1566,0),DATE(YEAR(fpdate),MONTH(fpdate)+O1566-1,DAY(fpdate))))))</f>
        <v>#NAME?</v>
      </c>
      <c r="Q1566" s="80" t="str">
        <f>IF(O1566="","",IF(D1566&lt;&gt;"",D1566,IF(O1566=1,start_rate,IF(variable,IF(OR(O1566=1,O1566&lt;$J$23*periods_per_year),Q1565,MIN($J$24,IF(MOD(O1566-1,$J$26)=0,MAX($J$25,Q1565+$J$27),Q1565))),Q1565))))</f>
        <v>#NAME?</v>
      </c>
      <c r="R1566" s="78" t="str">
        <f t="shared" si="10"/>
        <v>#NAME?</v>
      </c>
      <c r="S1566" s="78" t="str">
        <f t="shared" si="11"/>
        <v>#NAME?</v>
      </c>
      <c r="T1566" s="78" t="str">
        <f t="shared" si="12"/>
        <v>#NAME?</v>
      </c>
      <c r="U1566" s="78" t="str">
        <f t="shared" si="13"/>
        <v>#NAME?</v>
      </c>
    </row>
    <row r="1567" ht="12.75" customHeight="1">
      <c r="A1567" s="74" t="str">
        <f t="shared" si="1"/>
        <v>#NAME?</v>
      </c>
      <c r="B1567" s="75" t="str">
        <f>IF(A1567="","",IF(OR(periods_per_year=26,periods_per_year=52),IF(periods_per_year=26,IF(A1567=1,fpdate,B1566+14),IF(periods_per_year=52,IF(A1567=1,fpdate,B1566+7),"n/a")),IF(periods_per_year=24,DATE(YEAR(fpdate),MONTH(fpdate)+(A1567-1)/2+IF(AND(DAY(fpdate)&gt;=15,MOD(A1567,2)=0),1,0),IF(MOD(A1567,2)=0,IF(DAY(fpdate)&gt;=15,DAY(fpdate)-14,DAY(fpdate)+14),DAY(fpdate))),IF(DAY(DATE(YEAR(fpdate),MONTH(fpdate)+A1567-1,DAY(fpdate)))&lt;&gt;DAY(fpdate),DATE(YEAR(fpdate),MONTH(fpdate)+A1567,0),DATE(YEAR(fpdate),MONTH(fpdate)+A1567-1,DAY(fpdate))))))</f>
        <v>#NAME?</v>
      </c>
      <c r="C1567" s="76" t="str">
        <f t="shared" si="2"/>
        <v>#NAME?</v>
      </c>
      <c r="D1567" s="77" t="str">
        <f>IF(A1567="","",IF(A1567=1,start_rate,IF(variable,IF(OR(A1567=1,A1567&lt;$J$23*periods_per_year),D1566,MIN($J$24,IF(MOD(A1567-1,$J$26)=0,MAX($J$25,D1566+$J$27),D1566))),D1566)))</f>
        <v>#NAME?</v>
      </c>
      <c r="E1567" s="78" t="str">
        <f t="shared" si="3"/>
        <v>#NAME?</v>
      </c>
      <c r="F1567" s="78" t="str">
        <f t="shared" si="4"/>
        <v>#NAME?</v>
      </c>
      <c r="G1567" s="78" t="str">
        <f>IF(OR(A1567="",A1567&lt;$E$23),"",IF(J1566&lt;=F1567,0,IF(IF(AND(A1567&gt;=$E$23,MOD(A1567-$E$23,int)=0),$E$24,0)+F1567&gt;=J1566+E1567,J1566+E1567-F1567,IF(AND(A1567&gt;=$E$23,MOD(A1567-$E$23,int)=0),$E$24,0)+IF(IF(AND(A1567&gt;=$E$23,MOD(A1567-$E$23,int)=0),$E$24,0)+IF(MOD(A1567-$E$27,periods_per_year)=0,$E$26,0)+F1567&lt;J1566+E1567,IF(MOD(A1567-$E$27,periods_per_year)=0,$E$26,0),J1566+E1567-IF(AND(A1567&gt;=$E$23,MOD(A1567-$E$23,int)=0),$E$24,0)-F1567))))</f>
        <v>#NAME?</v>
      </c>
      <c r="H1567" s="79"/>
      <c r="I1567" s="78" t="str">
        <f t="shared" si="5"/>
        <v>#NAME?</v>
      </c>
      <c r="J1567" s="78" t="str">
        <f t="shared" si="6"/>
        <v>#NAME?</v>
      </c>
      <c r="K1567" s="78" t="str">
        <f t="shared" si="7"/>
        <v>#NAME?</v>
      </c>
      <c r="L1567" s="78" t="str">
        <f t="shared" si="8"/>
        <v>#NAME?</v>
      </c>
      <c r="M1567" s="4"/>
      <c r="N1567" s="4"/>
      <c r="O1567" s="74" t="str">
        <f t="shared" si="9"/>
        <v>#NAME?</v>
      </c>
      <c r="P1567" s="75" t="str">
        <f>IF(O1567="","",IF(OR(periods_per_year=26,periods_per_year=52),IF(periods_per_year=26,IF(O1567=1,fpdate,P1566+14),IF(periods_per_year=52,IF(O1567=1,fpdate,P1566+7),"n/a")),IF(periods_per_year=24,DATE(YEAR(fpdate),MONTH(fpdate)+(O1567-1)/2+IF(AND(DAY(fpdate)&gt;=15,MOD(O1567,2)=0),1,0),IF(MOD(O1567,2)=0,IF(DAY(fpdate)&gt;=15,DAY(fpdate)-14,DAY(fpdate)+14),DAY(fpdate))),IF(DAY(DATE(YEAR(fpdate),MONTH(fpdate)+O1567-1,DAY(fpdate)))&lt;&gt;DAY(fpdate),DATE(YEAR(fpdate),MONTH(fpdate)+O1567,0),DATE(YEAR(fpdate),MONTH(fpdate)+O1567-1,DAY(fpdate))))))</f>
        <v>#NAME?</v>
      </c>
      <c r="Q1567" s="80" t="str">
        <f>IF(O1567="","",IF(D1567&lt;&gt;"",D1567,IF(O1567=1,start_rate,IF(variable,IF(OR(O1567=1,O1567&lt;$J$23*periods_per_year),Q1566,MIN($J$24,IF(MOD(O1567-1,$J$26)=0,MAX($J$25,Q1566+$J$27),Q1566))),Q1566))))</f>
        <v>#NAME?</v>
      </c>
      <c r="R1567" s="78" t="str">
        <f t="shared" si="10"/>
        <v>#NAME?</v>
      </c>
      <c r="S1567" s="78" t="str">
        <f t="shared" si="11"/>
        <v>#NAME?</v>
      </c>
      <c r="T1567" s="78" t="str">
        <f t="shared" si="12"/>
        <v>#NAME?</v>
      </c>
      <c r="U1567" s="78" t="str">
        <f t="shared" si="13"/>
        <v>#NAME?</v>
      </c>
    </row>
    <row r="1568" ht="12.75" customHeight="1">
      <c r="A1568" s="74" t="str">
        <f t="shared" si="1"/>
        <v>#NAME?</v>
      </c>
      <c r="B1568" s="75" t="str">
        <f>IF(A1568="","",IF(OR(periods_per_year=26,periods_per_year=52),IF(periods_per_year=26,IF(A1568=1,fpdate,B1567+14),IF(periods_per_year=52,IF(A1568=1,fpdate,B1567+7),"n/a")),IF(periods_per_year=24,DATE(YEAR(fpdate),MONTH(fpdate)+(A1568-1)/2+IF(AND(DAY(fpdate)&gt;=15,MOD(A1568,2)=0),1,0),IF(MOD(A1568,2)=0,IF(DAY(fpdate)&gt;=15,DAY(fpdate)-14,DAY(fpdate)+14),DAY(fpdate))),IF(DAY(DATE(YEAR(fpdate),MONTH(fpdate)+A1568-1,DAY(fpdate)))&lt;&gt;DAY(fpdate),DATE(YEAR(fpdate),MONTH(fpdate)+A1568,0),DATE(YEAR(fpdate),MONTH(fpdate)+A1568-1,DAY(fpdate))))))</f>
        <v>#NAME?</v>
      </c>
      <c r="C1568" s="76" t="str">
        <f t="shared" si="2"/>
        <v>#NAME?</v>
      </c>
      <c r="D1568" s="77" t="str">
        <f>IF(A1568="","",IF(A1568=1,start_rate,IF(variable,IF(OR(A1568=1,A1568&lt;$J$23*periods_per_year),D1567,MIN($J$24,IF(MOD(A1568-1,$J$26)=0,MAX($J$25,D1567+$J$27),D1567))),D1567)))</f>
        <v>#NAME?</v>
      </c>
      <c r="E1568" s="78" t="str">
        <f t="shared" si="3"/>
        <v>#NAME?</v>
      </c>
      <c r="F1568" s="78" t="str">
        <f t="shared" si="4"/>
        <v>#NAME?</v>
      </c>
      <c r="G1568" s="78" t="str">
        <f>IF(OR(A1568="",A1568&lt;$E$23),"",IF(J1567&lt;=F1568,0,IF(IF(AND(A1568&gt;=$E$23,MOD(A1568-$E$23,int)=0),$E$24,0)+F1568&gt;=J1567+E1568,J1567+E1568-F1568,IF(AND(A1568&gt;=$E$23,MOD(A1568-$E$23,int)=0),$E$24,0)+IF(IF(AND(A1568&gt;=$E$23,MOD(A1568-$E$23,int)=0),$E$24,0)+IF(MOD(A1568-$E$27,periods_per_year)=0,$E$26,0)+F1568&lt;J1567+E1568,IF(MOD(A1568-$E$27,periods_per_year)=0,$E$26,0),J1567+E1568-IF(AND(A1568&gt;=$E$23,MOD(A1568-$E$23,int)=0),$E$24,0)-F1568))))</f>
        <v>#NAME?</v>
      </c>
      <c r="H1568" s="79"/>
      <c r="I1568" s="78" t="str">
        <f t="shared" si="5"/>
        <v>#NAME?</v>
      </c>
      <c r="J1568" s="78" t="str">
        <f t="shared" si="6"/>
        <v>#NAME?</v>
      </c>
      <c r="K1568" s="78" t="str">
        <f t="shared" si="7"/>
        <v>#NAME?</v>
      </c>
      <c r="L1568" s="78" t="str">
        <f t="shared" si="8"/>
        <v>#NAME?</v>
      </c>
      <c r="M1568" s="4"/>
      <c r="N1568" s="4"/>
      <c r="O1568" s="74" t="str">
        <f t="shared" si="9"/>
        <v>#NAME?</v>
      </c>
      <c r="P1568" s="75" t="str">
        <f>IF(O1568="","",IF(OR(periods_per_year=26,periods_per_year=52),IF(periods_per_year=26,IF(O1568=1,fpdate,P1567+14),IF(periods_per_year=52,IF(O1568=1,fpdate,P1567+7),"n/a")),IF(periods_per_year=24,DATE(YEAR(fpdate),MONTH(fpdate)+(O1568-1)/2+IF(AND(DAY(fpdate)&gt;=15,MOD(O1568,2)=0),1,0),IF(MOD(O1568,2)=0,IF(DAY(fpdate)&gt;=15,DAY(fpdate)-14,DAY(fpdate)+14),DAY(fpdate))),IF(DAY(DATE(YEAR(fpdate),MONTH(fpdate)+O1568-1,DAY(fpdate)))&lt;&gt;DAY(fpdate),DATE(YEAR(fpdate),MONTH(fpdate)+O1568,0),DATE(YEAR(fpdate),MONTH(fpdate)+O1568-1,DAY(fpdate))))))</f>
        <v>#NAME?</v>
      </c>
      <c r="Q1568" s="80" t="str">
        <f>IF(O1568="","",IF(D1568&lt;&gt;"",D1568,IF(O1568=1,start_rate,IF(variable,IF(OR(O1568=1,O1568&lt;$J$23*periods_per_year),Q1567,MIN($J$24,IF(MOD(O1568-1,$J$26)=0,MAX($J$25,Q1567+$J$27),Q1567))),Q1567))))</f>
        <v>#NAME?</v>
      </c>
      <c r="R1568" s="78" t="str">
        <f t="shared" si="10"/>
        <v>#NAME?</v>
      </c>
      <c r="S1568" s="78" t="str">
        <f t="shared" si="11"/>
        <v>#NAME?</v>
      </c>
      <c r="T1568" s="78" t="str">
        <f t="shared" si="12"/>
        <v>#NAME?</v>
      </c>
      <c r="U1568" s="78" t="str">
        <f t="shared" si="13"/>
        <v>#NAME?</v>
      </c>
    </row>
    <row r="1569" ht="12.75" customHeight="1">
      <c r="A1569" s="74" t="str">
        <f t="shared" si="1"/>
        <v>#NAME?</v>
      </c>
      <c r="B1569" s="75" t="str">
        <f>IF(A1569="","",IF(OR(periods_per_year=26,periods_per_year=52),IF(periods_per_year=26,IF(A1569=1,fpdate,B1568+14),IF(periods_per_year=52,IF(A1569=1,fpdate,B1568+7),"n/a")),IF(periods_per_year=24,DATE(YEAR(fpdate),MONTH(fpdate)+(A1569-1)/2+IF(AND(DAY(fpdate)&gt;=15,MOD(A1569,2)=0),1,0),IF(MOD(A1569,2)=0,IF(DAY(fpdate)&gt;=15,DAY(fpdate)-14,DAY(fpdate)+14),DAY(fpdate))),IF(DAY(DATE(YEAR(fpdate),MONTH(fpdate)+A1569-1,DAY(fpdate)))&lt;&gt;DAY(fpdate),DATE(YEAR(fpdate),MONTH(fpdate)+A1569,0),DATE(YEAR(fpdate),MONTH(fpdate)+A1569-1,DAY(fpdate))))))</f>
        <v>#NAME?</v>
      </c>
      <c r="C1569" s="76" t="str">
        <f t="shared" si="2"/>
        <v>#NAME?</v>
      </c>
      <c r="D1569" s="77" t="str">
        <f>IF(A1569="","",IF(A1569=1,start_rate,IF(variable,IF(OR(A1569=1,A1569&lt;$J$23*periods_per_year),D1568,MIN($J$24,IF(MOD(A1569-1,$J$26)=0,MAX($J$25,D1568+$J$27),D1568))),D1568)))</f>
        <v>#NAME?</v>
      </c>
      <c r="E1569" s="78" t="str">
        <f t="shared" si="3"/>
        <v>#NAME?</v>
      </c>
      <c r="F1569" s="78" t="str">
        <f t="shared" si="4"/>
        <v>#NAME?</v>
      </c>
      <c r="G1569" s="78" t="str">
        <f>IF(OR(A1569="",A1569&lt;$E$23),"",IF(J1568&lt;=F1569,0,IF(IF(AND(A1569&gt;=$E$23,MOD(A1569-$E$23,int)=0),$E$24,0)+F1569&gt;=J1568+E1569,J1568+E1569-F1569,IF(AND(A1569&gt;=$E$23,MOD(A1569-$E$23,int)=0),$E$24,0)+IF(IF(AND(A1569&gt;=$E$23,MOD(A1569-$E$23,int)=0),$E$24,0)+IF(MOD(A1569-$E$27,periods_per_year)=0,$E$26,0)+F1569&lt;J1568+E1569,IF(MOD(A1569-$E$27,periods_per_year)=0,$E$26,0),J1568+E1569-IF(AND(A1569&gt;=$E$23,MOD(A1569-$E$23,int)=0),$E$24,0)-F1569))))</f>
        <v>#NAME?</v>
      </c>
      <c r="H1569" s="79"/>
      <c r="I1569" s="78" t="str">
        <f t="shared" si="5"/>
        <v>#NAME?</v>
      </c>
      <c r="J1569" s="78" t="str">
        <f t="shared" si="6"/>
        <v>#NAME?</v>
      </c>
      <c r="K1569" s="78" t="str">
        <f t="shared" si="7"/>
        <v>#NAME?</v>
      </c>
      <c r="L1569" s="78" t="str">
        <f t="shared" si="8"/>
        <v>#NAME?</v>
      </c>
      <c r="M1569" s="4"/>
      <c r="N1569" s="4"/>
      <c r="O1569" s="74" t="str">
        <f t="shared" si="9"/>
        <v>#NAME?</v>
      </c>
      <c r="P1569" s="75" t="str">
        <f>IF(O1569="","",IF(OR(periods_per_year=26,periods_per_year=52),IF(periods_per_year=26,IF(O1569=1,fpdate,P1568+14),IF(periods_per_year=52,IF(O1569=1,fpdate,P1568+7),"n/a")),IF(periods_per_year=24,DATE(YEAR(fpdate),MONTH(fpdate)+(O1569-1)/2+IF(AND(DAY(fpdate)&gt;=15,MOD(O1569,2)=0),1,0),IF(MOD(O1569,2)=0,IF(DAY(fpdate)&gt;=15,DAY(fpdate)-14,DAY(fpdate)+14),DAY(fpdate))),IF(DAY(DATE(YEAR(fpdate),MONTH(fpdate)+O1569-1,DAY(fpdate)))&lt;&gt;DAY(fpdate),DATE(YEAR(fpdate),MONTH(fpdate)+O1569,0),DATE(YEAR(fpdate),MONTH(fpdate)+O1569-1,DAY(fpdate))))))</f>
        <v>#NAME?</v>
      </c>
      <c r="Q1569" s="80" t="str">
        <f>IF(O1569="","",IF(D1569&lt;&gt;"",D1569,IF(O1569=1,start_rate,IF(variable,IF(OR(O1569=1,O1569&lt;$J$23*periods_per_year),Q1568,MIN($J$24,IF(MOD(O1569-1,$J$26)=0,MAX($J$25,Q1568+$J$27),Q1568))),Q1568))))</f>
        <v>#NAME?</v>
      </c>
      <c r="R1569" s="78" t="str">
        <f t="shared" si="10"/>
        <v>#NAME?</v>
      </c>
      <c r="S1569" s="78" t="str">
        <f t="shared" si="11"/>
        <v>#NAME?</v>
      </c>
      <c r="T1569" s="78" t="str">
        <f t="shared" si="12"/>
        <v>#NAME?</v>
      </c>
      <c r="U1569" s="78" t="str">
        <f t="shared" si="13"/>
        <v>#NAME?</v>
      </c>
    </row>
    <row r="1570" ht="12.75" customHeight="1">
      <c r="A1570" s="74" t="str">
        <f t="shared" si="1"/>
        <v>#NAME?</v>
      </c>
      <c r="B1570" s="75" t="str">
        <f>IF(A1570="","",IF(OR(periods_per_year=26,periods_per_year=52),IF(periods_per_year=26,IF(A1570=1,fpdate,B1569+14),IF(periods_per_year=52,IF(A1570=1,fpdate,B1569+7),"n/a")),IF(periods_per_year=24,DATE(YEAR(fpdate),MONTH(fpdate)+(A1570-1)/2+IF(AND(DAY(fpdate)&gt;=15,MOD(A1570,2)=0),1,0),IF(MOD(A1570,2)=0,IF(DAY(fpdate)&gt;=15,DAY(fpdate)-14,DAY(fpdate)+14),DAY(fpdate))),IF(DAY(DATE(YEAR(fpdate),MONTH(fpdate)+A1570-1,DAY(fpdate)))&lt;&gt;DAY(fpdate),DATE(YEAR(fpdate),MONTH(fpdate)+A1570,0),DATE(YEAR(fpdate),MONTH(fpdate)+A1570-1,DAY(fpdate))))))</f>
        <v>#NAME?</v>
      </c>
      <c r="C1570" s="76" t="str">
        <f t="shared" si="2"/>
        <v>#NAME?</v>
      </c>
      <c r="D1570" s="77" t="str">
        <f>IF(A1570="","",IF(A1570=1,start_rate,IF(variable,IF(OR(A1570=1,A1570&lt;$J$23*periods_per_year),D1569,MIN($J$24,IF(MOD(A1570-1,$J$26)=0,MAX($J$25,D1569+$J$27),D1569))),D1569)))</f>
        <v>#NAME?</v>
      </c>
      <c r="E1570" s="78" t="str">
        <f t="shared" si="3"/>
        <v>#NAME?</v>
      </c>
      <c r="F1570" s="78" t="str">
        <f t="shared" si="4"/>
        <v>#NAME?</v>
      </c>
      <c r="G1570" s="78" t="str">
        <f>IF(OR(A1570="",A1570&lt;$E$23),"",IF(J1569&lt;=F1570,0,IF(IF(AND(A1570&gt;=$E$23,MOD(A1570-$E$23,int)=0),$E$24,0)+F1570&gt;=J1569+E1570,J1569+E1570-F1570,IF(AND(A1570&gt;=$E$23,MOD(A1570-$E$23,int)=0),$E$24,0)+IF(IF(AND(A1570&gt;=$E$23,MOD(A1570-$E$23,int)=0),$E$24,0)+IF(MOD(A1570-$E$27,periods_per_year)=0,$E$26,0)+F1570&lt;J1569+E1570,IF(MOD(A1570-$E$27,periods_per_year)=0,$E$26,0),J1569+E1570-IF(AND(A1570&gt;=$E$23,MOD(A1570-$E$23,int)=0),$E$24,0)-F1570))))</f>
        <v>#NAME?</v>
      </c>
      <c r="H1570" s="79"/>
      <c r="I1570" s="78" t="str">
        <f t="shared" si="5"/>
        <v>#NAME?</v>
      </c>
      <c r="J1570" s="78" t="str">
        <f t="shared" si="6"/>
        <v>#NAME?</v>
      </c>
      <c r="K1570" s="78" t="str">
        <f t="shared" si="7"/>
        <v>#NAME?</v>
      </c>
      <c r="L1570" s="78" t="str">
        <f t="shared" si="8"/>
        <v>#NAME?</v>
      </c>
      <c r="M1570" s="4"/>
      <c r="N1570" s="4"/>
      <c r="O1570" s="74" t="str">
        <f t="shared" si="9"/>
        <v>#NAME?</v>
      </c>
      <c r="P1570" s="75" t="str">
        <f>IF(O1570="","",IF(OR(periods_per_year=26,periods_per_year=52),IF(periods_per_year=26,IF(O1570=1,fpdate,P1569+14),IF(periods_per_year=52,IF(O1570=1,fpdate,P1569+7),"n/a")),IF(periods_per_year=24,DATE(YEAR(fpdate),MONTH(fpdate)+(O1570-1)/2+IF(AND(DAY(fpdate)&gt;=15,MOD(O1570,2)=0),1,0),IF(MOD(O1570,2)=0,IF(DAY(fpdate)&gt;=15,DAY(fpdate)-14,DAY(fpdate)+14),DAY(fpdate))),IF(DAY(DATE(YEAR(fpdate),MONTH(fpdate)+O1570-1,DAY(fpdate)))&lt;&gt;DAY(fpdate),DATE(YEAR(fpdate),MONTH(fpdate)+O1570,0),DATE(YEAR(fpdate),MONTH(fpdate)+O1570-1,DAY(fpdate))))))</f>
        <v>#NAME?</v>
      </c>
      <c r="Q1570" s="80" t="str">
        <f>IF(O1570="","",IF(D1570&lt;&gt;"",D1570,IF(O1570=1,start_rate,IF(variable,IF(OR(O1570=1,O1570&lt;$J$23*periods_per_year),Q1569,MIN($J$24,IF(MOD(O1570-1,$J$26)=0,MAX($J$25,Q1569+$J$27),Q1569))),Q1569))))</f>
        <v>#NAME?</v>
      </c>
      <c r="R1570" s="78" t="str">
        <f t="shared" si="10"/>
        <v>#NAME?</v>
      </c>
      <c r="S1570" s="78" t="str">
        <f t="shared" si="11"/>
        <v>#NAME?</v>
      </c>
      <c r="T1570" s="78" t="str">
        <f t="shared" si="12"/>
        <v>#NAME?</v>
      </c>
      <c r="U1570" s="78" t="str">
        <f t="shared" si="13"/>
        <v>#NAME?</v>
      </c>
    </row>
    <row r="1571" ht="12.75" customHeight="1">
      <c r="A1571" s="74" t="str">
        <f t="shared" si="1"/>
        <v>#NAME?</v>
      </c>
      <c r="B1571" s="75" t="str">
        <f>IF(A1571="","",IF(OR(periods_per_year=26,periods_per_year=52),IF(periods_per_year=26,IF(A1571=1,fpdate,B1570+14),IF(periods_per_year=52,IF(A1571=1,fpdate,B1570+7),"n/a")),IF(periods_per_year=24,DATE(YEAR(fpdate),MONTH(fpdate)+(A1571-1)/2+IF(AND(DAY(fpdate)&gt;=15,MOD(A1571,2)=0),1,0),IF(MOD(A1571,2)=0,IF(DAY(fpdate)&gt;=15,DAY(fpdate)-14,DAY(fpdate)+14),DAY(fpdate))),IF(DAY(DATE(YEAR(fpdate),MONTH(fpdate)+A1571-1,DAY(fpdate)))&lt;&gt;DAY(fpdate),DATE(YEAR(fpdate),MONTH(fpdate)+A1571,0),DATE(YEAR(fpdate),MONTH(fpdate)+A1571-1,DAY(fpdate))))))</f>
        <v>#NAME?</v>
      </c>
      <c r="C1571" s="76" t="str">
        <f t="shared" si="2"/>
        <v>#NAME?</v>
      </c>
      <c r="D1571" s="77" t="str">
        <f>IF(A1571="","",IF(A1571=1,start_rate,IF(variable,IF(OR(A1571=1,A1571&lt;$J$23*periods_per_year),D1570,MIN($J$24,IF(MOD(A1571-1,$J$26)=0,MAX($J$25,D1570+$J$27),D1570))),D1570)))</f>
        <v>#NAME?</v>
      </c>
      <c r="E1571" s="78" t="str">
        <f t="shared" si="3"/>
        <v>#NAME?</v>
      </c>
      <c r="F1571" s="78" t="str">
        <f t="shared" si="4"/>
        <v>#NAME?</v>
      </c>
      <c r="G1571" s="78" t="str">
        <f>IF(OR(A1571="",A1571&lt;$E$23),"",IF(J1570&lt;=F1571,0,IF(IF(AND(A1571&gt;=$E$23,MOD(A1571-$E$23,int)=0),$E$24,0)+F1571&gt;=J1570+E1571,J1570+E1571-F1571,IF(AND(A1571&gt;=$E$23,MOD(A1571-$E$23,int)=0),$E$24,0)+IF(IF(AND(A1571&gt;=$E$23,MOD(A1571-$E$23,int)=0),$E$24,0)+IF(MOD(A1571-$E$27,periods_per_year)=0,$E$26,0)+F1571&lt;J1570+E1571,IF(MOD(A1571-$E$27,periods_per_year)=0,$E$26,0),J1570+E1571-IF(AND(A1571&gt;=$E$23,MOD(A1571-$E$23,int)=0),$E$24,0)-F1571))))</f>
        <v>#NAME?</v>
      </c>
      <c r="H1571" s="79"/>
      <c r="I1571" s="78" t="str">
        <f t="shared" si="5"/>
        <v>#NAME?</v>
      </c>
      <c r="J1571" s="78" t="str">
        <f t="shared" si="6"/>
        <v>#NAME?</v>
      </c>
      <c r="K1571" s="78" t="str">
        <f t="shared" si="7"/>
        <v>#NAME?</v>
      </c>
      <c r="L1571" s="78" t="str">
        <f t="shared" si="8"/>
        <v>#NAME?</v>
      </c>
      <c r="M1571" s="4"/>
      <c r="N1571" s="4"/>
      <c r="O1571" s="74" t="str">
        <f t="shared" si="9"/>
        <v>#NAME?</v>
      </c>
      <c r="P1571" s="75" t="str">
        <f>IF(O1571="","",IF(OR(periods_per_year=26,periods_per_year=52),IF(periods_per_year=26,IF(O1571=1,fpdate,P1570+14),IF(periods_per_year=52,IF(O1571=1,fpdate,P1570+7),"n/a")),IF(periods_per_year=24,DATE(YEAR(fpdate),MONTH(fpdate)+(O1571-1)/2+IF(AND(DAY(fpdate)&gt;=15,MOD(O1571,2)=0),1,0),IF(MOD(O1571,2)=0,IF(DAY(fpdate)&gt;=15,DAY(fpdate)-14,DAY(fpdate)+14),DAY(fpdate))),IF(DAY(DATE(YEAR(fpdate),MONTH(fpdate)+O1571-1,DAY(fpdate)))&lt;&gt;DAY(fpdate),DATE(YEAR(fpdate),MONTH(fpdate)+O1571,0),DATE(YEAR(fpdate),MONTH(fpdate)+O1571-1,DAY(fpdate))))))</f>
        <v>#NAME?</v>
      </c>
      <c r="Q1571" s="80" t="str">
        <f>IF(O1571="","",IF(D1571&lt;&gt;"",D1571,IF(O1571=1,start_rate,IF(variable,IF(OR(O1571=1,O1571&lt;$J$23*periods_per_year),Q1570,MIN($J$24,IF(MOD(O1571-1,$J$26)=0,MAX($J$25,Q1570+$J$27),Q1570))),Q1570))))</f>
        <v>#NAME?</v>
      </c>
      <c r="R1571" s="78" t="str">
        <f t="shared" si="10"/>
        <v>#NAME?</v>
      </c>
      <c r="S1571" s="78" t="str">
        <f t="shared" si="11"/>
        <v>#NAME?</v>
      </c>
      <c r="T1571" s="78" t="str">
        <f t="shared" si="12"/>
        <v>#NAME?</v>
      </c>
      <c r="U1571" s="78" t="str">
        <f t="shared" si="13"/>
        <v>#NAME?</v>
      </c>
    </row>
    <row r="1572" ht="12.75" customHeight="1">
      <c r="A1572" s="74" t="str">
        <f t="shared" si="1"/>
        <v>#NAME?</v>
      </c>
      <c r="B1572" s="75" t="str">
        <f>IF(A1572="","",IF(OR(periods_per_year=26,periods_per_year=52),IF(periods_per_year=26,IF(A1572=1,fpdate,B1571+14),IF(periods_per_year=52,IF(A1572=1,fpdate,B1571+7),"n/a")),IF(periods_per_year=24,DATE(YEAR(fpdate),MONTH(fpdate)+(A1572-1)/2+IF(AND(DAY(fpdate)&gt;=15,MOD(A1572,2)=0),1,0),IF(MOD(A1572,2)=0,IF(DAY(fpdate)&gt;=15,DAY(fpdate)-14,DAY(fpdate)+14),DAY(fpdate))),IF(DAY(DATE(YEAR(fpdate),MONTH(fpdate)+A1572-1,DAY(fpdate)))&lt;&gt;DAY(fpdate),DATE(YEAR(fpdate),MONTH(fpdate)+A1572,0),DATE(YEAR(fpdate),MONTH(fpdate)+A1572-1,DAY(fpdate))))))</f>
        <v>#NAME?</v>
      </c>
      <c r="C1572" s="76" t="str">
        <f t="shared" si="2"/>
        <v>#NAME?</v>
      </c>
      <c r="D1572" s="77" t="str">
        <f>IF(A1572="","",IF(A1572=1,start_rate,IF(variable,IF(OR(A1572=1,A1572&lt;$J$23*periods_per_year),D1571,MIN($J$24,IF(MOD(A1572-1,$J$26)=0,MAX($J$25,D1571+$J$27),D1571))),D1571)))</f>
        <v>#NAME?</v>
      </c>
      <c r="E1572" s="78" t="str">
        <f t="shared" si="3"/>
        <v>#NAME?</v>
      </c>
      <c r="F1572" s="78" t="str">
        <f t="shared" si="4"/>
        <v>#NAME?</v>
      </c>
      <c r="G1572" s="78" t="str">
        <f>IF(OR(A1572="",A1572&lt;$E$23),"",IF(J1571&lt;=F1572,0,IF(IF(AND(A1572&gt;=$E$23,MOD(A1572-$E$23,int)=0),$E$24,0)+F1572&gt;=J1571+E1572,J1571+E1572-F1572,IF(AND(A1572&gt;=$E$23,MOD(A1572-$E$23,int)=0),$E$24,0)+IF(IF(AND(A1572&gt;=$E$23,MOD(A1572-$E$23,int)=0),$E$24,0)+IF(MOD(A1572-$E$27,periods_per_year)=0,$E$26,0)+F1572&lt;J1571+E1572,IF(MOD(A1572-$E$27,periods_per_year)=0,$E$26,0),J1571+E1572-IF(AND(A1572&gt;=$E$23,MOD(A1572-$E$23,int)=0),$E$24,0)-F1572))))</f>
        <v>#NAME?</v>
      </c>
      <c r="H1572" s="79"/>
      <c r="I1572" s="78" t="str">
        <f t="shared" si="5"/>
        <v>#NAME?</v>
      </c>
      <c r="J1572" s="78" t="str">
        <f t="shared" si="6"/>
        <v>#NAME?</v>
      </c>
      <c r="K1572" s="78" t="str">
        <f t="shared" si="7"/>
        <v>#NAME?</v>
      </c>
      <c r="L1572" s="78" t="str">
        <f t="shared" si="8"/>
        <v>#NAME?</v>
      </c>
      <c r="M1572" s="4"/>
      <c r="N1572" s="4"/>
      <c r="O1572" s="74" t="str">
        <f t="shared" si="9"/>
        <v>#NAME?</v>
      </c>
      <c r="P1572" s="75" t="str">
        <f>IF(O1572="","",IF(OR(periods_per_year=26,periods_per_year=52),IF(periods_per_year=26,IF(O1572=1,fpdate,P1571+14),IF(periods_per_year=52,IF(O1572=1,fpdate,P1571+7),"n/a")),IF(periods_per_year=24,DATE(YEAR(fpdate),MONTH(fpdate)+(O1572-1)/2+IF(AND(DAY(fpdate)&gt;=15,MOD(O1572,2)=0),1,0),IF(MOD(O1572,2)=0,IF(DAY(fpdate)&gt;=15,DAY(fpdate)-14,DAY(fpdate)+14),DAY(fpdate))),IF(DAY(DATE(YEAR(fpdate),MONTH(fpdate)+O1572-1,DAY(fpdate)))&lt;&gt;DAY(fpdate),DATE(YEAR(fpdate),MONTH(fpdate)+O1572,0),DATE(YEAR(fpdate),MONTH(fpdate)+O1572-1,DAY(fpdate))))))</f>
        <v>#NAME?</v>
      </c>
      <c r="Q1572" s="80" t="str">
        <f>IF(O1572="","",IF(D1572&lt;&gt;"",D1572,IF(O1572=1,start_rate,IF(variable,IF(OR(O1572=1,O1572&lt;$J$23*periods_per_year),Q1571,MIN($J$24,IF(MOD(O1572-1,$J$26)=0,MAX($J$25,Q1571+$J$27),Q1571))),Q1571))))</f>
        <v>#NAME?</v>
      </c>
      <c r="R1572" s="78" t="str">
        <f t="shared" si="10"/>
        <v>#NAME?</v>
      </c>
      <c r="S1572" s="78" t="str">
        <f t="shared" si="11"/>
        <v>#NAME?</v>
      </c>
      <c r="T1572" s="78" t="str">
        <f t="shared" si="12"/>
        <v>#NAME?</v>
      </c>
      <c r="U1572" s="78" t="str">
        <f t="shared" si="13"/>
        <v>#NAME?</v>
      </c>
    </row>
    <row r="1573" ht="12.75" customHeight="1">
      <c r="A1573" s="74" t="str">
        <f t="shared" si="1"/>
        <v>#NAME?</v>
      </c>
      <c r="B1573" s="75" t="str">
        <f>IF(A1573="","",IF(OR(periods_per_year=26,periods_per_year=52),IF(periods_per_year=26,IF(A1573=1,fpdate,B1572+14),IF(periods_per_year=52,IF(A1573=1,fpdate,B1572+7),"n/a")),IF(periods_per_year=24,DATE(YEAR(fpdate),MONTH(fpdate)+(A1573-1)/2+IF(AND(DAY(fpdate)&gt;=15,MOD(A1573,2)=0),1,0),IF(MOD(A1573,2)=0,IF(DAY(fpdate)&gt;=15,DAY(fpdate)-14,DAY(fpdate)+14),DAY(fpdate))),IF(DAY(DATE(YEAR(fpdate),MONTH(fpdate)+A1573-1,DAY(fpdate)))&lt;&gt;DAY(fpdate),DATE(YEAR(fpdate),MONTH(fpdate)+A1573,0),DATE(YEAR(fpdate),MONTH(fpdate)+A1573-1,DAY(fpdate))))))</f>
        <v>#NAME?</v>
      </c>
      <c r="C1573" s="76" t="str">
        <f t="shared" si="2"/>
        <v>#NAME?</v>
      </c>
      <c r="D1573" s="77" t="str">
        <f>IF(A1573="","",IF(A1573=1,start_rate,IF(variable,IF(OR(A1573=1,A1573&lt;$J$23*periods_per_year),D1572,MIN($J$24,IF(MOD(A1573-1,$J$26)=0,MAX($J$25,D1572+$J$27),D1572))),D1572)))</f>
        <v>#NAME?</v>
      </c>
      <c r="E1573" s="78" t="str">
        <f t="shared" si="3"/>
        <v>#NAME?</v>
      </c>
      <c r="F1573" s="78" t="str">
        <f t="shared" si="4"/>
        <v>#NAME?</v>
      </c>
      <c r="G1573" s="78" t="str">
        <f>IF(OR(A1573="",A1573&lt;$E$23),"",IF(J1572&lt;=F1573,0,IF(IF(AND(A1573&gt;=$E$23,MOD(A1573-$E$23,int)=0),$E$24,0)+F1573&gt;=J1572+E1573,J1572+E1573-F1573,IF(AND(A1573&gt;=$E$23,MOD(A1573-$E$23,int)=0),$E$24,0)+IF(IF(AND(A1573&gt;=$E$23,MOD(A1573-$E$23,int)=0),$E$24,0)+IF(MOD(A1573-$E$27,periods_per_year)=0,$E$26,0)+F1573&lt;J1572+E1573,IF(MOD(A1573-$E$27,periods_per_year)=0,$E$26,0),J1572+E1573-IF(AND(A1573&gt;=$E$23,MOD(A1573-$E$23,int)=0),$E$24,0)-F1573))))</f>
        <v>#NAME?</v>
      </c>
      <c r="H1573" s="79"/>
      <c r="I1573" s="78" t="str">
        <f t="shared" si="5"/>
        <v>#NAME?</v>
      </c>
      <c r="J1573" s="78" t="str">
        <f t="shared" si="6"/>
        <v>#NAME?</v>
      </c>
      <c r="K1573" s="78" t="str">
        <f t="shared" si="7"/>
        <v>#NAME?</v>
      </c>
      <c r="L1573" s="78" t="str">
        <f t="shared" si="8"/>
        <v>#NAME?</v>
      </c>
      <c r="M1573" s="4"/>
      <c r="N1573" s="4"/>
      <c r="O1573" s="74" t="str">
        <f t="shared" si="9"/>
        <v>#NAME?</v>
      </c>
      <c r="P1573" s="75" t="str">
        <f>IF(O1573="","",IF(OR(periods_per_year=26,periods_per_year=52),IF(periods_per_year=26,IF(O1573=1,fpdate,P1572+14),IF(periods_per_year=52,IF(O1573=1,fpdate,P1572+7),"n/a")),IF(periods_per_year=24,DATE(YEAR(fpdate),MONTH(fpdate)+(O1573-1)/2+IF(AND(DAY(fpdate)&gt;=15,MOD(O1573,2)=0),1,0),IF(MOD(O1573,2)=0,IF(DAY(fpdate)&gt;=15,DAY(fpdate)-14,DAY(fpdate)+14),DAY(fpdate))),IF(DAY(DATE(YEAR(fpdate),MONTH(fpdate)+O1573-1,DAY(fpdate)))&lt;&gt;DAY(fpdate),DATE(YEAR(fpdate),MONTH(fpdate)+O1573,0),DATE(YEAR(fpdate),MONTH(fpdate)+O1573-1,DAY(fpdate))))))</f>
        <v>#NAME?</v>
      </c>
      <c r="Q1573" s="80" t="str">
        <f>IF(O1573="","",IF(D1573&lt;&gt;"",D1573,IF(O1573=1,start_rate,IF(variable,IF(OR(O1573=1,O1573&lt;$J$23*periods_per_year),Q1572,MIN($J$24,IF(MOD(O1573-1,$J$26)=0,MAX($J$25,Q1572+$J$27),Q1572))),Q1572))))</f>
        <v>#NAME?</v>
      </c>
      <c r="R1573" s="78" t="str">
        <f t="shared" si="10"/>
        <v>#NAME?</v>
      </c>
      <c r="S1573" s="78" t="str">
        <f t="shared" si="11"/>
        <v>#NAME?</v>
      </c>
      <c r="T1573" s="78" t="str">
        <f t="shared" si="12"/>
        <v>#NAME?</v>
      </c>
      <c r="U1573" s="78" t="str">
        <f t="shared" si="13"/>
        <v>#NAME?</v>
      </c>
    </row>
    <row r="1574" ht="12.75" customHeight="1">
      <c r="A1574" s="74" t="str">
        <f t="shared" si="1"/>
        <v>#NAME?</v>
      </c>
      <c r="B1574" s="75" t="str">
        <f>IF(A1574="","",IF(OR(periods_per_year=26,periods_per_year=52),IF(periods_per_year=26,IF(A1574=1,fpdate,B1573+14),IF(periods_per_year=52,IF(A1574=1,fpdate,B1573+7),"n/a")),IF(periods_per_year=24,DATE(YEAR(fpdate),MONTH(fpdate)+(A1574-1)/2+IF(AND(DAY(fpdate)&gt;=15,MOD(A1574,2)=0),1,0),IF(MOD(A1574,2)=0,IF(DAY(fpdate)&gt;=15,DAY(fpdate)-14,DAY(fpdate)+14),DAY(fpdate))),IF(DAY(DATE(YEAR(fpdate),MONTH(fpdate)+A1574-1,DAY(fpdate)))&lt;&gt;DAY(fpdate),DATE(YEAR(fpdate),MONTH(fpdate)+A1574,0),DATE(YEAR(fpdate),MONTH(fpdate)+A1574-1,DAY(fpdate))))))</f>
        <v>#NAME?</v>
      </c>
      <c r="C1574" s="76" t="str">
        <f t="shared" si="2"/>
        <v>#NAME?</v>
      </c>
      <c r="D1574" s="77" t="str">
        <f>IF(A1574="","",IF(A1574=1,start_rate,IF(variable,IF(OR(A1574=1,A1574&lt;$J$23*periods_per_year),D1573,MIN($J$24,IF(MOD(A1574-1,$J$26)=0,MAX($J$25,D1573+$J$27),D1573))),D1573)))</f>
        <v>#NAME?</v>
      </c>
      <c r="E1574" s="78" t="str">
        <f t="shared" si="3"/>
        <v>#NAME?</v>
      </c>
      <c r="F1574" s="78" t="str">
        <f t="shared" si="4"/>
        <v>#NAME?</v>
      </c>
      <c r="G1574" s="78" t="str">
        <f>IF(OR(A1574="",A1574&lt;$E$23),"",IF(J1573&lt;=F1574,0,IF(IF(AND(A1574&gt;=$E$23,MOD(A1574-$E$23,int)=0),$E$24,0)+F1574&gt;=J1573+E1574,J1573+E1574-F1574,IF(AND(A1574&gt;=$E$23,MOD(A1574-$E$23,int)=0),$E$24,0)+IF(IF(AND(A1574&gt;=$E$23,MOD(A1574-$E$23,int)=0),$E$24,0)+IF(MOD(A1574-$E$27,periods_per_year)=0,$E$26,0)+F1574&lt;J1573+E1574,IF(MOD(A1574-$E$27,periods_per_year)=0,$E$26,0),J1573+E1574-IF(AND(A1574&gt;=$E$23,MOD(A1574-$E$23,int)=0),$E$24,0)-F1574))))</f>
        <v>#NAME?</v>
      </c>
      <c r="H1574" s="79"/>
      <c r="I1574" s="78" t="str">
        <f t="shared" si="5"/>
        <v>#NAME?</v>
      </c>
      <c r="J1574" s="78" t="str">
        <f t="shared" si="6"/>
        <v>#NAME?</v>
      </c>
      <c r="K1574" s="78" t="str">
        <f t="shared" si="7"/>
        <v>#NAME?</v>
      </c>
      <c r="L1574" s="78" t="str">
        <f t="shared" si="8"/>
        <v>#NAME?</v>
      </c>
      <c r="M1574" s="4"/>
      <c r="N1574" s="4"/>
      <c r="O1574" s="74" t="str">
        <f t="shared" si="9"/>
        <v>#NAME?</v>
      </c>
      <c r="P1574" s="75" t="str">
        <f>IF(O1574="","",IF(OR(periods_per_year=26,periods_per_year=52),IF(periods_per_year=26,IF(O1574=1,fpdate,P1573+14),IF(periods_per_year=52,IF(O1574=1,fpdate,P1573+7),"n/a")),IF(periods_per_year=24,DATE(YEAR(fpdate),MONTH(fpdate)+(O1574-1)/2+IF(AND(DAY(fpdate)&gt;=15,MOD(O1574,2)=0),1,0),IF(MOD(O1574,2)=0,IF(DAY(fpdate)&gt;=15,DAY(fpdate)-14,DAY(fpdate)+14),DAY(fpdate))),IF(DAY(DATE(YEAR(fpdate),MONTH(fpdate)+O1574-1,DAY(fpdate)))&lt;&gt;DAY(fpdate),DATE(YEAR(fpdate),MONTH(fpdate)+O1574,0),DATE(YEAR(fpdate),MONTH(fpdate)+O1574-1,DAY(fpdate))))))</f>
        <v>#NAME?</v>
      </c>
      <c r="Q1574" s="80" t="str">
        <f>IF(O1574="","",IF(D1574&lt;&gt;"",D1574,IF(O1574=1,start_rate,IF(variable,IF(OR(O1574=1,O1574&lt;$J$23*periods_per_year),Q1573,MIN($J$24,IF(MOD(O1574-1,$J$26)=0,MAX($J$25,Q1573+$J$27),Q1573))),Q1573))))</f>
        <v>#NAME?</v>
      </c>
      <c r="R1574" s="78" t="str">
        <f t="shared" si="10"/>
        <v>#NAME?</v>
      </c>
      <c r="S1574" s="78" t="str">
        <f t="shared" si="11"/>
        <v>#NAME?</v>
      </c>
      <c r="T1574" s="78" t="str">
        <f t="shared" si="12"/>
        <v>#NAME?</v>
      </c>
      <c r="U1574" s="78" t="str">
        <f t="shared" si="13"/>
        <v>#NAME?</v>
      </c>
    </row>
    <row r="1575" ht="12.75" customHeight="1">
      <c r="A1575" s="74" t="str">
        <f t="shared" si="1"/>
        <v>#NAME?</v>
      </c>
      <c r="B1575" s="75" t="str">
        <f>IF(A1575="","",IF(OR(periods_per_year=26,periods_per_year=52),IF(periods_per_year=26,IF(A1575=1,fpdate,B1574+14),IF(periods_per_year=52,IF(A1575=1,fpdate,B1574+7),"n/a")),IF(periods_per_year=24,DATE(YEAR(fpdate),MONTH(fpdate)+(A1575-1)/2+IF(AND(DAY(fpdate)&gt;=15,MOD(A1575,2)=0),1,0),IF(MOD(A1575,2)=0,IF(DAY(fpdate)&gt;=15,DAY(fpdate)-14,DAY(fpdate)+14),DAY(fpdate))),IF(DAY(DATE(YEAR(fpdate),MONTH(fpdate)+A1575-1,DAY(fpdate)))&lt;&gt;DAY(fpdate),DATE(YEAR(fpdate),MONTH(fpdate)+A1575,0),DATE(YEAR(fpdate),MONTH(fpdate)+A1575-1,DAY(fpdate))))))</f>
        <v>#NAME?</v>
      </c>
      <c r="C1575" s="76" t="str">
        <f t="shared" si="2"/>
        <v>#NAME?</v>
      </c>
      <c r="D1575" s="77" t="str">
        <f>IF(A1575="","",IF(A1575=1,start_rate,IF(variable,IF(OR(A1575=1,A1575&lt;$J$23*periods_per_year),D1574,MIN($J$24,IF(MOD(A1575-1,$J$26)=0,MAX($J$25,D1574+$J$27),D1574))),D1574)))</f>
        <v>#NAME?</v>
      </c>
      <c r="E1575" s="78" t="str">
        <f t="shared" si="3"/>
        <v>#NAME?</v>
      </c>
      <c r="F1575" s="78" t="str">
        <f t="shared" si="4"/>
        <v>#NAME?</v>
      </c>
      <c r="G1575" s="78" t="str">
        <f>IF(OR(A1575="",A1575&lt;$E$23),"",IF(J1574&lt;=F1575,0,IF(IF(AND(A1575&gt;=$E$23,MOD(A1575-$E$23,int)=0),$E$24,0)+F1575&gt;=J1574+E1575,J1574+E1575-F1575,IF(AND(A1575&gt;=$E$23,MOD(A1575-$E$23,int)=0),$E$24,0)+IF(IF(AND(A1575&gt;=$E$23,MOD(A1575-$E$23,int)=0),$E$24,0)+IF(MOD(A1575-$E$27,periods_per_year)=0,$E$26,0)+F1575&lt;J1574+E1575,IF(MOD(A1575-$E$27,periods_per_year)=0,$E$26,0),J1574+E1575-IF(AND(A1575&gt;=$E$23,MOD(A1575-$E$23,int)=0),$E$24,0)-F1575))))</f>
        <v>#NAME?</v>
      </c>
      <c r="H1575" s="79"/>
      <c r="I1575" s="78" t="str">
        <f t="shared" si="5"/>
        <v>#NAME?</v>
      </c>
      <c r="J1575" s="78" t="str">
        <f t="shared" si="6"/>
        <v>#NAME?</v>
      </c>
      <c r="K1575" s="78" t="str">
        <f t="shared" si="7"/>
        <v>#NAME?</v>
      </c>
      <c r="L1575" s="78" t="str">
        <f t="shared" si="8"/>
        <v>#NAME?</v>
      </c>
      <c r="M1575" s="4"/>
      <c r="N1575" s="4"/>
      <c r="O1575" s="74" t="str">
        <f t="shared" si="9"/>
        <v>#NAME?</v>
      </c>
      <c r="P1575" s="75" t="str">
        <f>IF(O1575="","",IF(OR(periods_per_year=26,periods_per_year=52),IF(periods_per_year=26,IF(O1575=1,fpdate,P1574+14),IF(periods_per_year=52,IF(O1575=1,fpdate,P1574+7),"n/a")),IF(periods_per_year=24,DATE(YEAR(fpdate),MONTH(fpdate)+(O1575-1)/2+IF(AND(DAY(fpdate)&gt;=15,MOD(O1575,2)=0),1,0),IF(MOD(O1575,2)=0,IF(DAY(fpdate)&gt;=15,DAY(fpdate)-14,DAY(fpdate)+14),DAY(fpdate))),IF(DAY(DATE(YEAR(fpdate),MONTH(fpdate)+O1575-1,DAY(fpdate)))&lt;&gt;DAY(fpdate),DATE(YEAR(fpdate),MONTH(fpdate)+O1575,0),DATE(YEAR(fpdate),MONTH(fpdate)+O1575-1,DAY(fpdate))))))</f>
        <v>#NAME?</v>
      </c>
      <c r="Q1575" s="80" t="str">
        <f>IF(O1575="","",IF(D1575&lt;&gt;"",D1575,IF(O1575=1,start_rate,IF(variable,IF(OR(O1575=1,O1575&lt;$J$23*periods_per_year),Q1574,MIN($J$24,IF(MOD(O1575-1,$J$26)=0,MAX($J$25,Q1574+$J$27),Q1574))),Q1574))))</f>
        <v>#NAME?</v>
      </c>
      <c r="R1575" s="78" t="str">
        <f t="shared" si="10"/>
        <v>#NAME?</v>
      </c>
      <c r="S1575" s="78" t="str">
        <f t="shared" si="11"/>
        <v>#NAME?</v>
      </c>
      <c r="T1575" s="78" t="str">
        <f t="shared" si="12"/>
        <v>#NAME?</v>
      </c>
      <c r="U1575" s="78" t="str">
        <f t="shared" si="13"/>
        <v>#NAME?</v>
      </c>
    </row>
    <row r="1576" ht="12.75" customHeight="1">
      <c r="A1576" s="74" t="str">
        <f t="shared" si="1"/>
        <v>#NAME?</v>
      </c>
      <c r="B1576" s="75" t="str">
        <f>IF(A1576="","",IF(OR(periods_per_year=26,periods_per_year=52),IF(periods_per_year=26,IF(A1576=1,fpdate,B1575+14),IF(periods_per_year=52,IF(A1576=1,fpdate,B1575+7),"n/a")),IF(periods_per_year=24,DATE(YEAR(fpdate),MONTH(fpdate)+(A1576-1)/2+IF(AND(DAY(fpdate)&gt;=15,MOD(A1576,2)=0),1,0),IF(MOD(A1576,2)=0,IF(DAY(fpdate)&gt;=15,DAY(fpdate)-14,DAY(fpdate)+14),DAY(fpdate))),IF(DAY(DATE(YEAR(fpdate),MONTH(fpdate)+A1576-1,DAY(fpdate)))&lt;&gt;DAY(fpdate),DATE(YEAR(fpdate),MONTH(fpdate)+A1576,0),DATE(YEAR(fpdate),MONTH(fpdate)+A1576-1,DAY(fpdate))))))</f>
        <v>#NAME?</v>
      </c>
      <c r="C1576" s="76" t="str">
        <f t="shared" si="2"/>
        <v>#NAME?</v>
      </c>
      <c r="D1576" s="77" t="str">
        <f>IF(A1576="","",IF(A1576=1,start_rate,IF(variable,IF(OR(A1576=1,A1576&lt;$J$23*periods_per_year),D1575,MIN($J$24,IF(MOD(A1576-1,$J$26)=0,MAX($J$25,D1575+$J$27),D1575))),D1575)))</f>
        <v>#NAME?</v>
      </c>
      <c r="E1576" s="78" t="str">
        <f t="shared" si="3"/>
        <v>#NAME?</v>
      </c>
      <c r="F1576" s="78" t="str">
        <f t="shared" si="4"/>
        <v>#NAME?</v>
      </c>
      <c r="G1576" s="78" t="str">
        <f>IF(OR(A1576="",A1576&lt;$E$23),"",IF(J1575&lt;=F1576,0,IF(IF(AND(A1576&gt;=$E$23,MOD(A1576-$E$23,int)=0),$E$24,0)+F1576&gt;=J1575+E1576,J1575+E1576-F1576,IF(AND(A1576&gt;=$E$23,MOD(A1576-$E$23,int)=0),$E$24,0)+IF(IF(AND(A1576&gt;=$E$23,MOD(A1576-$E$23,int)=0),$E$24,0)+IF(MOD(A1576-$E$27,periods_per_year)=0,$E$26,0)+F1576&lt;J1575+E1576,IF(MOD(A1576-$E$27,periods_per_year)=0,$E$26,0),J1575+E1576-IF(AND(A1576&gt;=$E$23,MOD(A1576-$E$23,int)=0),$E$24,0)-F1576))))</f>
        <v>#NAME?</v>
      </c>
      <c r="H1576" s="79"/>
      <c r="I1576" s="78" t="str">
        <f t="shared" si="5"/>
        <v>#NAME?</v>
      </c>
      <c r="J1576" s="78" t="str">
        <f t="shared" si="6"/>
        <v>#NAME?</v>
      </c>
      <c r="K1576" s="78" t="str">
        <f t="shared" si="7"/>
        <v>#NAME?</v>
      </c>
      <c r="L1576" s="78" t="str">
        <f t="shared" si="8"/>
        <v>#NAME?</v>
      </c>
      <c r="M1576" s="4"/>
      <c r="N1576" s="4"/>
      <c r="O1576" s="74" t="str">
        <f t="shared" si="9"/>
        <v>#NAME?</v>
      </c>
      <c r="P1576" s="75" t="str">
        <f>IF(O1576="","",IF(OR(periods_per_year=26,periods_per_year=52),IF(periods_per_year=26,IF(O1576=1,fpdate,P1575+14),IF(periods_per_year=52,IF(O1576=1,fpdate,P1575+7),"n/a")),IF(periods_per_year=24,DATE(YEAR(fpdate),MONTH(fpdate)+(O1576-1)/2+IF(AND(DAY(fpdate)&gt;=15,MOD(O1576,2)=0),1,0),IF(MOD(O1576,2)=0,IF(DAY(fpdate)&gt;=15,DAY(fpdate)-14,DAY(fpdate)+14),DAY(fpdate))),IF(DAY(DATE(YEAR(fpdate),MONTH(fpdate)+O1576-1,DAY(fpdate)))&lt;&gt;DAY(fpdate),DATE(YEAR(fpdate),MONTH(fpdate)+O1576,0),DATE(YEAR(fpdate),MONTH(fpdate)+O1576-1,DAY(fpdate))))))</f>
        <v>#NAME?</v>
      </c>
      <c r="Q1576" s="80" t="str">
        <f>IF(O1576="","",IF(D1576&lt;&gt;"",D1576,IF(O1576=1,start_rate,IF(variable,IF(OR(O1576=1,O1576&lt;$J$23*periods_per_year),Q1575,MIN($J$24,IF(MOD(O1576-1,$J$26)=0,MAX($J$25,Q1575+$J$27),Q1575))),Q1575))))</f>
        <v>#NAME?</v>
      </c>
      <c r="R1576" s="78" t="str">
        <f t="shared" si="10"/>
        <v>#NAME?</v>
      </c>
      <c r="S1576" s="78" t="str">
        <f t="shared" si="11"/>
        <v>#NAME?</v>
      </c>
      <c r="T1576" s="78" t="str">
        <f t="shared" si="12"/>
        <v>#NAME?</v>
      </c>
      <c r="U1576" s="78" t="str">
        <f t="shared" si="13"/>
        <v>#NAME?</v>
      </c>
    </row>
    <row r="1577" ht="12.75" customHeight="1">
      <c r="A1577" s="74" t="str">
        <f t="shared" si="1"/>
        <v>#NAME?</v>
      </c>
      <c r="B1577" s="75" t="str">
        <f>IF(A1577="","",IF(OR(periods_per_year=26,periods_per_year=52),IF(periods_per_year=26,IF(A1577=1,fpdate,B1576+14),IF(periods_per_year=52,IF(A1577=1,fpdate,B1576+7),"n/a")),IF(periods_per_year=24,DATE(YEAR(fpdate),MONTH(fpdate)+(A1577-1)/2+IF(AND(DAY(fpdate)&gt;=15,MOD(A1577,2)=0),1,0),IF(MOD(A1577,2)=0,IF(DAY(fpdate)&gt;=15,DAY(fpdate)-14,DAY(fpdate)+14),DAY(fpdate))),IF(DAY(DATE(YEAR(fpdate),MONTH(fpdate)+A1577-1,DAY(fpdate)))&lt;&gt;DAY(fpdate),DATE(YEAR(fpdate),MONTH(fpdate)+A1577,0),DATE(YEAR(fpdate),MONTH(fpdate)+A1577-1,DAY(fpdate))))))</f>
        <v>#NAME?</v>
      </c>
      <c r="C1577" s="76" t="str">
        <f t="shared" si="2"/>
        <v>#NAME?</v>
      </c>
      <c r="D1577" s="77" t="str">
        <f>IF(A1577="","",IF(A1577=1,start_rate,IF(variable,IF(OR(A1577=1,A1577&lt;$J$23*periods_per_year),D1576,MIN($J$24,IF(MOD(A1577-1,$J$26)=0,MAX($J$25,D1576+$J$27),D1576))),D1576)))</f>
        <v>#NAME?</v>
      </c>
      <c r="E1577" s="78" t="str">
        <f t="shared" si="3"/>
        <v>#NAME?</v>
      </c>
      <c r="F1577" s="78" t="str">
        <f t="shared" si="4"/>
        <v>#NAME?</v>
      </c>
      <c r="G1577" s="78" t="str">
        <f>IF(OR(A1577="",A1577&lt;$E$23),"",IF(J1576&lt;=F1577,0,IF(IF(AND(A1577&gt;=$E$23,MOD(A1577-$E$23,int)=0),$E$24,0)+F1577&gt;=J1576+E1577,J1576+E1577-F1577,IF(AND(A1577&gt;=$E$23,MOD(A1577-$E$23,int)=0),$E$24,0)+IF(IF(AND(A1577&gt;=$E$23,MOD(A1577-$E$23,int)=0),$E$24,0)+IF(MOD(A1577-$E$27,periods_per_year)=0,$E$26,0)+F1577&lt;J1576+E1577,IF(MOD(A1577-$E$27,periods_per_year)=0,$E$26,0),J1576+E1577-IF(AND(A1577&gt;=$E$23,MOD(A1577-$E$23,int)=0),$E$24,0)-F1577))))</f>
        <v>#NAME?</v>
      </c>
      <c r="H1577" s="79"/>
      <c r="I1577" s="78" t="str">
        <f t="shared" si="5"/>
        <v>#NAME?</v>
      </c>
      <c r="J1577" s="78" t="str">
        <f t="shared" si="6"/>
        <v>#NAME?</v>
      </c>
      <c r="K1577" s="78" t="str">
        <f t="shared" si="7"/>
        <v>#NAME?</v>
      </c>
      <c r="L1577" s="78" t="str">
        <f t="shared" si="8"/>
        <v>#NAME?</v>
      </c>
      <c r="M1577" s="4"/>
      <c r="N1577" s="4"/>
      <c r="O1577" s="74" t="str">
        <f t="shared" si="9"/>
        <v>#NAME?</v>
      </c>
      <c r="P1577" s="75" t="str">
        <f>IF(O1577="","",IF(OR(periods_per_year=26,periods_per_year=52),IF(periods_per_year=26,IF(O1577=1,fpdate,P1576+14),IF(periods_per_year=52,IF(O1577=1,fpdate,P1576+7),"n/a")),IF(periods_per_year=24,DATE(YEAR(fpdate),MONTH(fpdate)+(O1577-1)/2+IF(AND(DAY(fpdate)&gt;=15,MOD(O1577,2)=0),1,0),IF(MOD(O1577,2)=0,IF(DAY(fpdate)&gt;=15,DAY(fpdate)-14,DAY(fpdate)+14),DAY(fpdate))),IF(DAY(DATE(YEAR(fpdate),MONTH(fpdate)+O1577-1,DAY(fpdate)))&lt;&gt;DAY(fpdate),DATE(YEAR(fpdate),MONTH(fpdate)+O1577,0),DATE(YEAR(fpdate),MONTH(fpdate)+O1577-1,DAY(fpdate))))))</f>
        <v>#NAME?</v>
      </c>
      <c r="Q1577" s="80" t="str">
        <f>IF(O1577="","",IF(D1577&lt;&gt;"",D1577,IF(O1577=1,start_rate,IF(variable,IF(OR(O1577=1,O1577&lt;$J$23*periods_per_year),Q1576,MIN($J$24,IF(MOD(O1577-1,$J$26)=0,MAX($J$25,Q1576+$J$27),Q1576))),Q1576))))</f>
        <v>#NAME?</v>
      </c>
      <c r="R1577" s="78" t="str">
        <f t="shared" si="10"/>
        <v>#NAME?</v>
      </c>
      <c r="S1577" s="78" t="str">
        <f t="shared" si="11"/>
        <v>#NAME?</v>
      </c>
      <c r="T1577" s="78" t="str">
        <f t="shared" si="12"/>
        <v>#NAME?</v>
      </c>
      <c r="U1577" s="78" t="str">
        <f t="shared" si="13"/>
        <v>#NAME?</v>
      </c>
    </row>
    <row r="1578" ht="12.75" customHeight="1">
      <c r="A1578" s="74" t="str">
        <f t="shared" si="1"/>
        <v>#NAME?</v>
      </c>
      <c r="B1578" s="75" t="str">
        <f>IF(A1578="","",IF(OR(periods_per_year=26,periods_per_year=52),IF(periods_per_year=26,IF(A1578=1,fpdate,B1577+14),IF(periods_per_year=52,IF(A1578=1,fpdate,B1577+7),"n/a")),IF(periods_per_year=24,DATE(YEAR(fpdate),MONTH(fpdate)+(A1578-1)/2+IF(AND(DAY(fpdate)&gt;=15,MOD(A1578,2)=0),1,0),IF(MOD(A1578,2)=0,IF(DAY(fpdate)&gt;=15,DAY(fpdate)-14,DAY(fpdate)+14),DAY(fpdate))),IF(DAY(DATE(YEAR(fpdate),MONTH(fpdate)+A1578-1,DAY(fpdate)))&lt;&gt;DAY(fpdate),DATE(YEAR(fpdate),MONTH(fpdate)+A1578,0),DATE(YEAR(fpdate),MONTH(fpdate)+A1578-1,DAY(fpdate))))))</f>
        <v>#NAME?</v>
      </c>
      <c r="C1578" s="76" t="str">
        <f t="shared" si="2"/>
        <v>#NAME?</v>
      </c>
      <c r="D1578" s="77" t="str">
        <f>IF(A1578="","",IF(A1578=1,start_rate,IF(variable,IF(OR(A1578=1,A1578&lt;$J$23*periods_per_year),D1577,MIN($J$24,IF(MOD(A1578-1,$J$26)=0,MAX($J$25,D1577+$J$27),D1577))),D1577)))</f>
        <v>#NAME?</v>
      </c>
      <c r="E1578" s="78" t="str">
        <f t="shared" si="3"/>
        <v>#NAME?</v>
      </c>
      <c r="F1578" s="78" t="str">
        <f t="shared" si="4"/>
        <v>#NAME?</v>
      </c>
      <c r="G1578" s="78" t="str">
        <f>IF(OR(A1578="",A1578&lt;$E$23),"",IF(J1577&lt;=F1578,0,IF(IF(AND(A1578&gt;=$E$23,MOD(A1578-$E$23,int)=0),$E$24,0)+F1578&gt;=J1577+E1578,J1577+E1578-F1578,IF(AND(A1578&gt;=$E$23,MOD(A1578-$E$23,int)=0),$E$24,0)+IF(IF(AND(A1578&gt;=$E$23,MOD(A1578-$E$23,int)=0),$E$24,0)+IF(MOD(A1578-$E$27,periods_per_year)=0,$E$26,0)+F1578&lt;J1577+E1578,IF(MOD(A1578-$E$27,periods_per_year)=0,$E$26,0),J1577+E1578-IF(AND(A1578&gt;=$E$23,MOD(A1578-$E$23,int)=0),$E$24,0)-F1578))))</f>
        <v>#NAME?</v>
      </c>
      <c r="H1578" s="79"/>
      <c r="I1578" s="78" t="str">
        <f t="shared" si="5"/>
        <v>#NAME?</v>
      </c>
      <c r="J1578" s="78" t="str">
        <f t="shared" si="6"/>
        <v>#NAME?</v>
      </c>
      <c r="K1578" s="78" t="str">
        <f t="shared" si="7"/>
        <v>#NAME?</v>
      </c>
      <c r="L1578" s="78" t="str">
        <f t="shared" si="8"/>
        <v>#NAME?</v>
      </c>
      <c r="M1578" s="4"/>
      <c r="N1578" s="4"/>
      <c r="O1578" s="74" t="str">
        <f t="shared" si="9"/>
        <v>#NAME?</v>
      </c>
      <c r="P1578" s="75" t="str">
        <f>IF(O1578="","",IF(OR(periods_per_year=26,periods_per_year=52),IF(periods_per_year=26,IF(O1578=1,fpdate,P1577+14),IF(periods_per_year=52,IF(O1578=1,fpdate,P1577+7),"n/a")),IF(periods_per_year=24,DATE(YEAR(fpdate),MONTH(fpdate)+(O1578-1)/2+IF(AND(DAY(fpdate)&gt;=15,MOD(O1578,2)=0),1,0),IF(MOD(O1578,2)=0,IF(DAY(fpdate)&gt;=15,DAY(fpdate)-14,DAY(fpdate)+14),DAY(fpdate))),IF(DAY(DATE(YEAR(fpdate),MONTH(fpdate)+O1578-1,DAY(fpdate)))&lt;&gt;DAY(fpdate),DATE(YEAR(fpdate),MONTH(fpdate)+O1578,0),DATE(YEAR(fpdate),MONTH(fpdate)+O1578-1,DAY(fpdate))))))</f>
        <v>#NAME?</v>
      </c>
      <c r="Q1578" s="80" t="str">
        <f>IF(O1578="","",IF(D1578&lt;&gt;"",D1578,IF(O1578=1,start_rate,IF(variable,IF(OR(O1578=1,O1578&lt;$J$23*periods_per_year),Q1577,MIN($J$24,IF(MOD(O1578-1,$J$26)=0,MAX($J$25,Q1577+$J$27),Q1577))),Q1577))))</f>
        <v>#NAME?</v>
      </c>
      <c r="R1578" s="78" t="str">
        <f t="shared" si="10"/>
        <v>#NAME?</v>
      </c>
      <c r="S1578" s="78" t="str">
        <f t="shared" si="11"/>
        <v>#NAME?</v>
      </c>
      <c r="T1578" s="78" t="str">
        <f t="shared" si="12"/>
        <v>#NAME?</v>
      </c>
      <c r="U1578" s="78" t="str">
        <f t="shared" si="13"/>
        <v>#NAME?</v>
      </c>
    </row>
    <row r="1579" ht="12.75" customHeight="1">
      <c r="A1579" s="74" t="str">
        <f t="shared" si="1"/>
        <v>#NAME?</v>
      </c>
      <c r="B1579" s="75" t="str">
        <f>IF(A1579="","",IF(OR(periods_per_year=26,periods_per_year=52),IF(periods_per_year=26,IF(A1579=1,fpdate,B1578+14),IF(periods_per_year=52,IF(A1579=1,fpdate,B1578+7),"n/a")),IF(periods_per_year=24,DATE(YEAR(fpdate),MONTH(fpdate)+(A1579-1)/2+IF(AND(DAY(fpdate)&gt;=15,MOD(A1579,2)=0),1,0),IF(MOD(A1579,2)=0,IF(DAY(fpdate)&gt;=15,DAY(fpdate)-14,DAY(fpdate)+14),DAY(fpdate))),IF(DAY(DATE(YEAR(fpdate),MONTH(fpdate)+A1579-1,DAY(fpdate)))&lt;&gt;DAY(fpdate),DATE(YEAR(fpdate),MONTH(fpdate)+A1579,0),DATE(YEAR(fpdate),MONTH(fpdate)+A1579-1,DAY(fpdate))))))</f>
        <v>#NAME?</v>
      </c>
      <c r="C1579" s="76" t="str">
        <f t="shared" si="2"/>
        <v>#NAME?</v>
      </c>
      <c r="D1579" s="77" t="str">
        <f>IF(A1579="","",IF(A1579=1,start_rate,IF(variable,IF(OR(A1579=1,A1579&lt;$J$23*periods_per_year),D1578,MIN($J$24,IF(MOD(A1579-1,$J$26)=0,MAX($J$25,D1578+$J$27),D1578))),D1578)))</f>
        <v>#NAME?</v>
      </c>
      <c r="E1579" s="78" t="str">
        <f t="shared" si="3"/>
        <v>#NAME?</v>
      </c>
      <c r="F1579" s="78" t="str">
        <f t="shared" si="4"/>
        <v>#NAME?</v>
      </c>
      <c r="G1579" s="78" t="str">
        <f>IF(OR(A1579="",A1579&lt;$E$23),"",IF(J1578&lt;=F1579,0,IF(IF(AND(A1579&gt;=$E$23,MOD(A1579-$E$23,int)=0),$E$24,0)+F1579&gt;=J1578+E1579,J1578+E1579-F1579,IF(AND(A1579&gt;=$E$23,MOD(A1579-$E$23,int)=0),$E$24,0)+IF(IF(AND(A1579&gt;=$E$23,MOD(A1579-$E$23,int)=0),$E$24,0)+IF(MOD(A1579-$E$27,periods_per_year)=0,$E$26,0)+F1579&lt;J1578+E1579,IF(MOD(A1579-$E$27,periods_per_year)=0,$E$26,0),J1578+E1579-IF(AND(A1579&gt;=$E$23,MOD(A1579-$E$23,int)=0),$E$24,0)-F1579))))</f>
        <v>#NAME?</v>
      </c>
      <c r="H1579" s="79"/>
      <c r="I1579" s="78" t="str">
        <f t="shared" si="5"/>
        <v>#NAME?</v>
      </c>
      <c r="J1579" s="78" t="str">
        <f t="shared" si="6"/>
        <v>#NAME?</v>
      </c>
      <c r="K1579" s="78" t="str">
        <f t="shared" si="7"/>
        <v>#NAME?</v>
      </c>
      <c r="L1579" s="78" t="str">
        <f t="shared" si="8"/>
        <v>#NAME?</v>
      </c>
      <c r="M1579" s="4"/>
      <c r="N1579" s="4"/>
      <c r="O1579" s="74" t="str">
        <f t="shared" si="9"/>
        <v>#NAME?</v>
      </c>
      <c r="P1579" s="75" t="str">
        <f>IF(O1579="","",IF(OR(periods_per_year=26,periods_per_year=52),IF(periods_per_year=26,IF(O1579=1,fpdate,P1578+14),IF(periods_per_year=52,IF(O1579=1,fpdate,P1578+7),"n/a")),IF(periods_per_year=24,DATE(YEAR(fpdate),MONTH(fpdate)+(O1579-1)/2+IF(AND(DAY(fpdate)&gt;=15,MOD(O1579,2)=0),1,0),IF(MOD(O1579,2)=0,IF(DAY(fpdate)&gt;=15,DAY(fpdate)-14,DAY(fpdate)+14),DAY(fpdate))),IF(DAY(DATE(YEAR(fpdate),MONTH(fpdate)+O1579-1,DAY(fpdate)))&lt;&gt;DAY(fpdate),DATE(YEAR(fpdate),MONTH(fpdate)+O1579,0),DATE(YEAR(fpdate),MONTH(fpdate)+O1579-1,DAY(fpdate))))))</f>
        <v>#NAME?</v>
      </c>
      <c r="Q1579" s="80" t="str">
        <f>IF(O1579="","",IF(D1579&lt;&gt;"",D1579,IF(O1579=1,start_rate,IF(variable,IF(OR(O1579=1,O1579&lt;$J$23*periods_per_year),Q1578,MIN($J$24,IF(MOD(O1579-1,$J$26)=0,MAX($J$25,Q1578+$J$27),Q1578))),Q1578))))</f>
        <v>#NAME?</v>
      </c>
      <c r="R1579" s="78" t="str">
        <f t="shared" si="10"/>
        <v>#NAME?</v>
      </c>
      <c r="S1579" s="78" t="str">
        <f t="shared" si="11"/>
        <v>#NAME?</v>
      </c>
      <c r="T1579" s="78" t="str">
        <f t="shared" si="12"/>
        <v>#NAME?</v>
      </c>
      <c r="U1579" s="78" t="str">
        <f t="shared" si="13"/>
        <v>#NAME?</v>
      </c>
    </row>
    <row r="1580" ht="12.75" customHeight="1">
      <c r="A1580" s="74" t="str">
        <f t="shared" si="1"/>
        <v>#NAME?</v>
      </c>
      <c r="B1580" s="75" t="str">
        <f>IF(A1580="","",IF(OR(periods_per_year=26,periods_per_year=52),IF(periods_per_year=26,IF(A1580=1,fpdate,B1579+14),IF(periods_per_year=52,IF(A1580=1,fpdate,B1579+7),"n/a")),IF(periods_per_year=24,DATE(YEAR(fpdate),MONTH(fpdate)+(A1580-1)/2+IF(AND(DAY(fpdate)&gt;=15,MOD(A1580,2)=0),1,0),IF(MOD(A1580,2)=0,IF(DAY(fpdate)&gt;=15,DAY(fpdate)-14,DAY(fpdate)+14),DAY(fpdate))),IF(DAY(DATE(YEAR(fpdate),MONTH(fpdate)+A1580-1,DAY(fpdate)))&lt;&gt;DAY(fpdate),DATE(YEAR(fpdate),MONTH(fpdate)+A1580,0),DATE(YEAR(fpdate),MONTH(fpdate)+A1580-1,DAY(fpdate))))))</f>
        <v>#NAME?</v>
      </c>
      <c r="C1580" s="76" t="str">
        <f t="shared" si="2"/>
        <v>#NAME?</v>
      </c>
      <c r="D1580" s="77" t="str">
        <f>IF(A1580="","",IF(A1580=1,start_rate,IF(variable,IF(OR(A1580=1,A1580&lt;$J$23*periods_per_year),D1579,MIN($J$24,IF(MOD(A1580-1,$J$26)=0,MAX($J$25,D1579+$J$27),D1579))),D1579)))</f>
        <v>#NAME?</v>
      </c>
      <c r="E1580" s="78" t="str">
        <f t="shared" si="3"/>
        <v>#NAME?</v>
      </c>
      <c r="F1580" s="78" t="str">
        <f t="shared" si="4"/>
        <v>#NAME?</v>
      </c>
      <c r="G1580" s="78" t="str">
        <f>IF(OR(A1580="",A1580&lt;$E$23),"",IF(J1579&lt;=F1580,0,IF(IF(AND(A1580&gt;=$E$23,MOD(A1580-$E$23,int)=0),$E$24,0)+F1580&gt;=J1579+E1580,J1579+E1580-F1580,IF(AND(A1580&gt;=$E$23,MOD(A1580-$E$23,int)=0),$E$24,0)+IF(IF(AND(A1580&gt;=$E$23,MOD(A1580-$E$23,int)=0),$E$24,0)+IF(MOD(A1580-$E$27,periods_per_year)=0,$E$26,0)+F1580&lt;J1579+E1580,IF(MOD(A1580-$E$27,periods_per_year)=0,$E$26,0),J1579+E1580-IF(AND(A1580&gt;=$E$23,MOD(A1580-$E$23,int)=0),$E$24,0)-F1580))))</f>
        <v>#NAME?</v>
      </c>
      <c r="H1580" s="79"/>
      <c r="I1580" s="78" t="str">
        <f t="shared" si="5"/>
        <v>#NAME?</v>
      </c>
      <c r="J1580" s="78" t="str">
        <f t="shared" si="6"/>
        <v>#NAME?</v>
      </c>
      <c r="K1580" s="78" t="str">
        <f t="shared" si="7"/>
        <v>#NAME?</v>
      </c>
      <c r="L1580" s="78" t="str">
        <f t="shared" si="8"/>
        <v>#NAME?</v>
      </c>
      <c r="M1580" s="4"/>
      <c r="N1580" s="4"/>
      <c r="O1580" s="74" t="str">
        <f t="shared" si="9"/>
        <v>#NAME?</v>
      </c>
      <c r="P1580" s="75" t="str">
        <f>IF(O1580="","",IF(OR(periods_per_year=26,periods_per_year=52),IF(periods_per_year=26,IF(O1580=1,fpdate,P1579+14),IF(periods_per_year=52,IF(O1580=1,fpdate,P1579+7),"n/a")),IF(periods_per_year=24,DATE(YEAR(fpdate),MONTH(fpdate)+(O1580-1)/2+IF(AND(DAY(fpdate)&gt;=15,MOD(O1580,2)=0),1,0),IF(MOD(O1580,2)=0,IF(DAY(fpdate)&gt;=15,DAY(fpdate)-14,DAY(fpdate)+14),DAY(fpdate))),IF(DAY(DATE(YEAR(fpdate),MONTH(fpdate)+O1580-1,DAY(fpdate)))&lt;&gt;DAY(fpdate),DATE(YEAR(fpdate),MONTH(fpdate)+O1580,0),DATE(YEAR(fpdate),MONTH(fpdate)+O1580-1,DAY(fpdate))))))</f>
        <v>#NAME?</v>
      </c>
      <c r="Q1580" s="80" t="str">
        <f>IF(O1580="","",IF(D1580&lt;&gt;"",D1580,IF(O1580=1,start_rate,IF(variable,IF(OR(O1580=1,O1580&lt;$J$23*periods_per_year),Q1579,MIN($J$24,IF(MOD(O1580-1,$J$26)=0,MAX($J$25,Q1579+$J$27),Q1579))),Q1579))))</f>
        <v>#NAME?</v>
      </c>
      <c r="R1580" s="78" t="str">
        <f t="shared" si="10"/>
        <v>#NAME?</v>
      </c>
      <c r="S1580" s="78" t="str">
        <f t="shared" si="11"/>
        <v>#NAME?</v>
      </c>
      <c r="T1580" s="78" t="str">
        <f t="shared" si="12"/>
        <v>#NAME?</v>
      </c>
      <c r="U1580" s="78" t="str">
        <f t="shared" si="13"/>
        <v>#NAME?</v>
      </c>
    </row>
    <row r="1581" ht="12.75" customHeight="1">
      <c r="A1581" s="74" t="str">
        <f t="shared" si="1"/>
        <v>#NAME?</v>
      </c>
      <c r="B1581" s="75" t="str">
        <f>IF(A1581="","",IF(OR(periods_per_year=26,periods_per_year=52),IF(periods_per_year=26,IF(A1581=1,fpdate,B1580+14),IF(periods_per_year=52,IF(A1581=1,fpdate,B1580+7),"n/a")),IF(periods_per_year=24,DATE(YEAR(fpdate),MONTH(fpdate)+(A1581-1)/2+IF(AND(DAY(fpdate)&gt;=15,MOD(A1581,2)=0),1,0),IF(MOD(A1581,2)=0,IF(DAY(fpdate)&gt;=15,DAY(fpdate)-14,DAY(fpdate)+14),DAY(fpdate))),IF(DAY(DATE(YEAR(fpdate),MONTH(fpdate)+A1581-1,DAY(fpdate)))&lt;&gt;DAY(fpdate),DATE(YEAR(fpdate),MONTH(fpdate)+A1581,0),DATE(YEAR(fpdate),MONTH(fpdate)+A1581-1,DAY(fpdate))))))</f>
        <v>#NAME?</v>
      </c>
      <c r="C1581" s="76" t="str">
        <f t="shared" si="2"/>
        <v>#NAME?</v>
      </c>
      <c r="D1581" s="77" t="str">
        <f>IF(A1581="","",IF(A1581=1,start_rate,IF(variable,IF(OR(A1581=1,A1581&lt;$J$23*periods_per_year),D1580,MIN($J$24,IF(MOD(A1581-1,$J$26)=0,MAX($J$25,D1580+$J$27),D1580))),D1580)))</f>
        <v>#NAME?</v>
      </c>
      <c r="E1581" s="78" t="str">
        <f t="shared" si="3"/>
        <v>#NAME?</v>
      </c>
      <c r="F1581" s="78" t="str">
        <f t="shared" si="4"/>
        <v>#NAME?</v>
      </c>
      <c r="G1581" s="78" t="str">
        <f>IF(OR(A1581="",A1581&lt;$E$23),"",IF(J1580&lt;=F1581,0,IF(IF(AND(A1581&gt;=$E$23,MOD(A1581-$E$23,int)=0),$E$24,0)+F1581&gt;=J1580+E1581,J1580+E1581-F1581,IF(AND(A1581&gt;=$E$23,MOD(A1581-$E$23,int)=0),$E$24,0)+IF(IF(AND(A1581&gt;=$E$23,MOD(A1581-$E$23,int)=0),$E$24,0)+IF(MOD(A1581-$E$27,periods_per_year)=0,$E$26,0)+F1581&lt;J1580+E1581,IF(MOD(A1581-$E$27,periods_per_year)=0,$E$26,0),J1580+E1581-IF(AND(A1581&gt;=$E$23,MOD(A1581-$E$23,int)=0),$E$24,0)-F1581))))</f>
        <v>#NAME?</v>
      </c>
      <c r="H1581" s="79"/>
      <c r="I1581" s="78" t="str">
        <f t="shared" si="5"/>
        <v>#NAME?</v>
      </c>
      <c r="J1581" s="78" t="str">
        <f t="shared" si="6"/>
        <v>#NAME?</v>
      </c>
      <c r="K1581" s="78" t="str">
        <f t="shared" si="7"/>
        <v>#NAME?</v>
      </c>
      <c r="L1581" s="78" t="str">
        <f t="shared" si="8"/>
        <v>#NAME?</v>
      </c>
      <c r="M1581" s="4"/>
      <c r="N1581" s="4"/>
      <c r="O1581" s="74" t="str">
        <f t="shared" si="9"/>
        <v>#NAME?</v>
      </c>
      <c r="P1581" s="75" t="str">
        <f>IF(O1581="","",IF(OR(periods_per_year=26,periods_per_year=52),IF(periods_per_year=26,IF(O1581=1,fpdate,P1580+14),IF(periods_per_year=52,IF(O1581=1,fpdate,P1580+7),"n/a")),IF(periods_per_year=24,DATE(YEAR(fpdate),MONTH(fpdate)+(O1581-1)/2+IF(AND(DAY(fpdate)&gt;=15,MOD(O1581,2)=0),1,0),IF(MOD(O1581,2)=0,IF(DAY(fpdate)&gt;=15,DAY(fpdate)-14,DAY(fpdate)+14),DAY(fpdate))),IF(DAY(DATE(YEAR(fpdate),MONTH(fpdate)+O1581-1,DAY(fpdate)))&lt;&gt;DAY(fpdate),DATE(YEAR(fpdate),MONTH(fpdate)+O1581,0),DATE(YEAR(fpdate),MONTH(fpdate)+O1581-1,DAY(fpdate))))))</f>
        <v>#NAME?</v>
      </c>
      <c r="Q1581" s="80" t="str">
        <f>IF(O1581="","",IF(D1581&lt;&gt;"",D1581,IF(O1581=1,start_rate,IF(variable,IF(OR(O1581=1,O1581&lt;$J$23*periods_per_year),Q1580,MIN($J$24,IF(MOD(O1581-1,$J$26)=0,MAX($J$25,Q1580+$J$27),Q1580))),Q1580))))</f>
        <v>#NAME?</v>
      </c>
      <c r="R1581" s="78" t="str">
        <f t="shared" si="10"/>
        <v>#NAME?</v>
      </c>
      <c r="S1581" s="78" t="str">
        <f t="shared" si="11"/>
        <v>#NAME?</v>
      </c>
      <c r="T1581" s="78" t="str">
        <f t="shared" si="12"/>
        <v>#NAME?</v>
      </c>
      <c r="U1581" s="78" t="str">
        <f t="shared" si="13"/>
        <v>#NAME?</v>
      </c>
    </row>
    <row r="1582" ht="12.75" customHeight="1">
      <c r="A1582" s="74" t="str">
        <f t="shared" si="1"/>
        <v>#NAME?</v>
      </c>
      <c r="B1582" s="75" t="str">
        <f>IF(A1582="","",IF(OR(periods_per_year=26,periods_per_year=52),IF(periods_per_year=26,IF(A1582=1,fpdate,B1581+14),IF(periods_per_year=52,IF(A1582=1,fpdate,B1581+7),"n/a")),IF(periods_per_year=24,DATE(YEAR(fpdate),MONTH(fpdate)+(A1582-1)/2+IF(AND(DAY(fpdate)&gt;=15,MOD(A1582,2)=0),1,0),IF(MOD(A1582,2)=0,IF(DAY(fpdate)&gt;=15,DAY(fpdate)-14,DAY(fpdate)+14),DAY(fpdate))),IF(DAY(DATE(YEAR(fpdate),MONTH(fpdate)+A1582-1,DAY(fpdate)))&lt;&gt;DAY(fpdate),DATE(YEAR(fpdate),MONTH(fpdate)+A1582,0),DATE(YEAR(fpdate),MONTH(fpdate)+A1582-1,DAY(fpdate))))))</f>
        <v>#NAME?</v>
      </c>
      <c r="C1582" s="76" t="str">
        <f t="shared" si="2"/>
        <v>#NAME?</v>
      </c>
      <c r="D1582" s="77" t="str">
        <f>IF(A1582="","",IF(A1582=1,start_rate,IF(variable,IF(OR(A1582=1,A1582&lt;$J$23*periods_per_year),D1581,MIN($J$24,IF(MOD(A1582-1,$J$26)=0,MAX($J$25,D1581+$J$27),D1581))),D1581)))</f>
        <v>#NAME?</v>
      </c>
      <c r="E1582" s="78" t="str">
        <f t="shared" si="3"/>
        <v>#NAME?</v>
      </c>
      <c r="F1582" s="78" t="str">
        <f t="shared" si="4"/>
        <v>#NAME?</v>
      </c>
      <c r="G1582" s="78" t="str">
        <f>IF(OR(A1582="",A1582&lt;$E$23),"",IF(J1581&lt;=F1582,0,IF(IF(AND(A1582&gt;=$E$23,MOD(A1582-$E$23,int)=0),$E$24,0)+F1582&gt;=J1581+E1582,J1581+E1582-F1582,IF(AND(A1582&gt;=$E$23,MOD(A1582-$E$23,int)=0),$E$24,0)+IF(IF(AND(A1582&gt;=$E$23,MOD(A1582-$E$23,int)=0),$E$24,0)+IF(MOD(A1582-$E$27,periods_per_year)=0,$E$26,0)+F1582&lt;J1581+E1582,IF(MOD(A1582-$E$27,periods_per_year)=0,$E$26,0),J1581+E1582-IF(AND(A1582&gt;=$E$23,MOD(A1582-$E$23,int)=0),$E$24,0)-F1582))))</f>
        <v>#NAME?</v>
      </c>
      <c r="H1582" s="79"/>
      <c r="I1582" s="78" t="str">
        <f t="shared" si="5"/>
        <v>#NAME?</v>
      </c>
      <c r="J1582" s="78" t="str">
        <f t="shared" si="6"/>
        <v>#NAME?</v>
      </c>
      <c r="K1582" s="78" t="str">
        <f t="shared" si="7"/>
        <v>#NAME?</v>
      </c>
      <c r="L1582" s="78" t="str">
        <f t="shared" si="8"/>
        <v>#NAME?</v>
      </c>
      <c r="M1582" s="4"/>
      <c r="N1582" s="4"/>
      <c r="O1582" s="74" t="str">
        <f t="shared" si="9"/>
        <v>#NAME?</v>
      </c>
      <c r="P1582" s="75" t="str">
        <f>IF(O1582="","",IF(OR(periods_per_year=26,periods_per_year=52),IF(periods_per_year=26,IF(O1582=1,fpdate,P1581+14),IF(periods_per_year=52,IF(O1582=1,fpdate,P1581+7),"n/a")),IF(periods_per_year=24,DATE(YEAR(fpdate),MONTH(fpdate)+(O1582-1)/2+IF(AND(DAY(fpdate)&gt;=15,MOD(O1582,2)=0),1,0),IF(MOD(O1582,2)=0,IF(DAY(fpdate)&gt;=15,DAY(fpdate)-14,DAY(fpdate)+14),DAY(fpdate))),IF(DAY(DATE(YEAR(fpdate),MONTH(fpdate)+O1582-1,DAY(fpdate)))&lt;&gt;DAY(fpdate),DATE(YEAR(fpdate),MONTH(fpdate)+O1582,0),DATE(YEAR(fpdate),MONTH(fpdate)+O1582-1,DAY(fpdate))))))</f>
        <v>#NAME?</v>
      </c>
      <c r="Q1582" s="80" t="str">
        <f>IF(O1582="","",IF(D1582&lt;&gt;"",D1582,IF(O1582=1,start_rate,IF(variable,IF(OR(O1582=1,O1582&lt;$J$23*periods_per_year),Q1581,MIN($J$24,IF(MOD(O1582-1,$J$26)=0,MAX($J$25,Q1581+$J$27),Q1581))),Q1581))))</f>
        <v>#NAME?</v>
      </c>
      <c r="R1582" s="78" t="str">
        <f t="shared" si="10"/>
        <v>#NAME?</v>
      </c>
      <c r="S1582" s="78" t="str">
        <f t="shared" si="11"/>
        <v>#NAME?</v>
      </c>
      <c r="T1582" s="78" t="str">
        <f t="shared" si="12"/>
        <v>#NAME?</v>
      </c>
      <c r="U1582" s="78" t="str">
        <f t="shared" si="13"/>
        <v>#NAME?</v>
      </c>
    </row>
    <row r="1583" ht="12.75" customHeight="1">
      <c r="A1583" s="74" t="str">
        <f t="shared" si="1"/>
        <v>#NAME?</v>
      </c>
      <c r="B1583" s="75" t="str">
        <f>IF(A1583="","",IF(OR(periods_per_year=26,periods_per_year=52),IF(periods_per_year=26,IF(A1583=1,fpdate,B1582+14),IF(periods_per_year=52,IF(A1583=1,fpdate,B1582+7),"n/a")),IF(periods_per_year=24,DATE(YEAR(fpdate),MONTH(fpdate)+(A1583-1)/2+IF(AND(DAY(fpdate)&gt;=15,MOD(A1583,2)=0),1,0),IF(MOD(A1583,2)=0,IF(DAY(fpdate)&gt;=15,DAY(fpdate)-14,DAY(fpdate)+14),DAY(fpdate))),IF(DAY(DATE(YEAR(fpdate),MONTH(fpdate)+A1583-1,DAY(fpdate)))&lt;&gt;DAY(fpdate),DATE(YEAR(fpdate),MONTH(fpdate)+A1583,0),DATE(YEAR(fpdate),MONTH(fpdate)+A1583-1,DAY(fpdate))))))</f>
        <v>#NAME?</v>
      </c>
      <c r="C1583" s="76" t="str">
        <f t="shared" si="2"/>
        <v>#NAME?</v>
      </c>
      <c r="D1583" s="77" t="str">
        <f>IF(A1583="","",IF(A1583=1,start_rate,IF(variable,IF(OR(A1583=1,A1583&lt;$J$23*periods_per_year),D1582,MIN($J$24,IF(MOD(A1583-1,$J$26)=0,MAX($J$25,D1582+$J$27),D1582))),D1582)))</f>
        <v>#NAME?</v>
      </c>
      <c r="E1583" s="78" t="str">
        <f t="shared" si="3"/>
        <v>#NAME?</v>
      </c>
      <c r="F1583" s="78" t="str">
        <f t="shared" si="4"/>
        <v>#NAME?</v>
      </c>
      <c r="G1583" s="78" t="str">
        <f>IF(OR(A1583="",A1583&lt;$E$23),"",IF(J1582&lt;=F1583,0,IF(IF(AND(A1583&gt;=$E$23,MOD(A1583-$E$23,int)=0),$E$24,0)+F1583&gt;=J1582+E1583,J1582+E1583-F1583,IF(AND(A1583&gt;=$E$23,MOD(A1583-$E$23,int)=0),$E$24,0)+IF(IF(AND(A1583&gt;=$E$23,MOD(A1583-$E$23,int)=0),$E$24,0)+IF(MOD(A1583-$E$27,periods_per_year)=0,$E$26,0)+F1583&lt;J1582+E1583,IF(MOD(A1583-$E$27,periods_per_year)=0,$E$26,0),J1582+E1583-IF(AND(A1583&gt;=$E$23,MOD(A1583-$E$23,int)=0),$E$24,0)-F1583))))</f>
        <v>#NAME?</v>
      </c>
      <c r="H1583" s="79"/>
      <c r="I1583" s="78" t="str">
        <f t="shared" si="5"/>
        <v>#NAME?</v>
      </c>
      <c r="J1583" s="78" t="str">
        <f t="shared" si="6"/>
        <v>#NAME?</v>
      </c>
      <c r="K1583" s="78" t="str">
        <f t="shared" si="7"/>
        <v>#NAME?</v>
      </c>
      <c r="L1583" s="78" t="str">
        <f t="shared" si="8"/>
        <v>#NAME?</v>
      </c>
      <c r="M1583" s="4"/>
      <c r="N1583" s="4"/>
      <c r="O1583" s="74" t="str">
        <f t="shared" si="9"/>
        <v>#NAME?</v>
      </c>
      <c r="P1583" s="75" t="str">
        <f>IF(O1583="","",IF(OR(periods_per_year=26,periods_per_year=52),IF(periods_per_year=26,IF(O1583=1,fpdate,P1582+14),IF(periods_per_year=52,IF(O1583=1,fpdate,P1582+7),"n/a")),IF(periods_per_year=24,DATE(YEAR(fpdate),MONTH(fpdate)+(O1583-1)/2+IF(AND(DAY(fpdate)&gt;=15,MOD(O1583,2)=0),1,0),IF(MOD(O1583,2)=0,IF(DAY(fpdate)&gt;=15,DAY(fpdate)-14,DAY(fpdate)+14),DAY(fpdate))),IF(DAY(DATE(YEAR(fpdate),MONTH(fpdate)+O1583-1,DAY(fpdate)))&lt;&gt;DAY(fpdate),DATE(YEAR(fpdate),MONTH(fpdate)+O1583,0),DATE(YEAR(fpdate),MONTH(fpdate)+O1583-1,DAY(fpdate))))))</f>
        <v>#NAME?</v>
      </c>
      <c r="Q1583" s="80" t="str">
        <f>IF(O1583="","",IF(D1583&lt;&gt;"",D1583,IF(O1583=1,start_rate,IF(variable,IF(OR(O1583=1,O1583&lt;$J$23*periods_per_year),Q1582,MIN($J$24,IF(MOD(O1583-1,$J$26)=0,MAX($J$25,Q1582+$J$27),Q1582))),Q1582))))</f>
        <v>#NAME?</v>
      </c>
      <c r="R1583" s="78" t="str">
        <f t="shared" si="10"/>
        <v>#NAME?</v>
      </c>
      <c r="S1583" s="78" t="str">
        <f t="shared" si="11"/>
        <v>#NAME?</v>
      </c>
      <c r="T1583" s="78" t="str">
        <f t="shared" si="12"/>
        <v>#NAME?</v>
      </c>
      <c r="U1583" s="78" t="str">
        <f t="shared" si="13"/>
        <v>#NAME?</v>
      </c>
    </row>
    <row r="1584" ht="12.75" customHeight="1">
      <c r="A1584" s="74" t="str">
        <f t="shared" si="1"/>
        <v>#NAME?</v>
      </c>
      <c r="B1584" s="75" t="str">
        <f>IF(A1584="","",IF(OR(periods_per_year=26,periods_per_year=52),IF(periods_per_year=26,IF(A1584=1,fpdate,B1583+14),IF(periods_per_year=52,IF(A1584=1,fpdate,B1583+7),"n/a")),IF(periods_per_year=24,DATE(YEAR(fpdate),MONTH(fpdate)+(A1584-1)/2+IF(AND(DAY(fpdate)&gt;=15,MOD(A1584,2)=0),1,0),IF(MOD(A1584,2)=0,IF(DAY(fpdate)&gt;=15,DAY(fpdate)-14,DAY(fpdate)+14),DAY(fpdate))),IF(DAY(DATE(YEAR(fpdate),MONTH(fpdate)+A1584-1,DAY(fpdate)))&lt;&gt;DAY(fpdate),DATE(YEAR(fpdate),MONTH(fpdate)+A1584,0),DATE(YEAR(fpdate),MONTH(fpdate)+A1584-1,DAY(fpdate))))))</f>
        <v>#NAME?</v>
      </c>
      <c r="C1584" s="76" t="str">
        <f t="shared" si="2"/>
        <v>#NAME?</v>
      </c>
      <c r="D1584" s="77" t="str">
        <f>IF(A1584="","",IF(A1584=1,start_rate,IF(variable,IF(OR(A1584=1,A1584&lt;$J$23*periods_per_year),D1583,MIN($J$24,IF(MOD(A1584-1,$J$26)=0,MAX($J$25,D1583+$J$27),D1583))),D1583)))</f>
        <v>#NAME?</v>
      </c>
      <c r="E1584" s="78" t="str">
        <f t="shared" si="3"/>
        <v>#NAME?</v>
      </c>
      <c r="F1584" s="78" t="str">
        <f t="shared" si="4"/>
        <v>#NAME?</v>
      </c>
      <c r="G1584" s="78" t="str">
        <f>IF(OR(A1584="",A1584&lt;$E$23),"",IF(J1583&lt;=F1584,0,IF(IF(AND(A1584&gt;=$E$23,MOD(A1584-$E$23,int)=0),$E$24,0)+F1584&gt;=J1583+E1584,J1583+E1584-F1584,IF(AND(A1584&gt;=$E$23,MOD(A1584-$E$23,int)=0),$E$24,0)+IF(IF(AND(A1584&gt;=$E$23,MOD(A1584-$E$23,int)=0),$E$24,0)+IF(MOD(A1584-$E$27,periods_per_year)=0,$E$26,0)+F1584&lt;J1583+E1584,IF(MOD(A1584-$E$27,periods_per_year)=0,$E$26,0),J1583+E1584-IF(AND(A1584&gt;=$E$23,MOD(A1584-$E$23,int)=0),$E$24,0)-F1584))))</f>
        <v>#NAME?</v>
      </c>
      <c r="H1584" s="79"/>
      <c r="I1584" s="78" t="str">
        <f t="shared" si="5"/>
        <v>#NAME?</v>
      </c>
      <c r="J1584" s="78" t="str">
        <f t="shared" si="6"/>
        <v>#NAME?</v>
      </c>
      <c r="K1584" s="78" t="str">
        <f t="shared" si="7"/>
        <v>#NAME?</v>
      </c>
      <c r="L1584" s="78" t="str">
        <f t="shared" si="8"/>
        <v>#NAME?</v>
      </c>
      <c r="M1584" s="4"/>
      <c r="N1584" s="4"/>
      <c r="O1584" s="74" t="str">
        <f t="shared" si="9"/>
        <v>#NAME?</v>
      </c>
      <c r="P1584" s="75" t="str">
        <f>IF(O1584="","",IF(OR(periods_per_year=26,periods_per_year=52),IF(periods_per_year=26,IF(O1584=1,fpdate,P1583+14),IF(periods_per_year=52,IF(O1584=1,fpdate,P1583+7),"n/a")),IF(periods_per_year=24,DATE(YEAR(fpdate),MONTH(fpdate)+(O1584-1)/2+IF(AND(DAY(fpdate)&gt;=15,MOD(O1584,2)=0),1,0),IF(MOD(O1584,2)=0,IF(DAY(fpdate)&gt;=15,DAY(fpdate)-14,DAY(fpdate)+14),DAY(fpdate))),IF(DAY(DATE(YEAR(fpdate),MONTH(fpdate)+O1584-1,DAY(fpdate)))&lt;&gt;DAY(fpdate),DATE(YEAR(fpdate),MONTH(fpdate)+O1584,0),DATE(YEAR(fpdate),MONTH(fpdate)+O1584-1,DAY(fpdate))))))</f>
        <v>#NAME?</v>
      </c>
      <c r="Q1584" s="80" t="str">
        <f>IF(O1584="","",IF(D1584&lt;&gt;"",D1584,IF(O1584=1,start_rate,IF(variable,IF(OR(O1584=1,O1584&lt;$J$23*periods_per_year),Q1583,MIN($J$24,IF(MOD(O1584-1,$J$26)=0,MAX($J$25,Q1583+$J$27),Q1583))),Q1583))))</f>
        <v>#NAME?</v>
      </c>
      <c r="R1584" s="78" t="str">
        <f t="shared" si="10"/>
        <v>#NAME?</v>
      </c>
      <c r="S1584" s="78" t="str">
        <f t="shared" si="11"/>
        <v>#NAME?</v>
      </c>
      <c r="T1584" s="78" t="str">
        <f t="shared" si="12"/>
        <v>#NAME?</v>
      </c>
      <c r="U1584" s="78" t="str">
        <f t="shared" si="13"/>
        <v>#NAME?</v>
      </c>
    </row>
    <row r="1585" ht="12.75" customHeight="1">
      <c r="A1585" s="74" t="str">
        <f t="shared" si="1"/>
        <v>#NAME?</v>
      </c>
      <c r="B1585" s="75" t="str">
        <f>IF(A1585="","",IF(OR(periods_per_year=26,periods_per_year=52),IF(periods_per_year=26,IF(A1585=1,fpdate,B1584+14),IF(periods_per_year=52,IF(A1585=1,fpdate,B1584+7),"n/a")),IF(periods_per_year=24,DATE(YEAR(fpdate),MONTH(fpdate)+(A1585-1)/2+IF(AND(DAY(fpdate)&gt;=15,MOD(A1585,2)=0),1,0),IF(MOD(A1585,2)=0,IF(DAY(fpdate)&gt;=15,DAY(fpdate)-14,DAY(fpdate)+14),DAY(fpdate))),IF(DAY(DATE(YEAR(fpdate),MONTH(fpdate)+A1585-1,DAY(fpdate)))&lt;&gt;DAY(fpdate),DATE(YEAR(fpdate),MONTH(fpdate)+A1585,0),DATE(YEAR(fpdate),MONTH(fpdate)+A1585-1,DAY(fpdate))))))</f>
        <v>#NAME?</v>
      </c>
      <c r="C1585" s="76" t="str">
        <f t="shared" si="2"/>
        <v>#NAME?</v>
      </c>
      <c r="D1585" s="77" t="str">
        <f>IF(A1585="","",IF(A1585=1,start_rate,IF(variable,IF(OR(A1585=1,A1585&lt;$J$23*periods_per_year),D1584,MIN($J$24,IF(MOD(A1585-1,$J$26)=0,MAX($J$25,D1584+$J$27),D1584))),D1584)))</f>
        <v>#NAME?</v>
      </c>
      <c r="E1585" s="78" t="str">
        <f t="shared" si="3"/>
        <v>#NAME?</v>
      </c>
      <c r="F1585" s="78" t="str">
        <f t="shared" si="4"/>
        <v>#NAME?</v>
      </c>
      <c r="G1585" s="78" t="str">
        <f>IF(OR(A1585="",A1585&lt;$E$23),"",IF(J1584&lt;=F1585,0,IF(IF(AND(A1585&gt;=$E$23,MOD(A1585-$E$23,int)=0),$E$24,0)+F1585&gt;=J1584+E1585,J1584+E1585-F1585,IF(AND(A1585&gt;=$E$23,MOD(A1585-$E$23,int)=0),$E$24,0)+IF(IF(AND(A1585&gt;=$E$23,MOD(A1585-$E$23,int)=0),$E$24,0)+IF(MOD(A1585-$E$27,periods_per_year)=0,$E$26,0)+F1585&lt;J1584+E1585,IF(MOD(A1585-$E$27,periods_per_year)=0,$E$26,0),J1584+E1585-IF(AND(A1585&gt;=$E$23,MOD(A1585-$E$23,int)=0),$E$24,0)-F1585))))</f>
        <v>#NAME?</v>
      </c>
      <c r="H1585" s="79"/>
      <c r="I1585" s="78" t="str">
        <f t="shared" si="5"/>
        <v>#NAME?</v>
      </c>
      <c r="J1585" s="78" t="str">
        <f t="shared" si="6"/>
        <v>#NAME?</v>
      </c>
      <c r="K1585" s="78" t="str">
        <f t="shared" si="7"/>
        <v>#NAME?</v>
      </c>
      <c r="L1585" s="78" t="str">
        <f t="shared" si="8"/>
        <v>#NAME?</v>
      </c>
      <c r="M1585" s="4"/>
      <c r="N1585" s="4"/>
      <c r="O1585" s="74" t="str">
        <f t="shared" si="9"/>
        <v>#NAME?</v>
      </c>
      <c r="P1585" s="75" t="str">
        <f>IF(O1585="","",IF(OR(periods_per_year=26,periods_per_year=52),IF(periods_per_year=26,IF(O1585=1,fpdate,P1584+14),IF(periods_per_year=52,IF(O1585=1,fpdate,P1584+7),"n/a")),IF(periods_per_year=24,DATE(YEAR(fpdate),MONTH(fpdate)+(O1585-1)/2+IF(AND(DAY(fpdate)&gt;=15,MOD(O1585,2)=0),1,0),IF(MOD(O1585,2)=0,IF(DAY(fpdate)&gt;=15,DAY(fpdate)-14,DAY(fpdate)+14),DAY(fpdate))),IF(DAY(DATE(YEAR(fpdate),MONTH(fpdate)+O1585-1,DAY(fpdate)))&lt;&gt;DAY(fpdate),DATE(YEAR(fpdate),MONTH(fpdate)+O1585,0),DATE(YEAR(fpdate),MONTH(fpdate)+O1585-1,DAY(fpdate))))))</f>
        <v>#NAME?</v>
      </c>
      <c r="Q1585" s="80" t="str">
        <f>IF(O1585="","",IF(D1585&lt;&gt;"",D1585,IF(O1585=1,start_rate,IF(variable,IF(OR(O1585=1,O1585&lt;$J$23*periods_per_year),Q1584,MIN($J$24,IF(MOD(O1585-1,$J$26)=0,MAX($J$25,Q1584+$J$27),Q1584))),Q1584))))</f>
        <v>#NAME?</v>
      </c>
      <c r="R1585" s="78" t="str">
        <f t="shared" si="10"/>
        <v>#NAME?</v>
      </c>
      <c r="S1585" s="78" t="str">
        <f t="shared" si="11"/>
        <v>#NAME?</v>
      </c>
      <c r="T1585" s="78" t="str">
        <f t="shared" si="12"/>
        <v>#NAME?</v>
      </c>
      <c r="U1585" s="78" t="str">
        <f t="shared" si="13"/>
        <v>#NAME?</v>
      </c>
    </row>
    <row r="1586" ht="12.75" customHeight="1">
      <c r="A1586" s="74" t="str">
        <f t="shared" si="1"/>
        <v>#NAME?</v>
      </c>
      <c r="B1586" s="75" t="str">
        <f>IF(A1586="","",IF(OR(periods_per_year=26,periods_per_year=52),IF(periods_per_year=26,IF(A1586=1,fpdate,B1585+14),IF(periods_per_year=52,IF(A1586=1,fpdate,B1585+7),"n/a")),IF(periods_per_year=24,DATE(YEAR(fpdate),MONTH(fpdate)+(A1586-1)/2+IF(AND(DAY(fpdate)&gt;=15,MOD(A1586,2)=0),1,0),IF(MOD(A1586,2)=0,IF(DAY(fpdate)&gt;=15,DAY(fpdate)-14,DAY(fpdate)+14),DAY(fpdate))),IF(DAY(DATE(YEAR(fpdate),MONTH(fpdate)+A1586-1,DAY(fpdate)))&lt;&gt;DAY(fpdate),DATE(YEAR(fpdate),MONTH(fpdate)+A1586,0),DATE(YEAR(fpdate),MONTH(fpdate)+A1586-1,DAY(fpdate))))))</f>
        <v>#NAME?</v>
      </c>
      <c r="C1586" s="76" t="str">
        <f t="shared" si="2"/>
        <v>#NAME?</v>
      </c>
      <c r="D1586" s="77" t="str">
        <f>IF(A1586="","",IF(A1586=1,start_rate,IF(variable,IF(OR(A1586=1,A1586&lt;$J$23*periods_per_year),D1585,MIN($J$24,IF(MOD(A1586-1,$J$26)=0,MAX($J$25,D1585+$J$27),D1585))),D1585)))</f>
        <v>#NAME?</v>
      </c>
      <c r="E1586" s="78" t="str">
        <f t="shared" si="3"/>
        <v>#NAME?</v>
      </c>
      <c r="F1586" s="78" t="str">
        <f t="shared" si="4"/>
        <v>#NAME?</v>
      </c>
      <c r="G1586" s="78" t="str">
        <f>IF(OR(A1586="",A1586&lt;$E$23),"",IF(J1585&lt;=F1586,0,IF(IF(AND(A1586&gt;=$E$23,MOD(A1586-$E$23,int)=0),$E$24,0)+F1586&gt;=J1585+E1586,J1585+E1586-F1586,IF(AND(A1586&gt;=$E$23,MOD(A1586-$E$23,int)=0),$E$24,0)+IF(IF(AND(A1586&gt;=$E$23,MOD(A1586-$E$23,int)=0),$E$24,0)+IF(MOD(A1586-$E$27,periods_per_year)=0,$E$26,0)+F1586&lt;J1585+E1586,IF(MOD(A1586-$E$27,periods_per_year)=0,$E$26,0),J1585+E1586-IF(AND(A1586&gt;=$E$23,MOD(A1586-$E$23,int)=0),$E$24,0)-F1586))))</f>
        <v>#NAME?</v>
      </c>
      <c r="H1586" s="79"/>
      <c r="I1586" s="78" t="str">
        <f t="shared" si="5"/>
        <v>#NAME?</v>
      </c>
      <c r="J1586" s="78" t="str">
        <f t="shared" si="6"/>
        <v>#NAME?</v>
      </c>
      <c r="K1586" s="78" t="str">
        <f t="shared" si="7"/>
        <v>#NAME?</v>
      </c>
      <c r="L1586" s="78" t="str">
        <f t="shared" si="8"/>
        <v>#NAME?</v>
      </c>
      <c r="M1586" s="4"/>
      <c r="N1586" s="4"/>
      <c r="O1586" s="74" t="str">
        <f t="shared" si="9"/>
        <v>#NAME?</v>
      </c>
      <c r="P1586" s="75" t="str">
        <f>IF(O1586="","",IF(OR(periods_per_year=26,periods_per_year=52),IF(periods_per_year=26,IF(O1586=1,fpdate,P1585+14),IF(periods_per_year=52,IF(O1586=1,fpdate,P1585+7),"n/a")),IF(periods_per_year=24,DATE(YEAR(fpdate),MONTH(fpdate)+(O1586-1)/2+IF(AND(DAY(fpdate)&gt;=15,MOD(O1586,2)=0),1,0),IF(MOD(O1586,2)=0,IF(DAY(fpdate)&gt;=15,DAY(fpdate)-14,DAY(fpdate)+14),DAY(fpdate))),IF(DAY(DATE(YEAR(fpdate),MONTH(fpdate)+O1586-1,DAY(fpdate)))&lt;&gt;DAY(fpdate),DATE(YEAR(fpdate),MONTH(fpdate)+O1586,0),DATE(YEAR(fpdate),MONTH(fpdate)+O1586-1,DAY(fpdate))))))</f>
        <v>#NAME?</v>
      </c>
      <c r="Q1586" s="80" t="str">
        <f>IF(O1586="","",IF(D1586&lt;&gt;"",D1586,IF(O1586=1,start_rate,IF(variable,IF(OR(O1586=1,O1586&lt;$J$23*periods_per_year),Q1585,MIN($J$24,IF(MOD(O1586-1,$J$26)=0,MAX($J$25,Q1585+$J$27),Q1585))),Q1585))))</f>
        <v>#NAME?</v>
      </c>
      <c r="R1586" s="78" t="str">
        <f t="shared" si="10"/>
        <v>#NAME?</v>
      </c>
      <c r="S1586" s="78" t="str">
        <f t="shared" si="11"/>
        <v>#NAME?</v>
      </c>
      <c r="T1586" s="78" t="str">
        <f t="shared" si="12"/>
        <v>#NAME?</v>
      </c>
      <c r="U1586" s="78" t="str">
        <f t="shared" si="13"/>
        <v>#NAME?</v>
      </c>
    </row>
    <row r="1587" ht="12.75" customHeight="1">
      <c r="A1587" s="74" t="str">
        <f t="shared" si="1"/>
        <v>#NAME?</v>
      </c>
      <c r="B1587" s="75" t="str">
        <f>IF(A1587="","",IF(OR(periods_per_year=26,periods_per_year=52),IF(periods_per_year=26,IF(A1587=1,fpdate,B1586+14),IF(periods_per_year=52,IF(A1587=1,fpdate,B1586+7),"n/a")),IF(periods_per_year=24,DATE(YEAR(fpdate),MONTH(fpdate)+(A1587-1)/2+IF(AND(DAY(fpdate)&gt;=15,MOD(A1587,2)=0),1,0),IF(MOD(A1587,2)=0,IF(DAY(fpdate)&gt;=15,DAY(fpdate)-14,DAY(fpdate)+14),DAY(fpdate))),IF(DAY(DATE(YEAR(fpdate),MONTH(fpdate)+A1587-1,DAY(fpdate)))&lt;&gt;DAY(fpdate),DATE(YEAR(fpdate),MONTH(fpdate)+A1587,0),DATE(YEAR(fpdate),MONTH(fpdate)+A1587-1,DAY(fpdate))))))</f>
        <v>#NAME?</v>
      </c>
      <c r="C1587" s="76" t="str">
        <f t="shared" si="2"/>
        <v>#NAME?</v>
      </c>
      <c r="D1587" s="77" t="str">
        <f>IF(A1587="","",IF(A1587=1,start_rate,IF(variable,IF(OR(A1587=1,A1587&lt;$J$23*periods_per_year),D1586,MIN($J$24,IF(MOD(A1587-1,$J$26)=0,MAX($J$25,D1586+$J$27),D1586))),D1586)))</f>
        <v>#NAME?</v>
      </c>
      <c r="E1587" s="78" t="str">
        <f t="shared" si="3"/>
        <v>#NAME?</v>
      </c>
      <c r="F1587" s="78" t="str">
        <f t="shared" si="4"/>
        <v>#NAME?</v>
      </c>
      <c r="G1587" s="78" t="str">
        <f>IF(OR(A1587="",A1587&lt;$E$23),"",IF(J1586&lt;=F1587,0,IF(IF(AND(A1587&gt;=$E$23,MOD(A1587-$E$23,int)=0),$E$24,0)+F1587&gt;=J1586+E1587,J1586+E1587-F1587,IF(AND(A1587&gt;=$E$23,MOD(A1587-$E$23,int)=0),$E$24,0)+IF(IF(AND(A1587&gt;=$E$23,MOD(A1587-$E$23,int)=0),$E$24,0)+IF(MOD(A1587-$E$27,periods_per_year)=0,$E$26,0)+F1587&lt;J1586+E1587,IF(MOD(A1587-$E$27,periods_per_year)=0,$E$26,0),J1586+E1587-IF(AND(A1587&gt;=$E$23,MOD(A1587-$E$23,int)=0),$E$24,0)-F1587))))</f>
        <v>#NAME?</v>
      </c>
      <c r="H1587" s="79"/>
      <c r="I1587" s="78" t="str">
        <f t="shared" si="5"/>
        <v>#NAME?</v>
      </c>
      <c r="J1587" s="78" t="str">
        <f t="shared" si="6"/>
        <v>#NAME?</v>
      </c>
      <c r="K1587" s="78" t="str">
        <f t="shared" si="7"/>
        <v>#NAME?</v>
      </c>
      <c r="L1587" s="78" t="str">
        <f t="shared" si="8"/>
        <v>#NAME?</v>
      </c>
      <c r="M1587" s="4"/>
      <c r="N1587" s="4"/>
      <c r="O1587" s="74" t="str">
        <f t="shared" si="9"/>
        <v>#NAME?</v>
      </c>
      <c r="P1587" s="75" t="str">
        <f>IF(O1587="","",IF(OR(periods_per_year=26,periods_per_year=52),IF(periods_per_year=26,IF(O1587=1,fpdate,P1586+14),IF(periods_per_year=52,IF(O1587=1,fpdate,P1586+7),"n/a")),IF(periods_per_year=24,DATE(YEAR(fpdate),MONTH(fpdate)+(O1587-1)/2+IF(AND(DAY(fpdate)&gt;=15,MOD(O1587,2)=0),1,0),IF(MOD(O1587,2)=0,IF(DAY(fpdate)&gt;=15,DAY(fpdate)-14,DAY(fpdate)+14),DAY(fpdate))),IF(DAY(DATE(YEAR(fpdate),MONTH(fpdate)+O1587-1,DAY(fpdate)))&lt;&gt;DAY(fpdate),DATE(YEAR(fpdate),MONTH(fpdate)+O1587,0),DATE(YEAR(fpdate),MONTH(fpdate)+O1587-1,DAY(fpdate))))))</f>
        <v>#NAME?</v>
      </c>
      <c r="Q1587" s="80" t="str">
        <f>IF(O1587="","",IF(D1587&lt;&gt;"",D1587,IF(O1587=1,start_rate,IF(variable,IF(OR(O1587=1,O1587&lt;$J$23*periods_per_year),Q1586,MIN($J$24,IF(MOD(O1587-1,$J$26)=0,MAX($J$25,Q1586+$J$27),Q1586))),Q1586))))</f>
        <v>#NAME?</v>
      </c>
      <c r="R1587" s="78" t="str">
        <f t="shared" si="10"/>
        <v>#NAME?</v>
      </c>
      <c r="S1587" s="78" t="str">
        <f t="shared" si="11"/>
        <v>#NAME?</v>
      </c>
      <c r="T1587" s="78" t="str">
        <f t="shared" si="12"/>
        <v>#NAME?</v>
      </c>
      <c r="U1587" s="78" t="str">
        <f t="shared" si="13"/>
        <v>#NAME?</v>
      </c>
    </row>
    <row r="1588" ht="12.75" customHeight="1">
      <c r="A1588" s="74" t="str">
        <f t="shared" si="1"/>
        <v>#NAME?</v>
      </c>
      <c r="B1588" s="75" t="str">
        <f>IF(A1588="","",IF(OR(periods_per_year=26,periods_per_year=52),IF(periods_per_year=26,IF(A1588=1,fpdate,B1587+14),IF(periods_per_year=52,IF(A1588=1,fpdate,B1587+7),"n/a")),IF(periods_per_year=24,DATE(YEAR(fpdate),MONTH(fpdate)+(A1588-1)/2+IF(AND(DAY(fpdate)&gt;=15,MOD(A1588,2)=0),1,0),IF(MOD(A1588,2)=0,IF(DAY(fpdate)&gt;=15,DAY(fpdate)-14,DAY(fpdate)+14),DAY(fpdate))),IF(DAY(DATE(YEAR(fpdate),MONTH(fpdate)+A1588-1,DAY(fpdate)))&lt;&gt;DAY(fpdate),DATE(YEAR(fpdate),MONTH(fpdate)+A1588,0),DATE(YEAR(fpdate),MONTH(fpdate)+A1588-1,DAY(fpdate))))))</f>
        <v>#NAME?</v>
      </c>
      <c r="C1588" s="76" t="str">
        <f t="shared" si="2"/>
        <v>#NAME?</v>
      </c>
      <c r="D1588" s="77" t="str">
        <f>IF(A1588="","",IF(A1588=1,start_rate,IF(variable,IF(OR(A1588=1,A1588&lt;$J$23*periods_per_year),D1587,MIN($J$24,IF(MOD(A1588-1,$J$26)=0,MAX($J$25,D1587+$J$27),D1587))),D1587)))</f>
        <v>#NAME?</v>
      </c>
      <c r="E1588" s="78" t="str">
        <f t="shared" si="3"/>
        <v>#NAME?</v>
      </c>
      <c r="F1588" s="78" t="str">
        <f t="shared" si="4"/>
        <v>#NAME?</v>
      </c>
      <c r="G1588" s="78" t="str">
        <f>IF(OR(A1588="",A1588&lt;$E$23),"",IF(J1587&lt;=F1588,0,IF(IF(AND(A1588&gt;=$E$23,MOD(A1588-$E$23,int)=0),$E$24,0)+F1588&gt;=J1587+E1588,J1587+E1588-F1588,IF(AND(A1588&gt;=$E$23,MOD(A1588-$E$23,int)=0),$E$24,0)+IF(IF(AND(A1588&gt;=$E$23,MOD(A1588-$E$23,int)=0),$E$24,0)+IF(MOD(A1588-$E$27,periods_per_year)=0,$E$26,0)+F1588&lt;J1587+E1588,IF(MOD(A1588-$E$27,periods_per_year)=0,$E$26,0),J1587+E1588-IF(AND(A1588&gt;=$E$23,MOD(A1588-$E$23,int)=0),$E$24,0)-F1588))))</f>
        <v>#NAME?</v>
      </c>
      <c r="H1588" s="79"/>
      <c r="I1588" s="78" t="str">
        <f t="shared" si="5"/>
        <v>#NAME?</v>
      </c>
      <c r="J1588" s="78" t="str">
        <f t="shared" si="6"/>
        <v>#NAME?</v>
      </c>
      <c r="K1588" s="78" t="str">
        <f t="shared" si="7"/>
        <v>#NAME?</v>
      </c>
      <c r="L1588" s="78" t="str">
        <f t="shared" si="8"/>
        <v>#NAME?</v>
      </c>
      <c r="M1588" s="4"/>
      <c r="N1588" s="4"/>
      <c r="O1588" s="74" t="str">
        <f t="shared" si="9"/>
        <v>#NAME?</v>
      </c>
      <c r="P1588" s="75" t="str">
        <f>IF(O1588="","",IF(OR(periods_per_year=26,periods_per_year=52),IF(periods_per_year=26,IF(O1588=1,fpdate,P1587+14),IF(periods_per_year=52,IF(O1588=1,fpdate,P1587+7),"n/a")),IF(periods_per_year=24,DATE(YEAR(fpdate),MONTH(fpdate)+(O1588-1)/2+IF(AND(DAY(fpdate)&gt;=15,MOD(O1588,2)=0),1,0),IF(MOD(O1588,2)=0,IF(DAY(fpdate)&gt;=15,DAY(fpdate)-14,DAY(fpdate)+14),DAY(fpdate))),IF(DAY(DATE(YEAR(fpdate),MONTH(fpdate)+O1588-1,DAY(fpdate)))&lt;&gt;DAY(fpdate),DATE(YEAR(fpdate),MONTH(fpdate)+O1588,0),DATE(YEAR(fpdate),MONTH(fpdate)+O1588-1,DAY(fpdate))))))</f>
        <v>#NAME?</v>
      </c>
      <c r="Q1588" s="80" t="str">
        <f>IF(O1588="","",IF(D1588&lt;&gt;"",D1588,IF(O1588=1,start_rate,IF(variable,IF(OR(O1588=1,O1588&lt;$J$23*periods_per_year),Q1587,MIN($J$24,IF(MOD(O1588-1,$J$26)=0,MAX($J$25,Q1587+$J$27),Q1587))),Q1587))))</f>
        <v>#NAME?</v>
      </c>
      <c r="R1588" s="78" t="str">
        <f t="shared" si="10"/>
        <v>#NAME?</v>
      </c>
      <c r="S1588" s="78" t="str">
        <f t="shared" si="11"/>
        <v>#NAME?</v>
      </c>
      <c r="T1588" s="78" t="str">
        <f t="shared" si="12"/>
        <v>#NAME?</v>
      </c>
      <c r="U1588" s="78" t="str">
        <f t="shared" si="13"/>
        <v>#NAME?</v>
      </c>
    </row>
    <row r="1589" ht="12.75" customHeight="1">
      <c r="A1589" s="74" t="str">
        <f t="shared" si="1"/>
        <v>#NAME?</v>
      </c>
      <c r="B1589" s="75" t="str">
        <f>IF(A1589="","",IF(OR(periods_per_year=26,periods_per_year=52),IF(periods_per_year=26,IF(A1589=1,fpdate,B1588+14),IF(periods_per_year=52,IF(A1589=1,fpdate,B1588+7),"n/a")),IF(periods_per_year=24,DATE(YEAR(fpdate),MONTH(fpdate)+(A1589-1)/2+IF(AND(DAY(fpdate)&gt;=15,MOD(A1589,2)=0),1,0),IF(MOD(A1589,2)=0,IF(DAY(fpdate)&gt;=15,DAY(fpdate)-14,DAY(fpdate)+14),DAY(fpdate))),IF(DAY(DATE(YEAR(fpdate),MONTH(fpdate)+A1589-1,DAY(fpdate)))&lt;&gt;DAY(fpdate),DATE(YEAR(fpdate),MONTH(fpdate)+A1589,0),DATE(YEAR(fpdate),MONTH(fpdate)+A1589-1,DAY(fpdate))))))</f>
        <v>#NAME?</v>
      </c>
      <c r="C1589" s="76" t="str">
        <f t="shared" si="2"/>
        <v>#NAME?</v>
      </c>
      <c r="D1589" s="77" t="str">
        <f>IF(A1589="","",IF(A1589=1,start_rate,IF(variable,IF(OR(A1589=1,A1589&lt;$J$23*periods_per_year),D1588,MIN($J$24,IF(MOD(A1589-1,$J$26)=0,MAX($J$25,D1588+$J$27),D1588))),D1588)))</f>
        <v>#NAME?</v>
      </c>
      <c r="E1589" s="78" t="str">
        <f t="shared" si="3"/>
        <v>#NAME?</v>
      </c>
      <c r="F1589" s="78" t="str">
        <f t="shared" si="4"/>
        <v>#NAME?</v>
      </c>
      <c r="G1589" s="78" t="str">
        <f>IF(OR(A1589="",A1589&lt;$E$23),"",IF(J1588&lt;=F1589,0,IF(IF(AND(A1589&gt;=$E$23,MOD(A1589-$E$23,int)=0),$E$24,0)+F1589&gt;=J1588+E1589,J1588+E1589-F1589,IF(AND(A1589&gt;=$E$23,MOD(A1589-$E$23,int)=0),$E$24,0)+IF(IF(AND(A1589&gt;=$E$23,MOD(A1589-$E$23,int)=0),$E$24,0)+IF(MOD(A1589-$E$27,periods_per_year)=0,$E$26,0)+F1589&lt;J1588+E1589,IF(MOD(A1589-$E$27,periods_per_year)=0,$E$26,0),J1588+E1589-IF(AND(A1589&gt;=$E$23,MOD(A1589-$E$23,int)=0),$E$24,0)-F1589))))</f>
        <v>#NAME?</v>
      </c>
      <c r="H1589" s="79"/>
      <c r="I1589" s="78" t="str">
        <f t="shared" si="5"/>
        <v>#NAME?</v>
      </c>
      <c r="J1589" s="78" t="str">
        <f t="shared" si="6"/>
        <v>#NAME?</v>
      </c>
      <c r="K1589" s="78" t="str">
        <f t="shared" si="7"/>
        <v>#NAME?</v>
      </c>
      <c r="L1589" s="78" t="str">
        <f t="shared" si="8"/>
        <v>#NAME?</v>
      </c>
      <c r="M1589" s="4"/>
      <c r="N1589" s="4"/>
      <c r="O1589" s="74" t="str">
        <f t="shared" si="9"/>
        <v>#NAME?</v>
      </c>
      <c r="P1589" s="75" t="str">
        <f>IF(O1589="","",IF(OR(periods_per_year=26,periods_per_year=52),IF(periods_per_year=26,IF(O1589=1,fpdate,P1588+14),IF(periods_per_year=52,IF(O1589=1,fpdate,P1588+7),"n/a")),IF(periods_per_year=24,DATE(YEAR(fpdate),MONTH(fpdate)+(O1589-1)/2+IF(AND(DAY(fpdate)&gt;=15,MOD(O1589,2)=0),1,0),IF(MOD(O1589,2)=0,IF(DAY(fpdate)&gt;=15,DAY(fpdate)-14,DAY(fpdate)+14),DAY(fpdate))),IF(DAY(DATE(YEAR(fpdate),MONTH(fpdate)+O1589-1,DAY(fpdate)))&lt;&gt;DAY(fpdate),DATE(YEAR(fpdate),MONTH(fpdate)+O1589,0),DATE(YEAR(fpdate),MONTH(fpdate)+O1589-1,DAY(fpdate))))))</f>
        <v>#NAME?</v>
      </c>
      <c r="Q1589" s="80" t="str">
        <f>IF(O1589="","",IF(D1589&lt;&gt;"",D1589,IF(O1589=1,start_rate,IF(variable,IF(OR(O1589=1,O1589&lt;$J$23*periods_per_year),Q1588,MIN($J$24,IF(MOD(O1589-1,$J$26)=0,MAX($J$25,Q1588+$J$27),Q1588))),Q1588))))</f>
        <v>#NAME?</v>
      </c>
      <c r="R1589" s="78" t="str">
        <f t="shared" si="10"/>
        <v>#NAME?</v>
      </c>
      <c r="S1589" s="78" t="str">
        <f t="shared" si="11"/>
        <v>#NAME?</v>
      </c>
      <c r="T1589" s="78" t="str">
        <f t="shared" si="12"/>
        <v>#NAME?</v>
      </c>
      <c r="U1589" s="78" t="str">
        <f t="shared" si="13"/>
        <v>#NAME?</v>
      </c>
    </row>
    <row r="1590" ht="12.75" customHeight="1">
      <c r="A1590" s="74" t="str">
        <f t="shared" si="1"/>
        <v>#NAME?</v>
      </c>
      <c r="B1590" s="75" t="str">
        <f>IF(A1590="","",IF(OR(periods_per_year=26,periods_per_year=52),IF(periods_per_year=26,IF(A1590=1,fpdate,B1589+14),IF(periods_per_year=52,IF(A1590=1,fpdate,B1589+7),"n/a")),IF(periods_per_year=24,DATE(YEAR(fpdate),MONTH(fpdate)+(A1590-1)/2+IF(AND(DAY(fpdate)&gt;=15,MOD(A1590,2)=0),1,0),IF(MOD(A1590,2)=0,IF(DAY(fpdate)&gt;=15,DAY(fpdate)-14,DAY(fpdate)+14),DAY(fpdate))),IF(DAY(DATE(YEAR(fpdate),MONTH(fpdate)+A1590-1,DAY(fpdate)))&lt;&gt;DAY(fpdate),DATE(YEAR(fpdate),MONTH(fpdate)+A1590,0),DATE(YEAR(fpdate),MONTH(fpdate)+A1590-1,DAY(fpdate))))))</f>
        <v>#NAME?</v>
      </c>
      <c r="C1590" s="76" t="str">
        <f t="shared" si="2"/>
        <v>#NAME?</v>
      </c>
      <c r="D1590" s="77" t="str">
        <f>IF(A1590="","",IF(A1590=1,start_rate,IF(variable,IF(OR(A1590=1,A1590&lt;$J$23*periods_per_year),D1589,MIN($J$24,IF(MOD(A1590-1,$J$26)=0,MAX($J$25,D1589+$J$27),D1589))),D1589)))</f>
        <v>#NAME?</v>
      </c>
      <c r="E1590" s="78" t="str">
        <f t="shared" si="3"/>
        <v>#NAME?</v>
      </c>
      <c r="F1590" s="78" t="str">
        <f t="shared" si="4"/>
        <v>#NAME?</v>
      </c>
      <c r="G1590" s="78" t="str">
        <f>IF(OR(A1590="",A1590&lt;$E$23),"",IF(J1589&lt;=F1590,0,IF(IF(AND(A1590&gt;=$E$23,MOD(A1590-$E$23,int)=0),$E$24,0)+F1590&gt;=J1589+E1590,J1589+E1590-F1590,IF(AND(A1590&gt;=$E$23,MOD(A1590-$E$23,int)=0),$E$24,0)+IF(IF(AND(A1590&gt;=$E$23,MOD(A1590-$E$23,int)=0),$E$24,0)+IF(MOD(A1590-$E$27,periods_per_year)=0,$E$26,0)+F1590&lt;J1589+E1590,IF(MOD(A1590-$E$27,periods_per_year)=0,$E$26,0),J1589+E1590-IF(AND(A1590&gt;=$E$23,MOD(A1590-$E$23,int)=0),$E$24,0)-F1590))))</f>
        <v>#NAME?</v>
      </c>
      <c r="H1590" s="79"/>
      <c r="I1590" s="78" t="str">
        <f t="shared" si="5"/>
        <v>#NAME?</v>
      </c>
      <c r="J1590" s="78" t="str">
        <f t="shared" si="6"/>
        <v>#NAME?</v>
      </c>
      <c r="K1590" s="78" t="str">
        <f t="shared" si="7"/>
        <v>#NAME?</v>
      </c>
      <c r="L1590" s="78" t="str">
        <f t="shared" si="8"/>
        <v>#NAME?</v>
      </c>
      <c r="M1590" s="4"/>
      <c r="N1590" s="4"/>
      <c r="O1590" s="74" t="str">
        <f t="shared" si="9"/>
        <v>#NAME?</v>
      </c>
      <c r="P1590" s="75" t="str">
        <f>IF(O1590="","",IF(OR(periods_per_year=26,periods_per_year=52),IF(periods_per_year=26,IF(O1590=1,fpdate,P1589+14),IF(periods_per_year=52,IF(O1590=1,fpdate,P1589+7),"n/a")),IF(periods_per_year=24,DATE(YEAR(fpdate),MONTH(fpdate)+(O1590-1)/2+IF(AND(DAY(fpdate)&gt;=15,MOD(O1590,2)=0),1,0),IF(MOD(O1590,2)=0,IF(DAY(fpdate)&gt;=15,DAY(fpdate)-14,DAY(fpdate)+14),DAY(fpdate))),IF(DAY(DATE(YEAR(fpdate),MONTH(fpdate)+O1590-1,DAY(fpdate)))&lt;&gt;DAY(fpdate),DATE(YEAR(fpdate),MONTH(fpdate)+O1590,0),DATE(YEAR(fpdate),MONTH(fpdate)+O1590-1,DAY(fpdate))))))</f>
        <v>#NAME?</v>
      </c>
      <c r="Q1590" s="80" t="str">
        <f>IF(O1590="","",IF(D1590&lt;&gt;"",D1590,IF(O1590=1,start_rate,IF(variable,IF(OR(O1590=1,O1590&lt;$J$23*periods_per_year),Q1589,MIN($J$24,IF(MOD(O1590-1,$J$26)=0,MAX($J$25,Q1589+$J$27),Q1589))),Q1589))))</f>
        <v>#NAME?</v>
      </c>
      <c r="R1590" s="78" t="str">
        <f t="shared" si="10"/>
        <v>#NAME?</v>
      </c>
      <c r="S1590" s="78" t="str">
        <f t="shared" si="11"/>
        <v>#NAME?</v>
      </c>
      <c r="T1590" s="78" t="str">
        <f t="shared" si="12"/>
        <v>#NAME?</v>
      </c>
      <c r="U1590" s="78" t="str">
        <f t="shared" si="13"/>
        <v>#NAME?</v>
      </c>
    </row>
    <row r="1591" ht="12.75" customHeight="1">
      <c r="A1591" s="74" t="str">
        <f t="shared" si="1"/>
        <v>#NAME?</v>
      </c>
      <c r="B1591" s="75" t="str">
        <f>IF(A1591="","",IF(OR(periods_per_year=26,periods_per_year=52),IF(periods_per_year=26,IF(A1591=1,fpdate,B1590+14),IF(periods_per_year=52,IF(A1591=1,fpdate,B1590+7),"n/a")),IF(periods_per_year=24,DATE(YEAR(fpdate),MONTH(fpdate)+(A1591-1)/2+IF(AND(DAY(fpdate)&gt;=15,MOD(A1591,2)=0),1,0),IF(MOD(A1591,2)=0,IF(DAY(fpdate)&gt;=15,DAY(fpdate)-14,DAY(fpdate)+14),DAY(fpdate))),IF(DAY(DATE(YEAR(fpdate),MONTH(fpdate)+A1591-1,DAY(fpdate)))&lt;&gt;DAY(fpdate),DATE(YEAR(fpdate),MONTH(fpdate)+A1591,0),DATE(YEAR(fpdate),MONTH(fpdate)+A1591-1,DAY(fpdate))))))</f>
        <v>#NAME?</v>
      </c>
      <c r="C1591" s="76" t="str">
        <f t="shared" si="2"/>
        <v>#NAME?</v>
      </c>
      <c r="D1591" s="77" t="str">
        <f>IF(A1591="","",IF(A1591=1,start_rate,IF(variable,IF(OR(A1591=1,A1591&lt;$J$23*periods_per_year),D1590,MIN($J$24,IF(MOD(A1591-1,$J$26)=0,MAX($J$25,D1590+$J$27),D1590))),D1590)))</f>
        <v>#NAME?</v>
      </c>
      <c r="E1591" s="78" t="str">
        <f t="shared" si="3"/>
        <v>#NAME?</v>
      </c>
      <c r="F1591" s="78" t="str">
        <f t="shared" si="4"/>
        <v>#NAME?</v>
      </c>
      <c r="G1591" s="78" t="str">
        <f>IF(OR(A1591="",A1591&lt;$E$23),"",IF(J1590&lt;=F1591,0,IF(IF(AND(A1591&gt;=$E$23,MOD(A1591-$E$23,int)=0),$E$24,0)+F1591&gt;=J1590+E1591,J1590+E1591-F1591,IF(AND(A1591&gt;=$E$23,MOD(A1591-$E$23,int)=0),$E$24,0)+IF(IF(AND(A1591&gt;=$E$23,MOD(A1591-$E$23,int)=0),$E$24,0)+IF(MOD(A1591-$E$27,periods_per_year)=0,$E$26,0)+F1591&lt;J1590+E1591,IF(MOD(A1591-$E$27,periods_per_year)=0,$E$26,0),J1590+E1591-IF(AND(A1591&gt;=$E$23,MOD(A1591-$E$23,int)=0),$E$24,0)-F1591))))</f>
        <v>#NAME?</v>
      </c>
      <c r="H1591" s="79"/>
      <c r="I1591" s="78" t="str">
        <f t="shared" si="5"/>
        <v>#NAME?</v>
      </c>
      <c r="J1591" s="78" t="str">
        <f t="shared" si="6"/>
        <v>#NAME?</v>
      </c>
      <c r="K1591" s="78" t="str">
        <f t="shared" si="7"/>
        <v>#NAME?</v>
      </c>
      <c r="L1591" s="78" t="str">
        <f t="shared" si="8"/>
        <v>#NAME?</v>
      </c>
      <c r="M1591" s="4"/>
      <c r="N1591" s="4"/>
      <c r="O1591" s="74" t="str">
        <f t="shared" si="9"/>
        <v>#NAME?</v>
      </c>
      <c r="P1591" s="75" t="str">
        <f>IF(O1591="","",IF(OR(periods_per_year=26,periods_per_year=52),IF(periods_per_year=26,IF(O1591=1,fpdate,P1590+14),IF(periods_per_year=52,IF(O1591=1,fpdate,P1590+7),"n/a")),IF(periods_per_year=24,DATE(YEAR(fpdate),MONTH(fpdate)+(O1591-1)/2+IF(AND(DAY(fpdate)&gt;=15,MOD(O1591,2)=0),1,0),IF(MOD(O1591,2)=0,IF(DAY(fpdate)&gt;=15,DAY(fpdate)-14,DAY(fpdate)+14),DAY(fpdate))),IF(DAY(DATE(YEAR(fpdate),MONTH(fpdate)+O1591-1,DAY(fpdate)))&lt;&gt;DAY(fpdate),DATE(YEAR(fpdate),MONTH(fpdate)+O1591,0),DATE(YEAR(fpdate),MONTH(fpdate)+O1591-1,DAY(fpdate))))))</f>
        <v>#NAME?</v>
      </c>
      <c r="Q1591" s="80" t="str">
        <f>IF(O1591="","",IF(D1591&lt;&gt;"",D1591,IF(O1591=1,start_rate,IF(variable,IF(OR(O1591=1,O1591&lt;$J$23*periods_per_year),Q1590,MIN($J$24,IF(MOD(O1591-1,$J$26)=0,MAX($J$25,Q1590+$J$27),Q1590))),Q1590))))</f>
        <v>#NAME?</v>
      </c>
      <c r="R1591" s="78" t="str">
        <f t="shared" si="10"/>
        <v>#NAME?</v>
      </c>
      <c r="S1591" s="78" t="str">
        <f t="shared" si="11"/>
        <v>#NAME?</v>
      </c>
      <c r="T1591" s="78" t="str">
        <f t="shared" si="12"/>
        <v>#NAME?</v>
      </c>
      <c r="U1591" s="78" t="str">
        <f t="shared" si="13"/>
        <v>#NAME?</v>
      </c>
    </row>
    <row r="1592" ht="12.75" customHeight="1">
      <c r="A1592" s="74" t="str">
        <f t="shared" si="1"/>
        <v>#NAME?</v>
      </c>
      <c r="B1592" s="75" t="str">
        <f>IF(A1592="","",IF(OR(periods_per_year=26,periods_per_year=52),IF(periods_per_year=26,IF(A1592=1,fpdate,B1591+14),IF(periods_per_year=52,IF(A1592=1,fpdate,B1591+7),"n/a")),IF(periods_per_year=24,DATE(YEAR(fpdate),MONTH(fpdate)+(A1592-1)/2+IF(AND(DAY(fpdate)&gt;=15,MOD(A1592,2)=0),1,0),IF(MOD(A1592,2)=0,IF(DAY(fpdate)&gt;=15,DAY(fpdate)-14,DAY(fpdate)+14),DAY(fpdate))),IF(DAY(DATE(YEAR(fpdate),MONTH(fpdate)+A1592-1,DAY(fpdate)))&lt;&gt;DAY(fpdate),DATE(YEAR(fpdate),MONTH(fpdate)+A1592,0),DATE(YEAR(fpdate),MONTH(fpdate)+A1592-1,DAY(fpdate))))))</f>
        <v>#NAME?</v>
      </c>
      <c r="C1592" s="76" t="str">
        <f t="shared" si="2"/>
        <v>#NAME?</v>
      </c>
      <c r="D1592" s="77" t="str">
        <f>IF(A1592="","",IF(A1592=1,start_rate,IF(variable,IF(OR(A1592=1,A1592&lt;$J$23*periods_per_year),D1591,MIN($J$24,IF(MOD(A1592-1,$J$26)=0,MAX($J$25,D1591+$J$27),D1591))),D1591)))</f>
        <v>#NAME?</v>
      </c>
      <c r="E1592" s="78" t="str">
        <f t="shared" si="3"/>
        <v>#NAME?</v>
      </c>
      <c r="F1592" s="78" t="str">
        <f t="shared" si="4"/>
        <v>#NAME?</v>
      </c>
      <c r="G1592" s="78" t="str">
        <f>IF(OR(A1592="",A1592&lt;$E$23),"",IF(J1591&lt;=F1592,0,IF(IF(AND(A1592&gt;=$E$23,MOD(A1592-$E$23,int)=0),$E$24,0)+F1592&gt;=J1591+E1592,J1591+E1592-F1592,IF(AND(A1592&gt;=$E$23,MOD(A1592-$E$23,int)=0),$E$24,0)+IF(IF(AND(A1592&gt;=$E$23,MOD(A1592-$E$23,int)=0),$E$24,0)+IF(MOD(A1592-$E$27,periods_per_year)=0,$E$26,0)+F1592&lt;J1591+E1592,IF(MOD(A1592-$E$27,periods_per_year)=0,$E$26,0),J1591+E1592-IF(AND(A1592&gt;=$E$23,MOD(A1592-$E$23,int)=0),$E$24,0)-F1592))))</f>
        <v>#NAME?</v>
      </c>
      <c r="H1592" s="79"/>
      <c r="I1592" s="78" t="str">
        <f t="shared" si="5"/>
        <v>#NAME?</v>
      </c>
      <c r="J1592" s="78" t="str">
        <f t="shared" si="6"/>
        <v>#NAME?</v>
      </c>
      <c r="K1592" s="78" t="str">
        <f t="shared" si="7"/>
        <v>#NAME?</v>
      </c>
      <c r="L1592" s="78" t="str">
        <f t="shared" si="8"/>
        <v>#NAME?</v>
      </c>
      <c r="M1592" s="4"/>
      <c r="N1592" s="4"/>
      <c r="O1592" s="74" t="str">
        <f t="shared" si="9"/>
        <v>#NAME?</v>
      </c>
      <c r="P1592" s="75" t="str">
        <f>IF(O1592="","",IF(OR(periods_per_year=26,periods_per_year=52),IF(periods_per_year=26,IF(O1592=1,fpdate,P1591+14),IF(periods_per_year=52,IF(O1592=1,fpdate,P1591+7),"n/a")),IF(periods_per_year=24,DATE(YEAR(fpdate),MONTH(fpdate)+(O1592-1)/2+IF(AND(DAY(fpdate)&gt;=15,MOD(O1592,2)=0),1,0),IF(MOD(O1592,2)=0,IF(DAY(fpdate)&gt;=15,DAY(fpdate)-14,DAY(fpdate)+14),DAY(fpdate))),IF(DAY(DATE(YEAR(fpdate),MONTH(fpdate)+O1592-1,DAY(fpdate)))&lt;&gt;DAY(fpdate),DATE(YEAR(fpdate),MONTH(fpdate)+O1592,0),DATE(YEAR(fpdate),MONTH(fpdate)+O1592-1,DAY(fpdate))))))</f>
        <v>#NAME?</v>
      </c>
      <c r="Q1592" s="80" t="str">
        <f>IF(O1592="","",IF(D1592&lt;&gt;"",D1592,IF(O1592=1,start_rate,IF(variable,IF(OR(O1592=1,O1592&lt;$J$23*periods_per_year),Q1591,MIN($J$24,IF(MOD(O1592-1,$J$26)=0,MAX($J$25,Q1591+$J$27),Q1591))),Q1591))))</f>
        <v>#NAME?</v>
      </c>
      <c r="R1592" s="78" t="str">
        <f t="shared" si="10"/>
        <v>#NAME?</v>
      </c>
      <c r="S1592" s="78" t="str">
        <f t="shared" si="11"/>
        <v>#NAME?</v>
      </c>
      <c r="T1592" s="78" t="str">
        <f t="shared" si="12"/>
        <v>#NAME?</v>
      </c>
      <c r="U1592" s="78" t="str">
        <f t="shared" si="13"/>
        <v>#NAME?</v>
      </c>
    </row>
    <row r="1593" ht="12.75" customHeight="1">
      <c r="A1593" s="74" t="str">
        <f t="shared" si="1"/>
        <v>#NAME?</v>
      </c>
      <c r="B1593" s="75" t="str">
        <f>IF(A1593="","",IF(OR(periods_per_year=26,periods_per_year=52),IF(periods_per_year=26,IF(A1593=1,fpdate,B1592+14),IF(periods_per_year=52,IF(A1593=1,fpdate,B1592+7),"n/a")),IF(periods_per_year=24,DATE(YEAR(fpdate),MONTH(fpdate)+(A1593-1)/2+IF(AND(DAY(fpdate)&gt;=15,MOD(A1593,2)=0),1,0),IF(MOD(A1593,2)=0,IF(DAY(fpdate)&gt;=15,DAY(fpdate)-14,DAY(fpdate)+14),DAY(fpdate))),IF(DAY(DATE(YEAR(fpdate),MONTH(fpdate)+A1593-1,DAY(fpdate)))&lt;&gt;DAY(fpdate),DATE(YEAR(fpdate),MONTH(fpdate)+A1593,0),DATE(YEAR(fpdate),MONTH(fpdate)+A1593-1,DAY(fpdate))))))</f>
        <v>#NAME?</v>
      </c>
      <c r="C1593" s="76" t="str">
        <f t="shared" si="2"/>
        <v>#NAME?</v>
      </c>
      <c r="D1593" s="77" t="str">
        <f>IF(A1593="","",IF(A1593=1,start_rate,IF(variable,IF(OR(A1593=1,A1593&lt;$J$23*periods_per_year),D1592,MIN($J$24,IF(MOD(A1593-1,$J$26)=0,MAX($J$25,D1592+$J$27),D1592))),D1592)))</f>
        <v>#NAME?</v>
      </c>
      <c r="E1593" s="78" t="str">
        <f t="shared" si="3"/>
        <v>#NAME?</v>
      </c>
      <c r="F1593" s="78" t="str">
        <f t="shared" si="4"/>
        <v>#NAME?</v>
      </c>
      <c r="G1593" s="78" t="str">
        <f>IF(OR(A1593="",A1593&lt;$E$23),"",IF(J1592&lt;=F1593,0,IF(IF(AND(A1593&gt;=$E$23,MOD(A1593-$E$23,int)=0),$E$24,0)+F1593&gt;=J1592+E1593,J1592+E1593-F1593,IF(AND(A1593&gt;=$E$23,MOD(A1593-$E$23,int)=0),$E$24,0)+IF(IF(AND(A1593&gt;=$E$23,MOD(A1593-$E$23,int)=0),$E$24,0)+IF(MOD(A1593-$E$27,periods_per_year)=0,$E$26,0)+F1593&lt;J1592+E1593,IF(MOD(A1593-$E$27,periods_per_year)=0,$E$26,0),J1592+E1593-IF(AND(A1593&gt;=$E$23,MOD(A1593-$E$23,int)=0),$E$24,0)-F1593))))</f>
        <v>#NAME?</v>
      </c>
      <c r="H1593" s="79"/>
      <c r="I1593" s="78" t="str">
        <f t="shared" si="5"/>
        <v>#NAME?</v>
      </c>
      <c r="J1593" s="78" t="str">
        <f t="shared" si="6"/>
        <v>#NAME?</v>
      </c>
      <c r="K1593" s="78" t="str">
        <f t="shared" si="7"/>
        <v>#NAME?</v>
      </c>
      <c r="L1593" s="78" t="str">
        <f t="shared" si="8"/>
        <v>#NAME?</v>
      </c>
      <c r="M1593" s="4"/>
      <c r="N1593" s="4"/>
      <c r="O1593" s="74" t="str">
        <f t="shared" si="9"/>
        <v>#NAME?</v>
      </c>
      <c r="P1593" s="75" t="str">
        <f>IF(O1593="","",IF(OR(periods_per_year=26,periods_per_year=52),IF(periods_per_year=26,IF(O1593=1,fpdate,P1592+14),IF(periods_per_year=52,IF(O1593=1,fpdate,P1592+7),"n/a")),IF(periods_per_year=24,DATE(YEAR(fpdate),MONTH(fpdate)+(O1593-1)/2+IF(AND(DAY(fpdate)&gt;=15,MOD(O1593,2)=0),1,0),IF(MOD(O1593,2)=0,IF(DAY(fpdate)&gt;=15,DAY(fpdate)-14,DAY(fpdate)+14),DAY(fpdate))),IF(DAY(DATE(YEAR(fpdate),MONTH(fpdate)+O1593-1,DAY(fpdate)))&lt;&gt;DAY(fpdate),DATE(YEAR(fpdate),MONTH(fpdate)+O1593,0),DATE(YEAR(fpdate),MONTH(fpdate)+O1593-1,DAY(fpdate))))))</f>
        <v>#NAME?</v>
      </c>
      <c r="Q1593" s="80" t="str">
        <f>IF(O1593="","",IF(D1593&lt;&gt;"",D1593,IF(O1593=1,start_rate,IF(variable,IF(OR(O1593=1,O1593&lt;$J$23*periods_per_year),Q1592,MIN($J$24,IF(MOD(O1593-1,$J$26)=0,MAX($J$25,Q1592+$J$27),Q1592))),Q1592))))</f>
        <v>#NAME?</v>
      </c>
      <c r="R1593" s="78" t="str">
        <f t="shared" si="10"/>
        <v>#NAME?</v>
      </c>
      <c r="S1593" s="78" t="str">
        <f t="shared" si="11"/>
        <v>#NAME?</v>
      </c>
      <c r="T1593" s="78" t="str">
        <f t="shared" si="12"/>
        <v>#NAME?</v>
      </c>
      <c r="U1593" s="78" t="str">
        <f t="shared" si="13"/>
        <v>#NAME?</v>
      </c>
    </row>
    <row r="1594" ht="12.75" customHeight="1">
      <c r="A1594" s="74" t="str">
        <f t="shared" si="1"/>
        <v>#NAME?</v>
      </c>
      <c r="B1594" s="75" t="str">
        <f>IF(A1594="","",IF(OR(periods_per_year=26,periods_per_year=52),IF(periods_per_year=26,IF(A1594=1,fpdate,B1593+14),IF(periods_per_year=52,IF(A1594=1,fpdate,B1593+7),"n/a")),IF(periods_per_year=24,DATE(YEAR(fpdate),MONTH(fpdate)+(A1594-1)/2+IF(AND(DAY(fpdate)&gt;=15,MOD(A1594,2)=0),1,0),IF(MOD(A1594,2)=0,IF(DAY(fpdate)&gt;=15,DAY(fpdate)-14,DAY(fpdate)+14),DAY(fpdate))),IF(DAY(DATE(YEAR(fpdate),MONTH(fpdate)+A1594-1,DAY(fpdate)))&lt;&gt;DAY(fpdate),DATE(YEAR(fpdate),MONTH(fpdate)+A1594,0),DATE(YEAR(fpdate),MONTH(fpdate)+A1594-1,DAY(fpdate))))))</f>
        <v>#NAME?</v>
      </c>
      <c r="C1594" s="76" t="str">
        <f t="shared" si="2"/>
        <v>#NAME?</v>
      </c>
      <c r="D1594" s="77" t="str">
        <f>IF(A1594="","",IF(A1594=1,start_rate,IF(variable,IF(OR(A1594=1,A1594&lt;$J$23*periods_per_year),D1593,MIN($J$24,IF(MOD(A1594-1,$J$26)=0,MAX($J$25,D1593+$J$27),D1593))),D1593)))</f>
        <v>#NAME?</v>
      </c>
      <c r="E1594" s="78" t="str">
        <f t="shared" si="3"/>
        <v>#NAME?</v>
      </c>
      <c r="F1594" s="78" t="str">
        <f t="shared" si="4"/>
        <v>#NAME?</v>
      </c>
      <c r="G1594" s="78" t="str">
        <f>IF(OR(A1594="",A1594&lt;$E$23),"",IF(J1593&lt;=F1594,0,IF(IF(AND(A1594&gt;=$E$23,MOD(A1594-$E$23,int)=0),$E$24,0)+F1594&gt;=J1593+E1594,J1593+E1594-F1594,IF(AND(A1594&gt;=$E$23,MOD(A1594-$E$23,int)=0),$E$24,0)+IF(IF(AND(A1594&gt;=$E$23,MOD(A1594-$E$23,int)=0),$E$24,0)+IF(MOD(A1594-$E$27,periods_per_year)=0,$E$26,0)+F1594&lt;J1593+E1594,IF(MOD(A1594-$E$27,periods_per_year)=0,$E$26,0),J1593+E1594-IF(AND(A1594&gt;=$E$23,MOD(A1594-$E$23,int)=0),$E$24,0)-F1594))))</f>
        <v>#NAME?</v>
      </c>
      <c r="H1594" s="79"/>
      <c r="I1594" s="78" t="str">
        <f t="shared" si="5"/>
        <v>#NAME?</v>
      </c>
      <c r="J1594" s="78" t="str">
        <f t="shared" si="6"/>
        <v>#NAME?</v>
      </c>
      <c r="K1594" s="78" t="str">
        <f t="shared" si="7"/>
        <v>#NAME?</v>
      </c>
      <c r="L1594" s="78" t="str">
        <f t="shared" si="8"/>
        <v>#NAME?</v>
      </c>
      <c r="M1594" s="4"/>
      <c r="N1594" s="4"/>
      <c r="O1594" s="74" t="str">
        <f t="shared" si="9"/>
        <v>#NAME?</v>
      </c>
      <c r="P1594" s="75" t="str">
        <f>IF(O1594="","",IF(OR(periods_per_year=26,periods_per_year=52),IF(periods_per_year=26,IF(O1594=1,fpdate,P1593+14),IF(periods_per_year=52,IF(O1594=1,fpdate,P1593+7),"n/a")),IF(periods_per_year=24,DATE(YEAR(fpdate),MONTH(fpdate)+(O1594-1)/2+IF(AND(DAY(fpdate)&gt;=15,MOD(O1594,2)=0),1,0),IF(MOD(O1594,2)=0,IF(DAY(fpdate)&gt;=15,DAY(fpdate)-14,DAY(fpdate)+14),DAY(fpdate))),IF(DAY(DATE(YEAR(fpdate),MONTH(fpdate)+O1594-1,DAY(fpdate)))&lt;&gt;DAY(fpdate),DATE(YEAR(fpdate),MONTH(fpdate)+O1594,0),DATE(YEAR(fpdate),MONTH(fpdate)+O1594-1,DAY(fpdate))))))</f>
        <v>#NAME?</v>
      </c>
      <c r="Q1594" s="80" t="str">
        <f>IF(O1594="","",IF(D1594&lt;&gt;"",D1594,IF(O1594=1,start_rate,IF(variable,IF(OR(O1594=1,O1594&lt;$J$23*periods_per_year),Q1593,MIN($J$24,IF(MOD(O1594-1,$J$26)=0,MAX($J$25,Q1593+$J$27),Q1593))),Q1593))))</f>
        <v>#NAME?</v>
      </c>
      <c r="R1594" s="78" t="str">
        <f t="shared" si="10"/>
        <v>#NAME?</v>
      </c>
      <c r="S1594" s="78" t="str">
        <f t="shared" si="11"/>
        <v>#NAME?</v>
      </c>
      <c r="T1594" s="78" t="str">
        <f t="shared" si="12"/>
        <v>#NAME?</v>
      </c>
      <c r="U1594" s="78" t="str">
        <f t="shared" si="13"/>
        <v>#NAME?</v>
      </c>
    </row>
    <row r="1595" ht="12.75" customHeight="1">
      <c r="A1595" s="74" t="str">
        <f t="shared" si="1"/>
        <v>#NAME?</v>
      </c>
      <c r="B1595" s="75" t="str">
        <f>IF(A1595="","",IF(OR(periods_per_year=26,periods_per_year=52),IF(periods_per_year=26,IF(A1595=1,fpdate,B1594+14),IF(periods_per_year=52,IF(A1595=1,fpdate,B1594+7),"n/a")),IF(periods_per_year=24,DATE(YEAR(fpdate),MONTH(fpdate)+(A1595-1)/2+IF(AND(DAY(fpdate)&gt;=15,MOD(A1595,2)=0),1,0),IF(MOD(A1595,2)=0,IF(DAY(fpdate)&gt;=15,DAY(fpdate)-14,DAY(fpdate)+14),DAY(fpdate))),IF(DAY(DATE(YEAR(fpdate),MONTH(fpdate)+A1595-1,DAY(fpdate)))&lt;&gt;DAY(fpdate),DATE(YEAR(fpdate),MONTH(fpdate)+A1595,0),DATE(YEAR(fpdate),MONTH(fpdate)+A1595-1,DAY(fpdate))))))</f>
        <v>#NAME?</v>
      </c>
      <c r="C1595" s="76" t="str">
        <f t="shared" si="2"/>
        <v>#NAME?</v>
      </c>
      <c r="D1595" s="77" t="str">
        <f>IF(A1595="","",IF(A1595=1,start_rate,IF(variable,IF(OR(A1595=1,A1595&lt;$J$23*periods_per_year),D1594,MIN($J$24,IF(MOD(A1595-1,$J$26)=0,MAX($J$25,D1594+$J$27),D1594))),D1594)))</f>
        <v>#NAME?</v>
      </c>
      <c r="E1595" s="78" t="str">
        <f t="shared" si="3"/>
        <v>#NAME?</v>
      </c>
      <c r="F1595" s="78" t="str">
        <f t="shared" si="4"/>
        <v>#NAME?</v>
      </c>
      <c r="G1595" s="78" t="str">
        <f>IF(OR(A1595="",A1595&lt;$E$23),"",IF(J1594&lt;=F1595,0,IF(IF(AND(A1595&gt;=$E$23,MOD(A1595-$E$23,int)=0),$E$24,0)+F1595&gt;=J1594+E1595,J1594+E1595-F1595,IF(AND(A1595&gt;=$E$23,MOD(A1595-$E$23,int)=0),$E$24,0)+IF(IF(AND(A1595&gt;=$E$23,MOD(A1595-$E$23,int)=0),$E$24,0)+IF(MOD(A1595-$E$27,periods_per_year)=0,$E$26,0)+F1595&lt;J1594+E1595,IF(MOD(A1595-$E$27,periods_per_year)=0,$E$26,0),J1594+E1595-IF(AND(A1595&gt;=$E$23,MOD(A1595-$E$23,int)=0),$E$24,0)-F1595))))</f>
        <v>#NAME?</v>
      </c>
      <c r="H1595" s="79"/>
      <c r="I1595" s="78" t="str">
        <f t="shared" si="5"/>
        <v>#NAME?</v>
      </c>
      <c r="J1595" s="78" t="str">
        <f t="shared" si="6"/>
        <v>#NAME?</v>
      </c>
      <c r="K1595" s="78" t="str">
        <f t="shared" si="7"/>
        <v>#NAME?</v>
      </c>
      <c r="L1595" s="78" t="str">
        <f t="shared" si="8"/>
        <v>#NAME?</v>
      </c>
      <c r="M1595" s="4"/>
      <c r="N1595" s="4"/>
      <c r="O1595" s="74" t="str">
        <f t="shared" si="9"/>
        <v>#NAME?</v>
      </c>
      <c r="P1595" s="75" t="str">
        <f>IF(O1595="","",IF(OR(periods_per_year=26,periods_per_year=52),IF(periods_per_year=26,IF(O1595=1,fpdate,P1594+14),IF(periods_per_year=52,IF(O1595=1,fpdate,P1594+7),"n/a")),IF(periods_per_year=24,DATE(YEAR(fpdate),MONTH(fpdate)+(O1595-1)/2+IF(AND(DAY(fpdate)&gt;=15,MOD(O1595,2)=0),1,0),IF(MOD(O1595,2)=0,IF(DAY(fpdate)&gt;=15,DAY(fpdate)-14,DAY(fpdate)+14),DAY(fpdate))),IF(DAY(DATE(YEAR(fpdate),MONTH(fpdate)+O1595-1,DAY(fpdate)))&lt;&gt;DAY(fpdate),DATE(YEAR(fpdate),MONTH(fpdate)+O1595,0),DATE(YEAR(fpdate),MONTH(fpdate)+O1595-1,DAY(fpdate))))))</f>
        <v>#NAME?</v>
      </c>
      <c r="Q1595" s="80" t="str">
        <f>IF(O1595="","",IF(D1595&lt;&gt;"",D1595,IF(O1595=1,start_rate,IF(variable,IF(OR(O1595=1,O1595&lt;$J$23*periods_per_year),Q1594,MIN($J$24,IF(MOD(O1595-1,$J$26)=0,MAX($J$25,Q1594+$J$27),Q1594))),Q1594))))</f>
        <v>#NAME?</v>
      </c>
      <c r="R1595" s="78" t="str">
        <f t="shared" si="10"/>
        <v>#NAME?</v>
      </c>
      <c r="S1595" s="78" t="str">
        <f t="shared" si="11"/>
        <v>#NAME?</v>
      </c>
      <c r="T1595" s="78" t="str">
        <f t="shared" si="12"/>
        <v>#NAME?</v>
      </c>
      <c r="U1595" s="78" t="str">
        <f t="shared" si="13"/>
        <v>#NAME?</v>
      </c>
    </row>
    <row r="1596" ht="12.75" customHeight="1">
      <c r="A1596" s="74" t="str">
        <f t="shared" si="1"/>
        <v>#NAME?</v>
      </c>
      <c r="B1596" s="75" t="str">
        <f>IF(A1596="","",IF(OR(periods_per_year=26,periods_per_year=52),IF(periods_per_year=26,IF(A1596=1,fpdate,B1595+14),IF(periods_per_year=52,IF(A1596=1,fpdate,B1595+7),"n/a")),IF(periods_per_year=24,DATE(YEAR(fpdate),MONTH(fpdate)+(A1596-1)/2+IF(AND(DAY(fpdate)&gt;=15,MOD(A1596,2)=0),1,0),IF(MOD(A1596,2)=0,IF(DAY(fpdate)&gt;=15,DAY(fpdate)-14,DAY(fpdate)+14),DAY(fpdate))),IF(DAY(DATE(YEAR(fpdate),MONTH(fpdate)+A1596-1,DAY(fpdate)))&lt;&gt;DAY(fpdate),DATE(YEAR(fpdate),MONTH(fpdate)+A1596,0),DATE(YEAR(fpdate),MONTH(fpdate)+A1596-1,DAY(fpdate))))))</f>
        <v>#NAME?</v>
      </c>
      <c r="C1596" s="76" t="str">
        <f t="shared" si="2"/>
        <v>#NAME?</v>
      </c>
      <c r="D1596" s="77" t="str">
        <f>IF(A1596="","",IF(A1596=1,start_rate,IF(variable,IF(OR(A1596=1,A1596&lt;$J$23*periods_per_year),D1595,MIN($J$24,IF(MOD(A1596-1,$J$26)=0,MAX($J$25,D1595+$J$27),D1595))),D1595)))</f>
        <v>#NAME?</v>
      </c>
      <c r="E1596" s="78" t="str">
        <f t="shared" si="3"/>
        <v>#NAME?</v>
      </c>
      <c r="F1596" s="78" t="str">
        <f t="shared" si="4"/>
        <v>#NAME?</v>
      </c>
      <c r="G1596" s="78" t="str">
        <f>IF(OR(A1596="",A1596&lt;$E$23),"",IF(J1595&lt;=F1596,0,IF(IF(AND(A1596&gt;=$E$23,MOD(A1596-$E$23,int)=0),$E$24,0)+F1596&gt;=J1595+E1596,J1595+E1596-F1596,IF(AND(A1596&gt;=$E$23,MOD(A1596-$E$23,int)=0),$E$24,0)+IF(IF(AND(A1596&gt;=$E$23,MOD(A1596-$E$23,int)=0),$E$24,0)+IF(MOD(A1596-$E$27,periods_per_year)=0,$E$26,0)+F1596&lt;J1595+E1596,IF(MOD(A1596-$E$27,periods_per_year)=0,$E$26,0),J1595+E1596-IF(AND(A1596&gt;=$E$23,MOD(A1596-$E$23,int)=0),$E$24,0)-F1596))))</f>
        <v>#NAME?</v>
      </c>
      <c r="H1596" s="79"/>
      <c r="I1596" s="78" t="str">
        <f t="shared" si="5"/>
        <v>#NAME?</v>
      </c>
      <c r="J1596" s="78" t="str">
        <f t="shared" si="6"/>
        <v>#NAME?</v>
      </c>
      <c r="K1596" s="78" t="str">
        <f t="shared" si="7"/>
        <v>#NAME?</v>
      </c>
      <c r="L1596" s="78" t="str">
        <f t="shared" si="8"/>
        <v>#NAME?</v>
      </c>
      <c r="M1596" s="4"/>
      <c r="N1596" s="4"/>
      <c r="O1596" s="74" t="str">
        <f t="shared" si="9"/>
        <v>#NAME?</v>
      </c>
      <c r="P1596" s="75" t="str">
        <f>IF(O1596="","",IF(OR(periods_per_year=26,periods_per_year=52),IF(periods_per_year=26,IF(O1596=1,fpdate,P1595+14),IF(periods_per_year=52,IF(O1596=1,fpdate,P1595+7),"n/a")),IF(periods_per_year=24,DATE(YEAR(fpdate),MONTH(fpdate)+(O1596-1)/2+IF(AND(DAY(fpdate)&gt;=15,MOD(O1596,2)=0),1,0),IF(MOD(O1596,2)=0,IF(DAY(fpdate)&gt;=15,DAY(fpdate)-14,DAY(fpdate)+14),DAY(fpdate))),IF(DAY(DATE(YEAR(fpdate),MONTH(fpdate)+O1596-1,DAY(fpdate)))&lt;&gt;DAY(fpdate),DATE(YEAR(fpdate),MONTH(fpdate)+O1596,0),DATE(YEAR(fpdate),MONTH(fpdate)+O1596-1,DAY(fpdate))))))</f>
        <v>#NAME?</v>
      </c>
      <c r="Q1596" s="80" t="str">
        <f>IF(O1596="","",IF(D1596&lt;&gt;"",D1596,IF(O1596=1,start_rate,IF(variable,IF(OR(O1596=1,O1596&lt;$J$23*periods_per_year),Q1595,MIN($J$24,IF(MOD(O1596-1,$J$26)=0,MAX($J$25,Q1595+$J$27),Q1595))),Q1595))))</f>
        <v>#NAME?</v>
      </c>
      <c r="R1596" s="78" t="str">
        <f t="shared" si="10"/>
        <v>#NAME?</v>
      </c>
      <c r="S1596" s="78" t="str">
        <f t="shared" si="11"/>
        <v>#NAME?</v>
      </c>
      <c r="T1596" s="78" t="str">
        <f t="shared" si="12"/>
        <v>#NAME?</v>
      </c>
      <c r="U1596" s="78" t="str">
        <f t="shared" si="13"/>
        <v>#NAME?</v>
      </c>
    </row>
    <row r="1597" ht="12.75" customHeight="1">
      <c r="A1597" s="74" t="str">
        <f t="shared" si="1"/>
        <v>#NAME?</v>
      </c>
      <c r="B1597" s="75" t="str">
        <f>IF(A1597="","",IF(OR(periods_per_year=26,periods_per_year=52),IF(periods_per_year=26,IF(A1597=1,fpdate,B1596+14),IF(periods_per_year=52,IF(A1597=1,fpdate,B1596+7),"n/a")),IF(periods_per_year=24,DATE(YEAR(fpdate),MONTH(fpdate)+(A1597-1)/2+IF(AND(DAY(fpdate)&gt;=15,MOD(A1597,2)=0),1,0),IF(MOD(A1597,2)=0,IF(DAY(fpdate)&gt;=15,DAY(fpdate)-14,DAY(fpdate)+14),DAY(fpdate))),IF(DAY(DATE(YEAR(fpdate),MONTH(fpdate)+A1597-1,DAY(fpdate)))&lt;&gt;DAY(fpdate),DATE(YEAR(fpdate),MONTH(fpdate)+A1597,0),DATE(YEAR(fpdate),MONTH(fpdate)+A1597-1,DAY(fpdate))))))</f>
        <v>#NAME?</v>
      </c>
      <c r="C1597" s="76" t="str">
        <f t="shared" si="2"/>
        <v>#NAME?</v>
      </c>
      <c r="D1597" s="77" t="str">
        <f>IF(A1597="","",IF(A1597=1,start_rate,IF(variable,IF(OR(A1597=1,A1597&lt;$J$23*periods_per_year),D1596,MIN($J$24,IF(MOD(A1597-1,$J$26)=0,MAX($J$25,D1596+$J$27),D1596))),D1596)))</f>
        <v>#NAME?</v>
      </c>
      <c r="E1597" s="78" t="str">
        <f t="shared" si="3"/>
        <v>#NAME?</v>
      </c>
      <c r="F1597" s="78" t="str">
        <f t="shared" si="4"/>
        <v>#NAME?</v>
      </c>
      <c r="G1597" s="78" t="str">
        <f>IF(OR(A1597="",A1597&lt;$E$23),"",IF(J1596&lt;=F1597,0,IF(IF(AND(A1597&gt;=$E$23,MOD(A1597-$E$23,int)=0),$E$24,0)+F1597&gt;=J1596+E1597,J1596+E1597-F1597,IF(AND(A1597&gt;=$E$23,MOD(A1597-$E$23,int)=0),$E$24,0)+IF(IF(AND(A1597&gt;=$E$23,MOD(A1597-$E$23,int)=0),$E$24,0)+IF(MOD(A1597-$E$27,periods_per_year)=0,$E$26,0)+F1597&lt;J1596+E1597,IF(MOD(A1597-$E$27,periods_per_year)=0,$E$26,0),J1596+E1597-IF(AND(A1597&gt;=$E$23,MOD(A1597-$E$23,int)=0),$E$24,0)-F1597))))</f>
        <v>#NAME?</v>
      </c>
      <c r="H1597" s="79"/>
      <c r="I1597" s="78" t="str">
        <f t="shared" si="5"/>
        <v>#NAME?</v>
      </c>
      <c r="J1597" s="78" t="str">
        <f t="shared" si="6"/>
        <v>#NAME?</v>
      </c>
      <c r="K1597" s="78" t="str">
        <f t="shared" si="7"/>
        <v>#NAME?</v>
      </c>
      <c r="L1597" s="78" t="str">
        <f t="shared" si="8"/>
        <v>#NAME?</v>
      </c>
      <c r="M1597" s="4"/>
      <c r="N1597" s="4"/>
      <c r="O1597" s="74" t="str">
        <f t="shared" si="9"/>
        <v>#NAME?</v>
      </c>
      <c r="P1597" s="75" t="str">
        <f>IF(O1597="","",IF(OR(periods_per_year=26,periods_per_year=52),IF(periods_per_year=26,IF(O1597=1,fpdate,P1596+14),IF(periods_per_year=52,IF(O1597=1,fpdate,P1596+7),"n/a")),IF(periods_per_year=24,DATE(YEAR(fpdate),MONTH(fpdate)+(O1597-1)/2+IF(AND(DAY(fpdate)&gt;=15,MOD(O1597,2)=0),1,0),IF(MOD(O1597,2)=0,IF(DAY(fpdate)&gt;=15,DAY(fpdate)-14,DAY(fpdate)+14),DAY(fpdate))),IF(DAY(DATE(YEAR(fpdate),MONTH(fpdate)+O1597-1,DAY(fpdate)))&lt;&gt;DAY(fpdate),DATE(YEAR(fpdate),MONTH(fpdate)+O1597,0),DATE(YEAR(fpdate),MONTH(fpdate)+O1597-1,DAY(fpdate))))))</f>
        <v>#NAME?</v>
      </c>
      <c r="Q1597" s="80" t="str">
        <f>IF(O1597="","",IF(D1597&lt;&gt;"",D1597,IF(O1597=1,start_rate,IF(variable,IF(OR(O1597=1,O1597&lt;$J$23*periods_per_year),Q1596,MIN($J$24,IF(MOD(O1597-1,$J$26)=0,MAX($J$25,Q1596+$J$27),Q1596))),Q1596))))</f>
        <v>#NAME?</v>
      </c>
      <c r="R1597" s="78" t="str">
        <f t="shared" si="10"/>
        <v>#NAME?</v>
      </c>
      <c r="S1597" s="78" t="str">
        <f t="shared" si="11"/>
        <v>#NAME?</v>
      </c>
      <c r="T1597" s="78" t="str">
        <f t="shared" si="12"/>
        <v>#NAME?</v>
      </c>
      <c r="U1597" s="78" t="str">
        <f t="shared" si="13"/>
        <v>#NAME?</v>
      </c>
    </row>
    <row r="1598" ht="12.75" customHeight="1">
      <c r="A1598" s="74" t="str">
        <f t="shared" si="1"/>
        <v>#NAME?</v>
      </c>
      <c r="B1598" s="75" t="str">
        <f>IF(A1598="","",IF(OR(periods_per_year=26,periods_per_year=52),IF(periods_per_year=26,IF(A1598=1,fpdate,B1597+14),IF(periods_per_year=52,IF(A1598=1,fpdate,B1597+7),"n/a")),IF(periods_per_year=24,DATE(YEAR(fpdate),MONTH(fpdate)+(A1598-1)/2+IF(AND(DAY(fpdate)&gt;=15,MOD(A1598,2)=0),1,0),IF(MOD(A1598,2)=0,IF(DAY(fpdate)&gt;=15,DAY(fpdate)-14,DAY(fpdate)+14),DAY(fpdate))),IF(DAY(DATE(YEAR(fpdate),MONTH(fpdate)+A1598-1,DAY(fpdate)))&lt;&gt;DAY(fpdate),DATE(YEAR(fpdate),MONTH(fpdate)+A1598,0),DATE(YEAR(fpdate),MONTH(fpdate)+A1598-1,DAY(fpdate))))))</f>
        <v>#NAME?</v>
      </c>
      <c r="C1598" s="76" t="str">
        <f t="shared" si="2"/>
        <v>#NAME?</v>
      </c>
      <c r="D1598" s="77" t="str">
        <f>IF(A1598="","",IF(A1598=1,start_rate,IF(variable,IF(OR(A1598=1,A1598&lt;$J$23*periods_per_year),D1597,MIN($J$24,IF(MOD(A1598-1,$J$26)=0,MAX($J$25,D1597+$J$27),D1597))),D1597)))</f>
        <v>#NAME?</v>
      </c>
      <c r="E1598" s="78" t="str">
        <f t="shared" si="3"/>
        <v>#NAME?</v>
      </c>
      <c r="F1598" s="78" t="str">
        <f t="shared" si="4"/>
        <v>#NAME?</v>
      </c>
      <c r="G1598" s="78" t="str">
        <f>IF(OR(A1598="",A1598&lt;$E$23),"",IF(J1597&lt;=F1598,0,IF(IF(AND(A1598&gt;=$E$23,MOD(A1598-$E$23,int)=0),$E$24,0)+F1598&gt;=J1597+E1598,J1597+E1598-F1598,IF(AND(A1598&gt;=$E$23,MOD(A1598-$E$23,int)=0),$E$24,0)+IF(IF(AND(A1598&gt;=$E$23,MOD(A1598-$E$23,int)=0),$E$24,0)+IF(MOD(A1598-$E$27,periods_per_year)=0,$E$26,0)+F1598&lt;J1597+E1598,IF(MOD(A1598-$E$27,periods_per_year)=0,$E$26,0),J1597+E1598-IF(AND(A1598&gt;=$E$23,MOD(A1598-$E$23,int)=0),$E$24,0)-F1598))))</f>
        <v>#NAME?</v>
      </c>
      <c r="H1598" s="79"/>
      <c r="I1598" s="78" t="str">
        <f t="shared" si="5"/>
        <v>#NAME?</v>
      </c>
      <c r="J1598" s="78" t="str">
        <f t="shared" si="6"/>
        <v>#NAME?</v>
      </c>
      <c r="K1598" s="78" t="str">
        <f t="shared" si="7"/>
        <v>#NAME?</v>
      </c>
      <c r="L1598" s="78" t="str">
        <f t="shared" si="8"/>
        <v>#NAME?</v>
      </c>
      <c r="M1598" s="4"/>
      <c r="N1598" s="4"/>
      <c r="O1598" s="74" t="str">
        <f t="shared" si="9"/>
        <v>#NAME?</v>
      </c>
      <c r="P1598" s="75" t="str">
        <f>IF(O1598="","",IF(OR(periods_per_year=26,periods_per_year=52),IF(periods_per_year=26,IF(O1598=1,fpdate,P1597+14),IF(periods_per_year=52,IF(O1598=1,fpdate,P1597+7),"n/a")),IF(periods_per_year=24,DATE(YEAR(fpdate),MONTH(fpdate)+(O1598-1)/2+IF(AND(DAY(fpdate)&gt;=15,MOD(O1598,2)=0),1,0),IF(MOD(O1598,2)=0,IF(DAY(fpdate)&gt;=15,DAY(fpdate)-14,DAY(fpdate)+14),DAY(fpdate))),IF(DAY(DATE(YEAR(fpdate),MONTH(fpdate)+O1598-1,DAY(fpdate)))&lt;&gt;DAY(fpdate),DATE(YEAR(fpdate),MONTH(fpdate)+O1598,0),DATE(YEAR(fpdate),MONTH(fpdate)+O1598-1,DAY(fpdate))))))</f>
        <v>#NAME?</v>
      </c>
      <c r="Q1598" s="80" t="str">
        <f>IF(O1598="","",IF(D1598&lt;&gt;"",D1598,IF(O1598=1,start_rate,IF(variable,IF(OR(O1598=1,O1598&lt;$J$23*periods_per_year),Q1597,MIN($J$24,IF(MOD(O1598-1,$J$26)=0,MAX($J$25,Q1597+$J$27),Q1597))),Q1597))))</f>
        <v>#NAME?</v>
      </c>
      <c r="R1598" s="78" t="str">
        <f t="shared" si="10"/>
        <v>#NAME?</v>
      </c>
      <c r="S1598" s="78" t="str">
        <f t="shared" si="11"/>
        <v>#NAME?</v>
      </c>
      <c r="T1598" s="78" t="str">
        <f t="shared" si="12"/>
        <v>#NAME?</v>
      </c>
      <c r="U1598" s="78" t="str">
        <f t="shared" si="13"/>
        <v>#NAME?</v>
      </c>
    </row>
    <row r="1599" ht="12.75" customHeight="1">
      <c r="A1599" s="74" t="str">
        <f t="shared" si="1"/>
        <v>#NAME?</v>
      </c>
      <c r="B1599" s="75" t="str">
        <f>IF(A1599="","",IF(OR(periods_per_year=26,periods_per_year=52),IF(periods_per_year=26,IF(A1599=1,fpdate,B1598+14),IF(periods_per_year=52,IF(A1599=1,fpdate,B1598+7),"n/a")),IF(periods_per_year=24,DATE(YEAR(fpdate),MONTH(fpdate)+(A1599-1)/2+IF(AND(DAY(fpdate)&gt;=15,MOD(A1599,2)=0),1,0),IF(MOD(A1599,2)=0,IF(DAY(fpdate)&gt;=15,DAY(fpdate)-14,DAY(fpdate)+14),DAY(fpdate))),IF(DAY(DATE(YEAR(fpdate),MONTH(fpdate)+A1599-1,DAY(fpdate)))&lt;&gt;DAY(fpdate),DATE(YEAR(fpdate),MONTH(fpdate)+A1599,0),DATE(YEAR(fpdate),MONTH(fpdate)+A1599-1,DAY(fpdate))))))</f>
        <v>#NAME?</v>
      </c>
      <c r="C1599" s="76" t="str">
        <f t="shared" si="2"/>
        <v>#NAME?</v>
      </c>
      <c r="D1599" s="77" t="str">
        <f>IF(A1599="","",IF(A1599=1,start_rate,IF(variable,IF(OR(A1599=1,A1599&lt;$J$23*periods_per_year),D1598,MIN($J$24,IF(MOD(A1599-1,$J$26)=0,MAX($J$25,D1598+$J$27),D1598))),D1598)))</f>
        <v>#NAME?</v>
      </c>
      <c r="E1599" s="78" t="str">
        <f t="shared" si="3"/>
        <v>#NAME?</v>
      </c>
      <c r="F1599" s="78" t="str">
        <f t="shared" si="4"/>
        <v>#NAME?</v>
      </c>
      <c r="G1599" s="78" t="str">
        <f>IF(OR(A1599="",A1599&lt;$E$23),"",IF(J1598&lt;=F1599,0,IF(IF(AND(A1599&gt;=$E$23,MOD(A1599-$E$23,int)=0),$E$24,0)+F1599&gt;=J1598+E1599,J1598+E1599-F1599,IF(AND(A1599&gt;=$E$23,MOD(A1599-$E$23,int)=0),$E$24,0)+IF(IF(AND(A1599&gt;=$E$23,MOD(A1599-$E$23,int)=0),$E$24,0)+IF(MOD(A1599-$E$27,periods_per_year)=0,$E$26,0)+F1599&lt;J1598+E1599,IF(MOD(A1599-$E$27,periods_per_year)=0,$E$26,0),J1598+E1599-IF(AND(A1599&gt;=$E$23,MOD(A1599-$E$23,int)=0),$E$24,0)-F1599))))</f>
        <v>#NAME?</v>
      </c>
      <c r="H1599" s="79"/>
      <c r="I1599" s="78" t="str">
        <f t="shared" si="5"/>
        <v>#NAME?</v>
      </c>
      <c r="J1599" s="78" t="str">
        <f t="shared" si="6"/>
        <v>#NAME?</v>
      </c>
      <c r="K1599" s="78" t="str">
        <f t="shared" si="7"/>
        <v>#NAME?</v>
      </c>
      <c r="L1599" s="78" t="str">
        <f t="shared" si="8"/>
        <v>#NAME?</v>
      </c>
      <c r="M1599" s="4"/>
      <c r="N1599" s="4"/>
      <c r="O1599" s="74" t="str">
        <f t="shared" si="9"/>
        <v>#NAME?</v>
      </c>
      <c r="P1599" s="75" t="str">
        <f>IF(O1599="","",IF(OR(periods_per_year=26,periods_per_year=52),IF(periods_per_year=26,IF(O1599=1,fpdate,P1598+14),IF(periods_per_year=52,IF(O1599=1,fpdate,P1598+7),"n/a")),IF(periods_per_year=24,DATE(YEAR(fpdate),MONTH(fpdate)+(O1599-1)/2+IF(AND(DAY(fpdate)&gt;=15,MOD(O1599,2)=0),1,0),IF(MOD(O1599,2)=0,IF(DAY(fpdate)&gt;=15,DAY(fpdate)-14,DAY(fpdate)+14),DAY(fpdate))),IF(DAY(DATE(YEAR(fpdate),MONTH(fpdate)+O1599-1,DAY(fpdate)))&lt;&gt;DAY(fpdate),DATE(YEAR(fpdate),MONTH(fpdate)+O1599,0),DATE(YEAR(fpdate),MONTH(fpdate)+O1599-1,DAY(fpdate))))))</f>
        <v>#NAME?</v>
      </c>
      <c r="Q1599" s="80" t="str">
        <f>IF(O1599="","",IF(D1599&lt;&gt;"",D1599,IF(O1599=1,start_rate,IF(variable,IF(OR(O1599=1,O1599&lt;$J$23*periods_per_year),Q1598,MIN($J$24,IF(MOD(O1599-1,$J$26)=0,MAX($J$25,Q1598+$J$27),Q1598))),Q1598))))</f>
        <v>#NAME?</v>
      </c>
      <c r="R1599" s="78" t="str">
        <f t="shared" si="10"/>
        <v>#NAME?</v>
      </c>
      <c r="S1599" s="78" t="str">
        <f t="shared" si="11"/>
        <v>#NAME?</v>
      </c>
      <c r="T1599" s="78" t="str">
        <f t="shared" si="12"/>
        <v>#NAME?</v>
      </c>
      <c r="U1599" s="78" t="str">
        <f t="shared" si="13"/>
        <v>#NAME?</v>
      </c>
    </row>
    <row r="1600" ht="12.75" customHeight="1">
      <c r="A1600" s="74" t="str">
        <f t="shared" si="1"/>
        <v>#NAME?</v>
      </c>
      <c r="B1600" s="75" t="str">
        <f>IF(A1600="","",IF(OR(periods_per_year=26,periods_per_year=52),IF(periods_per_year=26,IF(A1600=1,fpdate,B1599+14),IF(periods_per_year=52,IF(A1600=1,fpdate,B1599+7),"n/a")),IF(periods_per_year=24,DATE(YEAR(fpdate),MONTH(fpdate)+(A1600-1)/2+IF(AND(DAY(fpdate)&gt;=15,MOD(A1600,2)=0),1,0),IF(MOD(A1600,2)=0,IF(DAY(fpdate)&gt;=15,DAY(fpdate)-14,DAY(fpdate)+14),DAY(fpdate))),IF(DAY(DATE(YEAR(fpdate),MONTH(fpdate)+A1600-1,DAY(fpdate)))&lt;&gt;DAY(fpdate),DATE(YEAR(fpdate),MONTH(fpdate)+A1600,0),DATE(YEAR(fpdate),MONTH(fpdate)+A1600-1,DAY(fpdate))))))</f>
        <v>#NAME?</v>
      </c>
      <c r="C1600" s="76" t="str">
        <f t="shared" si="2"/>
        <v>#NAME?</v>
      </c>
      <c r="D1600" s="77" t="str">
        <f>IF(A1600="","",IF(A1600=1,start_rate,IF(variable,IF(OR(A1600=1,A1600&lt;$J$23*periods_per_year),D1599,MIN($J$24,IF(MOD(A1600-1,$J$26)=0,MAX($J$25,D1599+$J$27),D1599))),D1599)))</f>
        <v>#NAME?</v>
      </c>
      <c r="E1600" s="78" t="str">
        <f t="shared" si="3"/>
        <v>#NAME?</v>
      </c>
      <c r="F1600" s="78" t="str">
        <f t="shared" si="4"/>
        <v>#NAME?</v>
      </c>
      <c r="G1600" s="78" t="str">
        <f>IF(OR(A1600="",A1600&lt;$E$23),"",IF(J1599&lt;=F1600,0,IF(IF(AND(A1600&gt;=$E$23,MOD(A1600-$E$23,int)=0),$E$24,0)+F1600&gt;=J1599+E1600,J1599+E1600-F1600,IF(AND(A1600&gt;=$E$23,MOD(A1600-$E$23,int)=0),$E$24,0)+IF(IF(AND(A1600&gt;=$E$23,MOD(A1600-$E$23,int)=0),$E$24,0)+IF(MOD(A1600-$E$27,periods_per_year)=0,$E$26,0)+F1600&lt;J1599+E1600,IF(MOD(A1600-$E$27,periods_per_year)=0,$E$26,0),J1599+E1600-IF(AND(A1600&gt;=$E$23,MOD(A1600-$E$23,int)=0),$E$24,0)-F1600))))</f>
        <v>#NAME?</v>
      </c>
      <c r="H1600" s="79"/>
      <c r="I1600" s="78" t="str">
        <f t="shared" si="5"/>
        <v>#NAME?</v>
      </c>
      <c r="J1600" s="78" t="str">
        <f t="shared" si="6"/>
        <v>#NAME?</v>
      </c>
      <c r="K1600" s="78" t="str">
        <f t="shared" si="7"/>
        <v>#NAME?</v>
      </c>
      <c r="L1600" s="78" t="str">
        <f t="shared" si="8"/>
        <v>#NAME?</v>
      </c>
      <c r="M1600" s="4"/>
      <c r="N1600" s="4"/>
      <c r="O1600" s="74" t="str">
        <f t="shared" si="9"/>
        <v>#NAME?</v>
      </c>
      <c r="P1600" s="75" t="str">
        <f>IF(O1600="","",IF(OR(periods_per_year=26,periods_per_year=52),IF(periods_per_year=26,IF(O1600=1,fpdate,P1599+14),IF(periods_per_year=52,IF(O1600=1,fpdate,P1599+7),"n/a")),IF(periods_per_year=24,DATE(YEAR(fpdate),MONTH(fpdate)+(O1600-1)/2+IF(AND(DAY(fpdate)&gt;=15,MOD(O1600,2)=0),1,0),IF(MOD(O1600,2)=0,IF(DAY(fpdate)&gt;=15,DAY(fpdate)-14,DAY(fpdate)+14),DAY(fpdate))),IF(DAY(DATE(YEAR(fpdate),MONTH(fpdate)+O1600-1,DAY(fpdate)))&lt;&gt;DAY(fpdate),DATE(YEAR(fpdate),MONTH(fpdate)+O1600,0),DATE(YEAR(fpdate),MONTH(fpdate)+O1600-1,DAY(fpdate))))))</f>
        <v>#NAME?</v>
      </c>
      <c r="Q1600" s="80" t="str">
        <f>IF(O1600="","",IF(D1600&lt;&gt;"",D1600,IF(O1600=1,start_rate,IF(variable,IF(OR(O1600=1,O1600&lt;$J$23*periods_per_year),Q1599,MIN($J$24,IF(MOD(O1600-1,$J$26)=0,MAX($J$25,Q1599+$J$27),Q1599))),Q1599))))</f>
        <v>#NAME?</v>
      </c>
      <c r="R1600" s="78" t="str">
        <f t="shared" si="10"/>
        <v>#NAME?</v>
      </c>
      <c r="S1600" s="78" t="str">
        <f t="shared" si="11"/>
        <v>#NAME?</v>
      </c>
      <c r="T1600" s="78" t="str">
        <f t="shared" si="12"/>
        <v>#NAME?</v>
      </c>
      <c r="U1600" s="78" t="str">
        <f t="shared" si="13"/>
        <v>#NAME?</v>
      </c>
    </row>
    <row r="1601" ht="12.75" customHeight="1">
      <c r="A1601" s="74" t="str">
        <f t="shared" si="1"/>
        <v>#NAME?</v>
      </c>
      <c r="B1601" s="75" t="str">
        <f>IF(A1601="","",IF(OR(periods_per_year=26,periods_per_year=52),IF(periods_per_year=26,IF(A1601=1,fpdate,B1600+14),IF(periods_per_year=52,IF(A1601=1,fpdate,B1600+7),"n/a")),IF(periods_per_year=24,DATE(YEAR(fpdate),MONTH(fpdate)+(A1601-1)/2+IF(AND(DAY(fpdate)&gt;=15,MOD(A1601,2)=0),1,0),IF(MOD(A1601,2)=0,IF(DAY(fpdate)&gt;=15,DAY(fpdate)-14,DAY(fpdate)+14),DAY(fpdate))),IF(DAY(DATE(YEAR(fpdate),MONTH(fpdate)+A1601-1,DAY(fpdate)))&lt;&gt;DAY(fpdate),DATE(YEAR(fpdate),MONTH(fpdate)+A1601,0),DATE(YEAR(fpdate),MONTH(fpdate)+A1601-1,DAY(fpdate))))))</f>
        <v>#NAME?</v>
      </c>
      <c r="C1601" s="76" t="str">
        <f t="shared" si="2"/>
        <v>#NAME?</v>
      </c>
      <c r="D1601" s="77" t="str">
        <f>IF(A1601="","",IF(A1601=1,start_rate,IF(variable,IF(OR(A1601=1,A1601&lt;$J$23*periods_per_year),D1600,MIN($J$24,IF(MOD(A1601-1,$J$26)=0,MAX($J$25,D1600+$J$27),D1600))),D1600)))</f>
        <v>#NAME?</v>
      </c>
      <c r="E1601" s="78" t="str">
        <f t="shared" si="3"/>
        <v>#NAME?</v>
      </c>
      <c r="F1601" s="78" t="str">
        <f t="shared" si="4"/>
        <v>#NAME?</v>
      </c>
      <c r="G1601" s="78" t="str">
        <f>IF(OR(A1601="",A1601&lt;$E$23),"",IF(J1600&lt;=F1601,0,IF(IF(AND(A1601&gt;=$E$23,MOD(A1601-$E$23,int)=0),$E$24,0)+F1601&gt;=J1600+E1601,J1600+E1601-F1601,IF(AND(A1601&gt;=$E$23,MOD(A1601-$E$23,int)=0),$E$24,0)+IF(IF(AND(A1601&gt;=$E$23,MOD(A1601-$E$23,int)=0),$E$24,0)+IF(MOD(A1601-$E$27,periods_per_year)=0,$E$26,0)+F1601&lt;J1600+E1601,IF(MOD(A1601-$E$27,periods_per_year)=0,$E$26,0),J1600+E1601-IF(AND(A1601&gt;=$E$23,MOD(A1601-$E$23,int)=0),$E$24,0)-F1601))))</f>
        <v>#NAME?</v>
      </c>
      <c r="H1601" s="79"/>
      <c r="I1601" s="78" t="str">
        <f t="shared" si="5"/>
        <v>#NAME?</v>
      </c>
      <c r="J1601" s="78" t="str">
        <f t="shared" si="6"/>
        <v>#NAME?</v>
      </c>
      <c r="K1601" s="78" t="str">
        <f t="shared" si="7"/>
        <v>#NAME?</v>
      </c>
      <c r="L1601" s="78" t="str">
        <f t="shared" si="8"/>
        <v>#NAME?</v>
      </c>
      <c r="M1601" s="4"/>
      <c r="N1601" s="4"/>
      <c r="O1601" s="74" t="str">
        <f t="shared" si="9"/>
        <v>#NAME?</v>
      </c>
      <c r="P1601" s="75" t="str">
        <f>IF(O1601="","",IF(OR(periods_per_year=26,periods_per_year=52),IF(periods_per_year=26,IF(O1601=1,fpdate,P1600+14),IF(periods_per_year=52,IF(O1601=1,fpdate,P1600+7),"n/a")),IF(periods_per_year=24,DATE(YEAR(fpdate),MONTH(fpdate)+(O1601-1)/2+IF(AND(DAY(fpdate)&gt;=15,MOD(O1601,2)=0),1,0),IF(MOD(O1601,2)=0,IF(DAY(fpdate)&gt;=15,DAY(fpdate)-14,DAY(fpdate)+14),DAY(fpdate))),IF(DAY(DATE(YEAR(fpdate),MONTH(fpdate)+O1601-1,DAY(fpdate)))&lt;&gt;DAY(fpdate),DATE(YEAR(fpdate),MONTH(fpdate)+O1601,0),DATE(YEAR(fpdate),MONTH(fpdate)+O1601-1,DAY(fpdate))))))</f>
        <v>#NAME?</v>
      </c>
      <c r="Q1601" s="80" t="str">
        <f>IF(O1601="","",IF(D1601&lt;&gt;"",D1601,IF(O1601=1,start_rate,IF(variable,IF(OR(O1601=1,O1601&lt;$J$23*periods_per_year),Q1600,MIN($J$24,IF(MOD(O1601-1,$J$26)=0,MAX($J$25,Q1600+$J$27),Q1600))),Q1600))))</f>
        <v>#NAME?</v>
      </c>
      <c r="R1601" s="78" t="str">
        <f t="shared" si="10"/>
        <v>#NAME?</v>
      </c>
      <c r="S1601" s="78" t="str">
        <f t="shared" si="11"/>
        <v>#NAME?</v>
      </c>
      <c r="T1601" s="78" t="str">
        <f t="shared" si="12"/>
        <v>#NAME?</v>
      </c>
      <c r="U1601" s="78" t="str">
        <f t="shared" si="13"/>
        <v>#NAME?</v>
      </c>
    </row>
    <row r="1602" ht="12.75" customHeight="1">
      <c r="A1602" s="74" t="str">
        <f t="shared" si="1"/>
        <v>#NAME?</v>
      </c>
      <c r="B1602" s="75" t="str">
        <f>IF(A1602="","",IF(OR(periods_per_year=26,periods_per_year=52),IF(periods_per_year=26,IF(A1602=1,fpdate,B1601+14),IF(periods_per_year=52,IF(A1602=1,fpdate,B1601+7),"n/a")),IF(periods_per_year=24,DATE(YEAR(fpdate),MONTH(fpdate)+(A1602-1)/2+IF(AND(DAY(fpdate)&gt;=15,MOD(A1602,2)=0),1,0),IF(MOD(A1602,2)=0,IF(DAY(fpdate)&gt;=15,DAY(fpdate)-14,DAY(fpdate)+14),DAY(fpdate))),IF(DAY(DATE(YEAR(fpdate),MONTH(fpdate)+A1602-1,DAY(fpdate)))&lt;&gt;DAY(fpdate),DATE(YEAR(fpdate),MONTH(fpdate)+A1602,0),DATE(YEAR(fpdate),MONTH(fpdate)+A1602-1,DAY(fpdate))))))</f>
        <v>#NAME?</v>
      </c>
      <c r="C1602" s="76" t="str">
        <f t="shared" si="2"/>
        <v>#NAME?</v>
      </c>
      <c r="D1602" s="77" t="str">
        <f>IF(A1602="","",IF(A1602=1,start_rate,IF(variable,IF(OR(A1602=1,A1602&lt;$J$23*periods_per_year),D1601,MIN($J$24,IF(MOD(A1602-1,$J$26)=0,MAX($J$25,D1601+$J$27),D1601))),D1601)))</f>
        <v>#NAME?</v>
      </c>
      <c r="E1602" s="78" t="str">
        <f t="shared" si="3"/>
        <v>#NAME?</v>
      </c>
      <c r="F1602" s="78" t="str">
        <f t="shared" si="4"/>
        <v>#NAME?</v>
      </c>
      <c r="G1602" s="78" t="str">
        <f>IF(OR(A1602="",A1602&lt;$E$23),"",IF(J1601&lt;=F1602,0,IF(IF(AND(A1602&gt;=$E$23,MOD(A1602-$E$23,int)=0),$E$24,0)+F1602&gt;=J1601+E1602,J1601+E1602-F1602,IF(AND(A1602&gt;=$E$23,MOD(A1602-$E$23,int)=0),$E$24,0)+IF(IF(AND(A1602&gt;=$E$23,MOD(A1602-$E$23,int)=0),$E$24,0)+IF(MOD(A1602-$E$27,periods_per_year)=0,$E$26,0)+F1602&lt;J1601+E1602,IF(MOD(A1602-$E$27,periods_per_year)=0,$E$26,0),J1601+E1602-IF(AND(A1602&gt;=$E$23,MOD(A1602-$E$23,int)=0),$E$24,0)-F1602))))</f>
        <v>#NAME?</v>
      </c>
      <c r="H1602" s="79"/>
      <c r="I1602" s="78" t="str">
        <f t="shared" si="5"/>
        <v>#NAME?</v>
      </c>
      <c r="J1602" s="78" t="str">
        <f t="shared" si="6"/>
        <v>#NAME?</v>
      </c>
      <c r="K1602" s="78" t="str">
        <f t="shared" si="7"/>
        <v>#NAME?</v>
      </c>
      <c r="L1602" s="78" t="str">
        <f t="shared" si="8"/>
        <v>#NAME?</v>
      </c>
      <c r="M1602" s="4"/>
      <c r="N1602" s="4"/>
      <c r="O1602" s="74" t="str">
        <f t="shared" si="9"/>
        <v>#NAME?</v>
      </c>
      <c r="P1602" s="75" t="str">
        <f>IF(O1602="","",IF(OR(periods_per_year=26,periods_per_year=52),IF(periods_per_year=26,IF(O1602=1,fpdate,P1601+14),IF(periods_per_year=52,IF(O1602=1,fpdate,P1601+7),"n/a")),IF(periods_per_year=24,DATE(YEAR(fpdate),MONTH(fpdate)+(O1602-1)/2+IF(AND(DAY(fpdate)&gt;=15,MOD(O1602,2)=0),1,0),IF(MOD(O1602,2)=0,IF(DAY(fpdate)&gt;=15,DAY(fpdate)-14,DAY(fpdate)+14),DAY(fpdate))),IF(DAY(DATE(YEAR(fpdate),MONTH(fpdate)+O1602-1,DAY(fpdate)))&lt;&gt;DAY(fpdate),DATE(YEAR(fpdate),MONTH(fpdate)+O1602,0),DATE(YEAR(fpdate),MONTH(fpdate)+O1602-1,DAY(fpdate))))))</f>
        <v>#NAME?</v>
      </c>
      <c r="Q1602" s="80" t="str">
        <f>IF(O1602="","",IF(D1602&lt;&gt;"",D1602,IF(O1602=1,start_rate,IF(variable,IF(OR(O1602=1,O1602&lt;$J$23*periods_per_year),Q1601,MIN($J$24,IF(MOD(O1602-1,$J$26)=0,MAX($J$25,Q1601+$J$27),Q1601))),Q1601))))</f>
        <v>#NAME?</v>
      </c>
      <c r="R1602" s="78" t="str">
        <f t="shared" si="10"/>
        <v>#NAME?</v>
      </c>
      <c r="S1602" s="78" t="str">
        <f t="shared" si="11"/>
        <v>#NAME?</v>
      </c>
      <c r="T1602" s="78" t="str">
        <f t="shared" si="12"/>
        <v>#NAME?</v>
      </c>
      <c r="U1602" s="78" t="str">
        <f t="shared" si="13"/>
        <v>#NAME?</v>
      </c>
    </row>
    <row r="1603" ht="12.75" customHeight="1">
      <c r="A1603" s="74" t="str">
        <f t="shared" si="1"/>
        <v>#NAME?</v>
      </c>
      <c r="B1603" s="75" t="str">
        <f>IF(A1603="","",IF(OR(periods_per_year=26,periods_per_year=52),IF(periods_per_year=26,IF(A1603=1,fpdate,B1602+14),IF(periods_per_year=52,IF(A1603=1,fpdate,B1602+7),"n/a")),IF(periods_per_year=24,DATE(YEAR(fpdate),MONTH(fpdate)+(A1603-1)/2+IF(AND(DAY(fpdate)&gt;=15,MOD(A1603,2)=0),1,0),IF(MOD(A1603,2)=0,IF(DAY(fpdate)&gt;=15,DAY(fpdate)-14,DAY(fpdate)+14),DAY(fpdate))),IF(DAY(DATE(YEAR(fpdate),MONTH(fpdate)+A1603-1,DAY(fpdate)))&lt;&gt;DAY(fpdate),DATE(YEAR(fpdate),MONTH(fpdate)+A1603,0),DATE(YEAR(fpdate),MONTH(fpdate)+A1603-1,DAY(fpdate))))))</f>
        <v>#NAME?</v>
      </c>
      <c r="C1603" s="76" t="str">
        <f t="shared" si="2"/>
        <v>#NAME?</v>
      </c>
      <c r="D1603" s="77" t="str">
        <f>IF(A1603="","",IF(A1603=1,start_rate,IF(variable,IF(OR(A1603=1,A1603&lt;$J$23*periods_per_year),D1602,MIN($J$24,IF(MOD(A1603-1,$J$26)=0,MAX($J$25,D1602+$J$27),D1602))),D1602)))</f>
        <v>#NAME?</v>
      </c>
      <c r="E1603" s="78" t="str">
        <f t="shared" si="3"/>
        <v>#NAME?</v>
      </c>
      <c r="F1603" s="78" t="str">
        <f t="shared" si="4"/>
        <v>#NAME?</v>
      </c>
      <c r="G1603" s="78" t="str">
        <f>IF(OR(A1603="",A1603&lt;$E$23),"",IF(J1602&lt;=F1603,0,IF(IF(AND(A1603&gt;=$E$23,MOD(A1603-$E$23,int)=0),$E$24,0)+F1603&gt;=J1602+E1603,J1602+E1603-F1603,IF(AND(A1603&gt;=$E$23,MOD(A1603-$E$23,int)=0),$E$24,0)+IF(IF(AND(A1603&gt;=$E$23,MOD(A1603-$E$23,int)=0),$E$24,0)+IF(MOD(A1603-$E$27,periods_per_year)=0,$E$26,0)+F1603&lt;J1602+E1603,IF(MOD(A1603-$E$27,periods_per_year)=0,$E$26,0),J1602+E1603-IF(AND(A1603&gt;=$E$23,MOD(A1603-$E$23,int)=0),$E$24,0)-F1603))))</f>
        <v>#NAME?</v>
      </c>
      <c r="H1603" s="79"/>
      <c r="I1603" s="78" t="str">
        <f t="shared" si="5"/>
        <v>#NAME?</v>
      </c>
      <c r="J1603" s="78" t="str">
        <f t="shared" si="6"/>
        <v>#NAME?</v>
      </c>
      <c r="K1603" s="78" t="str">
        <f t="shared" si="7"/>
        <v>#NAME?</v>
      </c>
      <c r="L1603" s="78" t="str">
        <f t="shared" si="8"/>
        <v>#NAME?</v>
      </c>
      <c r="M1603" s="4"/>
      <c r="N1603" s="4"/>
      <c r="O1603" s="74" t="str">
        <f t="shared" si="9"/>
        <v>#NAME?</v>
      </c>
      <c r="P1603" s="75" t="str">
        <f>IF(O1603="","",IF(OR(periods_per_year=26,periods_per_year=52),IF(periods_per_year=26,IF(O1603=1,fpdate,P1602+14),IF(periods_per_year=52,IF(O1603=1,fpdate,P1602+7),"n/a")),IF(periods_per_year=24,DATE(YEAR(fpdate),MONTH(fpdate)+(O1603-1)/2+IF(AND(DAY(fpdate)&gt;=15,MOD(O1603,2)=0),1,0),IF(MOD(O1603,2)=0,IF(DAY(fpdate)&gt;=15,DAY(fpdate)-14,DAY(fpdate)+14),DAY(fpdate))),IF(DAY(DATE(YEAR(fpdate),MONTH(fpdate)+O1603-1,DAY(fpdate)))&lt;&gt;DAY(fpdate),DATE(YEAR(fpdate),MONTH(fpdate)+O1603,0),DATE(YEAR(fpdate),MONTH(fpdate)+O1603-1,DAY(fpdate))))))</f>
        <v>#NAME?</v>
      </c>
      <c r="Q1603" s="80" t="str">
        <f>IF(O1603="","",IF(D1603&lt;&gt;"",D1603,IF(O1603=1,start_rate,IF(variable,IF(OR(O1603=1,O1603&lt;$J$23*periods_per_year),Q1602,MIN($J$24,IF(MOD(O1603-1,$J$26)=0,MAX($J$25,Q1602+$J$27),Q1602))),Q1602))))</f>
        <v>#NAME?</v>
      </c>
      <c r="R1603" s="78" t="str">
        <f t="shared" si="10"/>
        <v>#NAME?</v>
      </c>
      <c r="S1603" s="78" t="str">
        <f t="shared" si="11"/>
        <v>#NAME?</v>
      </c>
      <c r="T1603" s="78" t="str">
        <f t="shared" si="12"/>
        <v>#NAME?</v>
      </c>
      <c r="U1603" s="78" t="str">
        <f t="shared" si="13"/>
        <v>#NAME?</v>
      </c>
    </row>
    <row r="1604" ht="12.75" customHeight="1">
      <c r="A1604" s="74" t="str">
        <f t="shared" si="1"/>
        <v>#NAME?</v>
      </c>
      <c r="B1604" s="75" t="str">
        <f>IF(A1604="","",IF(OR(periods_per_year=26,periods_per_year=52),IF(periods_per_year=26,IF(A1604=1,fpdate,B1603+14),IF(periods_per_year=52,IF(A1604=1,fpdate,B1603+7),"n/a")),IF(periods_per_year=24,DATE(YEAR(fpdate),MONTH(fpdate)+(A1604-1)/2+IF(AND(DAY(fpdate)&gt;=15,MOD(A1604,2)=0),1,0),IF(MOD(A1604,2)=0,IF(DAY(fpdate)&gt;=15,DAY(fpdate)-14,DAY(fpdate)+14),DAY(fpdate))),IF(DAY(DATE(YEAR(fpdate),MONTH(fpdate)+A1604-1,DAY(fpdate)))&lt;&gt;DAY(fpdate),DATE(YEAR(fpdate),MONTH(fpdate)+A1604,0),DATE(YEAR(fpdate),MONTH(fpdate)+A1604-1,DAY(fpdate))))))</f>
        <v>#NAME?</v>
      </c>
      <c r="C1604" s="76" t="str">
        <f t="shared" si="2"/>
        <v>#NAME?</v>
      </c>
      <c r="D1604" s="77" t="str">
        <f>IF(A1604="","",IF(A1604=1,start_rate,IF(variable,IF(OR(A1604=1,A1604&lt;$J$23*periods_per_year),D1603,MIN($J$24,IF(MOD(A1604-1,$J$26)=0,MAX($J$25,D1603+$J$27),D1603))),D1603)))</f>
        <v>#NAME?</v>
      </c>
      <c r="E1604" s="78" t="str">
        <f t="shared" si="3"/>
        <v>#NAME?</v>
      </c>
      <c r="F1604" s="78" t="str">
        <f t="shared" si="4"/>
        <v>#NAME?</v>
      </c>
      <c r="G1604" s="78" t="str">
        <f>IF(OR(A1604="",A1604&lt;$E$23),"",IF(J1603&lt;=F1604,0,IF(IF(AND(A1604&gt;=$E$23,MOD(A1604-$E$23,int)=0),$E$24,0)+F1604&gt;=J1603+E1604,J1603+E1604-F1604,IF(AND(A1604&gt;=$E$23,MOD(A1604-$E$23,int)=0),$E$24,0)+IF(IF(AND(A1604&gt;=$E$23,MOD(A1604-$E$23,int)=0),$E$24,0)+IF(MOD(A1604-$E$27,periods_per_year)=0,$E$26,0)+F1604&lt;J1603+E1604,IF(MOD(A1604-$E$27,periods_per_year)=0,$E$26,0),J1603+E1604-IF(AND(A1604&gt;=$E$23,MOD(A1604-$E$23,int)=0),$E$24,0)-F1604))))</f>
        <v>#NAME?</v>
      </c>
      <c r="H1604" s="79"/>
      <c r="I1604" s="78" t="str">
        <f t="shared" si="5"/>
        <v>#NAME?</v>
      </c>
      <c r="J1604" s="78" t="str">
        <f t="shared" si="6"/>
        <v>#NAME?</v>
      </c>
      <c r="K1604" s="78" t="str">
        <f t="shared" si="7"/>
        <v>#NAME?</v>
      </c>
      <c r="L1604" s="78" t="str">
        <f t="shared" si="8"/>
        <v>#NAME?</v>
      </c>
      <c r="M1604" s="4"/>
      <c r="N1604" s="4"/>
      <c r="O1604" s="74" t="str">
        <f t="shared" si="9"/>
        <v>#NAME?</v>
      </c>
      <c r="P1604" s="75" t="str">
        <f>IF(O1604="","",IF(OR(periods_per_year=26,periods_per_year=52),IF(periods_per_year=26,IF(O1604=1,fpdate,P1603+14),IF(periods_per_year=52,IF(O1604=1,fpdate,P1603+7),"n/a")),IF(periods_per_year=24,DATE(YEAR(fpdate),MONTH(fpdate)+(O1604-1)/2+IF(AND(DAY(fpdate)&gt;=15,MOD(O1604,2)=0),1,0),IF(MOD(O1604,2)=0,IF(DAY(fpdate)&gt;=15,DAY(fpdate)-14,DAY(fpdate)+14),DAY(fpdate))),IF(DAY(DATE(YEAR(fpdate),MONTH(fpdate)+O1604-1,DAY(fpdate)))&lt;&gt;DAY(fpdate),DATE(YEAR(fpdate),MONTH(fpdate)+O1604,0),DATE(YEAR(fpdate),MONTH(fpdate)+O1604-1,DAY(fpdate))))))</f>
        <v>#NAME?</v>
      </c>
      <c r="Q1604" s="80" t="str">
        <f>IF(O1604="","",IF(D1604&lt;&gt;"",D1604,IF(O1604=1,start_rate,IF(variable,IF(OR(O1604=1,O1604&lt;$J$23*periods_per_year),Q1603,MIN($J$24,IF(MOD(O1604-1,$J$26)=0,MAX($J$25,Q1603+$J$27),Q1603))),Q1603))))</f>
        <v>#NAME?</v>
      </c>
      <c r="R1604" s="78" t="str">
        <f t="shared" si="10"/>
        <v>#NAME?</v>
      </c>
      <c r="S1604" s="78" t="str">
        <f t="shared" si="11"/>
        <v>#NAME?</v>
      </c>
      <c r="T1604" s="78" t="str">
        <f t="shared" si="12"/>
        <v>#NAME?</v>
      </c>
      <c r="U1604" s="78" t="str">
        <f t="shared" si="13"/>
        <v>#NAME?</v>
      </c>
    </row>
    <row r="1605" ht="12.75" customHeight="1">
      <c r="A1605" s="74" t="str">
        <f t="shared" si="1"/>
        <v>#NAME?</v>
      </c>
      <c r="B1605" s="75" t="str">
        <f>IF(A1605="","",IF(OR(periods_per_year=26,periods_per_year=52),IF(periods_per_year=26,IF(A1605=1,fpdate,B1604+14),IF(periods_per_year=52,IF(A1605=1,fpdate,B1604+7),"n/a")),IF(periods_per_year=24,DATE(YEAR(fpdate),MONTH(fpdate)+(A1605-1)/2+IF(AND(DAY(fpdate)&gt;=15,MOD(A1605,2)=0),1,0),IF(MOD(A1605,2)=0,IF(DAY(fpdate)&gt;=15,DAY(fpdate)-14,DAY(fpdate)+14),DAY(fpdate))),IF(DAY(DATE(YEAR(fpdate),MONTH(fpdate)+A1605-1,DAY(fpdate)))&lt;&gt;DAY(fpdate),DATE(YEAR(fpdate),MONTH(fpdate)+A1605,0),DATE(YEAR(fpdate),MONTH(fpdate)+A1605-1,DAY(fpdate))))))</f>
        <v>#NAME?</v>
      </c>
      <c r="C1605" s="76" t="str">
        <f t="shared" si="2"/>
        <v>#NAME?</v>
      </c>
      <c r="D1605" s="77" t="str">
        <f>IF(A1605="","",IF(A1605=1,start_rate,IF(variable,IF(OR(A1605=1,A1605&lt;$J$23*periods_per_year),D1604,MIN($J$24,IF(MOD(A1605-1,$J$26)=0,MAX($J$25,D1604+$J$27),D1604))),D1604)))</f>
        <v>#NAME?</v>
      </c>
      <c r="E1605" s="78" t="str">
        <f t="shared" si="3"/>
        <v>#NAME?</v>
      </c>
      <c r="F1605" s="78" t="str">
        <f t="shared" si="4"/>
        <v>#NAME?</v>
      </c>
      <c r="G1605" s="78" t="str">
        <f>IF(OR(A1605="",A1605&lt;$E$23),"",IF(J1604&lt;=F1605,0,IF(IF(AND(A1605&gt;=$E$23,MOD(A1605-$E$23,int)=0),$E$24,0)+F1605&gt;=J1604+E1605,J1604+E1605-F1605,IF(AND(A1605&gt;=$E$23,MOD(A1605-$E$23,int)=0),$E$24,0)+IF(IF(AND(A1605&gt;=$E$23,MOD(A1605-$E$23,int)=0),$E$24,0)+IF(MOD(A1605-$E$27,periods_per_year)=0,$E$26,0)+F1605&lt;J1604+E1605,IF(MOD(A1605-$E$27,periods_per_year)=0,$E$26,0),J1604+E1605-IF(AND(A1605&gt;=$E$23,MOD(A1605-$E$23,int)=0),$E$24,0)-F1605))))</f>
        <v>#NAME?</v>
      </c>
      <c r="H1605" s="79"/>
      <c r="I1605" s="78" t="str">
        <f t="shared" si="5"/>
        <v>#NAME?</v>
      </c>
      <c r="J1605" s="78" t="str">
        <f t="shared" si="6"/>
        <v>#NAME?</v>
      </c>
      <c r="K1605" s="78" t="str">
        <f t="shared" si="7"/>
        <v>#NAME?</v>
      </c>
      <c r="L1605" s="78" t="str">
        <f t="shared" si="8"/>
        <v>#NAME?</v>
      </c>
      <c r="M1605" s="4"/>
      <c r="N1605" s="4"/>
      <c r="O1605" s="74" t="str">
        <f t="shared" si="9"/>
        <v>#NAME?</v>
      </c>
      <c r="P1605" s="75" t="str">
        <f>IF(O1605="","",IF(OR(periods_per_year=26,periods_per_year=52),IF(periods_per_year=26,IF(O1605=1,fpdate,P1604+14),IF(periods_per_year=52,IF(O1605=1,fpdate,P1604+7),"n/a")),IF(periods_per_year=24,DATE(YEAR(fpdate),MONTH(fpdate)+(O1605-1)/2+IF(AND(DAY(fpdate)&gt;=15,MOD(O1605,2)=0),1,0),IF(MOD(O1605,2)=0,IF(DAY(fpdate)&gt;=15,DAY(fpdate)-14,DAY(fpdate)+14),DAY(fpdate))),IF(DAY(DATE(YEAR(fpdate),MONTH(fpdate)+O1605-1,DAY(fpdate)))&lt;&gt;DAY(fpdate),DATE(YEAR(fpdate),MONTH(fpdate)+O1605,0),DATE(YEAR(fpdate),MONTH(fpdate)+O1605-1,DAY(fpdate))))))</f>
        <v>#NAME?</v>
      </c>
      <c r="Q1605" s="80" t="str">
        <f>IF(O1605="","",IF(D1605&lt;&gt;"",D1605,IF(O1605=1,start_rate,IF(variable,IF(OR(O1605=1,O1605&lt;$J$23*periods_per_year),Q1604,MIN($J$24,IF(MOD(O1605-1,$J$26)=0,MAX($J$25,Q1604+$J$27),Q1604))),Q1604))))</f>
        <v>#NAME?</v>
      </c>
      <c r="R1605" s="78" t="str">
        <f t="shared" si="10"/>
        <v>#NAME?</v>
      </c>
      <c r="S1605" s="78" t="str">
        <f t="shared" si="11"/>
        <v>#NAME?</v>
      </c>
      <c r="T1605" s="78" t="str">
        <f t="shared" si="12"/>
        <v>#NAME?</v>
      </c>
      <c r="U1605" s="78" t="str">
        <f t="shared" si="13"/>
        <v>#NAME?</v>
      </c>
    </row>
    <row r="1606" ht="12.75" customHeight="1">
      <c r="A1606" s="74" t="str">
        <f t="shared" si="1"/>
        <v>#NAME?</v>
      </c>
      <c r="B1606" s="75" t="str">
        <f>IF(A1606="","",IF(OR(periods_per_year=26,periods_per_year=52),IF(periods_per_year=26,IF(A1606=1,fpdate,B1605+14),IF(periods_per_year=52,IF(A1606=1,fpdate,B1605+7),"n/a")),IF(periods_per_year=24,DATE(YEAR(fpdate),MONTH(fpdate)+(A1606-1)/2+IF(AND(DAY(fpdate)&gt;=15,MOD(A1606,2)=0),1,0),IF(MOD(A1606,2)=0,IF(DAY(fpdate)&gt;=15,DAY(fpdate)-14,DAY(fpdate)+14),DAY(fpdate))),IF(DAY(DATE(YEAR(fpdate),MONTH(fpdate)+A1606-1,DAY(fpdate)))&lt;&gt;DAY(fpdate),DATE(YEAR(fpdate),MONTH(fpdate)+A1606,0),DATE(YEAR(fpdate),MONTH(fpdate)+A1606-1,DAY(fpdate))))))</f>
        <v>#NAME?</v>
      </c>
      <c r="C1606" s="76" t="str">
        <f t="shared" si="2"/>
        <v>#NAME?</v>
      </c>
      <c r="D1606" s="77" t="str">
        <f>IF(A1606="","",IF(A1606=1,start_rate,IF(variable,IF(OR(A1606=1,A1606&lt;$J$23*periods_per_year),D1605,MIN($J$24,IF(MOD(A1606-1,$J$26)=0,MAX($J$25,D1605+$J$27),D1605))),D1605)))</f>
        <v>#NAME?</v>
      </c>
      <c r="E1606" s="78" t="str">
        <f t="shared" si="3"/>
        <v>#NAME?</v>
      </c>
      <c r="F1606" s="78" t="str">
        <f t="shared" si="4"/>
        <v>#NAME?</v>
      </c>
      <c r="G1606" s="78" t="str">
        <f>IF(OR(A1606="",A1606&lt;$E$23),"",IF(J1605&lt;=F1606,0,IF(IF(AND(A1606&gt;=$E$23,MOD(A1606-$E$23,int)=0),$E$24,0)+F1606&gt;=J1605+E1606,J1605+E1606-F1606,IF(AND(A1606&gt;=$E$23,MOD(A1606-$E$23,int)=0),$E$24,0)+IF(IF(AND(A1606&gt;=$E$23,MOD(A1606-$E$23,int)=0),$E$24,0)+IF(MOD(A1606-$E$27,periods_per_year)=0,$E$26,0)+F1606&lt;J1605+E1606,IF(MOD(A1606-$E$27,periods_per_year)=0,$E$26,0),J1605+E1606-IF(AND(A1606&gt;=$E$23,MOD(A1606-$E$23,int)=0),$E$24,0)-F1606))))</f>
        <v>#NAME?</v>
      </c>
      <c r="H1606" s="79"/>
      <c r="I1606" s="78" t="str">
        <f t="shared" si="5"/>
        <v>#NAME?</v>
      </c>
      <c r="J1606" s="78" t="str">
        <f t="shared" si="6"/>
        <v>#NAME?</v>
      </c>
      <c r="K1606" s="78" t="str">
        <f t="shared" si="7"/>
        <v>#NAME?</v>
      </c>
      <c r="L1606" s="78" t="str">
        <f t="shared" si="8"/>
        <v>#NAME?</v>
      </c>
      <c r="M1606" s="4"/>
      <c r="N1606" s="4"/>
      <c r="O1606" s="74" t="str">
        <f t="shared" si="9"/>
        <v>#NAME?</v>
      </c>
      <c r="P1606" s="75" t="str">
        <f>IF(O1606="","",IF(OR(periods_per_year=26,periods_per_year=52),IF(periods_per_year=26,IF(O1606=1,fpdate,P1605+14),IF(periods_per_year=52,IF(O1606=1,fpdate,P1605+7),"n/a")),IF(periods_per_year=24,DATE(YEAR(fpdate),MONTH(fpdate)+(O1606-1)/2+IF(AND(DAY(fpdate)&gt;=15,MOD(O1606,2)=0),1,0),IF(MOD(O1606,2)=0,IF(DAY(fpdate)&gt;=15,DAY(fpdate)-14,DAY(fpdate)+14),DAY(fpdate))),IF(DAY(DATE(YEAR(fpdate),MONTH(fpdate)+O1606-1,DAY(fpdate)))&lt;&gt;DAY(fpdate),DATE(YEAR(fpdate),MONTH(fpdate)+O1606,0),DATE(YEAR(fpdate),MONTH(fpdate)+O1606-1,DAY(fpdate))))))</f>
        <v>#NAME?</v>
      </c>
      <c r="Q1606" s="80" t="str">
        <f>IF(O1606="","",IF(D1606&lt;&gt;"",D1606,IF(O1606=1,start_rate,IF(variable,IF(OR(O1606=1,O1606&lt;$J$23*periods_per_year),Q1605,MIN($J$24,IF(MOD(O1606-1,$J$26)=0,MAX($J$25,Q1605+$J$27),Q1605))),Q1605))))</f>
        <v>#NAME?</v>
      </c>
      <c r="R1606" s="78" t="str">
        <f t="shared" si="10"/>
        <v>#NAME?</v>
      </c>
      <c r="S1606" s="78" t="str">
        <f t="shared" si="11"/>
        <v>#NAME?</v>
      </c>
      <c r="T1606" s="78" t="str">
        <f t="shared" si="12"/>
        <v>#NAME?</v>
      </c>
      <c r="U1606" s="78" t="str">
        <f t="shared" si="13"/>
        <v>#NAME?</v>
      </c>
    </row>
    <row r="1607" ht="12.75" customHeight="1">
      <c r="A1607" s="74" t="str">
        <f t="shared" si="1"/>
        <v>#NAME?</v>
      </c>
      <c r="B1607" s="75" t="str">
        <f>IF(A1607="","",IF(OR(periods_per_year=26,periods_per_year=52),IF(periods_per_year=26,IF(A1607=1,fpdate,B1606+14),IF(periods_per_year=52,IF(A1607=1,fpdate,B1606+7),"n/a")),IF(periods_per_year=24,DATE(YEAR(fpdate),MONTH(fpdate)+(A1607-1)/2+IF(AND(DAY(fpdate)&gt;=15,MOD(A1607,2)=0),1,0),IF(MOD(A1607,2)=0,IF(DAY(fpdate)&gt;=15,DAY(fpdate)-14,DAY(fpdate)+14),DAY(fpdate))),IF(DAY(DATE(YEAR(fpdate),MONTH(fpdate)+A1607-1,DAY(fpdate)))&lt;&gt;DAY(fpdate),DATE(YEAR(fpdate),MONTH(fpdate)+A1607,0),DATE(YEAR(fpdate),MONTH(fpdate)+A1607-1,DAY(fpdate))))))</f>
        <v>#NAME?</v>
      </c>
      <c r="C1607" s="76" t="str">
        <f t="shared" si="2"/>
        <v>#NAME?</v>
      </c>
      <c r="D1607" s="77" t="str">
        <f>IF(A1607="","",IF(A1607=1,start_rate,IF(variable,IF(OR(A1607=1,A1607&lt;$J$23*periods_per_year),D1606,MIN($J$24,IF(MOD(A1607-1,$J$26)=0,MAX($J$25,D1606+$J$27),D1606))),D1606)))</f>
        <v>#NAME?</v>
      </c>
      <c r="E1607" s="78" t="str">
        <f t="shared" si="3"/>
        <v>#NAME?</v>
      </c>
      <c r="F1607" s="78" t="str">
        <f t="shared" si="4"/>
        <v>#NAME?</v>
      </c>
      <c r="G1607" s="78" t="str">
        <f>IF(OR(A1607="",A1607&lt;$E$23),"",IF(J1606&lt;=F1607,0,IF(IF(AND(A1607&gt;=$E$23,MOD(A1607-$E$23,int)=0),$E$24,0)+F1607&gt;=J1606+E1607,J1606+E1607-F1607,IF(AND(A1607&gt;=$E$23,MOD(A1607-$E$23,int)=0),$E$24,0)+IF(IF(AND(A1607&gt;=$E$23,MOD(A1607-$E$23,int)=0),$E$24,0)+IF(MOD(A1607-$E$27,periods_per_year)=0,$E$26,0)+F1607&lt;J1606+E1607,IF(MOD(A1607-$E$27,periods_per_year)=0,$E$26,0),J1606+E1607-IF(AND(A1607&gt;=$E$23,MOD(A1607-$E$23,int)=0),$E$24,0)-F1607))))</f>
        <v>#NAME?</v>
      </c>
      <c r="H1607" s="79"/>
      <c r="I1607" s="78" t="str">
        <f t="shared" si="5"/>
        <v>#NAME?</v>
      </c>
      <c r="J1607" s="78" t="str">
        <f t="shared" si="6"/>
        <v>#NAME?</v>
      </c>
      <c r="K1607" s="78" t="str">
        <f t="shared" si="7"/>
        <v>#NAME?</v>
      </c>
      <c r="L1607" s="78" t="str">
        <f t="shared" si="8"/>
        <v>#NAME?</v>
      </c>
      <c r="M1607" s="4"/>
      <c r="N1607" s="4"/>
      <c r="O1607" s="74" t="str">
        <f t="shared" si="9"/>
        <v>#NAME?</v>
      </c>
      <c r="P1607" s="75" t="str">
        <f>IF(O1607="","",IF(OR(periods_per_year=26,periods_per_year=52),IF(periods_per_year=26,IF(O1607=1,fpdate,P1606+14),IF(periods_per_year=52,IF(O1607=1,fpdate,P1606+7),"n/a")),IF(periods_per_year=24,DATE(YEAR(fpdate),MONTH(fpdate)+(O1607-1)/2+IF(AND(DAY(fpdate)&gt;=15,MOD(O1607,2)=0),1,0),IF(MOD(O1607,2)=0,IF(DAY(fpdate)&gt;=15,DAY(fpdate)-14,DAY(fpdate)+14),DAY(fpdate))),IF(DAY(DATE(YEAR(fpdate),MONTH(fpdate)+O1607-1,DAY(fpdate)))&lt;&gt;DAY(fpdate),DATE(YEAR(fpdate),MONTH(fpdate)+O1607,0),DATE(YEAR(fpdate),MONTH(fpdate)+O1607-1,DAY(fpdate))))))</f>
        <v>#NAME?</v>
      </c>
      <c r="Q1607" s="80" t="str">
        <f>IF(O1607="","",IF(D1607&lt;&gt;"",D1607,IF(O1607=1,start_rate,IF(variable,IF(OR(O1607=1,O1607&lt;$J$23*periods_per_year),Q1606,MIN($J$24,IF(MOD(O1607-1,$J$26)=0,MAX($J$25,Q1606+$J$27),Q1606))),Q1606))))</f>
        <v>#NAME?</v>
      </c>
      <c r="R1607" s="78" t="str">
        <f t="shared" si="10"/>
        <v>#NAME?</v>
      </c>
      <c r="S1607" s="78" t="str">
        <f t="shared" si="11"/>
        <v>#NAME?</v>
      </c>
      <c r="T1607" s="78" t="str">
        <f t="shared" si="12"/>
        <v>#NAME?</v>
      </c>
      <c r="U1607" s="78" t="str">
        <f t="shared" si="13"/>
        <v>#NAME?</v>
      </c>
    </row>
    <row r="1608" ht="12.75" customHeight="1">
      <c r="A1608" s="74" t="str">
        <f t="shared" si="1"/>
        <v>#NAME?</v>
      </c>
      <c r="B1608" s="75" t="str">
        <f>IF(A1608="","",IF(OR(periods_per_year=26,periods_per_year=52),IF(periods_per_year=26,IF(A1608=1,fpdate,B1607+14),IF(periods_per_year=52,IF(A1608=1,fpdate,B1607+7),"n/a")),IF(periods_per_year=24,DATE(YEAR(fpdate),MONTH(fpdate)+(A1608-1)/2+IF(AND(DAY(fpdate)&gt;=15,MOD(A1608,2)=0),1,0),IF(MOD(A1608,2)=0,IF(DAY(fpdate)&gt;=15,DAY(fpdate)-14,DAY(fpdate)+14),DAY(fpdate))),IF(DAY(DATE(YEAR(fpdate),MONTH(fpdate)+A1608-1,DAY(fpdate)))&lt;&gt;DAY(fpdate),DATE(YEAR(fpdate),MONTH(fpdate)+A1608,0),DATE(YEAR(fpdate),MONTH(fpdate)+A1608-1,DAY(fpdate))))))</f>
        <v>#NAME?</v>
      </c>
      <c r="C1608" s="76" t="str">
        <f t="shared" si="2"/>
        <v>#NAME?</v>
      </c>
      <c r="D1608" s="77" t="str">
        <f>IF(A1608="","",IF(A1608=1,start_rate,IF(variable,IF(OR(A1608=1,A1608&lt;$J$23*periods_per_year),D1607,MIN($J$24,IF(MOD(A1608-1,$J$26)=0,MAX($J$25,D1607+$J$27),D1607))),D1607)))</f>
        <v>#NAME?</v>
      </c>
      <c r="E1608" s="78" t="str">
        <f t="shared" si="3"/>
        <v>#NAME?</v>
      </c>
      <c r="F1608" s="78" t="str">
        <f t="shared" si="4"/>
        <v>#NAME?</v>
      </c>
      <c r="G1608" s="78" t="str">
        <f>IF(OR(A1608="",A1608&lt;$E$23),"",IF(J1607&lt;=F1608,0,IF(IF(AND(A1608&gt;=$E$23,MOD(A1608-$E$23,int)=0),$E$24,0)+F1608&gt;=J1607+E1608,J1607+E1608-F1608,IF(AND(A1608&gt;=$E$23,MOD(A1608-$E$23,int)=0),$E$24,0)+IF(IF(AND(A1608&gt;=$E$23,MOD(A1608-$E$23,int)=0),$E$24,0)+IF(MOD(A1608-$E$27,periods_per_year)=0,$E$26,0)+F1608&lt;J1607+E1608,IF(MOD(A1608-$E$27,periods_per_year)=0,$E$26,0),J1607+E1608-IF(AND(A1608&gt;=$E$23,MOD(A1608-$E$23,int)=0),$E$24,0)-F1608))))</f>
        <v>#NAME?</v>
      </c>
      <c r="H1608" s="79"/>
      <c r="I1608" s="78" t="str">
        <f t="shared" si="5"/>
        <v>#NAME?</v>
      </c>
      <c r="J1608" s="78" t="str">
        <f t="shared" si="6"/>
        <v>#NAME?</v>
      </c>
      <c r="K1608" s="78" t="str">
        <f t="shared" si="7"/>
        <v>#NAME?</v>
      </c>
      <c r="L1608" s="78" t="str">
        <f t="shared" si="8"/>
        <v>#NAME?</v>
      </c>
      <c r="M1608" s="4"/>
      <c r="N1608" s="4"/>
      <c r="O1608" s="74" t="str">
        <f t="shared" si="9"/>
        <v>#NAME?</v>
      </c>
      <c r="P1608" s="75" t="str">
        <f>IF(O1608="","",IF(OR(periods_per_year=26,periods_per_year=52),IF(periods_per_year=26,IF(O1608=1,fpdate,P1607+14),IF(periods_per_year=52,IF(O1608=1,fpdate,P1607+7),"n/a")),IF(periods_per_year=24,DATE(YEAR(fpdate),MONTH(fpdate)+(O1608-1)/2+IF(AND(DAY(fpdate)&gt;=15,MOD(O1608,2)=0),1,0),IF(MOD(O1608,2)=0,IF(DAY(fpdate)&gt;=15,DAY(fpdate)-14,DAY(fpdate)+14),DAY(fpdate))),IF(DAY(DATE(YEAR(fpdate),MONTH(fpdate)+O1608-1,DAY(fpdate)))&lt;&gt;DAY(fpdate),DATE(YEAR(fpdate),MONTH(fpdate)+O1608,0),DATE(YEAR(fpdate),MONTH(fpdate)+O1608-1,DAY(fpdate))))))</f>
        <v>#NAME?</v>
      </c>
      <c r="Q1608" s="80" t="str">
        <f>IF(O1608="","",IF(D1608&lt;&gt;"",D1608,IF(O1608=1,start_rate,IF(variable,IF(OR(O1608=1,O1608&lt;$J$23*periods_per_year),Q1607,MIN($J$24,IF(MOD(O1608-1,$J$26)=0,MAX($J$25,Q1607+$J$27),Q1607))),Q1607))))</f>
        <v>#NAME?</v>
      </c>
      <c r="R1608" s="78" t="str">
        <f t="shared" si="10"/>
        <v>#NAME?</v>
      </c>
      <c r="S1608" s="78" t="str">
        <f t="shared" si="11"/>
        <v>#NAME?</v>
      </c>
      <c r="T1608" s="78" t="str">
        <f t="shared" si="12"/>
        <v>#NAME?</v>
      </c>
      <c r="U1608" s="78" t="str">
        <f t="shared" si="13"/>
        <v>#NAME?</v>
      </c>
    </row>
    <row r="1609" ht="12.75" customHeight="1">
      <c r="A1609" s="81"/>
      <c r="B1609" s="81"/>
      <c r="C1609" s="81"/>
      <c r="D1609" s="81"/>
      <c r="E1609" s="81"/>
      <c r="F1609" s="81"/>
      <c r="G1609" s="81"/>
      <c r="H1609" s="81"/>
      <c r="I1609" s="81"/>
      <c r="J1609" s="81"/>
      <c r="K1609" s="81"/>
      <c r="L1609" s="81"/>
      <c r="M1609" s="4"/>
      <c r="N1609" s="4"/>
      <c r="O1609" s="81"/>
      <c r="P1609" s="81"/>
      <c r="Q1609" s="81"/>
      <c r="R1609" s="81"/>
      <c r="S1609" s="81"/>
      <c r="T1609" s="81"/>
      <c r="U1609" s="82" t="str">
        <f>IF(OFFSET(U1609,-1,0,1,1)="","",ROUND(OFFSET(U1609,-1,0,1,1),0))</f>
        <v>#NAME?</v>
      </c>
    </row>
    <row r="1610" ht="12.75" customHeight="1">
      <c r="A1610" s="61" t="s">
        <v>19</v>
      </c>
      <c r="B1610" s="4"/>
      <c r="C1610" s="4"/>
      <c r="D1610" s="4"/>
      <c r="E1610" s="4"/>
      <c r="F1610" s="4"/>
      <c r="G1610" s="4"/>
      <c r="H1610" s="4"/>
      <c r="I1610" s="4"/>
      <c r="J1610" s="4"/>
      <c r="K1610" s="4"/>
      <c r="L1610" s="4"/>
      <c r="M1610" s="4"/>
      <c r="N1610" s="4"/>
    </row>
    <row r="1611" ht="12.75" customHeight="1">
      <c r="A1611" s="4"/>
      <c r="B1611" s="4"/>
      <c r="C1611" s="4"/>
      <c r="D1611" s="4"/>
      <c r="E1611" s="4"/>
      <c r="F1611" s="4"/>
      <c r="G1611" s="4"/>
      <c r="H1611" s="4"/>
      <c r="I1611" s="4"/>
      <c r="J1611" s="4"/>
      <c r="K1611" s="4"/>
      <c r="L1611" s="4"/>
      <c r="M1611" s="4"/>
      <c r="N1611" s="4"/>
    </row>
    <row r="1612" ht="12.75" customHeight="1">
      <c r="A1612" s="4"/>
      <c r="B1612" s="4"/>
      <c r="C1612" s="4"/>
      <c r="D1612" s="4"/>
      <c r="E1612" s="4"/>
      <c r="F1612" s="4"/>
      <c r="G1612" s="4"/>
      <c r="H1612" s="4"/>
      <c r="I1612" s="4"/>
      <c r="J1612" s="4"/>
      <c r="K1612" s="4"/>
      <c r="L1612" s="4"/>
      <c r="M1612" s="4"/>
      <c r="N1612" s="4"/>
    </row>
    <row r="1613" ht="12.75" customHeight="1">
      <c r="A1613" s="4"/>
      <c r="B1613" s="4"/>
      <c r="C1613" s="4"/>
      <c r="D1613" s="4"/>
      <c r="E1613" s="4"/>
      <c r="F1613" s="4"/>
      <c r="G1613" s="4"/>
      <c r="H1613" s="4"/>
      <c r="I1613" s="4"/>
      <c r="J1613" s="4"/>
      <c r="K1613" s="4"/>
      <c r="L1613" s="4"/>
      <c r="M1613" s="4"/>
      <c r="N1613" s="4"/>
    </row>
    <row r="1614" ht="12.75" customHeight="1">
      <c r="A1614" s="4"/>
      <c r="B1614" s="4"/>
      <c r="C1614" s="4"/>
      <c r="D1614" s="4"/>
      <c r="E1614" s="4"/>
      <c r="F1614" s="4"/>
      <c r="G1614" s="4"/>
      <c r="H1614" s="4"/>
      <c r="I1614" s="4"/>
      <c r="J1614" s="4"/>
      <c r="K1614" s="4"/>
      <c r="L1614" s="4"/>
      <c r="M1614" s="4"/>
      <c r="N1614" s="4"/>
    </row>
    <row r="1615" ht="12.75" customHeight="1">
      <c r="A1615" s="4"/>
      <c r="B1615" s="4"/>
      <c r="C1615" s="4"/>
      <c r="D1615" s="4"/>
      <c r="E1615" s="4"/>
      <c r="F1615" s="4"/>
      <c r="G1615" s="4"/>
      <c r="H1615" s="4"/>
      <c r="I1615" s="4"/>
      <c r="J1615" s="4"/>
      <c r="K1615" s="4"/>
      <c r="L1615" s="4"/>
      <c r="M1615" s="4"/>
      <c r="N1615" s="4"/>
    </row>
    <row r="1616" ht="12.75" customHeight="1">
      <c r="A1616" s="4"/>
      <c r="B1616" s="4"/>
      <c r="C1616" s="4"/>
      <c r="D1616" s="4"/>
      <c r="E1616" s="4"/>
      <c r="F1616" s="4"/>
      <c r="G1616" s="4"/>
      <c r="H1616" s="4"/>
      <c r="I1616" s="4"/>
      <c r="J1616" s="4"/>
      <c r="K1616" s="4"/>
      <c r="L1616" s="4"/>
      <c r="M1616" s="4"/>
      <c r="N1616" s="4"/>
    </row>
    <row r="1617" ht="12.75" customHeight="1">
      <c r="A1617" s="4"/>
      <c r="B1617" s="4"/>
      <c r="C1617" s="4"/>
      <c r="D1617" s="4"/>
      <c r="E1617" s="4"/>
      <c r="F1617" s="4"/>
      <c r="G1617" s="4"/>
      <c r="H1617" s="4"/>
      <c r="I1617" s="4"/>
      <c r="J1617" s="4"/>
      <c r="K1617" s="4"/>
      <c r="L1617" s="4"/>
      <c r="M1617" s="4"/>
      <c r="N1617" s="4"/>
    </row>
    <row r="1618" ht="12.75" customHeight="1">
      <c r="A1618" s="4"/>
      <c r="B1618" s="4"/>
      <c r="C1618" s="4"/>
      <c r="D1618" s="4"/>
      <c r="E1618" s="4"/>
      <c r="F1618" s="4"/>
      <c r="G1618" s="4"/>
      <c r="H1618" s="4"/>
      <c r="I1618" s="4"/>
      <c r="J1618" s="4"/>
      <c r="K1618" s="4"/>
      <c r="L1618" s="4"/>
      <c r="M1618" s="4"/>
      <c r="N1618" s="4"/>
    </row>
    <row r="1619" ht="12.75" customHeight="1">
      <c r="A1619" s="4"/>
      <c r="B1619" s="4"/>
      <c r="C1619" s="4"/>
      <c r="D1619" s="4"/>
      <c r="E1619" s="4"/>
      <c r="F1619" s="4"/>
      <c r="G1619" s="4"/>
      <c r="H1619" s="4"/>
      <c r="I1619" s="4"/>
      <c r="J1619" s="4"/>
      <c r="K1619" s="4"/>
      <c r="L1619" s="4"/>
      <c r="M1619" s="4"/>
      <c r="N1619" s="4"/>
    </row>
    <row r="1620" ht="12.75" customHeight="1">
      <c r="A1620" s="4"/>
      <c r="B1620" s="4"/>
      <c r="C1620" s="4"/>
      <c r="D1620" s="4"/>
      <c r="E1620" s="4"/>
      <c r="F1620" s="4"/>
      <c r="G1620" s="4"/>
      <c r="H1620" s="4"/>
      <c r="I1620" s="4"/>
      <c r="J1620" s="4"/>
      <c r="K1620" s="4"/>
      <c r="L1620" s="4"/>
      <c r="M1620" s="4"/>
      <c r="N1620" s="4"/>
    </row>
    <row r="1621" ht="12.75" customHeight="1">
      <c r="A1621" s="4"/>
      <c r="B1621" s="4"/>
      <c r="C1621" s="4"/>
      <c r="D1621" s="4"/>
      <c r="E1621" s="4"/>
      <c r="F1621" s="4"/>
      <c r="G1621" s="4"/>
      <c r="H1621" s="4"/>
      <c r="I1621" s="4"/>
      <c r="J1621" s="4"/>
      <c r="K1621" s="4"/>
      <c r="L1621" s="4"/>
      <c r="M1621" s="4"/>
      <c r="N1621" s="4"/>
    </row>
    <row r="1622" ht="12.75" customHeight="1">
      <c r="A1622" s="4"/>
      <c r="B1622" s="4"/>
      <c r="C1622" s="4"/>
      <c r="D1622" s="4"/>
      <c r="E1622" s="4"/>
      <c r="F1622" s="4"/>
      <c r="G1622" s="4"/>
      <c r="H1622" s="4"/>
      <c r="I1622" s="4"/>
      <c r="J1622" s="4"/>
      <c r="K1622" s="4"/>
      <c r="L1622" s="4"/>
      <c r="M1622" s="4"/>
      <c r="N1622" s="4"/>
    </row>
    <row r="1623" ht="12.75" customHeight="1">
      <c r="A1623" s="4"/>
      <c r="B1623" s="4"/>
      <c r="C1623" s="4"/>
      <c r="D1623" s="4"/>
      <c r="E1623" s="4"/>
      <c r="F1623" s="4"/>
      <c r="G1623" s="4"/>
      <c r="H1623" s="4"/>
      <c r="I1623" s="4"/>
      <c r="J1623" s="4"/>
      <c r="K1623" s="4"/>
      <c r="L1623" s="4"/>
      <c r="M1623" s="4"/>
      <c r="N1623" s="4"/>
    </row>
    <row r="1624" ht="12.75" customHeight="1">
      <c r="A1624" s="4"/>
      <c r="B1624" s="4"/>
      <c r="C1624" s="4"/>
      <c r="D1624" s="4"/>
      <c r="E1624" s="4"/>
      <c r="F1624" s="4"/>
      <c r="G1624" s="4"/>
      <c r="H1624" s="4"/>
      <c r="I1624" s="4"/>
      <c r="J1624" s="4"/>
      <c r="K1624" s="4"/>
      <c r="L1624" s="4"/>
      <c r="M1624" s="4"/>
      <c r="N1624" s="4"/>
    </row>
    <row r="1625" ht="12.75" customHeight="1">
      <c r="A1625" s="4"/>
      <c r="B1625" s="4"/>
      <c r="C1625" s="4"/>
      <c r="D1625" s="4"/>
      <c r="E1625" s="4"/>
      <c r="F1625" s="4"/>
      <c r="G1625" s="4"/>
      <c r="H1625" s="4"/>
      <c r="I1625" s="4"/>
      <c r="J1625" s="4"/>
      <c r="K1625" s="4"/>
      <c r="L1625" s="4"/>
      <c r="M1625" s="4"/>
      <c r="N1625" s="4"/>
    </row>
    <row r="1626" ht="12.75" customHeight="1">
      <c r="A1626" s="4"/>
      <c r="B1626" s="4"/>
      <c r="C1626" s="4"/>
      <c r="D1626" s="4"/>
      <c r="E1626" s="4"/>
      <c r="F1626" s="4"/>
      <c r="G1626" s="4"/>
      <c r="H1626" s="4"/>
      <c r="I1626" s="4"/>
      <c r="J1626" s="4"/>
      <c r="K1626" s="4"/>
      <c r="L1626" s="4"/>
      <c r="M1626" s="4"/>
      <c r="N1626" s="4"/>
    </row>
    <row r="1627" ht="12.75" customHeight="1">
      <c r="A1627" s="4"/>
      <c r="B1627" s="4"/>
      <c r="C1627" s="4"/>
      <c r="D1627" s="4"/>
      <c r="E1627" s="4"/>
      <c r="F1627" s="4"/>
      <c r="G1627" s="4"/>
      <c r="H1627" s="4"/>
      <c r="I1627" s="4"/>
      <c r="J1627" s="4"/>
      <c r="K1627" s="4"/>
      <c r="L1627" s="4"/>
      <c r="M1627" s="4"/>
      <c r="N1627" s="4"/>
    </row>
    <row r="1628" ht="12.75" customHeight="1">
      <c r="A1628" s="4"/>
      <c r="B1628" s="4"/>
      <c r="C1628" s="4"/>
      <c r="D1628" s="4"/>
      <c r="E1628" s="4"/>
      <c r="F1628" s="4"/>
      <c r="G1628" s="4"/>
      <c r="H1628" s="4"/>
      <c r="I1628" s="4"/>
      <c r="J1628" s="4"/>
      <c r="K1628" s="4"/>
      <c r="L1628" s="4"/>
      <c r="M1628" s="4"/>
      <c r="N1628" s="4"/>
    </row>
    <row r="1629" ht="12.75" customHeight="1">
      <c r="A1629" s="4"/>
      <c r="B1629" s="4"/>
      <c r="C1629" s="4"/>
      <c r="D1629" s="4"/>
      <c r="E1629" s="4"/>
      <c r="F1629" s="4"/>
      <c r="G1629" s="4"/>
      <c r="H1629" s="4"/>
      <c r="I1629" s="4"/>
      <c r="J1629" s="4"/>
      <c r="K1629" s="4"/>
      <c r="L1629" s="4"/>
      <c r="M1629" s="4"/>
      <c r="N1629" s="4"/>
    </row>
    <row r="1630" ht="12.75" customHeight="1">
      <c r="A1630" s="4"/>
      <c r="B1630" s="4"/>
      <c r="C1630" s="4"/>
      <c r="D1630" s="4"/>
      <c r="E1630" s="4"/>
      <c r="F1630" s="4"/>
      <c r="G1630" s="4"/>
      <c r="H1630" s="4"/>
      <c r="I1630" s="4"/>
      <c r="J1630" s="4"/>
      <c r="K1630" s="4"/>
      <c r="L1630" s="4"/>
      <c r="M1630" s="4"/>
      <c r="N1630" s="4"/>
    </row>
    <row r="1631" ht="12.75" customHeight="1">
      <c r="A1631" s="4"/>
      <c r="B1631" s="4"/>
      <c r="C1631" s="4"/>
      <c r="D1631" s="4"/>
      <c r="E1631" s="4"/>
      <c r="F1631" s="4"/>
      <c r="G1631" s="4"/>
      <c r="H1631" s="4"/>
      <c r="I1631" s="4"/>
      <c r="J1631" s="4"/>
      <c r="K1631" s="4"/>
      <c r="L1631" s="4"/>
      <c r="M1631" s="4"/>
      <c r="N1631" s="4"/>
    </row>
    <row r="1632" ht="12.75" customHeight="1">
      <c r="A1632" s="4"/>
      <c r="B1632" s="4"/>
      <c r="C1632" s="4"/>
      <c r="D1632" s="4"/>
      <c r="E1632" s="4"/>
      <c r="F1632" s="4"/>
      <c r="G1632" s="4"/>
      <c r="H1632" s="4"/>
      <c r="I1632" s="4"/>
      <c r="J1632" s="4"/>
      <c r="K1632" s="4"/>
      <c r="L1632" s="4"/>
      <c r="M1632" s="4"/>
      <c r="N1632" s="4"/>
    </row>
    <row r="1633" ht="12.75" customHeight="1">
      <c r="A1633" s="4"/>
      <c r="B1633" s="4"/>
      <c r="C1633" s="4"/>
      <c r="D1633" s="4"/>
      <c r="E1633" s="4"/>
      <c r="F1633" s="4"/>
      <c r="G1633" s="4"/>
      <c r="H1633" s="4"/>
      <c r="I1633" s="4"/>
      <c r="J1633" s="4"/>
      <c r="K1633" s="4"/>
      <c r="L1633" s="4"/>
      <c r="M1633" s="4"/>
      <c r="N1633" s="4"/>
    </row>
    <row r="1634" ht="12.75" customHeight="1">
      <c r="A1634" s="4"/>
      <c r="B1634" s="4"/>
      <c r="C1634" s="4"/>
      <c r="D1634" s="4"/>
      <c r="E1634" s="4"/>
      <c r="F1634" s="4"/>
      <c r="G1634" s="4"/>
      <c r="H1634" s="4"/>
      <c r="I1634" s="4"/>
      <c r="J1634" s="4"/>
      <c r="K1634" s="4"/>
      <c r="L1634" s="4"/>
      <c r="M1634" s="4"/>
      <c r="N1634" s="4"/>
    </row>
    <row r="1635" ht="12.75" customHeight="1">
      <c r="A1635" s="4"/>
      <c r="B1635" s="4"/>
      <c r="C1635" s="4"/>
      <c r="D1635" s="4"/>
      <c r="E1635" s="4"/>
      <c r="F1635" s="4"/>
      <c r="G1635" s="4"/>
      <c r="H1635" s="4"/>
      <c r="I1635" s="4"/>
      <c r="J1635" s="4"/>
      <c r="K1635" s="4"/>
      <c r="L1635" s="4"/>
      <c r="M1635" s="4"/>
      <c r="N1635" s="4"/>
    </row>
    <row r="1636" ht="12.75" customHeight="1">
      <c r="A1636" s="4"/>
      <c r="B1636" s="4"/>
      <c r="C1636" s="4"/>
      <c r="D1636" s="4"/>
      <c r="E1636" s="4"/>
      <c r="F1636" s="4"/>
      <c r="G1636" s="4"/>
      <c r="H1636" s="4"/>
      <c r="I1636" s="4"/>
      <c r="J1636" s="4"/>
      <c r="K1636" s="4"/>
      <c r="L1636" s="4"/>
      <c r="M1636" s="4"/>
      <c r="N1636" s="4"/>
    </row>
    <row r="1637" ht="12.75" customHeight="1">
      <c r="A1637" s="4"/>
      <c r="B1637" s="4"/>
      <c r="C1637" s="4"/>
      <c r="D1637" s="4"/>
      <c r="E1637" s="4"/>
      <c r="F1637" s="4"/>
      <c r="G1637" s="4"/>
      <c r="H1637" s="4"/>
      <c r="I1637" s="4"/>
      <c r="J1637" s="4"/>
      <c r="K1637" s="4"/>
      <c r="L1637" s="4"/>
      <c r="M1637" s="4"/>
      <c r="N1637" s="4"/>
    </row>
    <row r="1638" ht="12.75" customHeight="1">
      <c r="A1638" s="4"/>
      <c r="B1638" s="4"/>
      <c r="C1638" s="4"/>
      <c r="D1638" s="4"/>
      <c r="E1638" s="4"/>
      <c r="F1638" s="4"/>
      <c r="G1638" s="4"/>
      <c r="H1638" s="4"/>
      <c r="I1638" s="4"/>
      <c r="J1638" s="4"/>
      <c r="K1638" s="4"/>
      <c r="L1638" s="4"/>
      <c r="M1638" s="4"/>
      <c r="N1638" s="4"/>
    </row>
    <row r="1639" ht="12.75" customHeight="1">
      <c r="A1639" s="4"/>
      <c r="B1639" s="4"/>
      <c r="C1639" s="4"/>
      <c r="D1639" s="4"/>
      <c r="E1639" s="4"/>
      <c r="F1639" s="4"/>
      <c r="G1639" s="4"/>
      <c r="H1639" s="4"/>
      <c r="I1639" s="4"/>
      <c r="J1639" s="4"/>
      <c r="K1639" s="4"/>
      <c r="L1639" s="4"/>
      <c r="M1639" s="4"/>
      <c r="N1639" s="4"/>
    </row>
    <row r="1640" ht="12.75" customHeight="1">
      <c r="A1640" s="4"/>
      <c r="B1640" s="4"/>
      <c r="C1640" s="4"/>
      <c r="D1640" s="4"/>
      <c r="E1640" s="4"/>
      <c r="F1640" s="4"/>
      <c r="G1640" s="4"/>
      <c r="H1640" s="4"/>
      <c r="I1640" s="4"/>
      <c r="J1640" s="4"/>
      <c r="K1640" s="4"/>
      <c r="L1640" s="4"/>
      <c r="M1640" s="4"/>
      <c r="N1640" s="4"/>
    </row>
    <row r="1641" ht="12.75" customHeight="1">
      <c r="A1641" s="4"/>
      <c r="B1641" s="4"/>
      <c r="C1641" s="4"/>
      <c r="D1641" s="4"/>
      <c r="E1641" s="4"/>
      <c r="F1641" s="4"/>
      <c r="G1641" s="4"/>
      <c r="H1641" s="4"/>
      <c r="I1641" s="4"/>
      <c r="J1641" s="4"/>
      <c r="K1641" s="4"/>
      <c r="L1641" s="4"/>
      <c r="M1641" s="4"/>
      <c r="N1641" s="4"/>
    </row>
    <row r="1642" ht="12.75" customHeight="1">
      <c r="A1642" s="4"/>
      <c r="B1642" s="4"/>
      <c r="C1642" s="4"/>
      <c r="D1642" s="4"/>
      <c r="E1642" s="4"/>
      <c r="F1642" s="4"/>
      <c r="G1642" s="4"/>
      <c r="H1642" s="4"/>
      <c r="I1642" s="4"/>
      <c r="J1642" s="4"/>
      <c r="K1642" s="4"/>
      <c r="L1642" s="4"/>
      <c r="M1642" s="4"/>
      <c r="N1642" s="4"/>
    </row>
    <row r="1643" ht="12.75" customHeight="1">
      <c r="A1643" s="4"/>
      <c r="B1643" s="4"/>
      <c r="C1643" s="4"/>
      <c r="D1643" s="4"/>
      <c r="E1643" s="4"/>
      <c r="F1643" s="4"/>
      <c r="G1643" s="4"/>
      <c r="H1643" s="4"/>
      <c r="I1643" s="4"/>
      <c r="J1643" s="4"/>
      <c r="K1643" s="4"/>
      <c r="L1643" s="4"/>
      <c r="M1643" s="4"/>
      <c r="N1643" s="4"/>
    </row>
    <row r="1644" ht="12.75" customHeight="1">
      <c r="A1644" s="4"/>
      <c r="B1644" s="4"/>
      <c r="C1644" s="4"/>
      <c r="D1644" s="4"/>
      <c r="E1644" s="4"/>
      <c r="F1644" s="4"/>
      <c r="G1644" s="4"/>
      <c r="H1644" s="4"/>
      <c r="I1644" s="4"/>
      <c r="J1644" s="4"/>
      <c r="K1644" s="4"/>
      <c r="L1644" s="4"/>
      <c r="M1644" s="4"/>
      <c r="N1644" s="4"/>
    </row>
    <row r="1645" ht="12.75" customHeight="1">
      <c r="A1645" s="4"/>
      <c r="B1645" s="4"/>
      <c r="C1645" s="4"/>
      <c r="D1645" s="4"/>
      <c r="E1645" s="4"/>
      <c r="F1645" s="4"/>
      <c r="G1645" s="4"/>
      <c r="H1645" s="4"/>
      <c r="I1645" s="4"/>
      <c r="J1645" s="4"/>
      <c r="K1645" s="4"/>
      <c r="L1645" s="4"/>
      <c r="M1645" s="4"/>
      <c r="N1645" s="4"/>
    </row>
    <row r="1646" ht="12.75" customHeight="1">
      <c r="A1646" s="4"/>
      <c r="B1646" s="4"/>
      <c r="C1646" s="4"/>
      <c r="D1646" s="4"/>
      <c r="E1646" s="4"/>
      <c r="F1646" s="4"/>
      <c r="G1646" s="4"/>
      <c r="H1646" s="4"/>
      <c r="I1646" s="4"/>
      <c r="J1646" s="4"/>
      <c r="K1646" s="4"/>
      <c r="L1646" s="4"/>
      <c r="M1646" s="4"/>
      <c r="N1646" s="4"/>
    </row>
    <row r="1647" ht="12.75" customHeight="1">
      <c r="A1647" s="4"/>
      <c r="B1647" s="4"/>
      <c r="C1647" s="4"/>
      <c r="D1647" s="4"/>
      <c r="E1647" s="4"/>
      <c r="F1647" s="4"/>
      <c r="G1647" s="4"/>
      <c r="H1647" s="4"/>
      <c r="I1647" s="4"/>
      <c r="J1647" s="4"/>
      <c r="K1647" s="4"/>
      <c r="L1647" s="4"/>
      <c r="M1647" s="4"/>
      <c r="N1647" s="4"/>
    </row>
    <row r="1648" ht="12.75" customHeight="1">
      <c r="A1648" s="4"/>
      <c r="B1648" s="4"/>
      <c r="C1648" s="4"/>
      <c r="D1648" s="4"/>
      <c r="E1648" s="4"/>
      <c r="F1648" s="4"/>
      <c r="G1648" s="4"/>
      <c r="H1648" s="4"/>
      <c r="I1648" s="4"/>
      <c r="J1648" s="4"/>
      <c r="K1648" s="4"/>
      <c r="L1648" s="4"/>
      <c r="M1648" s="4"/>
      <c r="N1648" s="4"/>
    </row>
    <row r="1649" ht="12.75" customHeight="1">
      <c r="A1649" s="4"/>
      <c r="B1649" s="4"/>
      <c r="C1649" s="4"/>
      <c r="D1649" s="4"/>
      <c r="E1649" s="4"/>
      <c r="F1649" s="4"/>
      <c r="G1649" s="4"/>
      <c r="H1649" s="4"/>
      <c r="I1649" s="4"/>
      <c r="J1649" s="4"/>
      <c r="K1649" s="4"/>
      <c r="L1649" s="4"/>
      <c r="M1649" s="4"/>
      <c r="N1649" s="4"/>
    </row>
    <row r="1650" ht="12.75" customHeight="1">
      <c r="A1650" s="4"/>
      <c r="B1650" s="4"/>
      <c r="C1650" s="4"/>
      <c r="D1650" s="4"/>
      <c r="E1650" s="4"/>
      <c r="F1650" s="4"/>
      <c r="G1650" s="4"/>
      <c r="H1650" s="4"/>
      <c r="I1650" s="4"/>
      <c r="J1650" s="4"/>
      <c r="K1650" s="4"/>
      <c r="L1650" s="4"/>
      <c r="M1650" s="4"/>
      <c r="N1650" s="4"/>
    </row>
    <row r="1651" ht="12.75" customHeight="1">
      <c r="A1651" s="4"/>
      <c r="B1651" s="4"/>
      <c r="C1651" s="4"/>
      <c r="D1651" s="4"/>
      <c r="E1651" s="4"/>
      <c r="F1651" s="4"/>
      <c r="G1651" s="4"/>
      <c r="H1651" s="4"/>
      <c r="I1651" s="4"/>
      <c r="J1651" s="4"/>
      <c r="K1651" s="4"/>
      <c r="L1651" s="4"/>
      <c r="M1651" s="4"/>
      <c r="N1651" s="4"/>
    </row>
    <row r="1652" ht="12.75" customHeight="1">
      <c r="A1652" s="4"/>
      <c r="B1652" s="4"/>
      <c r="C1652" s="4"/>
      <c r="D1652" s="4"/>
      <c r="E1652" s="4"/>
      <c r="F1652" s="4"/>
      <c r="G1652" s="4"/>
      <c r="H1652" s="4"/>
      <c r="I1652" s="4"/>
      <c r="J1652" s="4"/>
      <c r="K1652" s="4"/>
      <c r="L1652" s="4"/>
      <c r="M1652" s="4"/>
      <c r="N1652" s="4"/>
    </row>
    <row r="1653" ht="12.75" customHeight="1">
      <c r="A1653" s="4"/>
      <c r="B1653" s="4"/>
      <c r="C1653" s="4"/>
      <c r="D1653" s="4"/>
      <c r="E1653" s="4"/>
      <c r="F1653" s="4"/>
      <c r="G1653" s="4"/>
      <c r="H1653" s="4"/>
      <c r="I1653" s="4"/>
      <c r="J1653" s="4"/>
      <c r="K1653" s="4"/>
      <c r="L1653" s="4"/>
      <c r="M1653" s="4"/>
      <c r="N1653" s="4"/>
    </row>
    <row r="1654" ht="12.75" customHeight="1">
      <c r="A1654" s="4"/>
      <c r="B1654" s="4"/>
      <c r="C1654" s="4"/>
      <c r="D1654" s="4"/>
      <c r="E1654" s="4"/>
      <c r="F1654" s="4"/>
      <c r="G1654" s="4"/>
      <c r="H1654" s="4"/>
      <c r="I1654" s="4"/>
      <c r="J1654" s="4"/>
      <c r="K1654" s="4"/>
      <c r="L1654" s="4"/>
      <c r="M1654" s="4"/>
      <c r="N1654" s="4"/>
    </row>
    <row r="1655" ht="12.75" customHeight="1">
      <c r="A1655" s="4"/>
      <c r="B1655" s="4"/>
      <c r="C1655" s="4"/>
      <c r="D1655" s="4"/>
      <c r="E1655" s="4"/>
      <c r="F1655" s="4"/>
      <c r="G1655" s="4"/>
      <c r="H1655" s="4"/>
      <c r="I1655" s="4"/>
      <c r="J1655" s="4"/>
      <c r="K1655" s="4"/>
      <c r="L1655" s="4"/>
      <c r="M1655" s="4"/>
      <c r="N1655" s="4"/>
    </row>
    <row r="1656" ht="12.75" customHeight="1">
      <c r="A1656" s="4"/>
      <c r="B1656" s="4"/>
      <c r="C1656" s="4"/>
      <c r="D1656" s="4"/>
      <c r="E1656" s="4"/>
      <c r="F1656" s="4"/>
      <c r="G1656" s="4"/>
      <c r="H1656" s="4"/>
      <c r="I1656" s="4"/>
      <c r="J1656" s="4"/>
      <c r="K1656" s="4"/>
      <c r="L1656" s="4"/>
      <c r="M1656" s="4"/>
      <c r="N1656" s="4"/>
    </row>
    <row r="1657" ht="12.75" customHeight="1">
      <c r="A1657" s="4"/>
      <c r="B1657" s="4"/>
      <c r="C1657" s="4"/>
      <c r="D1657" s="4"/>
      <c r="E1657" s="4"/>
      <c r="F1657" s="4"/>
      <c r="G1657" s="4"/>
      <c r="H1657" s="4"/>
      <c r="I1657" s="4"/>
      <c r="J1657" s="4"/>
      <c r="K1657" s="4"/>
      <c r="L1657" s="4"/>
      <c r="M1657" s="4"/>
      <c r="N1657" s="4"/>
    </row>
    <row r="1658" ht="12.75" customHeight="1">
      <c r="A1658" s="4"/>
      <c r="B1658" s="4"/>
      <c r="C1658" s="4"/>
      <c r="D1658" s="4"/>
      <c r="E1658" s="4"/>
      <c r="F1658" s="4"/>
      <c r="G1658" s="4"/>
      <c r="H1658" s="4"/>
      <c r="I1658" s="4"/>
      <c r="J1658" s="4"/>
      <c r="K1658" s="4"/>
      <c r="L1658" s="4"/>
      <c r="M1658" s="4"/>
      <c r="N1658" s="4"/>
    </row>
    <row r="1659" ht="12.75" customHeight="1">
      <c r="A1659" s="4"/>
      <c r="B1659" s="4"/>
      <c r="C1659" s="4"/>
      <c r="D1659" s="4"/>
      <c r="E1659" s="4"/>
      <c r="F1659" s="4"/>
      <c r="G1659" s="4"/>
      <c r="H1659" s="4"/>
      <c r="I1659" s="4"/>
      <c r="J1659" s="4"/>
      <c r="K1659" s="4"/>
      <c r="L1659" s="4"/>
      <c r="M1659" s="4"/>
      <c r="N1659" s="4"/>
    </row>
    <row r="1660" ht="12.75" customHeight="1">
      <c r="A1660" s="4"/>
      <c r="B1660" s="4"/>
      <c r="C1660" s="4"/>
      <c r="D1660" s="4"/>
      <c r="E1660" s="4"/>
      <c r="F1660" s="4"/>
      <c r="G1660" s="4"/>
      <c r="H1660" s="4"/>
      <c r="I1660" s="4"/>
      <c r="J1660" s="4"/>
      <c r="K1660" s="4"/>
      <c r="L1660" s="4"/>
      <c r="M1660" s="4"/>
      <c r="N1660" s="4"/>
    </row>
    <row r="1661" ht="12.75" customHeight="1">
      <c r="A1661" s="4"/>
      <c r="B1661" s="4"/>
      <c r="C1661" s="4"/>
      <c r="D1661" s="4"/>
      <c r="E1661" s="4"/>
      <c r="F1661" s="4"/>
      <c r="G1661" s="4"/>
      <c r="H1661" s="4"/>
      <c r="I1661" s="4"/>
      <c r="J1661" s="4"/>
      <c r="K1661" s="4"/>
      <c r="L1661" s="4"/>
      <c r="M1661" s="4"/>
      <c r="N1661" s="4"/>
    </row>
    <row r="1662" ht="12.75" customHeight="1">
      <c r="A1662" s="4"/>
      <c r="B1662" s="4"/>
      <c r="C1662" s="4"/>
      <c r="D1662" s="4"/>
      <c r="E1662" s="4"/>
      <c r="F1662" s="4"/>
      <c r="G1662" s="4"/>
      <c r="H1662" s="4"/>
      <c r="I1662" s="4"/>
      <c r="J1662" s="4"/>
      <c r="K1662" s="4"/>
      <c r="L1662" s="4"/>
      <c r="M1662" s="4"/>
      <c r="N1662" s="4"/>
    </row>
    <row r="1663" ht="12.75" customHeight="1">
      <c r="A1663" s="4"/>
      <c r="B1663" s="4"/>
      <c r="C1663" s="4"/>
      <c r="D1663" s="4"/>
      <c r="E1663" s="4"/>
      <c r="F1663" s="4"/>
      <c r="G1663" s="4"/>
      <c r="H1663" s="4"/>
      <c r="I1663" s="4"/>
      <c r="J1663" s="4"/>
      <c r="K1663" s="4"/>
      <c r="L1663" s="4"/>
      <c r="M1663" s="4"/>
      <c r="N1663" s="4"/>
    </row>
    <row r="1664" ht="12.75" customHeight="1">
      <c r="A1664" s="4"/>
      <c r="B1664" s="4"/>
      <c r="C1664" s="4"/>
      <c r="D1664" s="4"/>
      <c r="E1664" s="4"/>
      <c r="F1664" s="4"/>
      <c r="G1664" s="4"/>
      <c r="H1664" s="4"/>
      <c r="I1664" s="4"/>
      <c r="J1664" s="4"/>
      <c r="K1664" s="4"/>
      <c r="L1664" s="4"/>
      <c r="M1664" s="4"/>
      <c r="N1664" s="4"/>
    </row>
    <row r="1665" ht="12.75" customHeight="1">
      <c r="A1665" s="4"/>
      <c r="B1665" s="4"/>
      <c r="C1665" s="4"/>
      <c r="D1665" s="4"/>
      <c r="E1665" s="4"/>
      <c r="F1665" s="4"/>
      <c r="G1665" s="4"/>
      <c r="H1665" s="4"/>
      <c r="I1665" s="4"/>
      <c r="J1665" s="4"/>
      <c r="K1665" s="4"/>
      <c r="L1665" s="4"/>
      <c r="M1665" s="4"/>
      <c r="N1665" s="4"/>
    </row>
    <row r="1666" ht="12.75" customHeight="1">
      <c r="A1666" s="4"/>
      <c r="B1666" s="4"/>
      <c r="C1666" s="4"/>
      <c r="D1666" s="4"/>
      <c r="E1666" s="4"/>
      <c r="F1666" s="4"/>
      <c r="G1666" s="4"/>
      <c r="H1666" s="4"/>
      <c r="I1666" s="4"/>
      <c r="J1666" s="4"/>
      <c r="K1666" s="4"/>
      <c r="L1666" s="4"/>
      <c r="M1666" s="4"/>
      <c r="N1666" s="4"/>
    </row>
    <row r="1667" ht="12.75" customHeight="1">
      <c r="A1667" s="4"/>
      <c r="B1667" s="4"/>
      <c r="C1667" s="4"/>
      <c r="D1667" s="4"/>
      <c r="E1667" s="4"/>
      <c r="F1667" s="4"/>
      <c r="G1667" s="4"/>
      <c r="H1667" s="4"/>
      <c r="I1667" s="4"/>
      <c r="J1667" s="4"/>
      <c r="K1667" s="4"/>
      <c r="L1667" s="4"/>
      <c r="M1667" s="4"/>
      <c r="N1667" s="4"/>
    </row>
    <row r="1668" ht="12.75" customHeight="1">
      <c r="A1668" s="4"/>
      <c r="B1668" s="4"/>
      <c r="C1668" s="4"/>
      <c r="D1668" s="4"/>
      <c r="E1668" s="4"/>
      <c r="F1668" s="4"/>
      <c r="G1668" s="4"/>
      <c r="H1668" s="4"/>
      <c r="I1668" s="4"/>
      <c r="J1668" s="4"/>
      <c r="K1668" s="4"/>
      <c r="L1668" s="4"/>
      <c r="M1668" s="4"/>
      <c r="N1668" s="4"/>
    </row>
    <row r="1669" ht="12.75" customHeight="1">
      <c r="A1669" s="4"/>
      <c r="B1669" s="4"/>
      <c r="C1669" s="4"/>
      <c r="D1669" s="4"/>
      <c r="E1669" s="4"/>
      <c r="F1669" s="4"/>
      <c r="G1669" s="4"/>
      <c r="H1669" s="4"/>
      <c r="I1669" s="4"/>
      <c r="J1669" s="4"/>
      <c r="K1669" s="4"/>
      <c r="L1669" s="4"/>
      <c r="M1669" s="4"/>
      <c r="N1669" s="4"/>
    </row>
    <row r="1670" ht="12.75" customHeight="1">
      <c r="A1670" s="4"/>
      <c r="B1670" s="4"/>
      <c r="C1670" s="4"/>
      <c r="D1670" s="4"/>
      <c r="E1670" s="4"/>
      <c r="F1670" s="4"/>
      <c r="G1670" s="4"/>
      <c r="H1670" s="4"/>
      <c r="I1670" s="4"/>
      <c r="J1670" s="4"/>
      <c r="K1670" s="4"/>
      <c r="L1670" s="4"/>
      <c r="M1670" s="4"/>
      <c r="N1670" s="4"/>
    </row>
    <row r="1671" ht="12.75" customHeight="1">
      <c r="A1671" s="4"/>
      <c r="B1671" s="4"/>
      <c r="C1671" s="4"/>
      <c r="D1671" s="4"/>
      <c r="E1671" s="4"/>
      <c r="F1671" s="4"/>
      <c r="G1671" s="4"/>
      <c r="H1671" s="4"/>
      <c r="I1671" s="4"/>
      <c r="J1671" s="4"/>
      <c r="K1671" s="4"/>
      <c r="L1671" s="4"/>
      <c r="M1671" s="4"/>
      <c r="N1671" s="4"/>
    </row>
    <row r="1672" ht="12.75" customHeight="1">
      <c r="A1672" s="4"/>
      <c r="B1672" s="4"/>
      <c r="C1672" s="4"/>
      <c r="D1672" s="4"/>
      <c r="E1672" s="4"/>
      <c r="F1672" s="4"/>
      <c r="G1672" s="4"/>
      <c r="H1672" s="4"/>
      <c r="I1672" s="4"/>
      <c r="J1672" s="4"/>
      <c r="K1672" s="4"/>
      <c r="L1672" s="4"/>
      <c r="M1672" s="4"/>
      <c r="N1672" s="4"/>
    </row>
    <row r="1673" ht="12.75" customHeight="1">
      <c r="A1673" s="4"/>
      <c r="B1673" s="4"/>
      <c r="C1673" s="4"/>
      <c r="D1673" s="4"/>
      <c r="E1673" s="4"/>
      <c r="F1673" s="4"/>
      <c r="G1673" s="4"/>
      <c r="H1673" s="4"/>
      <c r="I1673" s="4"/>
      <c r="J1673" s="4"/>
      <c r="K1673" s="4"/>
      <c r="L1673" s="4"/>
      <c r="M1673" s="4"/>
      <c r="N1673" s="4"/>
    </row>
    <row r="1674" ht="12.75" customHeight="1">
      <c r="A1674" s="4"/>
      <c r="B1674" s="4"/>
      <c r="C1674" s="4"/>
      <c r="D1674" s="4"/>
      <c r="E1674" s="4"/>
      <c r="F1674" s="4"/>
      <c r="G1674" s="4"/>
      <c r="H1674" s="4"/>
      <c r="I1674" s="4"/>
      <c r="J1674" s="4"/>
      <c r="K1674" s="4"/>
      <c r="L1674" s="4"/>
      <c r="M1674" s="4"/>
      <c r="N1674" s="4"/>
    </row>
    <row r="1675" ht="12.75" customHeight="1">
      <c r="A1675" s="4"/>
      <c r="B1675" s="4"/>
      <c r="C1675" s="4"/>
      <c r="D1675" s="4"/>
      <c r="E1675" s="4"/>
      <c r="F1675" s="4"/>
      <c r="G1675" s="4"/>
      <c r="H1675" s="4"/>
      <c r="I1675" s="4"/>
      <c r="J1675" s="4"/>
      <c r="K1675" s="4"/>
      <c r="L1675" s="4"/>
      <c r="M1675" s="4"/>
      <c r="N1675" s="4"/>
    </row>
    <row r="1676" ht="12.75" customHeight="1">
      <c r="A1676" s="4"/>
      <c r="B1676" s="4"/>
      <c r="C1676" s="4"/>
      <c r="D1676" s="4"/>
      <c r="E1676" s="4"/>
      <c r="F1676" s="4"/>
      <c r="G1676" s="4"/>
      <c r="H1676" s="4"/>
      <c r="I1676" s="4"/>
      <c r="J1676" s="4"/>
      <c r="K1676" s="4"/>
      <c r="L1676" s="4"/>
      <c r="M1676" s="4"/>
      <c r="N1676" s="4"/>
    </row>
    <row r="1677" ht="12.75" customHeight="1">
      <c r="A1677" s="4"/>
      <c r="B1677" s="4"/>
      <c r="C1677" s="4"/>
      <c r="D1677" s="4"/>
      <c r="E1677" s="4"/>
      <c r="F1677" s="4"/>
      <c r="G1677" s="4"/>
      <c r="H1677" s="4"/>
      <c r="I1677" s="4"/>
      <c r="J1677" s="4"/>
      <c r="K1677" s="4"/>
      <c r="L1677" s="4"/>
      <c r="M1677" s="4"/>
      <c r="N1677" s="4"/>
    </row>
    <row r="1678" ht="12.75" customHeight="1">
      <c r="A1678" s="4"/>
      <c r="B1678" s="4"/>
      <c r="C1678" s="4"/>
      <c r="D1678" s="4"/>
      <c r="E1678" s="4"/>
      <c r="F1678" s="4"/>
      <c r="G1678" s="4"/>
      <c r="H1678" s="4"/>
      <c r="I1678" s="4"/>
      <c r="J1678" s="4"/>
      <c r="K1678" s="4"/>
      <c r="L1678" s="4"/>
      <c r="M1678" s="4"/>
      <c r="N1678" s="4"/>
    </row>
    <row r="1679" ht="12.75" customHeight="1">
      <c r="A1679" s="4"/>
      <c r="B1679" s="4"/>
      <c r="C1679" s="4"/>
      <c r="D1679" s="4"/>
      <c r="E1679" s="4"/>
      <c r="F1679" s="4"/>
      <c r="G1679" s="4"/>
      <c r="H1679" s="4"/>
      <c r="I1679" s="4"/>
      <c r="J1679" s="4"/>
      <c r="K1679" s="4"/>
      <c r="L1679" s="4"/>
      <c r="M1679" s="4"/>
      <c r="N1679" s="4"/>
    </row>
    <row r="1680" ht="12.75" customHeight="1">
      <c r="A1680" s="4"/>
      <c r="B1680" s="4"/>
      <c r="C1680" s="4"/>
      <c r="D1680" s="4"/>
      <c r="E1680" s="4"/>
      <c r="F1680" s="4"/>
      <c r="G1680" s="4"/>
      <c r="H1680" s="4"/>
      <c r="I1680" s="4"/>
      <c r="J1680" s="4"/>
      <c r="K1680" s="4"/>
      <c r="L1680" s="4"/>
      <c r="M1680" s="4"/>
      <c r="N1680" s="4"/>
    </row>
    <row r="1681" ht="12.75" customHeight="1">
      <c r="A1681" s="4"/>
      <c r="B1681" s="4"/>
      <c r="C1681" s="4"/>
      <c r="D1681" s="4"/>
      <c r="E1681" s="4"/>
      <c r="F1681" s="4"/>
      <c r="G1681" s="4"/>
      <c r="H1681" s="4"/>
      <c r="I1681" s="4"/>
      <c r="J1681" s="4"/>
      <c r="K1681" s="4"/>
      <c r="L1681" s="4"/>
      <c r="M1681" s="4"/>
      <c r="N1681" s="4"/>
    </row>
    <row r="1682" ht="12.75" customHeight="1">
      <c r="A1682" s="4"/>
      <c r="B1682" s="4"/>
      <c r="C1682" s="4"/>
      <c r="D1682" s="4"/>
      <c r="E1682" s="4"/>
      <c r="F1682" s="4"/>
      <c r="G1682" s="4"/>
      <c r="H1682" s="4"/>
      <c r="I1682" s="4"/>
      <c r="J1682" s="4"/>
      <c r="K1682" s="4"/>
      <c r="L1682" s="4"/>
      <c r="M1682" s="4"/>
      <c r="N1682" s="4"/>
    </row>
    <row r="1683" ht="12.75" customHeight="1">
      <c r="A1683" s="4"/>
      <c r="B1683" s="4"/>
      <c r="C1683" s="4"/>
      <c r="D1683" s="4"/>
      <c r="E1683" s="4"/>
      <c r="F1683" s="4"/>
      <c r="G1683" s="4"/>
      <c r="H1683" s="4"/>
      <c r="I1683" s="4"/>
      <c r="J1683" s="4"/>
      <c r="K1683" s="4"/>
      <c r="L1683" s="4"/>
      <c r="M1683" s="4"/>
      <c r="N1683" s="4"/>
    </row>
    <row r="1684" ht="12.75" customHeight="1">
      <c r="A1684" s="4"/>
      <c r="B1684" s="4"/>
      <c r="C1684" s="4"/>
      <c r="D1684" s="4"/>
      <c r="E1684" s="4"/>
      <c r="F1684" s="4"/>
      <c r="G1684" s="4"/>
      <c r="H1684" s="4"/>
      <c r="I1684" s="4"/>
      <c r="J1684" s="4"/>
      <c r="K1684" s="4"/>
      <c r="L1684" s="4"/>
      <c r="M1684" s="4"/>
      <c r="N1684" s="4"/>
    </row>
    <row r="1685" ht="12.75" customHeight="1">
      <c r="A1685" s="4"/>
      <c r="B1685" s="4"/>
      <c r="C1685" s="4"/>
      <c r="D1685" s="4"/>
      <c r="E1685" s="4"/>
      <c r="F1685" s="4"/>
      <c r="G1685" s="4"/>
      <c r="H1685" s="4"/>
      <c r="I1685" s="4"/>
      <c r="J1685" s="4"/>
      <c r="K1685" s="4"/>
      <c r="L1685" s="4"/>
      <c r="M1685" s="4"/>
      <c r="N1685" s="4"/>
    </row>
    <row r="1686" ht="12.75" customHeight="1">
      <c r="A1686" s="4"/>
      <c r="B1686" s="4"/>
      <c r="C1686" s="4"/>
      <c r="D1686" s="4"/>
      <c r="E1686" s="4"/>
      <c r="F1686" s="4"/>
      <c r="G1686" s="4"/>
      <c r="H1686" s="4"/>
      <c r="I1686" s="4"/>
      <c r="J1686" s="4"/>
      <c r="K1686" s="4"/>
      <c r="L1686" s="4"/>
      <c r="M1686" s="4"/>
      <c r="N1686" s="4"/>
    </row>
    <row r="1687" ht="12.75" customHeight="1">
      <c r="A1687" s="4"/>
      <c r="B1687" s="4"/>
      <c r="C1687" s="4"/>
      <c r="D1687" s="4"/>
      <c r="E1687" s="4"/>
      <c r="F1687" s="4"/>
      <c r="G1687" s="4"/>
      <c r="H1687" s="4"/>
      <c r="I1687" s="4"/>
      <c r="J1687" s="4"/>
      <c r="K1687" s="4"/>
      <c r="L1687" s="4"/>
      <c r="M1687" s="4"/>
      <c r="N1687" s="4"/>
    </row>
    <row r="1688" ht="12.75" customHeight="1">
      <c r="A1688" s="4"/>
      <c r="B1688" s="4"/>
      <c r="C1688" s="4"/>
      <c r="D1688" s="4"/>
      <c r="E1688" s="4"/>
      <c r="F1688" s="4"/>
      <c r="G1688" s="4"/>
      <c r="H1688" s="4"/>
      <c r="I1688" s="4"/>
      <c r="J1688" s="4"/>
      <c r="K1688" s="4"/>
      <c r="L1688" s="4"/>
      <c r="M1688" s="4"/>
      <c r="N1688" s="4"/>
    </row>
    <row r="1689" ht="12.75" customHeight="1">
      <c r="A1689" s="4"/>
      <c r="B1689" s="4"/>
      <c r="C1689" s="4"/>
      <c r="D1689" s="4"/>
      <c r="E1689" s="4"/>
      <c r="F1689" s="4"/>
      <c r="G1689" s="4"/>
      <c r="H1689" s="4"/>
      <c r="I1689" s="4"/>
      <c r="J1689" s="4"/>
      <c r="K1689" s="4"/>
      <c r="L1689" s="4"/>
      <c r="M1689" s="4"/>
      <c r="N1689" s="4"/>
    </row>
    <row r="1690" ht="12.75" customHeight="1">
      <c r="A1690" s="4"/>
      <c r="B1690" s="4"/>
      <c r="C1690" s="4"/>
      <c r="D1690" s="4"/>
      <c r="E1690" s="4"/>
      <c r="F1690" s="4"/>
      <c r="G1690" s="4"/>
      <c r="H1690" s="4"/>
      <c r="I1690" s="4"/>
      <c r="J1690" s="4"/>
      <c r="K1690" s="4"/>
      <c r="L1690" s="4"/>
      <c r="M1690" s="4"/>
      <c r="N1690" s="4"/>
    </row>
    <row r="1691" ht="12.75" customHeight="1">
      <c r="A1691" s="4"/>
      <c r="B1691" s="4"/>
      <c r="C1691" s="4"/>
      <c r="D1691" s="4"/>
      <c r="E1691" s="4"/>
      <c r="F1691" s="4"/>
      <c r="G1691" s="4"/>
      <c r="H1691" s="4"/>
      <c r="I1691" s="4"/>
      <c r="J1691" s="4"/>
      <c r="K1691" s="4"/>
      <c r="L1691" s="4"/>
      <c r="M1691" s="4"/>
      <c r="N1691" s="4"/>
    </row>
    <row r="1692" ht="12.75" customHeight="1">
      <c r="A1692" s="4"/>
      <c r="B1692" s="4"/>
      <c r="C1692" s="4"/>
      <c r="D1692" s="4"/>
      <c r="E1692" s="4"/>
      <c r="F1692" s="4"/>
      <c r="G1692" s="4"/>
      <c r="H1692" s="4"/>
      <c r="I1692" s="4"/>
      <c r="J1692" s="4"/>
      <c r="K1692" s="4"/>
      <c r="L1692" s="4"/>
      <c r="M1692" s="4"/>
      <c r="N1692" s="4"/>
    </row>
    <row r="1693" ht="12.75" customHeight="1">
      <c r="A1693" s="4"/>
      <c r="B1693" s="4"/>
      <c r="C1693" s="4"/>
      <c r="D1693" s="4"/>
      <c r="E1693" s="4"/>
      <c r="F1693" s="4"/>
      <c r="G1693" s="4"/>
      <c r="H1693" s="4"/>
      <c r="I1693" s="4"/>
      <c r="J1693" s="4"/>
      <c r="K1693" s="4"/>
      <c r="L1693" s="4"/>
      <c r="M1693" s="4"/>
      <c r="N1693" s="4"/>
    </row>
    <row r="1694" ht="12.75" customHeight="1">
      <c r="A1694" s="4"/>
      <c r="B1694" s="4"/>
      <c r="C1694" s="4"/>
      <c r="D1694" s="4"/>
      <c r="E1694" s="4"/>
      <c r="F1694" s="4"/>
      <c r="G1694" s="4"/>
      <c r="H1694" s="4"/>
      <c r="I1694" s="4"/>
      <c r="J1694" s="4"/>
      <c r="K1694" s="4"/>
      <c r="L1694" s="4"/>
      <c r="M1694" s="4"/>
      <c r="N1694" s="4"/>
    </row>
    <row r="1695" ht="12.75" customHeight="1">
      <c r="A1695" s="4"/>
      <c r="B1695" s="4"/>
      <c r="C1695" s="4"/>
      <c r="D1695" s="4"/>
      <c r="E1695" s="4"/>
      <c r="F1695" s="4"/>
      <c r="G1695" s="4"/>
      <c r="H1695" s="4"/>
      <c r="I1695" s="4"/>
      <c r="J1695" s="4"/>
      <c r="K1695" s="4"/>
      <c r="L1695" s="4"/>
      <c r="M1695" s="4"/>
      <c r="N1695" s="4"/>
    </row>
    <row r="1696" ht="12.75" customHeight="1">
      <c r="A1696" s="4"/>
      <c r="B1696" s="4"/>
      <c r="C1696" s="4"/>
      <c r="D1696" s="4"/>
      <c r="E1696" s="4"/>
      <c r="F1696" s="4"/>
      <c r="G1696" s="4"/>
      <c r="H1696" s="4"/>
      <c r="I1696" s="4"/>
      <c r="J1696" s="4"/>
      <c r="K1696" s="4"/>
      <c r="L1696" s="4"/>
      <c r="M1696" s="4"/>
      <c r="N1696" s="4"/>
    </row>
    <row r="1697" ht="12.75" customHeight="1">
      <c r="A1697" s="4"/>
      <c r="B1697" s="4"/>
      <c r="C1697" s="4"/>
      <c r="D1697" s="4"/>
      <c r="E1697" s="4"/>
      <c r="F1697" s="4"/>
      <c r="G1697" s="4"/>
      <c r="H1697" s="4"/>
      <c r="I1697" s="4"/>
      <c r="J1697" s="4"/>
      <c r="K1697" s="4"/>
      <c r="L1697" s="4"/>
      <c r="M1697" s="4"/>
      <c r="N1697" s="4"/>
    </row>
    <row r="1698" ht="12.75" customHeight="1">
      <c r="A1698" s="4"/>
      <c r="B1698" s="4"/>
      <c r="C1698" s="4"/>
      <c r="D1698" s="4"/>
      <c r="E1698" s="4"/>
      <c r="F1698" s="4"/>
      <c r="G1698" s="4"/>
      <c r="H1698" s="4"/>
      <c r="I1698" s="4"/>
      <c r="J1698" s="4"/>
      <c r="K1698" s="4"/>
      <c r="L1698" s="4"/>
      <c r="M1698" s="4"/>
      <c r="N1698" s="4"/>
    </row>
  </sheetData>
  <mergeCells count="4">
    <mergeCell ref="K2:L2"/>
    <mergeCell ref="C3:E3"/>
    <mergeCell ref="H3:J3"/>
    <mergeCell ref="K3:L3"/>
  </mergeCells>
  <conditionalFormatting sqref="A49:B1608 D49:G1608 I49:L1608">
    <cfRule type="expression" dxfId="0" priority="1" stopIfTrue="1">
      <formula>MOD($A49,periods_per_year)=0</formula>
    </cfRule>
  </conditionalFormatting>
  <conditionalFormatting sqref="C49:C1608">
    <cfRule type="expression" dxfId="0" priority="2" stopIfTrue="1">
      <formula>MOD($A49,periods_per_year)=0</formula>
    </cfRule>
  </conditionalFormatting>
  <conditionalFormatting sqref="J23:J27">
    <cfRule type="expression" dxfId="1" priority="3">
      <formula>variable</formula>
    </cfRule>
  </conditionalFormatting>
  <conditionalFormatting sqref="G23:J28">
    <cfRule type="expression" dxfId="1" priority="4">
      <formula>variable</formula>
    </cfRule>
  </conditionalFormatting>
  <conditionalFormatting sqref="P49:P1608">
    <cfRule type="expression" dxfId="2" priority="5" stopIfTrue="1">
      <formula>($E49=$C$6+1)</formula>
    </cfRule>
  </conditionalFormatting>
  <dataValidations>
    <dataValidation type="list" allowBlank="1" showErrorMessage="1" sqref="E12">
      <formula1>"Semi-Annually,Monthly"</formula1>
    </dataValidation>
    <dataValidation type="list" allowBlank="1" showErrorMessage="1" sqref="E13">
      <formula1>"Monthly,Semi-Monthly,Bi-Weekly,Weekly,Acc Bi-Weekly,Acc Weekly"</formula1>
    </dataValidation>
    <dataValidation type="list" allowBlank="1" showErrorMessage="1" sqref="J22">
      <formula1>"Variable Rate,Fixed Rate"</formula1>
    </dataValidation>
    <dataValidation type="decimal" operator="greaterThanOrEqual" allowBlank="1" showInputMessage="1" prompt="Invalid Payment Interval - Payment Interval must be a positive integer (1,2,3,4,etc.) or blank." sqref="E23 E25">
      <formula1>0.0</formula1>
    </dataValidation>
    <dataValidation type="decimal" allowBlank="1" showInputMessage="1" prompt="Invalid Entry - The Payment # cannot be larger than the total number of payments made each year (monthly=12, biweekly=26, etc)." sqref="E27">
      <formula1>0.0</formula1>
      <formula2>E37</formula2>
    </dataValidation>
  </dataValidations>
  <printOptions horizontalCentered="1"/>
  <pageMargins bottom="0.5" footer="0.0" header="0.0" left="0.5" right="0.5" top="0.5"/>
  <pageSetup fitToHeight="0" orientation="portrait"/>
  <headerFooter>
    <oddFooter>&amp;L01+034https://www.vertex42.com/Calculators/home-mortgage-calculator.html&amp;RPage &amp;P of </oddFooter>
  </headerFooter>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0.29"/>
    <col customWidth="1" min="2" max="2" width="78.57"/>
    <col customWidth="1" min="3" max="3" width="5.29"/>
    <col customWidth="1" min="4" max="4" width="10.29"/>
    <col customWidth="1" min="5" max="26" width="9.14"/>
  </cols>
  <sheetData>
    <row r="1" ht="30.0" customHeight="1">
      <c r="A1" s="83" t="s">
        <v>70</v>
      </c>
      <c r="B1" s="84"/>
      <c r="C1" s="85"/>
      <c r="D1" s="9"/>
      <c r="E1" s="9"/>
      <c r="F1" s="9"/>
      <c r="G1" s="9"/>
      <c r="H1" s="9"/>
      <c r="I1" s="9"/>
      <c r="J1" s="9"/>
      <c r="K1" s="9"/>
      <c r="L1" s="9"/>
      <c r="M1" s="9"/>
      <c r="N1" s="9"/>
      <c r="O1" s="9"/>
      <c r="P1" s="9"/>
      <c r="Q1" s="9"/>
      <c r="R1" s="9"/>
      <c r="S1" s="9"/>
      <c r="T1" s="9"/>
      <c r="U1" s="9"/>
      <c r="V1" s="9"/>
      <c r="W1" s="9"/>
      <c r="X1" s="9"/>
      <c r="Y1" s="9"/>
      <c r="Z1" s="9"/>
    </row>
    <row r="2" ht="12.75" customHeight="1">
      <c r="A2" s="86"/>
      <c r="B2" s="9"/>
      <c r="C2" s="87"/>
      <c r="D2" s="9"/>
      <c r="E2" s="9"/>
      <c r="F2" s="9"/>
      <c r="G2" s="9"/>
      <c r="H2" s="9"/>
      <c r="I2" s="9"/>
      <c r="J2" s="9"/>
      <c r="K2" s="9"/>
      <c r="L2" s="9"/>
      <c r="M2" s="9"/>
      <c r="N2" s="9"/>
      <c r="O2" s="9"/>
      <c r="P2" s="9"/>
      <c r="Q2" s="9"/>
      <c r="R2" s="9"/>
      <c r="S2" s="9"/>
      <c r="T2" s="9"/>
      <c r="U2" s="9"/>
      <c r="V2" s="9"/>
      <c r="W2" s="9"/>
      <c r="X2" s="9"/>
      <c r="Y2" s="9"/>
      <c r="Z2" s="9"/>
    </row>
    <row r="3" ht="12.75" customHeight="1">
      <c r="A3" s="9"/>
      <c r="B3" s="88"/>
      <c r="C3" s="9"/>
      <c r="D3" s="9"/>
      <c r="E3" s="9"/>
      <c r="F3" s="9"/>
      <c r="G3" s="9"/>
      <c r="H3" s="9"/>
      <c r="I3" s="9"/>
      <c r="J3" s="9"/>
      <c r="K3" s="9"/>
      <c r="L3" s="9"/>
      <c r="M3" s="9"/>
      <c r="N3" s="9"/>
      <c r="O3" s="9"/>
      <c r="P3" s="9"/>
      <c r="Q3" s="9"/>
      <c r="R3" s="9"/>
      <c r="S3" s="9"/>
      <c r="T3" s="9"/>
      <c r="U3" s="9"/>
      <c r="V3" s="9"/>
      <c r="W3" s="9"/>
      <c r="X3" s="9"/>
      <c r="Y3" s="9"/>
      <c r="Z3" s="9"/>
    </row>
    <row r="4" ht="12.75" customHeight="1">
      <c r="A4" s="89" t="s">
        <v>71</v>
      </c>
      <c r="B4" s="90"/>
      <c r="C4" s="91"/>
      <c r="D4" s="9"/>
      <c r="E4" s="9"/>
      <c r="F4" s="9"/>
      <c r="G4" s="9"/>
      <c r="H4" s="9"/>
      <c r="I4" s="9"/>
      <c r="J4" s="9"/>
      <c r="K4" s="9"/>
      <c r="L4" s="9"/>
      <c r="M4" s="9"/>
      <c r="N4" s="9"/>
      <c r="O4" s="9"/>
      <c r="P4" s="9"/>
      <c r="Q4" s="9"/>
      <c r="R4" s="9"/>
      <c r="S4" s="9"/>
      <c r="T4" s="9"/>
      <c r="U4" s="9"/>
      <c r="V4" s="9"/>
      <c r="W4" s="9"/>
      <c r="X4" s="9"/>
      <c r="Y4" s="9"/>
      <c r="Z4" s="9"/>
    </row>
    <row r="5" ht="12.75" customHeight="1">
      <c r="A5" s="9"/>
      <c r="B5" s="92" t="s">
        <v>72</v>
      </c>
      <c r="C5" s="9"/>
      <c r="D5" s="9"/>
      <c r="E5" s="9"/>
      <c r="F5" s="9"/>
      <c r="G5" s="9"/>
      <c r="H5" s="9"/>
      <c r="I5" s="9"/>
      <c r="J5" s="9"/>
      <c r="K5" s="9"/>
      <c r="L5" s="9"/>
      <c r="M5" s="9"/>
      <c r="N5" s="9"/>
      <c r="O5" s="9"/>
      <c r="P5" s="9"/>
      <c r="Q5" s="9"/>
      <c r="R5" s="9"/>
      <c r="S5" s="9"/>
      <c r="T5" s="9"/>
      <c r="U5" s="9"/>
      <c r="V5" s="9"/>
      <c r="W5" s="9"/>
      <c r="X5" s="9"/>
      <c r="Y5" s="9"/>
      <c r="Z5" s="9"/>
    </row>
    <row r="6" ht="12.75" customHeight="1">
      <c r="A6" s="9"/>
      <c r="B6" s="93"/>
      <c r="C6" s="9"/>
      <c r="D6" s="9"/>
      <c r="E6" s="9"/>
      <c r="F6" s="9"/>
      <c r="G6" s="9"/>
      <c r="H6" s="9"/>
      <c r="I6" s="9"/>
      <c r="J6" s="9"/>
      <c r="K6" s="9"/>
      <c r="L6" s="9"/>
      <c r="M6" s="9"/>
      <c r="N6" s="9"/>
      <c r="O6" s="9"/>
      <c r="P6" s="9"/>
      <c r="Q6" s="9"/>
      <c r="R6" s="9"/>
      <c r="S6" s="9"/>
      <c r="T6" s="9"/>
      <c r="U6" s="9"/>
      <c r="V6" s="9"/>
      <c r="W6" s="9"/>
      <c r="X6" s="9"/>
      <c r="Y6" s="9"/>
      <c r="Z6" s="9"/>
    </row>
    <row r="7" ht="12.75" customHeight="1">
      <c r="A7" s="9"/>
      <c r="B7" s="93" t="s">
        <v>73</v>
      </c>
      <c r="C7" s="9"/>
      <c r="D7" s="9"/>
      <c r="E7" s="9"/>
      <c r="F7" s="9"/>
      <c r="G7" s="9"/>
      <c r="H7" s="9"/>
      <c r="I7" s="9"/>
      <c r="J7" s="9"/>
      <c r="K7" s="9"/>
      <c r="L7" s="9"/>
      <c r="M7" s="9"/>
      <c r="N7" s="9"/>
      <c r="O7" s="9"/>
      <c r="P7" s="9"/>
      <c r="Q7" s="9"/>
      <c r="R7" s="9"/>
      <c r="S7" s="9"/>
      <c r="T7" s="9"/>
      <c r="U7" s="9"/>
      <c r="V7" s="9"/>
      <c r="W7" s="9"/>
      <c r="X7" s="9"/>
      <c r="Y7" s="9"/>
      <c r="Z7" s="9"/>
    </row>
    <row r="8" ht="12.75" customHeight="1">
      <c r="A8" s="9"/>
      <c r="B8" s="93"/>
      <c r="C8" s="9"/>
      <c r="D8" s="9"/>
      <c r="E8" s="9"/>
      <c r="F8" s="9"/>
      <c r="G8" s="9"/>
      <c r="H8" s="9"/>
      <c r="I8" s="9"/>
      <c r="J8" s="9"/>
      <c r="K8" s="9"/>
      <c r="L8" s="9"/>
      <c r="M8" s="9"/>
      <c r="N8" s="9"/>
      <c r="O8" s="9"/>
      <c r="P8" s="9"/>
      <c r="Q8" s="9"/>
      <c r="R8" s="9"/>
      <c r="S8" s="9"/>
      <c r="T8" s="9"/>
      <c r="U8" s="9"/>
      <c r="V8" s="9"/>
      <c r="W8" s="9"/>
      <c r="X8" s="9"/>
      <c r="Y8" s="9"/>
      <c r="Z8" s="9"/>
    </row>
    <row r="9" ht="12.75" customHeight="1">
      <c r="A9" s="89" t="s">
        <v>74</v>
      </c>
      <c r="B9" s="90"/>
      <c r="C9" s="91"/>
      <c r="D9" s="9"/>
      <c r="E9" s="9"/>
      <c r="F9" s="9"/>
      <c r="G9" s="9"/>
      <c r="H9" s="9"/>
      <c r="I9" s="9"/>
      <c r="J9" s="9"/>
      <c r="K9" s="9"/>
      <c r="L9" s="9"/>
      <c r="M9" s="9"/>
      <c r="N9" s="9"/>
      <c r="O9" s="9"/>
      <c r="P9" s="9"/>
      <c r="Q9" s="9"/>
      <c r="R9" s="9"/>
      <c r="S9" s="9"/>
      <c r="T9" s="9"/>
      <c r="U9" s="9"/>
      <c r="V9" s="9"/>
      <c r="W9" s="9"/>
      <c r="X9" s="9"/>
      <c r="Y9" s="9"/>
      <c r="Z9" s="9"/>
    </row>
    <row r="10" ht="12.75" customHeight="1">
      <c r="A10" s="9"/>
      <c r="B10" s="93" t="s">
        <v>75</v>
      </c>
      <c r="C10" s="9"/>
      <c r="D10" s="9"/>
      <c r="E10" s="9"/>
      <c r="F10" s="9"/>
      <c r="G10" s="9"/>
      <c r="H10" s="9"/>
      <c r="I10" s="9"/>
      <c r="J10" s="9"/>
      <c r="K10" s="9"/>
      <c r="L10" s="9"/>
      <c r="M10" s="9"/>
      <c r="N10" s="9"/>
      <c r="O10" s="9"/>
      <c r="P10" s="9"/>
      <c r="Q10" s="9"/>
      <c r="R10" s="9"/>
      <c r="S10" s="9"/>
      <c r="T10" s="9"/>
      <c r="U10" s="9"/>
      <c r="V10" s="9"/>
      <c r="W10" s="9"/>
      <c r="X10" s="9"/>
      <c r="Y10" s="9"/>
      <c r="Z10" s="9"/>
    </row>
    <row r="11" ht="12.75" customHeight="1">
      <c r="A11" s="9"/>
      <c r="B11" s="93"/>
      <c r="C11" s="9"/>
      <c r="D11" s="9"/>
      <c r="E11" s="9"/>
      <c r="F11" s="9"/>
      <c r="G11" s="9"/>
      <c r="H11" s="9"/>
      <c r="I11" s="9"/>
      <c r="J11" s="9"/>
      <c r="K11" s="9"/>
      <c r="L11" s="9"/>
      <c r="M11" s="9"/>
      <c r="N11" s="9"/>
      <c r="O11" s="9"/>
      <c r="P11" s="9"/>
      <c r="Q11" s="9"/>
      <c r="R11" s="9"/>
      <c r="S11" s="9"/>
      <c r="T11" s="9"/>
      <c r="U11" s="9"/>
      <c r="V11" s="9"/>
      <c r="W11" s="9"/>
      <c r="X11" s="9"/>
      <c r="Y11" s="9"/>
      <c r="Z11" s="9"/>
    </row>
    <row r="12" ht="12.75" customHeight="1">
      <c r="A12" s="9"/>
      <c r="B12" s="94" t="s">
        <v>76</v>
      </c>
      <c r="C12" s="9"/>
      <c r="D12" s="9"/>
      <c r="E12" s="9"/>
      <c r="F12" s="9"/>
      <c r="G12" s="9"/>
      <c r="H12" s="9"/>
      <c r="I12" s="9"/>
      <c r="J12" s="9"/>
      <c r="K12" s="9"/>
      <c r="L12" s="9"/>
      <c r="M12" s="9"/>
      <c r="N12" s="9"/>
      <c r="O12" s="9"/>
      <c r="P12" s="9"/>
      <c r="Q12" s="9"/>
      <c r="R12" s="9"/>
      <c r="S12" s="9"/>
      <c r="T12" s="9"/>
      <c r="U12" s="9"/>
      <c r="V12" s="9"/>
      <c r="W12" s="9"/>
      <c r="X12" s="9"/>
      <c r="Y12" s="9"/>
      <c r="Z12" s="9"/>
    </row>
    <row r="13" ht="12.75" customHeight="1">
      <c r="A13" s="9"/>
      <c r="B13" s="94"/>
      <c r="C13" s="9"/>
      <c r="D13" s="9"/>
      <c r="E13" s="9"/>
      <c r="F13" s="9"/>
      <c r="G13" s="9"/>
      <c r="H13" s="9"/>
      <c r="I13" s="9"/>
      <c r="J13" s="9"/>
      <c r="K13" s="9"/>
      <c r="L13" s="9"/>
      <c r="M13" s="9"/>
      <c r="N13" s="9"/>
      <c r="O13" s="9"/>
      <c r="P13" s="9"/>
      <c r="Q13" s="9"/>
      <c r="R13" s="9"/>
      <c r="S13" s="9"/>
      <c r="T13" s="9"/>
      <c r="U13" s="9"/>
      <c r="V13" s="9"/>
      <c r="W13" s="9"/>
      <c r="X13" s="9"/>
      <c r="Y13" s="9"/>
      <c r="Z13" s="9"/>
    </row>
    <row r="14" ht="12.75" customHeight="1">
      <c r="A14" s="9"/>
      <c r="B14" s="93" t="s">
        <v>77</v>
      </c>
      <c r="C14" s="9"/>
      <c r="D14" s="9"/>
      <c r="E14" s="9"/>
      <c r="F14" s="9"/>
      <c r="G14" s="9"/>
      <c r="H14" s="9"/>
      <c r="I14" s="9"/>
      <c r="J14" s="9"/>
      <c r="K14" s="9"/>
      <c r="L14" s="9"/>
      <c r="M14" s="9"/>
      <c r="N14" s="9"/>
      <c r="O14" s="9"/>
      <c r="P14" s="9"/>
      <c r="Q14" s="9"/>
      <c r="R14" s="9"/>
      <c r="S14" s="9"/>
      <c r="T14" s="9"/>
      <c r="U14" s="9"/>
      <c r="V14" s="9"/>
      <c r="W14" s="9"/>
      <c r="X14" s="9"/>
      <c r="Y14" s="9"/>
      <c r="Z14" s="9"/>
    </row>
    <row r="15" ht="12.75" customHeight="1">
      <c r="A15" s="9"/>
      <c r="B15" s="94"/>
      <c r="C15" s="9"/>
      <c r="D15" s="9"/>
      <c r="E15" s="9"/>
      <c r="F15" s="9"/>
      <c r="G15" s="9"/>
      <c r="H15" s="9"/>
      <c r="I15" s="9"/>
      <c r="J15" s="9"/>
      <c r="K15" s="9"/>
      <c r="L15" s="9"/>
      <c r="M15" s="9"/>
      <c r="N15" s="9"/>
      <c r="O15" s="9"/>
      <c r="P15" s="9"/>
      <c r="Q15" s="9"/>
      <c r="R15" s="9"/>
      <c r="S15" s="9"/>
      <c r="T15" s="9"/>
      <c r="U15" s="9"/>
      <c r="V15" s="9"/>
      <c r="W15" s="9"/>
      <c r="X15" s="9"/>
      <c r="Y15" s="9"/>
      <c r="Z15" s="9"/>
    </row>
    <row r="16" ht="12.75" customHeight="1">
      <c r="A16" s="9"/>
      <c r="B16" s="94" t="s">
        <v>78</v>
      </c>
      <c r="C16" s="9"/>
      <c r="D16" s="9"/>
      <c r="E16" s="9"/>
      <c r="F16" s="9"/>
      <c r="G16" s="9"/>
      <c r="H16" s="9"/>
      <c r="I16" s="9"/>
      <c r="J16" s="9"/>
      <c r="K16" s="9"/>
      <c r="L16" s="9"/>
      <c r="M16" s="9"/>
      <c r="N16" s="9"/>
      <c r="O16" s="9"/>
      <c r="P16" s="9"/>
      <c r="Q16" s="9"/>
      <c r="R16" s="9"/>
      <c r="S16" s="9"/>
      <c r="T16" s="9"/>
      <c r="U16" s="9"/>
      <c r="V16" s="9"/>
      <c r="W16" s="9"/>
      <c r="X16" s="9"/>
      <c r="Y16" s="9"/>
      <c r="Z16" s="9"/>
    </row>
    <row r="17" ht="12.75" customHeight="1">
      <c r="A17" s="9"/>
      <c r="B17" s="94"/>
      <c r="C17" s="9"/>
      <c r="D17" s="9"/>
      <c r="E17" s="9"/>
      <c r="F17" s="9"/>
      <c r="G17" s="9"/>
      <c r="H17" s="9"/>
      <c r="I17" s="9"/>
      <c r="J17" s="9"/>
      <c r="K17" s="9"/>
      <c r="L17" s="9"/>
      <c r="M17" s="9"/>
      <c r="N17" s="9"/>
      <c r="O17" s="9"/>
      <c r="P17" s="9"/>
      <c r="Q17" s="9"/>
      <c r="R17" s="9"/>
      <c r="S17" s="9"/>
      <c r="T17" s="9"/>
      <c r="U17" s="9"/>
      <c r="V17" s="9"/>
      <c r="W17" s="9"/>
      <c r="X17" s="9"/>
      <c r="Y17" s="9"/>
      <c r="Z17" s="9"/>
    </row>
    <row r="18" ht="12.75" customHeight="1">
      <c r="A18" s="9"/>
      <c r="B18" s="93" t="s">
        <v>79</v>
      </c>
      <c r="C18" s="9"/>
      <c r="D18" s="9"/>
      <c r="E18" s="9"/>
      <c r="F18" s="9"/>
      <c r="G18" s="9"/>
      <c r="H18" s="9"/>
      <c r="I18" s="9"/>
      <c r="J18" s="9"/>
      <c r="K18" s="9"/>
      <c r="L18" s="9"/>
      <c r="M18" s="9"/>
      <c r="N18" s="9"/>
      <c r="O18" s="9"/>
      <c r="P18" s="9"/>
      <c r="Q18" s="9"/>
      <c r="R18" s="9"/>
      <c r="S18" s="9"/>
      <c r="T18" s="9"/>
      <c r="U18" s="9"/>
      <c r="V18" s="9"/>
      <c r="W18" s="9"/>
      <c r="X18" s="9"/>
      <c r="Y18" s="9"/>
      <c r="Z18" s="9"/>
    </row>
    <row r="19" ht="12.75" customHeight="1">
      <c r="A19" s="9"/>
      <c r="B19" s="94"/>
      <c r="C19" s="9"/>
      <c r="D19" s="9"/>
      <c r="E19" s="9"/>
      <c r="F19" s="9"/>
      <c r="G19" s="9"/>
      <c r="H19" s="9"/>
      <c r="I19" s="9"/>
      <c r="J19" s="9"/>
      <c r="K19" s="9"/>
      <c r="L19" s="9"/>
      <c r="M19" s="9"/>
      <c r="N19" s="9"/>
      <c r="O19" s="9"/>
      <c r="P19" s="9"/>
      <c r="Q19" s="9"/>
      <c r="R19" s="9"/>
      <c r="S19" s="9"/>
      <c r="T19" s="9"/>
      <c r="U19" s="9"/>
      <c r="V19" s="9"/>
      <c r="W19" s="9"/>
      <c r="X19" s="9"/>
      <c r="Y19" s="9"/>
      <c r="Z19" s="9"/>
    </row>
    <row r="20" ht="12.75" customHeight="1">
      <c r="A20" s="9"/>
      <c r="B20" s="93" t="s">
        <v>80</v>
      </c>
      <c r="C20" s="9"/>
      <c r="D20" s="9"/>
      <c r="E20" s="95"/>
      <c r="F20" s="9"/>
      <c r="G20" s="9"/>
      <c r="H20" s="9"/>
      <c r="I20" s="9"/>
      <c r="J20" s="9"/>
      <c r="K20" s="9"/>
      <c r="L20" s="9"/>
      <c r="M20" s="9"/>
      <c r="N20" s="9"/>
      <c r="O20" s="9"/>
      <c r="P20" s="9"/>
      <c r="Q20" s="9"/>
      <c r="R20" s="9"/>
      <c r="S20" s="9"/>
      <c r="T20" s="9"/>
      <c r="U20" s="9"/>
      <c r="V20" s="9"/>
      <c r="W20" s="9"/>
      <c r="X20" s="9"/>
      <c r="Y20" s="9"/>
      <c r="Z20" s="9"/>
    </row>
    <row r="21" ht="12.75" customHeight="1">
      <c r="A21" s="96"/>
      <c r="B21" s="97"/>
      <c r="C21" s="9"/>
      <c r="D21" s="9"/>
      <c r="E21" s="9"/>
      <c r="F21" s="9"/>
      <c r="G21" s="9"/>
      <c r="H21" s="9"/>
      <c r="I21" s="9"/>
      <c r="J21" s="9"/>
      <c r="K21" s="9"/>
      <c r="L21" s="9"/>
      <c r="M21" s="9"/>
      <c r="N21" s="9"/>
      <c r="O21" s="9"/>
      <c r="P21" s="9"/>
      <c r="Q21" s="9"/>
      <c r="R21" s="9"/>
      <c r="S21" s="9"/>
      <c r="T21" s="9"/>
      <c r="U21" s="9"/>
      <c r="V21" s="9"/>
      <c r="W21" s="9"/>
      <c r="X21" s="9"/>
      <c r="Y21" s="9"/>
      <c r="Z21" s="9"/>
    </row>
    <row r="22" ht="12.75" customHeight="1">
      <c r="A22" s="89"/>
      <c r="B22" s="90"/>
      <c r="C22" s="91"/>
      <c r="D22" s="9"/>
      <c r="E22" s="98"/>
      <c r="F22" s="9"/>
      <c r="G22" s="9"/>
      <c r="H22" s="9"/>
      <c r="I22" s="9"/>
      <c r="J22" s="9"/>
      <c r="K22" s="9"/>
      <c r="L22" s="9"/>
      <c r="M22" s="9"/>
      <c r="N22" s="9"/>
      <c r="O22" s="9"/>
      <c r="P22" s="9"/>
      <c r="Q22" s="9"/>
      <c r="R22" s="9"/>
      <c r="S22" s="9"/>
      <c r="T22" s="9"/>
      <c r="U22" s="9"/>
      <c r="V22" s="9"/>
      <c r="W22" s="9"/>
      <c r="X22" s="9"/>
      <c r="Y22" s="9"/>
      <c r="Z22" s="9"/>
    </row>
    <row r="23" ht="12.75" customHeight="1">
      <c r="A23" s="9"/>
      <c r="B23" s="99"/>
      <c r="C23" s="9"/>
      <c r="D23" s="9"/>
      <c r="E23" s="98"/>
      <c r="F23" s="9"/>
      <c r="G23" s="9"/>
      <c r="H23" s="9"/>
      <c r="I23" s="9"/>
      <c r="J23" s="9"/>
      <c r="K23" s="9"/>
      <c r="L23" s="9"/>
      <c r="M23" s="9"/>
      <c r="N23" s="9"/>
      <c r="O23" s="9"/>
      <c r="P23" s="9"/>
      <c r="Q23" s="9"/>
      <c r="R23" s="9"/>
      <c r="S23" s="9"/>
      <c r="T23" s="9"/>
      <c r="U23" s="9"/>
      <c r="V23" s="9"/>
      <c r="W23" s="9"/>
      <c r="X23" s="9"/>
      <c r="Y23" s="9"/>
      <c r="Z23" s="9"/>
    </row>
    <row r="24" ht="12.75" customHeight="1">
      <c r="A24" s="100"/>
      <c r="B24" s="101"/>
      <c r="C24" s="9"/>
      <c r="D24" s="9"/>
      <c r="E24" s="98"/>
      <c r="F24" s="9"/>
      <c r="G24" s="9"/>
      <c r="H24" s="9"/>
      <c r="I24" s="9"/>
      <c r="J24" s="9"/>
      <c r="K24" s="9"/>
      <c r="L24" s="9"/>
      <c r="M24" s="9"/>
      <c r="N24" s="9"/>
      <c r="O24" s="9"/>
      <c r="P24" s="9"/>
      <c r="Q24" s="9"/>
      <c r="R24" s="9"/>
      <c r="S24" s="9"/>
      <c r="T24" s="9"/>
      <c r="U24" s="9"/>
      <c r="V24" s="9"/>
      <c r="W24" s="9"/>
      <c r="X24" s="9"/>
      <c r="Y24" s="9"/>
      <c r="Z24" s="9"/>
    </row>
    <row r="25" ht="12.75" customHeight="1">
      <c r="A25" s="102"/>
      <c r="B25" s="103"/>
      <c r="C25" s="104"/>
      <c r="D25" s="100"/>
      <c r="E25" s="98"/>
      <c r="F25" s="9"/>
      <c r="G25" s="9"/>
      <c r="H25" s="9"/>
      <c r="I25" s="9"/>
      <c r="J25" s="9"/>
      <c r="K25" s="9"/>
      <c r="L25" s="9"/>
      <c r="M25" s="9"/>
      <c r="N25" s="9"/>
      <c r="O25" s="9"/>
      <c r="P25" s="9"/>
      <c r="Q25" s="9"/>
      <c r="R25" s="9"/>
      <c r="S25" s="9"/>
      <c r="T25" s="9"/>
      <c r="U25" s="9"/>
      <c r="V25" s="9"/>
      <c r="W25" s="9"/>
      <c r="X25" s="9"/>
      <c r="Y25" s="9"/>
      <c r="Z25" s="9"/>
    </row>
    <row r="26" ht="12.75" customHeight="1">
      <c r="A26" s="100"/>
      <c r="B26" s="100"/>
      <c r="C26" s="100"/>
      <c r="D26" s="100"/>
      <c r="E26" s="9"/>
      <c r="F26" s="9"/>
      <c r="G26" s="9"/>
      <c r="H26" s="9"/>
      <c r="I26" s="9"/>
      <c r="J26" s="9"/>
      <c r="K26" s="9"/>
      <c r="L26" s="9"/>
      <c r="M26" s="9"/>
      <c r="N26" s="9"/>
      <c r="O26" s="9"/>
      <c r="P26" s="9"/>
      <c r="Q26" s="9"/>
      <c r="R26" s="9"/>
      <c r="S26" s="9"/>
      <c r="T26" s="9"/>
      <c r="U26" s="9"/>
      <c r="V26" s="9"/>
      <c r="W26" s="9"/>
      <c r="X26" s="9"/>
      <c r="Y26" s="9"/>
      <c r="Z26" s="9"/>
    </row>
    <row r="27" ht="12.75" customHeight="1">
      <c r="A27" s="105"/>
      <c r="B27" s="106"/>
      <c r="C27" s="100"/>
      <c r="D27" s="100"/>
      <c r="E27" s="9"/>
      <c r="F27" s="9"/>
      <c r="G27" s="9"/>
      <c r="H27" s="9"/>
      <c r="I27" s="9"/>
      <c r="J27" s="9"/>
      <c r="K27" s="9"/>
      <c r="L27" s="9"/>
      <c r="M27" s="9"/>
      <c r="N27" s="9"/>
      <c r="O27" s="9"/>
      <c r="P27" s="9"/>
      <c r="Q27" s="9"/>
      <c r="R27" s="9"/>
      <c r="S27" s="9"/>
      <c r="T27" s="9"/>
      <c r="U27" s="9"/>
      <c r="V27" s="9"/>
      <c r="W27" s="9"/>
      <c r="X27" s="9"/>
      <c r="Y27" s="9"/>
      <c r="Z27" s="9"/>
    </row>
    <row r="28" ht="12.75" customHeight="1">
      <c r="A28" s="107"/>
      <c r="B28" s="100"/>
      <c r="C28" s="9"/>
      <c r="D28" s="9"/>
      <c r="E28" s="108"/>
      <c r="F28" s="9"/>
      <c r="G28" s="9"/>
      <c r="H28" s="9"/>
      <c r="I28" s="9"/>
      <c r="J28" s="9"/>
      <c r="K28" s="9"/>
      <c r="L28" s="9"/>
      <c r="M28" s="9"/>
      <c r="N28" s="9"/>
      <c r="O28" s="9"/>
      <c r="P28" s="9"/>
      <c r="Q28" s="9"/>
      <c r="R28" s="9"/>
      <c r="S28" s="9"/>
      <c r="T28" s="9"/>
      <c r="U28" s="9"/>
      <c r="V28" s="9"/>
      <c r="W28" s="9"/>
      <c r="X28" s="9"/>
      <c r="Y28" s="9"/>
      <c r="Z28" s="9"/>
    </row>
    <row r="29" ht="12.75" customHeight="1">
      <c r="A29" s="105"/>
      <c r="B29" s="106"/>
      <c r="C29" s="9"/>
      <c r="D29" s="9"/>
      <c r="E29" s="108"/>
      <c r="F29" s="9"/>
      <c r="G29" s="9"/>
      <c r="H29" s="9"/>
      <c r="I29" s="9"/>
      <c r="J29" s="9"/>
      <c r="K29" s="9"/>
      <c r="L29" s="9"/>
      <c r="M29" s="9"/>
      <c r="N29" s="9"/>
      <c r="O29" s="9"/>
      <c r="P29" s="9"/>
      <c r="Q29" s="9"/>
      <c r="R29" s="9"/>
      <c r="S29" s="9"/>
      <c r="T29" s="9"/>
      <c r="U29" s="9"/>
      <c r="V29" s="9"/>
      <c r="W29" s="9"/>
      <c r="X29" s="9"/>
      <c r="Y29" s="9"/>
      <c r="Z29" s="9"/>
    </row>
    <row r="30" ht="12.75" customHeight="1">
      <c r="A30" s="107"/>
      <c r="B30" s="100"/>
      <c r="C30" s="9"/>
      <c r="D30" s="9"/>
      <c r="E30" s="108"/>
      <c r="F30" s="9"/>
      <c r="G30" s="9"/>
      <c r="H30" s="9"/>
      <c r="I30" s="9"/>
      <c r="J30" s="9"/>
      <c r="K30" s="9"/>
      <c r="L30" s="9"/>
      <c r="M30" s="9"/>
      <c r="N30" s="9"/>
      <c r="O30" s="9"/>
      <c r="P30" s="9"/>
      <c r="Q30" s="9"/>
      <c r="R30" s="9"/>
      <c r="S30" s="9"/>
      <c r="T30" s="9"/>
      <c r="U30" s="9"/>
      <c r="V30" s="9"/>
      <c r="W30" s="9"/>
      <c r="X30" s="9"/>
      <c r="Y30" s="9"/>
      <c r="Z30" s="9"/>
    </row>
    <row r="31" ht="12.75" customHeight="1">
      <c r="A31" s="105"/>
      <c r="B31" s="109"/>
      <c r="C31" s="9"/>
      <c r="D31" s="9"/>
      <c r="E31" s="108"/>
      <c r="F31" s="9"/>
      <c r="G31" s="9"/>
      <c r="H31" s="9"/>
      <c r="I31" s="9"/>
      <c r="J31" s="9"/>
      <c r="K31" s="9"/>
      <c r="L31" s="9"/>
      <c r="M31" s="9"/>
      <c r="N31" s="9"/>
      <c r="O31" s="9"/>
      <c r="P31" s="9"/>
      <c r="Q31" s="9"/>
      <c r="R31" s="9"/>
      <c r="S31" s="9"/>
      <c r="T31" s="9"/>
      <c r="U31" s="9"/>
      <c r="V31" s="9"/>
      <c r="W31" s="9"/>
      <c r="X31" s="9"/>
      <c r="Y31" s="9"/>
      <c r="Z31" s="9"/>
    </row>
    <row r="32" ht="12.75" customHeight="1">
      <c r="A32" s="100"/>
      <c r="B32" s="110"/>
      <c r="C32" s="9"/>
      <c r="D32" s="9"/>
      <c r="E32" s="108"/>
      <c r="F32" s="9"/>
      <c r="G32" s="9"/>
      <c r="H32" s="9"/>
      <c r="I32" s="9"/>
      <c r="J32" s="9"/>
      <c r="K32" s="9"/>
      <c r="L32" s="9"/>
      <c r="M32" s="9"/>
      <c r="N32" s="9"/>
      <c r="O32" s="9"/>
      <c r="P32" s="9"/>
      <c r="Q32" s="9"/>
      <c r="R32" s="9"/>
      <c r="S32" s="9"/>
      <c r="T32" s="9"/>
      <c r="U32" s="9"/>
      <c r="V32" s="9"/>
      <c r="W32" s="9"/>
      <c r="X32" s="9"/>
      <c r="Y32" s="9"/>
      <c r="Z32" s="9"/>
    </row>
    <row r="33" ht="12.75" customHeight="1">
      <c r="A33" s="100"/>
      <c r="B33" s="100"/>
      <c r="C33" s="9"/>
      <c r="D33" s="9"/>
      <c r="E33" s="111"/>
      <c r="F33" s="9"/>
      <c r="G33" s="9"/>
      <c r="H33" s="9"/>
      <c r="I33" s="9"/>
      <c r="J33" s="9"/>
      <c r="K33" s="9"/>
      <c r="L33" s="9"/>
      <c r="M33" s="9"/>
      <c r="N33" s="9"/>
      <c r="O33" s="9"/>
      <c r="P33" s="9"/>
      <c r="Q33" s="9"/>
      <c r="R33" s="9"/>
      <c r="S33" s="9"/>
      <c r="T33" s="9"/>
      <c r="U33" s="9"/>
      <c r="V33" s="9"/>
      <c r="W33" s="9"/>
      <c r="X33" s="9"/>
      <c r="Y33" s="9"/>
      <c r="Z33" s="9"/>
    </row>
    <row r="34" ht="12.75" customHeight="1">
      <c r="A34" s="9"/>
      <c r="B34" s="9"/>
      <c r="C34" s="9"/>
      <c r="D34" s="9"/>
      <c r="E34" s="108"/>
      <c r="F34" s="9"/>
      <c r="G34" s="9"/>
      <c r="H34" s="9"/>
      <c r="I34" s="9"/>
      <c r="J34" s="9"/>
      <c r="K34" s="9"/>
      <c r="L34" s="9"/>
      <c r="M34" s="9"/>
      <c r="N34" s="9"/>
      <c r="O34" s="9"/>
      <c r="P34" s="9"/>
      <c r="Q34" s="9"/>
      <c r="R34" s="9"/>
      <c r="S34" s="9"/>
      <c r="T34" s="9"/>
      <c r="U34" s="9"/>
      <c r="V34" s="9"/>
      <c r="W34" s="9"/>
      <c r="X34" s="9"/>
      <c r="Y34" s="9"/>
      <c r="Z34" s="9"/>
    </row>
    <row r="35" ht="12.75" customHeight="1">
      <c r="A35" s="9"/>
      <c r="B35" s="9"/>
      <c r="C35" s="9"/>
      <c r="D35" s="9"/>
      <c r="E35" s="9"/>
      <c r="F35" s="9"/>
      <c r="G35" s="9"/>
      <c r="H35" s="9"/>
      <c r="I35" s="9"/>
      <c r="J35" s="9"/>
      <c r="K35" s="9"/>
      <c r="L35" s="9"/>
      <c r="M35" s="9"/>
      <c r="N35" s="9"/>
      <c r="O35" s="9"/>
      <c r="P35" s="9"/>
      <c r="Q35" s="9"/>
      <c r="R35" s="9"/>
      <c r="S35" s="9"/>
      <c r="T35" s="9"/>
      <c r="U35" s="9"/>
      <c r="V35" s="9"/>
      <c r="W35" s="9"/>
      <c r="X35" s="9"/>
      <c r="Y35" s="9"/>
      <c r="Z35" s="9"/>
    </row>
    <row r="36" ht="12.75" customHeight="1">
      <c r="A36" s="9"/>
      <c r="B36" s="9"/>
      <c r="C36" s="9"/>
      <c r="D36" s="9"/>
      <c r="E36" s="9"/>
      <c r="F36" s="9"/>
      <c r="G36" s="9"/>
      <c r="H36" s="9"/>
      <c r="I36" s="9"/>
      <c r="J36" s="9"/>
      <c r="K36" s="9"/>
      <c r="L36" s="9"/>
      <c r="M36" s="9"/>
      <c r="N36" s="9"/>
      <c r="O36" s="9"/>
      <c r="P36" s="9"/>
      <c r="Q36" s="9"/>
      <c r="R36" s="9"/>
      <c r="S36" s="9"/>
      <c r="T36" s="9"/>
      <c r="U36" s="9"/>
      <c r="V36" s="9"/>
      <c r="W36" s="9"/>
      <c r="X36" s="9"/>
      <c r="Y36" s="9"/>
      <c r="Z36" s="9"/>
    </row>
    <row r="37" ht="12.75" customHeight="1">
      <c r="A37" s="9"/>
      <c r="B37" s="9"/>
      <c r="C37" s="9"/>
      <c r="D37" s="9"/>
      <c r="E37" s="9"/>
      <c r="F37" s="9"/>
      <c r="G37" s="9"/>
      <c r="H37" s="9"/>
      <c r="I37" s="9"/>
      <c r="J37" s="9"/>
      <c r="K37" s="9"/>
      <c r="L37" s="9"/>
      <c r="M37" s="9"/>
      <c r="N37" s="9"/>
      <c r="O37" s="9"/>
      <c r="P37" s="9"/>
      <c r="Q37" s="9"/>
      <c r="R37" s="9"/>
      <c r="S37" s="9"/>
      <c r="T37" s="9"/>
      <c r="U37" s="9"/>
      <c r="V37" s="9"/>
      <c r="W37" s="9"/>
      <c r="X37" s="9"/>
      <c r="Y37" s="9"/>
      <c r="Z37" s="9"/>
    </row>
    <row r="38" ht="12.75" customHeight="1">
      <c r="A38" s="9"/>
      <c r="B38" s="9"/>
      <c r="C38" s="9"/>
      <c r="D38" s="9"/>
      <c r="E38" s="9"/>
      <c r="F38" s="9"/>
      <c r="G38" s="9"/>
      <c r="H38" s="9"/>
      <c r="I38" s="9"/>
      <c r="J38" s="9"/>
      <c r="K38" s="9"/>
      <c r="L38" s="9"/>
      <c r="M38" s="9"/>
      <c r="N38" s="9"/>
      <c r="O38" s="9"/>
      <c r="P38" s="9"/>
      <c r="Q38" s="9"/>
      <c r="R38" s="9"/>
      <c r="S38" s="9"/>
      <c r="T38" s="9"/>
      <c r="U38" s="9"/>
      <c r="V38" s="9"/>
      <c r="W38" s="9"/>
      <c r="X38" s="9"/>
      <c r="Y38" s="9"/>
      <c r="Z38" s="9"/>
    </row>
    <row r="39" ht="12.75" customHeight="1">
      <c r="A39" s="9"/>
      <c r="B39" s="9"/>
      <c r="C39" s="9"/>
      <c r="D39" s="9"/>
      <c r="E39" s="9"/>
      <c r="F39" s="9"/>
      <c r="G39" s="9"/>
      <c r="H39" s="9"/>
      <c r="I39" s="9"/>
      <c r="J39" s="9"/>
      <c r="K39" s="9"/>
      <c r="L39" s="9"/>
      <c r="M39" s="9"/>
      <c r="N39" s="9"/>
      <c r="O39" s="9"/>
      <c r="P39" s="9"/>
      <c r="Q39" s="9"/>
      <c r="R39" s="9"/>
      <c r="S39" s="9"/>
      <c r="T39" s="9"/>
      <c r="U39" s="9"/>
      <c r="V39" s="9"/>
      <c r="W39" s="9"/>
      <c r="X39" s="9"/>
      <c r="Y39" s="9"/>
      <c r="Z39" s="9"/>
    </row>
    <row r="40" ht="12.75" customHeight="1">
      <c r="A40" s="9"/>
      <c r="B40" s="9"/>
      <c r="C40" s="9"/>
      <c r="D40" s="9"/>
      <c r="E40" s="9"/>
      <c r="F40" s="9"/>
      <c r="G40" s="9"/>
      <c r="H40" s="9"/>
      <c r="I40" s="9"/>
      <c r="J40" s="9"/>
      <c r="K40" s="9"/>
      <c r="L40" s="9"/>
      <c r="M40" s="9"/>
      <c r="N40" s="9"/>
      <c r="O40" s="9"/>
      <c r="P40" s="9"/>
      <c r="Q40" s="9"/>
      <c r="R40" s="9"/>
      <c r="S40" s="9"/>
      <c r="T40" s="9"/>
      <c r="U40" s="9"/>
      <c r="V40" s="9"/>
      <c r="W40" s="9"/>
      <c r="X40" s="9"/>
      <c r="Y40" s="9"/>
      <c r="Z40" s="9"/>
    </row>
    <row r="41" ht="12.75" customHeight="1">
      <c r="A41" s="9"/>
      <c r="B41" s="9"/>
      <c r="C41" s="9"/>
      <c r="D41" s="9"/>
      <c r="E41" s="9"/>
      <c r="F41" s="9"/>
      <c r="G41" s="9"/>
      <c r="H41" s="9"/>
      <c r="I41" s="9"/>
      <c r="J41" s="9"/>
      <c r="K41" s="9"/>
      <c r="L41" s="9"/>
      <c r="M41" s="9"/>
      <c r="N41" s="9"/>
      <c r="O41" s="9"/>
      <c r="P41" s="9"/>
      <c r="Q41" s="9"/>
      <c r="R41" s="9"/>
      <c r="S41" s="9"/>
      <c r="T41" s="9"/>
      <c r="U41" s="9"/>
      <c r="V41" s="9"/>
      <c r="W41" s="9"/>
      <c r="X41" s="9"/>
      <c r="Y41" s="9"/>
      <c r="Z41" s="9"/>
    </row>
    <row r="42" ht="12.75" customHeight="1">
      <c r="A42" s="9"/>
      <c r="B42" s="9"/>
      <c r="C42" s="9"/>
      <c r="D42" s="9"/>
      <c r="E42" s="9"/>
      <c r="F42" s="9"/>
      <c r="G42" s="9"/>
      <c r="H42" s="9"/>
      <c r="I42" s="9"/>
      <c r="J42" s="9"/>
      <c r="K42" s="9"/>
      <c r="L42" s="9"/>
      <c r="M42" s="9"/>
      <c r="N42" s="9"/>
      <c r="O42" s="9"/>
      <c r="P42" s="9"/>
      <c r="Q42" s="9"/>
      <c r="R42" s="9"/>
      <c r="S42" s="9"/>
      <c r="T42" s="9"/>
      <c r="U42" s="9"/>
      <c r="V42" s="9"/>
      <c r="W42" s="9"/>
      <c r="X42" s="9"/>
      <c r="Y42" s="9"/>
      <c r="Z42" s="9"/>
    </row>
    <row r="43" ht="12.75" customHeight="1">
      <c r="A43" s="9"/>
      <c r="B43" s="9"/>
      <c r="C43" s="9"/>
      <c r="D43" s="9"/>
      <c r="E43" s="9"/>
      <c r="F43" s="9"/>
      <c r="G43" s="9"/>
      <c r="H43" s="9"/>
      <c r="I43" s="9"/>
      <c r="J43" s="9"/>
      <c r="K43" s="9"/>
      <c r="L43" s="9"/>
      <c r="M43" s="9"/>
      <c r="N43" s="9"/>
      <c r="O43" s="9"/>
      <c r="P43" s="9"/>
      <c r="Q43" s="9"/>
      <c r="R43" s="9"/>
      <c r="S43" s="9"/>
      <c r="T43" s="9"/>
      <c r="U43" s="9"/>
      <c r="V43" s="9"/>
      <c r="W43" s="9"/>
      <c r="X43" s="9"/>
      <c r="Y43" s="9"/>
      <c r="Z43" s="9"/>
    </row>
    <row r="44" ht="12.75" customHeight="1">
      <c r="A44" s="9"/>
      <c r="B44" s="9"/>
      <c r="C44" s="9"/>
      <c r="D44" s="9"/>
      <c r="E44" s="9"/>
      <c r="F44" s="9"/>
      <c r="G44" s="9"/>
      <c r="H44" s="9"/>
      <c r="I44" s="9"/>
      <c r="J44" s="9"/>
      <c r="K44" s="9"/>
      <c r="L44" s="9"/>
      <c r="M44" s="9"/>
      <c r="N44" s="9"/>
      <c r="O44" s="9"/>
      <c r="P44" s="9"/>
      <c r="Q44" s="9"/>
      <c r="R44" s="9"/>
      <c r="S44" s="9"/>
      <c r="T44" s="9"/>
      <c r="U44" s="9"/>
      <c r="V44" s="9"/>
      <c r="W44" s="9"/>
      <c r="X44" s="9"/>
      <c r="Y44" s="9"/>
      <c r="Z44" s="9"/>
    </row>
    <row r="45" ht="12.75" customHeight="1">
      <c r="A45" s="9"/>
      <c r="B45" s="9"/>
      <c r="C45" s="9"/>
      <c r="D45" s="9"/>
      <c r="E45" s="9"/>
      <c r="F45" s="9"/>
      <c r="G45" s="9"/>
      <c r="H45" s="9"/>
      <c r="I45" s="9"/>
      <c r="J45" s="9"/>
      <c r="K45" s="9"/>
      <c r="L45" s="9"/>
      <c r="M45" s="9"/>
      <c r="N45" s="9"/>
      <c r="O45" s="9"/>
      <c r="P45" s="9"/>
      <c r="Q45" s="9"/>
      <c r="R45" s="9"/>
      <c r="S45" s="9"/>
      <c r="T45" s="9"/>
      <c r="U45" s="9"/>
      <c r="V45" s="9"/>
      <c r="W45" s="9"/>
      <c r="X45" s="9"/>
      <c r="Y45" s="9"/>
      <c r="Z45" s="9"/>
    </row>
    <row r="46" ht="12.75" customHeight="1">
      <c r="A46" s="9"/>
      <c r="B46" s="9"/>
      <c r="C46" s="9"/>
      <c r="D46" s="9"/>
      <c r="E46" s="9"/>
      <c r="F46" s="9"/>
      <c r="G46" s="9"/>
      <c r="H46" s="9"/>
      <c r="I46" s="9"/>
      <c r="J46" s="9"/>
      <c r="K46" s="9"/>
      <c r="L46" s="9"/>
      <c r="M46" s="9"/>
      <c r="N46" s="9"/>
      <c r="O46" s="9"/>
      <c r="P46" s="9"/>
      <c r="Q46" s="9"/>
      <c r="R46" s="9"/>
      <c r="S46" s="9"/>
      <c r="T46" s="9"/>
      <c r="U46" s="9"/>
      <c r="V46" s="9"/>
      <c r="W46" s="9"/>
      <c r="X46" s="9"/>
      <c r="Y46" s="9"/>
      <c r="Z46" s="9"/>
    </row>
    <row r="47" ht="12.75" customHeight="1">
      <c r="A47" s="9"/>
      <c r="B47" s="9"/>
      <c r="C47" s="9"/>
      <c r="D47" s="9"/>
      <c r="E47" s="9"/>
      <c r="F47" s="9"/>
      <c r="G47" s="9"/>
      <c r="H47" s="9"/>
      <c r="I47" s="9"/>
      <c r="J47" s="9"/>
      <c r="K47" s="9"/>
      <c r="L47" s="9"/>
      <c r="M47" s="9"/>
      <c r="N47" s="9"/>
      <c r="O47" s="9"/>
      <c r="P47" s="9"/>
      <c r="Q47" s="9"/>
      <c r="R47" s="9"/>
      <c r="S47" s="9"/>
      <c r="T47" s="9"/>
      <c r="U47" s="9"/>
      <c r="V47" s="9"/>
      <c r="W47" s="9"/>
      <c r="X47" s="9"/>
      <c r="Y47" s="9"/>
      <c r="Z47" s="9"/>
    </row>
    <row r="48" ht="12.75" customHeight="1">
      <c r="A48" s="9"/>
      <c r="B48" s="9"/>
      <c r="C48" s="9"/>
      <c r="D48" s="9"/>
      <c r="E48" s="9"/>
      <c r="F48" s="9"/>
      <c r="G48" s="9"/>
      <c r="H48" s="9"/>
      <c r="I48" s="9"/>
      <c r="J48" s="9"/>
      <c r="K48" s="9"/>
      <c r="L48" s="9"/>
      <c r="M48" s="9"/>
      <c r="N48" s="9"/>
      <c r="O48" s="9"/>
      <c r="P48" s="9"/>
      <c r="Q48" s="9"/>
      <c r="R48" s="9"/>
      <c r="S48" s="9"/>
      <c r="T48" s="9"/>
      <c r="U48" s="9"/>
      <c r="V48" s="9"/>
      <c r="W48" s="9"/>
      <c r="X48" s="9"/>
      <c r="Y48" s="9"/>
      <c r="Z48" s="9"/>
    </row>
    <row r="49" ht="12.75" customHeight="1">
      <c r="A49" s="9"/>
      <c r="B49" s="9"/>
      <c r="C49" s="9"/>
      <c r="D49" s="9"/>
      <c r="E49" s="9"/>
      <c r="F49" s="9"/>
      <c r="G49" s="9"/>
      <c r="H49" s="9"/>
      <c r="I49" s="9"/>
      <c r="J49" s="9"/>
      <c r="K49" s="9"/>
      <c r="L49" s="9"/>
      <c r="M49" s="9"/>
      <c r="N49" s="9"/>
      <c r="O49" s="9"/>
      <c r="P49" s="9"/>
      <c r="Q49" s="9"/>
      <c r="R49" s="9"/>
      <c r="S49" s="9"/>
      <c r="T49" s="9"/>
      <c r="U49" s="9"/>
      <c r="V49" s="9"/>
      <c r="W49" s="9"/>
      <c r="X49" s="9"/>
      <c r="Y49" s="9"/>
      <c r="Z49" s="9"/>
    </row>
    <row r="50" ht="12.75" customHeight="1">
      <c r="A50" s="9"/>
      <c r="B50" s="9"/>
      <c r="C50" s="9"/>
      <c r="D50" s="9"/>
      <c r="E50" s="9"/>
      <c r="F50" s="9"/>
      <c r="G50" s="9"/>
      <c r="H50" s="9"/>
      <c r="I50" s="9"/>
      <c r="J50" s="9"/>
      <c r="K50" s="9"/>
      <c r="L50" s="9"/>
      <c r="M50" s="9"/>
      <c r="N50" s="9"/>
      <c r="O50" s="9"/>
      <c r="P50" s="9"/>
      <c r="Q50" s="9"/>
      <c r="R50" s="9"/>
      <c r="S50" s="9"/>
      <c r="T50" s="9"/>
      <c r="U50" s="9"/>
      <c r="V50" s="9"/>
      <c r="W50" s="9"/>
      <c r="X50" s="9"/>
      <c r="Y50" s="9"/>
      <c r="Z50" s="9"/>
    </row>
    <row r="51" ht="12.75" customHeight="1">
      <c r="A51" s="9"/>
      <c r="B51" s="9"/>
      <c r="C51" s="9"/>
      <c r="D51" s="9"/>
      <c r="E51" s="9"/>
      <c r="F51" s="9"/>
      <c r="G51" s="9"/>
      <c r="H51" s="9"/>
      <c r="I51" s="9"/>
      <c r="J51" s="9"/>
      <c r="K51" s="9"/>
      <c r="L51" s="9"/>
      <c r="M51" s="9"/>
      <c r="N51" s="9"/>
      <c r="O51" s="9"/>
      <c r="P51" s="9"/>
      <c r="Q51" s="9"/>
      <c r="R51" s="9"/>
      <c r="S51" s="9"/>
      <c r="T51" s="9"/>
      <c r="U51" s="9"/>
      <c r="V51" s="9"/>
      <c r="W51" s="9"/>
      <c r="X51" s="9"/>
      <c r="Y51" s="9"/>
      <c r="Z51" s="9"/>
    </row>
    <row r="52" ht="12.75" customHeight="1">
      <c r="A52" s="9"/>
      <c r="B52" s="9"/>
      <c r="C52" s="9"/>
      <c r="D52" s="9"/>
      <c r="E52" s="9"/>
      <c r="F52" s="9"/>
      <c r="G52" s="9"/>
      <c r="H52" s="9"/>
      <c r="I52" s="9"/>
      <c r="J52" s="9"/>
      <c r="K52" s="9"/>
      <c r="L52" s="9"/>
      <c r="M52" s="9"/>
      <c r="N52" s="9"/>
      <c r="O52" s="9"/>
      <c r="P52" s="9"/>
      <c r="Q52" s="9"/>
      <c r="R52" s="9"/>
      <c r="S52" s="9"/>
      <c r="T52" s="9"/>
      <c r="U52" s="9"/>
      <c r="V52" s="9"/>
      <c r="W52" s="9"/>
      <c r="X52" s="9"/>
      <c r="Y52" s="9"/>
      <c r="Z52" s="9"/>
    </row>
    <row r="53" ht="12.75" customHeight="1">
      <c r="A53" s="9"/>
      <c r="B53" s="9"/>
      <c r="C53" s="9"/>
      <c r="D53" s="9"/>
      <c r="E53" s="9"/>
      <c r="F53" s="9"/>
      <c r="G53" s="9"/>
      <c r="H53" s="9"/>
      <c r="I53" s="9"/>
      <c r="J53" s="9"/>
      <c r="K53" s="9"/>
      <c r="L53" s="9"/>
      <c r="M53" s="9"/>
      <c r="N53" s="9"/>
      <c r="O53" s="9"/>
      <c r="P53" s="9"/>
      <c r="Q53" s="9"/>
      <c r="R53" s="9"/>
      <c r="S53" s="9"/>
      <c r="T53" s="9"/>
      <c r="U53" s="9"/>
      <c r="V53" s="9"/>
      <c r="W53" s="9"/>
      <c r="X53" s="9"/>
      <c r="Y53" s="9"/>
      <c r="Z53" s="9"/>
    </row>
    <row r="54" ht="12.75" customHeight="1">
      <c r="A54" s="9"/>
      <c r="B54" s="9"/>
      <c r="C54" s="9"/>
      <c r="D54" s="9"/>
      <c r="E54" s="9"/>
      <c r="F54" s="9"/>
      <c r="G54" s="9"/>
      <c r="H54" s="9"/>
      <c r="I54" s="9"/>
      <c r="J54" s="9"/>
      <c r="K54" s="9"/>
      <c r="L54" s="9"/>
      <c r="M54" s="9"/>
      <c r="N54" s="9"/>
      <c r="O54" s="9"/>
      <c r="P54" s="9"/>
      <c r="Q54" s="9"/>
      <c r="R54" s="9"/>
      <c r="S54" s="9"/>
      <c r="T54" s="9"/>
      <c r="U54" s="9"/>
      <c r="V54" s="9"/>
      <c r="W54" s="9"/>
      <c r="X54" s="9"/>
      <c r="Y54" s="9"/>
      <c r="Z54" s="9"/>
    </row>
    <row r="55" ht="12.75" customHeight="1">
      <c r="A55" s="9"/>
      <c r="B55" s="9"/>
      <c r="C55" s="9"/>
      <c r="D55" s="9"/>
      <c r="E55" s="9"/>
      <c r="F55" s="9"/>
      <c r="G55" s="9"/>
      <c r="H55" s="9"/>
      <c r="I55" s="9"/>
      <c r="J55" s="9"/>
      <c r="K55" s="9"/>
      <c r="L55" s="9"/>
      <c r="M55" s="9"/>
      <c r="N55" s="9"/>
      <c r="O55" s="9"/>
      <c r="P55" s="9"/>
      <c r="Q55" s="9"/>
      <c r="R55" s="9"/>
      <c r="S55" s="9"/>
      <c r="T55" s="9"/>
      <c r="U55" s="9"/>
      <c r="V55" s="9"/>
      <c r="W55" s="9"/>
      <c r="X55" s="9"/>
      <c r="Y55" s="9"/>
      <c r="Z55" s="9"/>
    </row>
    <row r="56" ht="12.75" customHeight="1">
      <c r="A56" s="9"/>
      <c r="B56" s="9"/>
      <c r="C56" s="9"/>
      <c r="D56" s="9"/>
      <c r="E56" s="9"/>
      <c r="F56" s="9"/>
      <c r="G56" s="9"/>
      <c r="H56" s="9"/>
      <c r="I56" s="9"/>
      <c r="J56" s="9"/>
      <c r="K56" s="9"/>
      <c r="L56" s="9"/>
      <c r="M56" s="9"/>
      <c r="N56" s="9"/>
      <c r="O56" s="9"/>
      <c r="P56" s="9"/>
      <c r="Q56" s="9"/>
      <c r="R56" s="9"/>
      <c r="S56" s="9"/>
      <c r="T56" s="9"/>
      <c r="U56" s="9"/>
      <c r="V56" s="9"/>
      <c r="W56" s="9"/>
      <c r="X56" s="9"/>
      <c r="Y56" s="9"/>
      <c r="Z56" s="9"/>
    </row>
    <row r="57" ht="12.75" customHeight="1">
      <c r="A57" s="9"/>
      <c r="B57" s="9"/>
      <c r="C57" s="9"/>
      <c r="D57" s="9"/>
      <c r="E57" s="9"/>
      <c r="F57" s="9"/>
      <c r="G57" s="9"/>
      <c r="H57" s="9"/>
      <c r="I57" s="9"/>
      <c r="J57" s="9"/>
      <c r="K57" s="9"/>
      <c r="L57" s="9"/>
      <c r="M57" s="9"/>
      <c r="N57" s="9"/>
      <c r="O57" s="9"/>
      <c r="P57" s="9"/>
      <c r="Q57" s="9"/>
      <c r="R57" s="9"/>
      <c r="S57" s="9"/>
      <c r="T57" s="9"/>
      <c r="U57" s="9"/>
      <c r="V57" s="9"/>
      <c r="W57" s="9"/>
      <c r="X57" s="9"/>
      <c r="Y57" s="9"/>
      <c r="Z57" s="9"/>
    </row>
    <row r="58" ht="12.75" customHeight="1">
      <c r="A58" s="9"/>
      <c r="B58" s="9"/>
      <c r="C58" s="9"/>
      <c r="D58" s="9"/>
      <c r="E58" s="9"/>
      <c r="F58" s="9"/>
      <c r="G58" s="9"/>
      <c r="H58" s="9"/>
      <c r="I58" s="9"/>
      <c r="J58" s="9"/>
      <c r="K58" s="9"/>
      <c r="L58" s="9"/>
      <c r="M58" s="9"/>
      <c r="N58" s="9"/>
      <c r="O58" s="9"/>
      <c r="P58" s="9"/>
      <c r="Q58" s="9"/>
      <c r="R58" s="9"/>
      <c r="S58" s="9"/>
      <c r="T58" s="9"/>
      <c r="U58" s="9"/>
      <c r="V58" s="9"/>
      <c r="W58" s="9"/>
      <c r="X58" s="9"/>
      <c r="Y58" s="9"/>
      <c r="Z58" s="9"/>
    </row>
    <row r="59" ht="12.75" customHeight="1">
      <c r="A59" s="9"/>
      <c r="B59" s="9"/>
      <c r="C59" s="9"/>
      <c r="D59" s="9"/>
      <c r="E59" s="9"/>
      <c r="F59" s="9"/>
      <c r="G59" s="9"/>
      <c r="H59" s="9"/>
      <c r="I59" s="9"/>
      <c r="J59" s="9"/>
      <c r="K59" s="9"/>
      <c r="L59" s="9"/>
      <c r="M59" s="9"/>
      <c r="N59" s="9"/>
      <c r="O59" s="9"/>
      <c r="P59" s="9"/>
      <c r="Q59" s="9"/>
      <c r="R59" s="9"/>
      <c r="S59" s="9"/>
      <c r="T59" s="9"/>
      <c r="U59" s="9"/>
      <c r="V59" s="9"/>
      <c r="W59" s="9"/>
      <c r="X59" s="9"/>
      <c r="Y59" s="9"/>
      <c r="Z59" s="9"/>
    </row>
    <row r="60" ht="12.75" customHeight="1">
      <c r="A60" s="9"/>
      <c r="B60" s="9"/>
      <c r="C60" s="9"/>
      <c r="D60" s="9"/>
      <c r="E60" s="9"/>
      <c r="F60" s="9"/>
      <c r="G60" s="9"/>
      <c r="H60" s="9"/>
      <c r="I60" s="9"/>
      <c r="J60" s="9"/>
      <c r="K60" s="9"/>
      <c r="L60" s="9"/>
      <c r="M60" s="9"/>
      <c r="N60" s="9"/>
      <c r="O60" s="9"/>
      <c r="P60" s="9"/>
      <c r="Q60" s="9"/>
      <c r="R60" s="9"/>
      <c r="S60" s="9"/>
      <c r="T60" s="9"/>
      <c r="U60" s="9"/>
      <c r="V60" s="9"/>
      <c r="W60" s="9"/>
      <c r="X60" s="9"/>
      <c r="Y60" s="9"/>
      <c r="Z60" s="9"/>
    </row>
    <row r="61" ht="12.75" customHeight="1">
      <c r="A61" s="9"/>
      <c r="B61" s="9"/>
      <c r="C61" s="9"/>
      <c r="D61" s="9"/>
      <c r="E61" s="9"/>
      <c r="F61" s="9"/>
      <c r="G61" s="9"/>
      <c r="H61" s="9"/>
      <c r="I61" s="9"/>
      <c r="J61" s="9"/>
      <c r="K61" s="9"/>
      <c r="L61" s="9"/>
      <c r="M61" s="9"/>
      <c r="N61" s="9"/>
      <c r="O61" s="9"/>
      <c r="P61" s="9"/>
      <c r="Q61" s="9"/>
      <c r="R61" s="9"/>
      <c r="S61" s="9"/>
      <c r="T61" s="9"/>
      <c r="U61" s="9"/>
      <c r="V61" s="9"/>
      <c r="W61" s="9"/>
      <c r="X61" s="9"/>
      <c r="Y61" s="9"/>
      <c r="Z61" s="9"/>
    </row>
    <row r="62" ht="12.75" customHeight="1">
      <c r="A62" s="9"/>
      <c r="B62" s="9"/>
      <c r="C62" s="9"/>
      <c r="D62" s="9"/>
      <c r="E62" s="9"/>
      <c r="F62" s="9"/>
      <c r="G62" s="9"/>
      <c r="H62" s="9"/>
      <c r="I62" s="9"/>
      <c r="J62" s="9"/>
      <c r="K62" s="9"/>
      <c r="L62" s="9"/>
      <c r="M62" s="9"/>
      <c r="N62" s="9"/>
      <c r="O62" s="9"/>
      <c r="P62" s="9"/>
      <c r="Q62" s="9"/>
      <c r="R62" s="9"/>
      <c r="S62" s="9"/>
      <c r="T62" s="9"/>
      <c r="U62" s="9"/>
      <c r="V62" s="9"/>
      <c r="W62" s="9"/>
      <c r="X62" s="9"/>
      <c r="Y62" s="9"/>
      <c r="Z62" s="9"/>
    </row>
    <row r="63" ht="12.75" customHeight="1">
      <c r="A63" s="9"/>
      <c r="B63" s="9"/>
      <c r="C63" s="9"/>
      <c r="D63" s="9"/>
      <c r="E63" s="9"/>
      <c r="F63" s="9"/>
      <c r="G63" s="9"/>
      <c r="H63" s="9"/>
      <c r="I63" s="9"/>
      <c r="J63" s="9"/>
      <c r="K63" s="9"/>
      <c r="L63" s="9"/>
      <c r="M63" s="9"/>
      <c r="N63" s="9"/>
      <c r="O63" s="9"/>
      <c r="P63" s="9"/>
      <c r="Q63" s="9"/>
      <c r="R63" s="9"/>
      <c r="S63" s="9"/>
      <c r="T63" s="9"/>
      <c r="U63" s="9"/>
      <c r="V63" s="9"/>
      <c r="W63" s="9"/>
      <c r="X63" s="9"/>
      <c r="Y63" s="9"/>
      <c r="Z63" s="9"/>
    </row>
    <row r="64" ht="12.75" customHeight="1">
      <c r="A64" s="9"/>
      <c r="B64" s="9"/>
      <c r="C64" s="9"/>
      <c r="D64" s="9"/>
      <c r="E64" s="9"/>
      <c r="F64" s="9"/>
      <c r="G64" s="9"/>
      <c r="H64" s="9"/>
      <c r="I64" s="9"/>
      <c r="J64" s="9"/>
      <c r="K64" s="9"/>
      <c r="L64" s="9"/>
      <c r="M64" s="9"/>
      <c r="N64" s="9"/>
      <c r="O64" s="9"/>
      <c r="P64" s="9"/>
      <c r="Q64" s="9"/>
      <c r="R64" s="9"/>
      <c r="S64" s="9"/>
      <c r="T64" s="9"/>
      <c r="U64" s="9"/>
      <c r="V64" s="9"/>
      <c r="W64" s="9"/>
      <c r="X64" s="9"/>
      <c r="Y64" s="9"/>
      <c r="Z64" s="9"/>
    </row>
    <row r="65" ht="12.75" customHeight="1">
      <c r="A65" s="9"/>
      <c r="B65" s="9"/>
      <c r="C65" s="9"/>
      <c r="D65" s="9"/>
      <c r="E65" s="9"/>
      <c r="F65" s="9"/>
      <c r="G65" s="9"/>
      <c r="H65" s="9"/>
      <c r="I65" s="9"/>
      <c r="J65" s="9"/>
      <c r="K65" s="9"/>
      <c r="L65" s="9"/>
      <c r="M65" s="9"/>
      <c r="N65" s="9"/>
      <c r="O65" s="9"/>
      <c r="P65" s="9"/>
      <c r="Q65" s="9"/>
      <c r="R65" s="9"/>
      <c r="S65" s="9"/>
      <c r="T65" s="9"/>
      <c r="U65" s="9"/>
      <c r="V65" s="9"/>
      <c r="W65" s="9"/>
      <c r="X65" s="9"/>
      <c r="Y65" s="9"/>
      <c r="Z65" s="9"/>
    </row>
    <row r="66" ht="12.75" customHeight="1">
      <c r="A66" s="9"/>
      <c r="B66" s="9"/>
      <c r="C66" s="9"/>
      <c r="D66" s="9"/>
      <c r="E66" s="9"/>
      <c r="F66" s="9"/>
      <c r="G66" s="9"/>
      <c r="H66" s="9"/>
      <c r="I66" s="9"/>
      <c r="J66" s="9"/>
      <c r="K66" s="9"/>
      <c r="L66" s="9"/>
      <c r="M66" s="9"/>
      <c r="N66" s="9"/>
      <c r="O66" s="9"/>
      <c r="P66" s="9"/>
      <c r="Q66" s="9"/>
      <c r="R66" s="9"/>
      <c r="S66" s="9"/>
      <c r="T66" s="9"/>
      <c r="U66" s="9"/>
      <c r="V66" s="9"/>
      <c r="W66" s="9"/>
      <c r="X66" s="9"/>
      <c r="Y66" s="9"/>
      <c r="Z66" s="9"/>
    </row>
    <row r="67" ht="12.75" customHeight="1">
      <c r="A67" s="9"/>
      <c r="B67" s="9"/>
      <c r="C67" s="9"/>
      <c r="D67" s="9"/>
      <c r="E67" s="9"/>
      <c r="F67" s="9"/>
      <c r="G67" s="9"/>
      <c r="H67" s="9"/>
      <c r="I67" s="9"/>
      <c r="J67" s="9"/>
      <c r="K67" s="9"/>
      <c r="L67" s="9"/>
      <c r="M67" s="9"/>
      <c r="N67" s="9"/>
      <c r="O67" s="9"/>
      <c r="P67" s="9"/>
      <c r="Q67" s="9"/>
      <c r="R67" s="9"/>
      <c r="S67" s="9"/>
      <c r="T67" s="9"/>
      <c r="U67" s="9"/>
      <c r="V67" s="9"/>
      <c r="W67" s="9"/>
      <c r="X67" s="9"/>
      <c r="Y67" s="9"/>
      <c r="Z67" s="9"/>
    </row>
    <row r="68" ht="12.75" customHeight="1">
      <c r="A68" s="9"/>
      <c r="B68" s="9"/>
      <c r="C68" s="9"/>
      <c r="D68" s="9"/>
      <c r="E68" s="9"/>
      <c r="F68" s="9"/>
      <c r="G68" s="9"/>
      <c r="H68" s="9"/>
      <c r="I68" s="9"/>
      <c r="J68" s="9"/>
      <c r="K68" s="9"/>
      <c r="L68" s="9"/>
      <c r="M68" s="9"/>
      <c r="N68" s="9"/>
      <c r="O68" s="9"/>
      <c r="P68" s="9"/>
      <c r="Q68" s="9"/>
      <c r="R68" s="9"/>
      <c r="S68" s="9"/>
      <c r="T68" s="9"/>
      <c r="U68" s="9"/>
      <c r="V68" s="9"/>
      <c r="W68" s="9"/>
      <c r="X68" s="9"/>
      <c r="Y68" s="9"/>
      <c r="Z68" s="9"/>
    </row>
    <row r="69" ht="12.75" customHeight="1">
      <c r="A69" s="9"/>
      <c r="B69" s="9"/>
      <c r="C69" s="9"/>
      <c r="D69" s="9"/>
      <c r="E69" s="9"/>
      <c r="F69" s="9"/>
      <c r="G69" s="9"/>
      <c r="H69" s="9"/>
      <c r="I69" s="9"/>
      <c r="J69" s="9"/>
      <c r="K69" s="9"/>
      <c r="L69" s="9"/>
      <c r="M69" s="9"/>
      <c r="N69" s="9"/>
      <c r="O69" s="9"/>
      <c r="P69" s="9"/>
      <c r="Q69" s="9"/>
      <c r="R69" s="9"/>
      <c r="S69" s="9"/>
      <c r="T69" s="9"/>
      <c r="U69" s="9"/>
      <c r="V69" s="9"/>
      <c r="W69" s="9"/>
      <c r="X69" s="9"/>
      <c r="Y69" s="9"/>
      <c r="Z69" s="9"/>
    </row>
    <row r="70" ht="12.75" customHeight="1">
      <c r="A70" s="9"/>
      <c r="B70" s="9"/>
      <c r="C70" s="9"/>
      <c r="D70" s="9"/>
      <c r="E70" s="9"/>
      <c r="F70" s="9"/>
      <c r="G70" s="9"/>
      <c r="H70" s="9"/>
      <c r="I70" s="9"/>
      <c r="J70" s="9"/>
      <c r="K70" s="9"/>
      <c r="L70" s="9"/>
      <c r="M70" s="9"/>
      <c r="N70" s="9"/>
      <c r="O70" s="9"/>
      <c r="P70" s="9"/>
      <c r="Q70" s="9"/>
      <c r="R70" s="9"/>
      <c r="S70" s="9"/>
      <c r="T70" s="9"/>
      <c r="U70" s="9"/>
      <c r="V70" s="9"/>
      <c r="W70" s="9"/>
      <c r="X70" s="9"/>
      <c r="Y70" s="9"/>
      <c r="Z70" s="9"/>
    </row>
    <row r="71" ht="12.75" customHeight="1">
      <c r="A71" s="9"/>
      <c r="B71" s="9"/>
      <c r="C71" s="9"/>
      <c r="D71" s="9"/>
      <c r="E71" s="9"/>
      <c r="F71" s="9"/>
      <c r="G71" s="9"/>
      <c r="H71" s="9"/>
      <c r="I71" s="9"/>
      <c r="J71" s="9"/>
      <c r="K71" s="9"/>
      <c r="L71" s="9"/>
      <c r="M71" s="9"/>
      <c r="N71" s="9"/>
      <c r="O71" s="9"/>
      <c r="P71" s="9"/>
      <c r="Q71" s="9"/>
      <c r="R71" s="9"/>
      <c r="S71" s="9"/>
      <c r="T71" s="9"/>
      <c r="U71" s="9"/>
      <c r="V71" s="9"/>
      <c r="W71" s="9"/>
      <c r="X71" s="9"/>
      <c r="Y71" s="9"/>
      <c r="Z71" s="9"/>
    </row>
    <row r="72" ht="12.75" customHeight="1">
      <c r="A72" s="9"/>
      <c r="B72" s="9"/>
      <c r="C72" s="9"/>
      <c r="D72" s="9"/>
      <c r="E72" s="9"/>
      <c r="F72" s="9"/>
      <c r="G72" s="9"/>
      <c r="H72" s="9"/>
      <c r="I72" s="9"/>
      <c r="J72" s="9"/>
      <c r="K72" s="9"/>
      <c r="L72" s="9"/>
      <c r="M72" s="9"/>
      <c r="N72" s="9"/>
      <c r="O72" s="9"/>
      <c r="P72" s="9"/>
      <c r="Q72" s="9"/>
      <c r="R72" s="9"/>
      <c r="S72" s="9"/>
      <c r="T72" s="9"/>
      <c r="U72" s="9"/>
      <c r="V72" s="9"/>
      <c r="W72" s="9"/>
      <c r="X72" s="9"/>
      <c r="Y72" s="9"/>
      <c r="Z72" s="9"/>
    </row>
    <row r="73" ht="12.75" customHeight="1">
      <c r="A73" s="9"/>
      <c r="B73" s="9"/>
      <c r="C73" s="9"/>
      <c r="D73" s="9"/>
      <c r="E73" s="9"/>
      <c r="F73" s="9"/>
      <c r="G73" s="9"/>
      <c r="H73" s="9"/>
      <c r="I73" s="9"/>
      <c r="J73" s="9"/>
      <c r="K73" s="9"/>
      <c r="L73" s="9"/>
      <c r="M73" s="9"/>
      <c r="N73" s="9"/>
      <c r="O73" s="9"/>
      <c r="P73" s="9"/>
      <c r="Q73" s="9"/>
      <c r="R73" s="9"/>
      <c r="S73" s="9"/>
      <c r="T73" s="9"/>
      <c r="U73" s="9"/>
      <c r="V73" s="9"/>
      <c r="W73" s="9"/>
      <c r="X73" s="9"/>
      <c r="Y73" s="9"/>
      <c r="Z73" s="9"/>
    </row>
    <row r="74" ht="12.75" customHeight="1">
      <c r="A74" s="9"/>
      <c r="B74" s="9"/>
      <c r="C74" s="9"/>
      <c r="D74" s="9"/>
      <c r="E74" s="9"/>
      <c r="F74" s="9"/>
      <c r="G74" s="9"/>
      <c r="H74" s="9"/>
      <c r="I74" s="9"/>
      <c r="J74" s="9"/>
      <c r="K74" s="9"/>
      <c r="L74" s="9"/>
      <c r="M74" s="9"/>
      <c r="N74" s="9"/>
      <c r="O74" s="9"/>
      <c r="P74" s="9"/>
      <c r="Q74" s="9"/>
      <c r="R74" s="9"/>
      <c r="S74" s="9"/>
      <c r="T74" s="9"/>
      <c r="U74" s="9"/>
      <c r="V74" s="9"/>
      <c r="W74" s="9"/>
      <c r="X74" s="9"/>
      <c r="Y74" s="9"/>
      <c r="Z74" s="9"/>
    </row>
    <row r="75" ht="12.75" customHeight="1">
      <c r="A75" s="9"/>
      <c r="B75" s="9"/>
      <c r="C75" s="9"/>
      <c r="D75" s="9"/>
      <c r="E75" s="9"/>
      <c r="F75" s="9"/>
      <c r="G75" s="9"/>
      <c r="H75" s="9"/>
      <c r="I75" s="9"/>
      <c r="J75" s="9"/>
      <c r="K75" s="9"/>
      <c r="L75" s="9"/>
      <c r="M75" s="9"/>
      <c r="N75" s="9"/>
      <c r="O75" s="9"/>
      <c r="P75" s="9"/>
      <c r="Q75" s="9"/>
      <c r="R75" s="9"/>
      <c r="S75" s="9"/>
      <c r="T75" s="9"/>
      <c r="U75" s="9"/>
      <c r="V75" s="9"/>
      <c r="W75" s="9"/>
      <c r="X75" s="9"/>
      <c r="Y75" s="9"/>
      <c r="Z75" s="9"/>
    </row>
    <row r="76" ht="12.75" customHeight="1">
      <c r="A76" s="9"/>
      <c r="B76" s="9"/>
      <c r="C76" s="9"/>
      <c r="D76" s="9"/>
      <c r="E76" s="9"/>
      <c r="F76" s="9"/>
      <c r="G76" s="9"/>
      <c r="H76" s="9"/>
      <c r="I76" s="9"/>
      <c r="J76" s="9"/>
      <c r="K76" s="9"/>
      <c r="L76" s="9"/>
      <c r="M76" s="9"/>
      <c r="N76" s="9"/>
      <c r="O76" s="9"/>
      <c r="P76" s="9"/>
      <c r="Q76" s="9"/>
      <c r="R76" s="9"/>
      <c r="S76" s="9"/>
      <c r="T76" s="9"/>
      <c r="U76" s="9"/>
      <c r="V76" s="9"/>
      <c r="W76" s="9"/>
      <c r="X76" s="9"/>
      <c r="Y76" s="9"/>
      <c r="Z76" s="9"/>
    </row>
    <row r="77" ht="12.75" customHeight="1">
      <c r="A77" s="9"/>
      <c r="B77" s="9"/>
      <c r="C77" s="9"/>
      <c r="D77" s="9"/>
      <c r="E77" s="9"/>
      <c r="F77" s="9"/>
      <c r="G77" s="9"/>
      <c r="H77" s="9"/>
      <c r="I77" s="9"/>
      <c r="J77" s="9"/>
      <c r="K77" s="9"/>
      <c r="L77" s="9"/>
      <c r="M77" s="9"/>
      <c r="N77" s="9"/>
      <c r="O77" s="9"/>
      <c r="P77" s="9"/>
      <c r="Q77" s="9"/>
      <c r="R77" s="9"/>
      <c r="S77" s="9"/>
      <c r="T77" s="9"/>
      <c r="U77" s="9"/>
      <c r="V77" s="9"/>
      <c r="W77" s="9"/>
      <c r="X77" s="9"/>
      <c r="Y77" s="9"/>
      <c r="Z77" s="9"/>
    </row>
    <row r="78" ht="12.75" customHeight="1">
      <c r="A78" s="9"/>
      <c r="B78" s="9"/>
      <c r="C78" s="9"/>
      <c r="D78" s="9"/>
      <c r="E78" s="9"/>
      <c r="F78" s="9"/>
      <c r="G78" s="9"/>
      <c r="H78" s="9"/>
      <c r="I78" s="9"/>
      <c r="J78" s="9"/>
      <c r="K78" s="9"/>
      <c r="L78" s="9"/>
      <c r="M78" s="9"/>
      <c r="N78" s="9"/>
      <c r="O78" s="9"/>
      <c r="P78" s="9"/>
      <c r="Q78" s="9"/>
      <c r="R78" s="9"/>
      <c r="S78" s="9"/>
      <c r="T78" s="9"/>
      <c r="U78" s="9"/>
      <c r="V78" s="9"/>
      <c r="W78" s="9"/>
      <c r="X78" s="9"/>
      <c r="Y78" s="9"/>
      <c r="Z78" s="9"/>
    </row>
    <row r="79" ht="12.75" customHeight="1">
      <c r="A79" s="9"/>
      <c r="B79" s="9"/>
      <c r="C79" s="9"/>
      <c r="D79" s="9"/>
      <c r="E79" s="9"/>
      <c r="F79" s="9"/>
      <c r="G79" s="9"/>
      <c r="H79" s="9"/>
      <c r="I79" s="9"/>
      <c r="J79" s="9"/>
      <c r="K79" s="9"/>
      <c r="L79" s="9"/>
      <c r="M79" s="9"/>
      <c r="N79" s="9"/>
      <c r="O79" s="9"/>
      <c r="P79" s="9"/>
      <c r="Q79" s="9"/>
      <c r="R79" s="9"/>
      <c r="S79" s="9"/>
      <c r="T79" s="9"/>
      <c r="U79" s="9"/>
      <c r="V79" s="9"/>
      <c r="W79" s="9"/>
      <c r="X79" s="9"/>
      <c r="Y79" s="9"/>
      <c r="Z79" s="9"/>
    </row>
    <row r="80" ht="12.75" customHeight="1">
      <c r="A80" s="9"/>
      <c r="B80" s="9"/>
      <c r="C80" s="9"/>
      <c r="D80" s="9"/>
      <c r="E80" s="9"/>
      <c r="F80" s="9"/>
      <c r="G80" s="9"/>
      <c r="H80" s="9"/>
      <c r="I80" s="9"/>
      <c r="J80" s="9"/>
      <c r="K80" s="9"/>
      <c r="L80" s="9"/>
      <c r="M80" s="9"/>
      <c r="N80" s="9"/>
      <c r="O80" s="9"/>
      <c r="P80" s="9"/>
      <c r="Q80" s="9"/>
      <c r="R80" s="9"/>
      <c r="S80" s="9"/>
      <c r="T80" s="9"/>
      <c r="U80" s="9"/>
      <c r="V80" s="9"/>
      <c r="W80" s="9"/>
      <c r="X80" s="9"/>
      <c r="Y80" s="9"/>
      <c r="Z80" s="9"/>
    </row>
    <row r="81" ht="12.75" customHeight="1">
      <c r="A81" s="9"/>
      <c r="B81" s="9"/>
      <c r="C81" s="9"/>
      <c r="D81" s="9"/>
      <c r="E81" s="9"/>
      <c r="F81" s="9"/>
      <c r="G81" s="9"/>
      <c r="H81" s="9"/>
      <c r="I81" s="9"/>
      <c r="J81" s="9"/>
      <c r="K81" s="9"/>
      <c r="L81" s="9"/>
      <c r="M81" s="9"/>
      <c r="N81" s="9"/>
      <c r="O81" s="9"/>
      <c r="P81" s="9"/>
      <c r="Q81" s="9"/>
      <c r="R81" s="9"/>
      <c r="S81" s="9"/>
      <c r="T81" s="9"/>
      <c r="U81" s="9"/>
      <c r="V81" s="9"/>
      <c r="W81" s="9"/>
      <c r="X81" s="9"/>
      <c r="Y81" s="9"/>
      <c r="Z81" s="9"/>
    </row>
    <row r="82" ht="12.75" customHeight="1">
      <c r="A82" s="9"/>
      <c r="B82" s="9"/>
      <c r="C82" s="9"/>
      <c r="D82" s="9"/>
      <c r="E82" s="9"/>
      <c r="F82" s="9"/>
      <c r="G82" s="9"/>
      <c r="H82" s="9"/>
      <c r="I82" s="9"/>
      <c r="J82" s="9"/>
      <c r="K82" s="9"/>
      <c r="L82" s="9"/>
      <c r="M82" s="9"/>
      <c r="N82" s="9"/>
      <c r="O82" s="9"/>
      <c r="P82" s="9"/>
      <c r="Q82" s="9"/>
      <c r="R82" s="9"/>
      <c r="S82" s="9"/>
      <c r="T82" s="9"/>
      <c r="U82" s="9"/>
      <c r="V82" s="9"/>
      <c r="W82" s="9"/>
      <c r="X82" s="9"/>
      <c r="Y82" s="9"/>
      <c r="Z82" s="9"/>
    </row>
    <row r="83" ht="12.75" customHeight="1">
      <c r="A83" s="9"/>
      <c r="B83" s="9"/>
      <c r="C83" s="9"/>
      <c r="D83" s="9"/>
      <c r="E83" s="9"/>
      <c r="F83" s="9"/>
      <c r="G83" s="9"/>
      <c r="H83" s="9"/>
      <c r="I83" s="9"/>
      <c r="J83" s="9"/>
      <c r="K83" s="9"/>
      <c r="L83" s="9"/>
      <c r="M83" s="9"/>
      <c r="N83" s="9"/>
      <c r="O83" s="9"/>
      <c r="P83" s="9"/>
      <c r="Q83" s="9"/>
      <c r="R83" s="9"/>
      <c r="S83" s="9"/>
      <c r="T83" s="9"/>
      <c r="U83" s="9"/>
      <c r="V83" s="9"/>
      <c r="W83" s="9"/>
      <c r="X83" s="9"/>
      <c r="Y83" s="9"/>
      <c r="Z83" s="9"/>
    </row>
    <row r="84" ht="12.75" customHeight="1">
      <c r="A84" s="9"/>
      <c r="B84" s="9"/>
      <c r="C84" s="9"/>
      <c r="D84" s="9"/>
      <c r="E84" s="9"/>
      <c r="F84" s="9"/>
      <c r="G84" s="9"/>
      <c r="H84" s="9"/>
      <c r="I84" s="9"/>
      <c r="J84" s="9"/>
      <c r="K84" s="9"/>
      <c r="L84" s="9"/>
      <c r="M84" s="9"/>
      <c r="N84" s="9"/>
      <c r="O84" s="9"/>
      <c r="P84" s="9"/>
      <c r="Q84" s="9"/>
      <c r="R84" s="9"/>
      <c r="S84" s="9"/>
      <c r="T84" s="9"/>
      <c r="U84" s="9"/>
      <c r="V84" s="9"/>
      <c r="W84" s="9"/>
      <c r="X84" s="9"/>
      <c r="Y84" s="9"/>
      <c r="Z84" s="9"/>
    </row>
    <row r="85" ht="12.75" customHeight="1">
      <c r="A85" s="9"/>
      <c r="B85" s="9"/>
      <c r="C85" s="9"/>
      <c r="D85" s="9"/>
      <c r="E85" s="9"/>
      <c r="F85" s="9"/>
      <c r="G85" s="9"/>
      <c r="H85" s="9"/>
      <c r="I85" s="9"/>
      <c r="J85" s="9"/>
      <c r="K85" s="9"/>
      <c r="L85" s="9"/>
      <c r="M85" s="9"/>
      <c r="N85" s="9"/>
      <c r="O85" s="9"/>
      <c r="P85" s="9"/>
      <c r="Q85" s="9"/>
      <c r="R85" s="9"/>
      <c r="S85" s="9"/>
      <c r="T85" s="9"/>
      <c r="U85" s="9"/>
      <c r="V85" s="9"/>
      <c r="W85" s="9"/>
      <c r="X85" s="9"/>
      <c r="Y85" s="9"/>
      <c r="Z85" s="9"/>
    </row>
    <row r="86" ht="12.75" customHeight="1">
      <c r="A86" s="9"/>
      <c r="B86" s="9"/>
      <c r="C86" s="9"/>
      <c r="D86" s="9"/>
      <c r="E86" s="9"/>
      <c r="F86" s="9"/>
      <c r="G86" s="9"/>
      <c r="H86" s="9"/>
      <c r="I86" s="9"/>
      <c r="J86" s="9"/>
      <c r="K86" s="9"/>
      <c r="L86" s="9"/>
      <c r="M86" s="9"/>
      <c r="N86" s="9"/>
      <c r="O86" s="9"/>
      <c r="P86" s="9"/>
      <c r="Q86" s="9"/>
      <c r="R86" s="9"/>
      <c r="S86" s="9"/>
      <c r="T86" s="9"/>
      <c r="U86" s="9"/>
      <c r="V86" s="9"/>
      <c r="W86" s="9"/>
      <c r="X86" s="9"/>
      <c r="Y86" s="9"/>
      <c r="Z86" s="9"/>
    </row>
    <row r="87" ht="12.75" customHeight="1">
      <c r="A87" s="9"/>
      <c r="B87" s="9"/>
      <c r="C87" s="9"/>
      <c r="D87" s="9"/>
      <c r="E87" s="9"/>
      <c r="F87" s="9"/>
      <c r="G87" s="9"/>
      <c r="H87" s="9"/>
      <c r="I87" s="9"/>
      <c r="J87" s="9"/>
      <c r="K87" s="9"/>
      <c r="L87" s="9"/>
      <c r="M87" s="9"/>
      <c r="N87" s="9"/>
      <c r="O87" s="9"/>
      <c r="P87" s="9"/>
      <c r="Q87" s="9"/>
      <c r="R87" s="9"/>
      <c r="S87" s="9"/>
      <c r="T87" s="9"/>
      <c r="U87" s="9"/>
      <c r="V87" s="9"/>
      <c r="W87" s="9"/>
      <c r="X87" s="9"/>
      <c r="Y87" s="9"/>
      <c r="Z87" s="9"/>
    </row>
    <row r="88" ht="12.75" customHeight="1">
      <c r="A88" s="9"/>
      <c r="B88" s="9"/>
      <c r="C88" s="9"/>
      <c r="D88" s="9"/>
      <c r="E88" s="9"/>
      <c r="F88" s="9"/>
      <c r="G88" s="9"/>
      <c r="H88" s="9"/>
      <c r="I88" s="9"/>
      <c r="J88" s="9"/>
      <c r="K88" s="9"/>
      <c r="L88" s="9"/>
      <c r="M88" s="9"/>
      <c r="N88" s="9"/>
      <c r="O88" s="9"/>
      <c r="P88" s="9"/>
      <c r="Q88" s="9"/>
      <c r="R88" s="9"/>
      <c r="S88" s="9"/>
      <c r="T88" s="9"/>
      <c r="U88" s="9"/>
      <c r="V88" s="9"/>
      <c r="W88" s="9"/>
      <c r="X88" s="9"/>
      <c r="Y88" s="9"/>
      <c r="Z88" s="9"/>
    </row>
    <row r="89" ht="12.75" customHeight="1">
      <c r="A89" s="9"/>
      <c r="B89" s="9"/>
      <c r="C89" s="9"/>
      <c r="D89" s="9"/>
      <c r="E89" s="9"/>
      <c r="F89" s="9"/>
      <c r="G89" s="9"/>
      <c r="H89" s="9"/>
      <c r="I89" s="9"/>
      <c r="J89" s="9"/>
      <c r="K89" s="9"/>
      <c r="L89" s="9"/>
      <c r="M89" s="9"/>
      <c r="N89" s="9"/>
      <c r="O89" s="9"/>
      <c r="P89" s="9"/>
      <c r="Q89" s="9"/>
      <c r="R89" s="9"/>
      <c r="S89" s="9"/>
      <c r="T89" s="9"/>
      <c r="U89" s="9"/>
      <c r="V89" s="9"/>
      <c r="W89" s="9"/>
      <c r="X89" s="9"/>
      <c r="Y89" s="9"/>
      <c r="Z89" s="9"/>
    </row>
    <row r="90" ht="12.75" customHeight="1">
      <c r="A90" s="9"/>
      <c r="B90" s="9"/>
      <c r="C90" s="9"/>
      <c r="D90" s="9"/>
      <c r="E90" s="9"/>
      <c r="F90" s="9"/>
      <c r="G90" s="9"/>
      <c r="H90" s="9"/>
      <c r="I90" s="9"/>
      <c r="J90" s="9"/>
      <c r="K90" s="9"/>
      <c r="L90" s="9"/>
      <c r="M90" s="9"/>
      <c r="N90" s="9"/>
      <c r="O90" s="9"/>
      <c r="P90" s="9"/>
      <c r="Q90" s="9"/>
      <c r="R90" s="9"/>
      <c r="S90" s="9"/>
      <c r="T90" s="9"/>
      <c r="U90" s="9"/>
      <c r="V90" s="9"/>
      <c r="W90" s="9"/>
      <c r="X90" s="9"/>
      <c r="Y90" s="9"/>
      <c r="Z90" s="9"/>
    </row>
    <row r="91" ht="12.75" customHeight="1">
      <c r="A91" s="9"/>
      <c r="B91" s="9"/>
      <c r="C91" s="9"/>
      <c r="D91" s="9"/>
      <c r="E91" s="9"/>
      <c r="F91" s="9"/>
      <c r="G91" s="9"/>
      <c r="H91" s="9"/>
      <c r="I91" s="9"/>
      <c r="J91" s="9"/>
      <c r="K91" s="9"/>
      <c r="L91" s="9"/>
      <c r="M91" s="9"/>
      <c r="N91" s="9"/>
      <c r="O91" s="9"/>
      <c r="P91" s="9"/>
      <c r="Q91" s="9"/>
      <c r="R91" s="9"/>
      <c r="S91" s="9"/>
      <c r="T91" s="9"/>
      <c r="U91" s="9"/>
      <c r="V91" s="9"/>
      <c r="W91" s="9"/>
      <c r="X91" s="9"/>
      <c r="Y91" s="9"/>
      <c r="Z91" s="9"/>
    </row>
    <row r="92" ht="12.75" customHeight="1">
      <c r="A92" s="9"/>
      <c r="B92" s="9"/>
      <c r="C92" s="9"/>
      <c r="D92" s="9"/>
      <c r="E92" s="9"/>
      <c r="F92" s="9"/>
      <c r="G92" s="9"/>
      <c r="H92" s="9"/>
      <c r="I92" s="9"/>
      <c r="J92" s="9"/>
      <c r="K92" s="9"/>
      <c r="L92" s="9"/>
      <c r="M92" s="9"/>
      <c r="N92" s="9"/>
      <c r="O92" s="9"/>
      <c r="P92" s="9"/>
      <c r="Q92" s="9"/>
      <c r="R92" s="9"/>
      <c r="S92" s="9"/>
      <c r="T92" s="9"/>
      <c r="U92" s="9"/>
      <c r="V92" s="9"/>
      <c r="W92" s="9"/>
      <c r="X92" s="9"/>
      <c r="Y92" s="9"/>
      <c r="Z92" s="9"/>
    </row>
    <row r="93" ht="12.75" customHeight="1">
      <c r="A93" s="9"/>
      <c r="B93" s="9"/>
      <c r="C93" s="9"/>
      <c r="D93" s="9"/>
      <c r="E93" s="9"/>
      <c r="F93" s="9"/>
      <c r="G93" s="9"/>
      <c r="H93" s="9"/>
      <c r="I93" s="9"/>
      <c r="J93" s="9"/>
      <c r="K93" s="9"/>
      <c r="L93" s="9"/>
      <c r="M93" s="9"/>
      <c r="N93" s="9"/>
      <c r="O93" s="9"/>
      <c r="P93" s="9"/>
      <c r="Q93" s="9"/>
      <c r="R93" s="9"/>
      <c r="S93" s="9"/>
      <c r="T93" s="9"/>
      <c r="U93" s="9"/>
      <c r="V93" s="9"/>
      <c r="W93" s="9"/>
      <c r="X93" s="9"/>
      <c r="Y93" s="9"/>
      <c r="Z93" s="9"/>
    </row>
    <row r="94" ht="12.75" customHeight="1">
      <c r="A94" s="9"/>
      <c r="B94" s="9"/>
      <c r="C94" s="9"/>
      <c r="D94" s="9"/>
      <c r="E94" s="9"/>
      <c r="F94" s="9"/>
      <c r="G94" s="9"/>
      <c r="H94" s="9"/>
      <c r="I94" s="9"/>
      <c r="J94" s="9"/>
      <c r="K94" s="9"/>
      <c r="L94" s="9"/>
      <c r="M94" s="9"/>
      <c r="N94" s="9"/>
      <c r="O94" s="9"/>
      <c r="P94" s="9"/>
      <c r="Q94" s="9"/>
      <c r="R94" s="9"/>
      <c r="S94" s="9"/>
      <c r="T94" s="9"/>
      <c r="U94" s="9"/>
      <c r="V94" s="9"/>
      <c r="W94" s="9"/>
      <c r="X94" s="9"/>
      <c r="Y94" s="9"/>
      <c r="Z94" s="9"/>
    </row>
    <row r="95" ht="12.75" customHeight="1">
      <c r="A95" s="9"/>
      <c r="B95" s="9"/>
      <c r="C95" s="9"/>
      <c r="D95" s="9"/>
      <c r="E95" s="9"/>
      <c r="F95" s="9"/>
      <c r="G95" s="9"/>
      <c r="H95" s="9"/>
      <c r="I95" s="9"/>
      <c r="J95" s="9"/>
      <c r="K95" s="9"/>
      <c r="L95" s="9"/>
      <c r="M95" s="9"/>
      <c r="N95" s="9"/>
      <c r="O95" s="9"/>
      <c r="P95" s="9"/>
      <c r="Q95" s="9"/>
      <c r="R95" s="9"/>
      <c r="S95" s="9"/>
      <c r="T95" s="9"/>
      <c r="U95" s="9"/>
      <c r="V95" s="9"/>
      <c r="W95" s="9"/>
      <c r="X95" s="9"/>
      <c r="Y95" s="9"/>
      <c r="Z95" s="9"/>
    </row>
    <row r="96" ht="12.75" customHeight="1">
      <c r="A96" s="9"/>
      <c r="B96" s="9"/>
      <c r="C96" s="9"/>
      <c r="D96" s="9"/>
      <c r="E96" s="9"/>
      <c r="F96" s="9"/>
      <c r="G96" s="9"/>
      <c r="H96" s="9"/>
      <c r="I96" s="9"/>
      <c r="J96" s="9"/>
      <c r="K96" s="9"/>
      <c r="L96" s="9"/>
      <c r="M96" s="9"/>
      <c r="N96" s="9"/>
      <c r="O96" s="9"/>
      <c r="P96" s="9"/>
      <c r="Q96" s="9"/>
      <c r="R96" s="9"/>
      <c r="S96" s="9"/>
      <c r="T96" s="9"/>
      <c r="U96" s="9"/>
      <c r="V96" s="9"/>
      <c r="W96" s="9"/>
      <c r="X96" s="9"/>
      <c r="Y96" s="9"/>
      <c r="Z96" s="9"/>
    </row>
    <row r="97" ht="12.75" customHeight="1">
      <c r="A97" s="9"/>
      <c r="B97" s="9"/>
      <c r="C97" s="9"/>
      <c r="D97" s="9"/>
      <c r="E97" s="9"/>
      <c r="F97" s="9"/>
      <c r="G97" s="9"/>
      <c r="H97" s="9"/>
      <c r="I97" s="9"/>
      <c r="J97" s="9"/>
      <c r="K97" s="9"/>
      <c r="L97" s="9"/>
      <c r="M97" s="9"/>
      <c r="N97" s="9"/>
      <c r="O97" s="9"/>
      <c r="P97" s="9"/>
      <c r="Q97" s="9"/>
      <c r="R97" s="9"/>
      <c r="S97" s="9"/>
      <c r="T97" s="9"/>
      <c r="U97" s="9"/>
      <c r="V97" s="9"/>
      <c r="W97" s="9"/>
      <c r="X97" s="9"/>
      <c r="Y97" s="9"/>
      <c r="Z97" s="9"/>
    </row>
    <row r="98" ht="12.75" customHeight="1">
      <c r="A98" s="9"/>
      <c r="B98" s="9"/>
      <c r="C98" s="9"/>
      <c r="D98" s="9"/>
      <c r="E98" s="9"/>
      <c r="F98" s="9"/>
      <c r="G98" s="9"/>
      <c r="H98" s="9"/>
      <c r="I98" s="9"/>
      <c r="J98" s="9"/>
      <c r="K98" s="9"/>
      <c r="L98" s="9"/>
      <c r="M98" s="9"/>
      <c r="N98" s="9"/>
      <c r="O98" s="9"/>
      <c r="P98" s="9"/>
      <c r="Q98" s="9"/>
      <c r="R98" s="9"/>
      <c r="S98" s="9"/>
      <c r="T98" s="9"/>
      <c r="U98" s="9"/>
      <c r="V98" s="9"/>
      <c r="W98" s="9"/>
      <c r="X98" s="9"/>
      <c r="Y98" s="9"/>
      <c r="Z98" s="9"/>
    </row>
    <row r="99" ht="12.75" customHeight="1">
      <c r="A99" s="9"/>
      <c r="B99" s="9"/>
      <c r="C99" s="9"/>
      <c r="D99" s="9"/>
      <c r="E99" s="9"/>
      <c r="F99" s="9"/>
      <c r="G99" s="9"/>
      <c r="H99" s="9"/>
      <c r="I99" s="9"/>
      <c r="J99" s="9"/>
      <c r="K99" s="9"/>
      <c r="L99" s="9"/>
      <c r="M99" s="9"/>
      <c r="N99" s="9"/>
      <c r="O99" s="9"/>
      <c r="P99" s="9"/>
      <c r="Q99" s="9"/>
      <c r="R99" s="9"/>
      <c r="S99" s="9"/>
      <c r="T99" s="9"/>
      <c r="U99" s="9"/>
      <c r="V99" s="9"/>
      <c r="W99" s="9"/>
      <c r="X99" s="9"/>
      <c r="Y99" s="9"/>
      <c r="Z99" s="9"/>
    </row>
    <row r="100" ht="12.75" customHeight="1">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ht="12.75" customHeight="1">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ht="12.75" customHeight="1">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ht="12.75" customHeight="1">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ht="12.75" customHeight="1">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ht="12.75" customHeight="1">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ht="12.75" customHeight="1">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ht="12.75" customHeight="1">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ht="12.75" customHeight="1">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ht="12.75" customHeight="1">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ht="12.75" customHeight="1">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ht="12.75" customHeight="1">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ht="12.75" customHeight="1">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ht="12.75" customHeight="1">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ht="12.75" customHeight="1">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ht="12.75" customHeight="1">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ht="12.75" customHeight="1">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ht="12.75" customHeight="1">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ht="12.75" customHeight="1">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ht="12.75" customHeight="1">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ht="12.75" customHeight="1">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ht="12.75" customHeight="1">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ht="12.75" customHeight="1">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ht="12.75" customHeight="1">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ht="12.75" customHeight="1">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ht="12.75" customHeight="1">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ht="12.75" customHeight="1">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ht="12.75" customHeight="1">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ht="12.75" customHeight="1">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ht="12.75" customHeight="1">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ht="12.75" customHeight="1">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ht="12.75" customHeight="1">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ht="12.75" customHeight="1">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ht="12.75" customHeight="1">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ht="12.75" customHeight="1">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ht="12.75" customHeight="1">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ht="12.75" customHeight="1">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ht="12.75" customHeight="1">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ht="12.75" customHeight="1">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ht="12.75" customHeight="1">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ht="12.75" customHeight="1">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ht="12.75" customHeight="1">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ht="12.75" customHeight="1">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ht="12.75" customHeight="1">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ht="12.75" customHeight="1">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ht="12.75" customHeight="1">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ht="12.75" customHeight="1">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ht="12.75" customHeight="1">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ht="12.75" customHeight="1">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ht="12.75" customHeight="1">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ht="12.75" customHeight="1">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ht="12.75" customHeight="1">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ht="12.75" customHeight="1">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ht="12.75" customHeight="1">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ht="12.75" customHeight="1">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ht="12.75" customHeight="1">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ht="12.75" customHeight="1">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ht="12.75" customHeight="1">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ht="12.75" customHeight="1">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ht="12.75" customHeight="1">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ht="12.75" customHeight="1">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ht="12.75" customHeight="1">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ht="12.75" customHeight="1">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ht="12.75" customHeight="1">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ht="12.75" customHeight="1">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ht="12.75" customHeight="1">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ht="12.75" customHeight="1">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ht="12.75" customHeight="1">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ht="12.75" customHeight="1">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ht="12.75" customHeight="1">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ht="12.75" customHeight="1">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ht="12.75" customHeight="1">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ht="12.75" customHeight="1">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ht="12.75" customHeight="1">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ht="12.75" customHeight="1">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ht="12.75" customHeight="1">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ht="12.75" customHeight="1">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ht="12.75" customHeight="1">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ht="12.75" customHeight="1">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ht="12.75" customHeight="1">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ht="12.75" customHeight="1">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ht="12.75" customHeight="1">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ht="12.75" customHeight="1">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ht="12.75" customHeight="1">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ht="12.75" customHeight="1">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ht="12.75" customHeight="1">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ht="12.75" customHeight="1">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ht="12.75" customHeight="1">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ht="12.75" customHeight="1">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ht="12.75" customHeight="1">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ht="12.75" customHeight="1">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ht="12.75" customHeight="1">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ht="12.75" customHeight="1">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ht="12.75" customHeight="1">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ht="12.75" customHeight="1">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ht="12.75" customHeight="1">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ht="12.75" customHeight="1">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ht="12.75" customHeight="1">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ht="12.75" customHeight="1">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ht="12.75" customHeight="1">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ht="12.75" customHeight="1">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ht="12.75" customHeight="1">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ht="12.75" customHeight="1">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ht="12.75" customHeight="1">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ht="12.75" customHeight="1">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ht="12.75" customHeight="1">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ht="12.75" customHeight="1">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ht="12.75" customHeight="1">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ht="12.75" customHeight="1">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ht="12.75" customHeight="1">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ht="12.75" customHeight="1">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ht="12.75" customHeight="1">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ht="12.75" customHeight="1">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ht="12.75" customHeight="1">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ht="12.75" customHeight="1">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ht="12.75" customHeight="1">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ht="12.75" customHeight="1">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ht="12.75" customHeight="1">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ht="12.75" customHeight="1">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ht="12.75" customHeight="1">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ht="12.75" customHeight="1">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ht="12.75" customHeight="1">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ht="12.75" customHeight="1">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ht="12.75" customHeight="1">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ht="12.75" customHeight="1">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ht="12.75" customHeight="1">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ht="12.75" customHeight="1">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ht="12.75" customHeight="1">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ht="12.75" customHeight="1">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ht="12.75" customHeight="1">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ht="12.75" customHeight="1">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ht="12.75" customHeight="1">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ht="12.75" customHeight="1">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ht="12.75" customHeight="1">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ht="12.75" customHeight="1">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ht="12.75" customHeight="1">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ht="12.75" customHeight="1">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ht="12.75" customHeight="1">
      <c r="A237" s="9"/>
      <c r="B237" s="9"/>
      <c r="C237" s="9"/>
      <c r="D237" s="9"/>
      <c r="E237" s="9"/>
      <c r="F237" s="9"/>
      <c r="G237" s="9"/>
      <c r="H237" s="9"/>
      <c r="I237" s="9"/>
      <c r="J237" s="9"/>
      <c r="K237" s="9"/>
      <c r="L237" s="9"/>
      <c r="M237" s="9"/>
      <c r="N237" s="9"/>
      <c r="O237" s="9"/>
      <c r="P237" s="9"/>
      <c r="Q237" s="9"/>
      <c r="R237" s="9"/>
      <c r="S237" s="9"/>
      <c r="T237" s="9"/>
      <c r="U237" s="9"/>
      <c r="V237" s="9"/>
      <c r="W237" s="9"/>
      <c r="X237" s="9"/>
      <c r="Y237" s="9"/>
      <c r="Z237" s="9"/>
    </row>
    <row r="238" ht="12.75" customHeight="1">
      <c r="A238" s="9"/>
      <c r="B238" s="9"/>
      <c r="C238" s="9"/>
      <c r="D238" s="9"/>
      <c r="E238" s="9"/>
      <c r="F238" s="9"/>
      <c r="G238" s="9"/>
      <c r="H238" s="9"/>
      <c r="I238" s="9"/>
      <c r="J238" s="9"/>
      <c r="K238" s="9"/>
      <c r="L238" s="9"/>
      <c r="M238" s="9"/>
      <c r="N238" s="9"/>
      <c r="O238" s="9"/>
      <c r="P238" s="9"/>
      <c r="Q238" s="9"/>
      <c r="R238" s="9"/>
      <c r="S238" s="9"/>
      <c r="T238" s="9"/>
      <c r="U238" s="9"/>
      <c r="V238" s="9"/>
      <c r="W238" s="9"/>
      <c r="X238" s="9"/>
      <c r="Y238" s="9"/>
      <c r="Z238" s="9"/>
    </row>
    <row r="239" ht="12.75" customHeight="1">
      <c r="A239" s="9"/>
      <c r="B239" s="9"/>
      <c r="C239" s="9"/>
      <c r="D239" s="9"/>
      <c r="E239" s="9"/>
      <c r="F239" s="9"/>
      <c r="G239" s="9"/>
      <c r="H239" s="9"/>
      <c r="I239" s="9"/>
      <c r="J239" s="9"/>
      <c r="K239" s="9"/>
      <c r="L239" s="9"/>
      <c r="M239" s="9"/>
      <c r="N239" s="9"/>
      <c r="O239" s="9"/>
      <c r="P239" s="9"/>
      <c r="Q239" s="9"/>
      <c r="R239" s="9"/>
      <c r="S239" s="9"/>
      <c r="T239" s="9"/>
      <c r="U239" s="9"/>
      <c r="V239" s="9"/>
      <c r="W239" s="9"/>
      <c r="X239" s="9"/>
      <c r="Y239" s="9"/>
      <c r="Z239" s="9"/>
    </row>
    <row r="240" ht="12.75" customHeight="1">
      <c r="A240" s="9"/>
      <c r="B240" s="9"/>
      <c r="C240" s="9"/>
      <c r="D240" s="9"/>
      <c r="E240" s="9"/>
      <c r="F240" s="9"/>
      <c r="G240" s="9"/>
      <c r="H240" s="9"/>
      <c r="I240" s="9"/>
      <c r="J240" s="9"/>
      <c r="K240" s="9"/>
      <c r="L240" s="9"/>
      <c r="M240" s="9"/>
      <c r="N240" s="9"/>
      <c r="O240" s="9"/>
      <c r="P240" s="9"/>
      <c r="Q240" s="9"/>
      <c r="R240" s="9"/>
      <c r="S240" s="9"/>
      <c r="T240" s="9"/>
      <c r="U240" s="9"/>
      <c r="V240" s="9"/>
      <c r="W240" s="9"/>
      <c r="X240" s="9"/>
      <c r="Y240" s="9"/>
      <c r="Z240" s="9"/>
    </row>
    <row r="241" ht="12.75" customHeight="1">
      <c r="A241" s="9"/>
      <c r="B241" s="9"/>
      <c r="C241" s="9"/>
      <c r="D241" s="9"/>
      <c r="E241" s="9"/>
      <c r="F241" s="9"/>
      <c r="G241" s="9"/>
      <c r="H241" s="9"/>
      <c r="I241" s="9"/>
      <c r="J241" s="9"/>
      <c r="K241" s="9"/>
      <c r="L241" s="9"/>
      <c r="M241" s="9"/>
      <c r="N241" s="9"/>
      <c r="O241" s="9"/>
      <c r="P241" s="9"/>
      <c r="Q241" s="9"/>
      <c r="R241" s="9"/>
      <c r="S241" s="9"/>
      <c r="T241" s="9"/>
      <c r="U241" s="9"/>
      <c r="V241" s="9"/>
      <c r="W241" s="9"/>
      <c r="X241" s="9"/>
      <c r="Y241" s="9"/>
      <c r="Z241" s="9"/>
    </row>
    <row r="242" ht="12.75" customHeight="1">
      <c r="A242" s="9"/>
      <c r="B242" s="9"/>
      <c r="C242" s="9"/>
      <c r="D242" s="9"/>
      <c r="E242" s="9"/>
      <c r="F242" s="9"/>
      <c r="G242" s="9"/>
      <c r="H242" s="9"/>
      <c r="I242" s="9"/>
      <c r="J242" s="9"/>
      <c r="K242" s="9"/>
      <c r="L242" s="9"/>
      <c r="M242" s="9"/>
      <c r="N242" s="9"/>
      <c r="O242" s="9"/>
      <c r="P242" s="9"/>
      <c r="Q242" s="9"/>
      <c r="R242" s="9"/>
      <c r="S242" s="9"/>
      <c r="T242" s="9"/>
      <c r="U242" s="9"/>
      <c r="V242" s="9"/>
      <c r="W242" s="9"/>
      <c r="X242" s="9"/>
      <c r="Y242" s="9"/>
      <c r="Z242" s="9"/>
    </row>
    <row r="243" ht="12.75" customHeight="1">
      <c r="A243" s="9"/>
      <c r="B243" s="9"/>
      <c r="C243" s="9"/>
      <c r="D243" s="9"/>
      <c r="E243" s="9"/>
      <c r="F243" s="9"/>
      <c r="G243" s="9"/>
      <c r="H243" s="9"/>
      <c r="I243" s="9"/>
      <c r="J243" s="9"/>
      <c r="K243" s="9"/>
      <c r="L243" s="9"/>
      <c r="M243" s="9"/>
      <c r="N243" s="9"/>
      <c r="O243" s="9"/>
      <c r="P243" s="9"/>
      <c r="Q243" s="9"/>
      <c r="R243" s="9"/>
      <c r="S243" s="9"/>
      <c r="T243" s="9"/>
      <c r="U243" s="9"/>
      <c r="V243" s="9"/>
      <c r="W243" s="9"/>
      <c r="X243" s="9"/>
      <c r="Y243" s="9"/>
      <c r="Z243" s="9"/>
    </row>
    <row r="244" ht="12.75" customHeight="1">
      <c r="A244" s="9"/>
      <c r="B244" s="9"/>
      <c r="C244" s="9"/>
      <c r="D244" s="9"/>
      <c r="E244" s="9"/>
      <c r="F244" s="9"/>
      <c r="G244" s="9"/>
      <c r="H244" s="9"/>
      <c r="I244" s="9"/>
      <c r="J244" s="9"/>
      <c r="K244" s="9"/>
      <c r="L244" s="9"/>
      <c r="M244" s="9"/>
      <c r="N244" s="9"/>
      <c r="O244" s="9"/>
      <c r="P244" s="9"/>
      <c r="Q244" s="9"/>
      <c r="R244" s="9"/>
      <c r="S244" s="9"/>
      <c r="T244" s="9"/>
      <c r="U244" s="9"/>
      <c r="V244" s="9"/>
      <c r="W244" s="9"/>
      <c r="X244" s="9"/>
      <c r="Y244" s="9"/>
      <c r="Z244" s="9"/>
    </row>
    <row r="245" ht="12.75" customHeight="1">
      <c r="A245" s="9"/>
      <c r="B245" s="9"/>
      <c r="C245" s="9"/>
      <c r="D245" s="9"/>
      <c r="E245" s="9"/>
      <c r="F245" s="9"/>
      <c r="G245" s="9"/>
      <c r="H245" s="9"/>
      <c r="I245" s="9"/>
      <c r="J245" s="9"/>
      <c r="K245" s="9"/>
      <c r="L245" s="9"/>
      <c r="M245" s="9"/>
      <c r="N245" s="9"/>
      <c r="O245" s="9"/>
      <c r="P245" s="9"/>
      <c r="Q245" s="9"/>
      <c r="R245" s="9"/>
      <c r="S245" s="9"/>
      <c r="T245" s="9"/>
      <c r="U245" s="9"/>
      <c r="V245" s="9"/>
      <c r="W245" s="9"/>
      <c r="X245" s="9"/>
      <c r="Y245" s="9"/>
      <c r="Z245" s="9"/>
    </row>
    <row r="246" ht="12.75" customHeight="1">
      <c r="A246" s="9"/>
      <c r="B246" s="9"/>
      <c r="C246" s="9"/>
      <c r="D246" s="9"/>
      <c r="E246" s="9"/>
      <c r="F246" s="9"/>
      <c r="G246" s="9"/>
      <c r="H246" s="9"/>
      <c r="I246" s="9"/>
      <c r="J246" s="9"/>
      <c r="K246" s="9"/>
      <c r="L246" s="9"/>
      <c r="M246" s="9"/>
      <c r="N246" s="9"/>
      <c r="O246" s="9"/>
      <c r="P246" s="9"/>
      <c r="Q246" s="9"/>
      <c r="R246" s="9"/>
      <c r="S246" s="9"/>
      <c r="T246" s="9"/>
      <c r="U246" s="9"/>
      <c r="V246" s="9"/>
      <c r="W246" s="9"/>
      <c r="X246" s="9"/>
      <c r="Y246" s="9"/>
      <c r="Z246" s="9"/>
    </row>
    <row r="247" ht="12.75" customHeight="1">
      <c r="A247" s="9"/>
      <c r="B247" s="9"/>
      <c r="C247" s="9"/>
      <c r="D247" s="9"/>
      <c r="E247" s="9"/>
      <c r="F247" s="9"/>
      <c r="G247" s="9"/>
      <c r="H247" s="9"/>
      <c r="I247" s="9"/>
      <c r="J247" s="9"/>
      <c r="K247" s="9"/>
      <c r="L247" s="9"/>
      <c r="M247" s="9"/>
      <c r="N247" s="9"/>
      <c r="O247" s="9"/>
      <c r="P247" s="9"/>
      <c r="Q247" s="9"/>
      <c r="R247" s="9"/>
      <c r="S247" s="9"/>
      <c r="T247" s="9"/>
      <c r="U247" s="9"/>
      <c r="V247" s="9"/>
      <c r="W247" s="9"/>
      <c r="X247" s="9"/>
      <c r="Y247" s="9"/>
      <c r="Z247" s="9"/>
    </row>
    <row r="248" ht="12.75" customHeight="1">
      <c r="A248" s="9"/>
      <c r="B248" s="9"/>
      <c r="C248" s="9"/>
      <c r="D248" s="9"/>
      <c r="E248" s="9"/>
      <c r="F248" s="9"/>
      <c r="G248" s="9"/>
      <c r="H248" s="9"/>
      <c r="I248" s="9"/>
      <c r="J248" s="9"/>
      <c r="K248" s="9"/>
      <c r="L248" s="9"/>
      <c r="M248" s="9"/>
      <c r="N248" s="9"/>
      <c r="O248" s="9"/>
      <c r="P248" s="9"/>
      <c r="Q248" s="9"/>
      <c r="R248" s="9"/>
      <c r="S248" s="9"/>
      <c r="T248" s="9"/>
      <c r="U248" s="9"/>
      <c r="V248" s="9"/>
      <c r="W248" s="9"/>
      <c r="X248" s="9"/>
      <c r="Y248" s="9"/>
      <c r="Z248" s="9"/>
    </row>
    <row r="249" ht="12.75" customHeight="1">
      <c r="A249" s="9"/>
      <c r="B249" s="9"/>
      <c r="C249" s="9"/>
      <c r="D249" s="9"/>
      <c r="E249" s="9"/>
      <c r="F249" s="9"/>
      <c r="G249" s="9"/>
      <c r="H249" s="9"/>
      <c r="I249" s="9"/>
      <c r="J249" s="9"/>
      <c r="K249" s="9"/>
      <c r="L249" s="9"/>
      <c r="M249" s="9"/>
      <c r="N249" s="9"/>
      <c r="O249" s="9"/>
      <c r="P249" s="9"/>
      <c r="Q249" s="9"/>
      <c r="R249" s="9"/>
      <c r="S249" s="9"/>
      <c r="T249" s="9"/>
      <c r="U249" s="9"/>
      <c r="V249" s="9"/>
      <c r="W249" s="9"/>
      <c r="X249" s="9"/>
      <c r="Y249" s="9"/>
      <c r="Z249" s="9"/>
    </row>
    <row r="250" ht="12.75" customHeight="1">
      <c r="A250" s="9"/>
      <c r="B250" s="9"/>
      <c r="C250" s="9"/>
      <c r="D250" s="9"/>
      <c r="E250" s="9"/>
      <c r="F250" s="9"/>
      <c r="G250" s="9"/>
      <c r="H250" s="9"/>
      <c r="I250" s="9"/>
      <c r="J250" s="9"/>
      <c r="K250" s="9"/>
      <c r="L250" s="9"/>
      <c r="M250" s="9"/>
      <c r="N250" s="9"/>
      <c r="O250" s="9"/>
      <c r="P250" s="9"/>
      <c r="Q250" s="9"/>
      <c r="R250" s="9"/>
      <c r="S250" s="9"/>
      <c r="T250" s="9"/>
      <c r="U250" s="9"/>
      <c r="V250" s="9"/>
      <c r="W250" s="9"/>
      <c r="X250" s="9"/>
      <c r="Y250" s="9"/>
      <c r="Z250" s="9"/>
    </row>
    <row r="251" ht="12.75" customHeight="1">
      <c r="A251" s="9"/>
      <c r="B251" s="9"/>
      <c r="C251" s="9"/>
      <c r="D251" s="9"/>
      <c r="E251" s="9"/>
      <c r="F251" s="9"/>
      <c r="G251" s="9"/>
      <c r="H251" s="9"/>
      <c r="I251" s="9"/>
      <c r="J251" s="9"/>
      <c r="K251" s="9"/>
      <c r="L251" s="9"/>
      <c r="M251" s="9"/>
      <c r="N251" s="9"/>
      <c r="O251" s="9"/>
      <c r="P251" s="9"/>
      <c r="Q251" s="9"/>
      <c r="R251" s="9"/>
      <c r="S251" s="9"/>
      <c r="T251" s="9"/>
      <c r="U251" s="9"/>
      <c r="V251" s="9"/>
      <c r="W251" s="9"/>
      <c r="X251" s="9"/>
      <c r="Y251" s="9"/>
      <c r="Z251" s="9"/>
    </row>
    <row r="252" ht="12.75" customHeight="1">
      <c r="A252" s="9"/>
      <c r="B252" s="9"/>
      <c r="C252" s="9"/>
      <c r="D252" s="9"/>
      <c r="E252" s="9"/>
      <c r="F252" s="9"/>
      <c r="G252" s="9"/>
      <c r="H252" s="9"/>
      <c r="I252" s="9"/>
      <c r="J252" s="9"/>
      <c r="K252" s="9"/>
      <c r="L252" s="9"/>
      <c r="M252" s="9"/>
      <c r="N252" s="9"/>
      <c r="O252" s="9"/>
      <c r="P252" s="9"/>
      <c r="Q252" s="9"/>
      <c r="R252" s="9"/>
      <c r="S252" s="9"/>
      <c r="T252" s="9"/>
      <c r="U252" s="9"/>
      <c r="V252" s="9"/>
      <c r="W252" s="9"/>
      <c r="X252" s="9"/>
      <c r="Y252" s="9"/>
      <c r="Z252" s="9"/>
    </row>
    <row r="253" ht="12.75" customHeight="1">
      <c r="A253" s="9"/>
      <c r="B253" s="9"/>
      <c r="C253" s="9"/>
      <c r="D253" s="9"/>
      <c r="E253" s="9"/>
      <c r="F253" s="9"/>
      <c r="G253" s="9"/>
      <c r="H253" s="9"/>
      <c r="I253" s="9"/>
      <c r="J253" s="9"/>
      <c r="K253" s="9"/>
      <c r="L253" s="9"/>
      <c r="M253" s="9"/>
      <c r="N253" s="9"/>
      <c r="O253" s="9"/>
      <c r="P253" s="9"/>
      <c r="Q253" s="9"/>
      <c r="R253" s="9"/>
      <c r="S253" s="9"/>
      <c r="T253" s="9"/>
      <c r="U253" s="9"/>
      <c r="V253" s="9"/>
      <c r="W253" s="9"/>
      <c r="X253" s="9"/>
      <c r="Y253" s="9"/>
      <c r="Z253" s="9"/>
    </row>
    <row r="254" ht="12.75" customHeight="1">
      <c r="A254" s="9"/>
      <c r="B254" s="9"/>
      <c r="C254" s="9"/>
      <c r="D254" s="9"/>
      <c r="E254" s="9"/>
      <c r="F254" s="9"/>
      <c r="G254" s="9"/>
      <c r="H254" s="9"/>
      <c r="I254" s="9"/>
      <c r="J254" s="9"/>
      <c r="K254" s="9"/>
      <c r="L254" s="9"/>
      <c r="M254" s="9"/>
      <c r="N254" s="9"/>
      <c r="O254" s="9"/>
      <c r="P254" s="9"/>
      <c r="Q254" s="9"/>
      <c r="R254" s="9"/>
      <c r="S254" s="9"/>
      <c r="T254" s="9"/>
      <c r="U254" s="9"/>
      <c r="V254" s="9"/>
      <c r="W254" s="9"/>
      <c r="X254" s="9"/>
      <c r="Y254" s="9"/>
      <c r="Z254" s="9"/>
    </row>
    <row r="255" ht="12.75" customHeight="1">
      <c r="A255" s="9"/>
      <c r="B255" s="9"/>
      <c r="C255" s="9"/>
      <c r="D255" s="9"/>
      <c r="E255" s="9"/>
      <c r="F255" s="9"/>
      <c r="G255" s="9"/>
      <c r="H255" s="9"/>
      <c r="I255" s="9"/>
      <c r="J255" s="9"/>
      <c r="K255" s="9"/>
      <c r="L255" s="9"/>
      <c r="M255" s="9"/>
      <c r="N255" s="9"/>
      <c r="O255" s="9"/>
      <c r="P255" s="9"/>
      <c r="Q255" s="9"/>
      <c r="R255" s="9"/>
      <c r="S255" s="9"/>
      <c r="T255" s="9"/>
      <c r="U255" s="9"/>
      <c r="V255" s="9"/>
      <c r="W255" s="9"/>
      <c r="X255" s="9"/>
      <c r="Y255" s="9"/>
      <c r="Z255" s="9"/>
    </row>
    <row r="256" ht="12.75" customHeight="1">
      <c r="A256" s="9"/>
      <c r="B256" s="9"/>
      <c r="C256" s="9"/>
      <c r="D256" s="9"/>
      <c r="E256" s="9"/>
      <c r="F256" s="9"/>
      <c r="G256" s="9"/>
      <c r="H256" s="9"/>
      <c r="I256" s="9"/>
      <c r="J256" s="9"/>
      <c r="K256" s="9"/>
      <c r="L256" s="9"/>
      <c r="M256" s="9"/>
      <c r="N256" s="9"/>
      <c r="O256" s="9"/>
      <c r="P256" s="9"/>
      <c r="Q256" s="9"/>
      <c r="R256" s="9"/>
      <c r="S256" s="9"/>
      <c r="T256" s="9"/>
      <c r="U256" s="9"/>
      <c r="V256" s="9"/>
      <c r="W256" s="9"/>
      <c r="X256" s="9"/>
      <c r="Y256" s="9"/>
      <c r="Z256" s="9"/>
    </row>
    <row r="257" ht="12.75" customHeight="1">
      <c r="A257" s="9"/>
      <c r="B257" s="9"/>
      <c r="C257" s="9"/>
      <c r="D257" s="9"/>
      <c r="E257" s="9"/>
      <c r="F257" s="9"/>
      <c r="G257" s="9"/>
      <c r="H257" s="9"/>
      <c r="I257" s="9"/>
      <c r="J257" s="9"/>
      <c r="K257" s="9"/>
      <c r="L257" s="9"/>
      <c r="M257" s="9"/>
      <c r="N257" s="9"/>
      <c r="O257" s="9"/>
      <c r="P257" s="9"/>
      <c r="Q257" s="9"/>
      <c r="R257" s="9"/>
      <c r="S257" s="9"/>
      <c r="T257" s="9"/>
      <c r="U257" s="9"/>
      <c r="V257" s="9"/>
      <c r="W257" s="9"/>
      <c r="X257" s="9"/>
      <c r="Y257" s="9"/>
      <c r="Z257" s="9"/>
    </row>
    <row r="258" ht="12.75" customHeight="1">
      <c r="A258" s="9"/>
      <c r="B258" s="9"/>
      <c r="C258" s="9"/>
      <c r="D258" s="9"/>
      <c r="E258" s="9"/>
      <c r="F258" s="9"/>
      <c r="G258" s="9"/>
      <c r="H258" s="9"/>
      <c r="I258" s="9"/>
      <c r="J258" s="9"/>
      <c r="K258" s="9"/>
      <c r="L258" s="9"/>
      <c r="M258" s="9"/>
      <c r="N258" s="9"/>
      <c r="O258" s="9"/>
      <c r="P258" s="9"/>
      <c r="Q258" s="9"/>
      <c r="R258" s="9"/>
      <c r="S258" s="9"/>
      <c r="T258" s="9"/>
      <c r="U258" s="9"/>
      <c r="V258" s="9"/>
      <c r="W258" s="9"/>
      <c r="X258" s="9"/>
      <c r="Y258" s="9"/>
      <c r="Z258" s="9"/>
    </row>
    <row r="259" ht="12.75" customHeight="1">
      <c r="A259" s="9"/>
      <c r="B259" s="9"/>
      <c r="C259" s="9"/>
      <c r="D259" s="9"/>
      <c r="E259" s="9"/>
      <c r="F259" s="9"/>
      <c r="G259" s="9"/>
      <c r="H259" s="9"/>
      <c r="I259" s="9"/>
      <c r="J259" s="9"/>
      <c r="K259" s="9"/>
      <c r="L259" s="9"/>
      <c r="M259" s="9"/>
      <c r="N259" s="9"/>
      <c r="O259" s="9"/>
      <c r="P259" s="9"/>
      <c r="Q259" s="9"/>
      <c r="R259" s="9"/>
      <c r="S259" s="9"/>
      <c r="T259" s="9"/>
      <c r="U259" s="9"/>
      <c r="V259" s="9"/>
      <c r="W259" s="9"/>
      <c r="X259" s="9"/>
      <c r="Y259" s="9"/>
      <c r="Z259" s="9"/>
    </row>
    <row r="260" ht="12.75" customHeight="1">
      <c r="A260" s="9"/>
      <c r="B260" s="9"/>
      <c r="C260" s="9"/>
      <c r="D260" s="9"/>
      <c r="E260" s="9"/>
      <c r="F260" s="9"/>
      <c r="G260" s="9"/>
      <c r="H260" s="9"/>
      <c r="I260" s="9"/>
      <c r="J260" s="9"/>
      <c r="K260" s="9"/>
      <c r="L260" s="9"/>
      <c r="M260" s="9"/>
      <c r="N260" s="9"/>
      <c r="O260" s="9"/>
      <c r="P260" s="9"/>
      <c r="Q260" s="9"/>
      <c r="R260" s="9"/>
      <c r="S260" s="9"/>
      <c r="T260" s="9"/>
      <c r="U260" s="9"/>
      <c r="V260" s="9"/>
      <c r="W260" s="9"/>
      <c r="X260" s="9"/>
      <c r="Y260" s="9"/>
      <c r="Z260" s="9"/>
    </row>
    <row r="261" ht="12.75" customHeight="1">
      <c r="A261" s="9"/>
      <c r="B261" s="9"/>
      <c r="C261" s="9"/>
      <c r="D261" s="9"/>
      <c r="E261" s="9"/>
      <c r="F261" s="9"/>
      <c r="G261" s="9"/>
      <c r="H261" s="9"/>
      <c r="I261" s="9"/>
      <c r="J261" s="9"/>
      <c r="K261" s="9"/>
      <c r="L261" s="9"/>
      <c r="M261" s="9"/>
      <c r="N261" s="9"/>
      <c r="O261" s="9"/>
      <c r="P261" s="9"/>
      <c r="Q261" s="9"/>
      <c r="R261" s="9"/>
      <c r="S261" s="9"/>
      <c r="T261" s="9"/>
      <c r="U261" s="9"/>
      <c r="V261" s="9"/>
      <c r="W261" s="9"/>
      <c r="X261" s="9"/>
      <c r="Y261" s="9"/>
      <c r="Z261" s="9"/>
    </row>
    <row r="262" ht="12.75" customHeight="1">
      <c r="A262" s="9"/>
      <c r="B262" s="9"/>
      <c r="C262" s="9"/>
      <c r="D262" s="9"/>
      <c r="E262" s="9"/>
      <c r="F262" s="9"/>
      <c r="G262" s="9"/>
      <c r="H262" s="9"/>
      <c r="I262" s="9"/>
      <c r="J262" s="9"/>
      <c r="K262" s="9"/>
      <c r="L262" s="9"/>
      <c r="M262" s="9"/>
      <c r="N262" s="9"/>
      <c r="O262" s="9"/>
      <c r="P262" s="9"/>
      <c r="Q262" s="9"/>
      <c r="R262" s="9"/>
      <c r="S262" s="9"/>
      <c r="T262" s="9"/>
      <c r="U262" s="9"/>
      <c r="V262" s="9"/>
      <c r="W262" s="9"/>
      <c r="X262" s="9"/>
      <c r="Y262" s="9"/>
      <c r="Z262" s="9"/>
    </row>
    <row r="263" ht="12.75" customHeight="1">
      <c r="A263" s="9"/>
      <c r="B263" s="9"/>
      <c r="C263" s="9"/>
      <c r="D263" s="9"/>
      <c r="E263" s="9"/>
      <c r="F263" s="9"/>
      <c r="G263" s="9"/>
      <c r="H263" s="9"/>
      <c r="I263" s="9"/>
      <c r="J263" s="9"/>
      <c r="K263" s="9"/>
      <c r="L263" s="9"/>
      <c r="M263" s="9"/>
      <c r="N263" s="9"/>
      <c r="O263" s="9"/>
      <c r="P263" s="9"/>
      <c r="Q263" s="9"/>
      <c r="R263" s="9"/>
      <c r="S263" s="9"/>
      <c r="T263" s="9"/>
      <c r="U263" s="9"/>
      <c r="V263" s="9"/>
      <c r="W263" s="9"/>
      <c r="X263" s="9"/>
      <c r="Y263" s="9"/>
      <c r="Z263" s="9"/>
    </row>
    <row r="264" ht="12.75" customHeight="1">
      <c r="A264" s="9"/>
      <c r="B264" s="9"/>
      <c r="C264" s="9"/>
      <c r="D264" s="9"/>
      <c r="E264" s="9"/>
      <c r="F264" s="9"/>
      <c r="G264" s="9"/>
      <c r="H264" s="9"/>
      <c r="I264" s="9"/>
      <c r="J264" s="9"/>
      <c r="K264" s="9"/>
      <c r="L264" s="9"/>
      <c r="M264" s="9"/>
      <c r="N264" s="9"/>
      <c r="O264" s="9"/>
      <c r="P264" s="9"/>
      <c r="Q264" s="9"/>
      <c r="R264" s="9"/>
      <c r="S264" s="9"/>
      <c r="T264" s="9"/>
      <c r="U264" s="9"/>
      <c r="V264" s="9"/>
      <c r="W264" s="9"/>
      <c r="X264" s="9"/>
      <c r="Y264" s="9"/>
      <c r="Z264" s="9"/>
    </row>
    <row r="265" ht="12.75" customHeight="1">
      <c r="A265" s="9"/>
      <c r="B265" s="9"/>
      <c r="C265" s="9"/>
      <c r="D265" s="9"/>
      <c r="E265" s="9"/>
      <c r="F265" s="9"/>
      <c r="G265" s="9"/>
      <c r="H265" s="9"/>
      <c r="I265" s="9"/>
      <c r="J265" s="9"/>
      <c r="K265" s="9"/>
      <c r="L265" s="9"/>
      <c r="M265" s="9"/>
      <c r="N265" s="9"/>
      <c r="O265" s="9"/>
      <c r="P265" s="9"/>
      <c r="Q265" s="9"/>
      <c r="R265" s="9"/>
      <c r="S265" s="9"/>
      <c r="T265" s="9"/>
      <c r="U265" s="9"/>
      <c r="V265" s="9"/>
      <c r="W265" s="9"/>
      <c r="X265" s="9"/>
      <c r="Y265" s="9"/>
      <c r="Z265" s="9"/>
    </row>
    <row r="266" ht="12.75" customHeight="1">
      <c r="A266" s="9"/>
      <c r="B266" s="9"/>
      <c r="C266" s="9"/>
      <c r="D266" s="9"/>
      <c r="E266" s="9"/>
      <c r="F266" s="9"/>
      <c r="G266" s="9"/>
      <c r="H266" s="9"/>
      <c r="I266" s="9"/>
      <c r="J266" s="9"/>
      <c r="K266" s="9"/>
      <c r="L266" s="9"/>
      <c r="M266" s="9"/>
      <c r="N266" s="9"/>
      <c r="O266" s="9"/>
      <c r="P266" s="9"/>
      <c r="Q266" s="9"/>
      <c r="R266" s="9"/>
      <c r="S266" s="9"/>
      <c r="T266" s="9"/>
      <c r="U266" s="9"/>
      <c r="V266" s="9"/>
      <c r="W266" s="9"/>
      <c r="X266" s="9"/>
      <c r="Y266" s="9"/>
      <c r="Z266" s="9"/>
    </row>
    <row r="267" ht="12.75" customHeight="1">
      <c r="A267" s="9"/>
      <c r="B267" s="9"/>
      <c r="C267" s="9"/>
      <c r="D267" s="9"/>
      <c r="E267" s="9"/>
      <c r="F267" s="9"/>
      <c r="G267" s="9"/>
      <c r="H267" s="9"/>
      <c r="I267" s="9"/>
      <c r="J267" s="9"/>
      <c r="K267" s="9"/>
      <c r="L267" s="9"/>
      <c r="M267" s="9"/>
      <c r="N267" s="9"/>
      <c r="O267" s="9"/>
      <c r="P267" s="9"/>
      <c r="Q267" s="9"/>
      <c r="R267" s="9"/>
      <c r="S267" s="9"/>
      <c r="T267" s="9"/>
      <c r="U267" s="9"/>
      <c r="V267" s="9"/>
      <c r="W267" s="9"/>
      <c r="X267" s="9"/>
      <c r="Y267" s="9"/>
      <c r="Z267" s="9"/>
    </row>
    <row r="268" ht="12.75" customHeight="1">
      <c r="A268" s="9"/>
      <c r="B268" s="9"/>
      <c r="C268" s="9"/>
      <c r="D268" s="9"/>
      <c r="E268" s="9"/>
      <c r="F268" s="9"/>
      <c r="G268" s="9"/>
      <c r="H268" s="9"/>
      <c r="I268" s="9"/>
      <c r="J268" s="9"/>
      <c r="K268" s="9"/>
      <c r="L268" s="9"/>
      <c r="M268" s="9"/>
      <c r="N268" s="9"/>
      <c r="O268" s="9"/>
      <c r="P268" s="9"/>
      <c r="Q268" s="9"/>
      <c r="R268" s="9"/>
      <c r="S268" s="9"/>
      <c r="T268" s="9"/>
      <c r="U268" s="9"/>
      <c r="V268" s="9"/>
      <c r="W268" s="9"/>
      <c r="X268" s="9"/>
      <c r="Y268" s="9"/>
      <c r="Z268" s="9"/>
    </row>
    <row r="269" ht="12.75" customHeight="1">
      <c r="A269" s="9"/>
      <c r="B269" s="9"/>
      <c r="C269" s="9"/>
      <c r="D269" s="9"/>
      <c r="E269" s="9"/>
      <c r="F269" s="9"/>
      <c r="G269" s="9"/>
      <c r="H269" s="9"/>
      <c r="I269" s="9"/>
      <c r="J269" s="9"/>
      <c r="K269" s="9"/>
      <c r="L269" s="9"/>
      <c r="M269" s="9"/>
      <c r="N269" s="9"/>
      <c r="O269" s="9"/>
      <c r="P269" s="9"/>
      <c r="Q269" s="9"/>
      <c r="R269" s="9"/>
      <c r="S269" s="9"/>
      <c r="T269" s="9"/>
      <c r="U269" s="9"/>
      <c r="V269" s="9"/>
      <c r="W269" s="9"/>
      <c r="X269" s="9"/>
      <c r="Y269" s="9"/>
      <c r="Z269" s="9"/>
    </row>
    <row r="270" ht="12.75" customHeight="1">
      <c r="A270" s="9"/>
      <c r="B270" s="9"/>
      <c r="C270" s="9"/>
      <c r="D270" s="9"/>
      <c r="E270" s="9"/>
      <c r="F270" s="9"/>
      <c r="G270" s="9"/>
      <c r="H270" s="9"/>
      <c r="I270" s="9"/>
      <c r="J270" s="9"/>
      <c r="K270" s="9"/>
      <c r="L270" s="9"/>
      <c r="M270" s="9"/>
      <c r="N270" s="9"/>
      <c r="O270" s="9"/>
      <c r="P270" s="9"/>
      <c r="Q270" s="9"/>
      <c r="R270" s="9"/>
      <c r="S270" s="9"/>
      <c r="T270" s="9"/>
      <c r="U270" s="9"/>
      <c r="V270" s="9"/>
      <c r="W270" s="9"/>
      <c r="X270" s="9"/>
      <c r="Y270" s="9"/>
      <c r="Z270" s="9"/>
    </row>
    <row r="271" ht="12.75" customHeight="1">
      <c r="A271" s="9"/>
      <c r="B271" s="9"/>
      <c r="C271" s="9"/>
      <c r="D271" s="9"/>
      <c r="E271" s="9"/>
      <c r="F271" s="9"/>
      <c r="G271" s="9"/>
      <c r="H271" s="9"/>
      <c r="I271" s="9"/>
      <c r="J271" s="9"/>
      <c r="K271" s="9"/>
      <c r="L271" s="9"/>
      <c r="M271" s="9"/>
      <c r="N271" s="9"/>
      <c r="O271" s="9"/>
      <c r="P271" s="9"/>
      <c r="Q271" s="9"/>
      <c r="R271" s="9"/>
      <c r="S271" s="9"/>
      <c r="T271" s="9"/>
      <c r="U271" s="9"/>
      <c r="V271" s="9"/>
      <c r="W271" s="9"/>
      <c r="X271" s="9"/>
      <c r="Y271" s="9"/>
      <c r="Z271" s="9"/>
    </row>
    <row r="272" ht="12.75" customHeight="1">
      <c r="A272" s="9"/>
      <c r="B272" s="9"/>
      <c r="C272" s="9"/>
      <c r="D272" s="9"/>
      <c r="E272" s="9"/>
      <c r="F272" s="9"/>
      <c r="G272" s="9"/>
      <c r="H272" s="9"/>
      <c r="I272" s="9"/>
      <c r="J272" s="9"/>
      <c r="K272" s="9"/>
      <c r="L272" s="9"/>
      <c r="M272" s="9"/>
      <c r="N272" s="9"/>
      <c r="O272" s="9"/>
      <c r="P272" s="9"/>
      <c r="Q272" s="9"/>
      <c r="R272" s="9"/>
      <c r="S272" s="9"/>
      <c r="T272" s="9"/>
      <c r="U272" s="9"/>
      <c r="V272" s="9"/>
      <c r="W272" s="9"/>
      <c r="X272" s="9"/>
      <c r="Y272" s="9"/>
      <c r="Z272" s="9"/>
    </row>
    <row r="273" ht="12.75" customHeight="1">
      <c r="A273" s="9"/>
      <c r="B273" s="9"/>
      <c r="C273" s="9"/>
      <c r="D273" s="9"/>
      <c r="E273" s="9"/>
      <c r="F273" s="9"/>
      <c r="G273" s="9"/>
      <c r="H273" s="9"/>
      <c r="I273" s="9"/>
      <c r="J273" s="9"/>
      <c r="K273" s="9"/>
      <c r="L273" s="9"/>
      <c r="M273" s="9"/>
      <c r="N273" s="9"/>
      <c r="O273" s="9"/>
      <c r="P273" s="9"/>
      <c r="Q273" s="9"/>
      <c r="R273" s="9"/>
      <c r="S273" s="9"/>
      <c r="T273" s="9"/>
      <c r="U273" s="9"/>
      <c r="V273" s="9"/>
      <c r="W273" s="9"/>
      <c r="X273" s="9"/>
      <c r="Y273" s="9"/>
      <c r="Z273" s="9"/>
    </row>
    <row r="274" ht="12.75" customHeight="1">
      <c r="A274" s="9"/>
      <c r="B274" s="9"/>
      <c r="C274" s="9"/>
      <c r="D274" s="9"/>
      <c r="E274" s="9"/>
      <c r="F274" s="9"/>
      <c r="G274" s="9"/>
      <c r="H274" s="9"/>
      <c r="I274" s="9"/>
      <c r="J274" s="9"/>
      <c r="K274" s="9"/>
      <c r="L274" s="9"/>
      <c r="M274" s="9"/>
      <c r="N274" s="9"/>
      <c r="O274" s="9"/>
      <c r="P274" s="9"/>
      <c r="Q274" s="9"/>
      <c r="R274" s="9"/>
      <c r="S274" s="9"/>
      <c r="T274" s="9"/>
      <c r="U274" s="9"/>
      <c r="V274" s="9"/>
      <c r="W274" s="9"/>
      <c r="X274" s="9"/>
      <c r="Y274" s="9"/>
      <c r="Z274" s="9"/>
    </row>
    <row r="275" ht="12.75" customHeight="1">
      <c r="A275" s="9"/>
      <c r="B275" s="9"/>
      <c r="C275" s="9"/>
      <c r="D275" s="9"/>
      <c r="E275" s="9"/>
      <c r="F275" s="9"/>
      <c r="G275" s="9"/>
      <c r="H275" s="9"/>
      <c r="I275" s="9"/>
      <c r="J275" s="9"/>
      <c r="K275" s="9"/>
      <c r="L275" s="9"/>
      <c r="M275" s="9"/>
      <c r="N275" s="9"/>
      <c r="O275" s="9"/>
      <c r="P275" s="9"/>
      <c r="Q275" s="9"/>
      <c r="R275" s="9"/>
      <c r="S275" s="9"/>
      <c r="T275" s="9"/>
      <c r="U275" s="9"/>
      <c r="V275" s="9"/>
      <c r="W275" s="9"/>
      <c r="X275" s="9"/>
      <c r="Y275" s="9"/>
      <c r="Z275" s="9"/>
    </row>
    <row r="276" ht="12.75" customHeight="1">
      <c r="A276" s="9"/>
      <c r="B276" s="9"/>
      <c r="C276" s="9"/>
      <c r="D276" s="9"/>
      <c r="E276" s="9"/>
      <c r="F276" s="9"/>
      <c r="G276" s="9"/>
      <c r="H276" s="9"/>
      <c r="I276" s="9"/>
      <c r="J276" s="9"/>
      <c r="K276" s="9"/>
      <c r="L276" s="9"/>
      <c r="M276" s="9"/>
      <c r="N276" s="9"/>
      <c r="O276" s="9"/>
      <c r="P276" s="9"/>
      <c r="Q276" s="9"/>
      <c r="R276" s="9"/>
      <c r="S276" s="9"/>
      <c r="T276" s="9"/>
      <c r="U276" s="9"/>
      <c r="V276" s="9"/>
      <c r="W276" s="9"/>
      <c r="X276" s="9"/>
      <c r="Y276" s="9"/>
      <c r="Z276" s="9"/>
    </row>
    <row r="277" ht="12.75" customHeight="1">
      <c r="A277" s="9"/>
      <c r="B277" s="9"/>
      <c r="C277" s="9"/>
      <c r="D277" s="9"/>
      <c r="E277" s="9"/>
      <c r="F277" s="9"/>
      <c r="G277" s="9"/>
      <c r="H277" s="9"/>
      <c r="I277" s="9"/>
      <c r="J277" s="9"/>
      <c r="K277" s="9"/>
      <c r="L277" s="9"/>
      <c r="M277" s="9"/>
      <c r="N277" s="9"/>
      <c r="O277" s="9"/>
      <c r="P277" s="9"/>
      <c r="Q277" s="9"/>
      <c r="R277" s="9"/>
      <c r="S277" s="9"/>
      <c r="T277" s="9"/>
      <c r="U277" s="9"/>
      <c r="V277" s="9"/>
      <c r="W277" s="9"/>
      <c r="X277" s="9"/>
      <c r="Y277" s="9"/>
      <c r="Z277" s="9"/>
    </row>
    <row r="278" ht="12.75" customHeight="1">
      <c r="A278" s="9"/>
      <c r="B278" s="9"/>
      <c r="C278" s="9"/>
      <c r="D278" s="9"/>
      <c r="E278" s="9"/>
      <c r="F278" s="9"/>
      <c r="G278" s="9"/>
      <c r="H278" s="9"/>
      <c r="I278" s="9"/>
      <c r="J278" s="9"/>
      <c r="K278" s="9"/>
      <c r="L278" s="9"/>
      <c r="M278" s="9"/>
      <c r="N278" s="9"/>
      <c r="O278" s="9"/>
      <c r="P278" s="9"/>
      <c r="Q278" s="9"/>
      <c r="R278" s="9"/>
      <c r="S278" s="9"/>
      <c r="T278" s="9"/>
      <c r="U278" s="9"/>
      <c r="V278" s="9"/>
      <c r="W278" s="9"/>
      <c r="X278" s="9"/>
      <c r="Y278" s="9"/>
      <c r="Z278" s="9"/>
    </row>
    <row r="279" ht="12.75" customHeight="1">
      <c r="A279" s="9"/>
      <c r="B279" s="9"/>
      <c r="C279" s="9"/>
      <c r="D279" s="9"/>
      <c r="E279" s="9"/>
      <c r="F279" s="9"/>
      <c r="G279" s="9"/>
      <c r="H279" s="9"/>
      <c r="I279" s="9"/>
      <c r="J279" s="9"/>
      <c r="K279" s="9"/>
      <c r="L279" s="9"/>
      <c r="M279" s="9"/>
      <c r="N279" s="9"/>
      <c r="O279" s="9"/>
      <c r="P279" s="9"/>
      <c r="Q279" s="9"/>
      <c r="R279" s="9"/>
      <c r="S279" s="9"/>
      <c r="T279" s="9"/>
      <c r="U279" s="9"/>
      <c r="V279" s="9"/>
      <c r="W279" s="9"/>
      <c r="X279" s="9"/>
      <c r="Y279" s="9"/>
      <c r="Z279" s="9"/>
    </row>
    <row r="280" ht="12.75" customHeight="1">
      <c r="A280" s="9"/>
      <c r="B280" s="9"/>
      <c r="C280" s="9"/>
      <c r="D280" s="9"/>
      <c r="E280" s="9"/>
      <c r="F280" s="9"/>
      <c r="G280" s="9"/>
      <c r="H280" s="9"/>
      <c r="I280" s="9"/>
      <c r="J280" s="9"/>
      <c r="K280" s="9"/>
      <c r="L280" s="9"/>
      <c r="M280" s="9"/>
      <c r="N280" s="9"/>
      <c r="O280" s="9"/>
      <c r="P280" s="9"/>
      <c r="Q280" s="9"/>
      <c r="R280" s="9"/>
      <c r="S280" s="9"/>
      <c r="T280" s="9"/>
      <c r="U280" s="9"/>
      <c r="V280" s="9"/>
      <c r="W280" s="9"/>
      <c r="X280" s="9"/>
      <c r="Y280" s="9"/>
      <c r="Z280" s="9"/>
    </row>
    <row r="281" ht="12.75" customHeight="1">
      <c r="A281" s="9"/>
      <c r="B281" s="9"/>
      <c r="C281" s="9"/>
      <c r="D281" s="9"/>
      <c r="E281" s="9"/>
      <c r="F281" s="9"/>
      <c r="G281" s="9"/>
      <c r="H281" s="9"/>
      <c r="I281" s="9"/>
      <c r="J281" s="9"/>
      <c r="K281" s="9"/>
      <c r="L281" s="9"/>
      <c r="M281" s="9"/>
      <c r="N281" s="9"/>
      <c r="O281" s="9"/>
      <c r="P281" s="9"/>
      <c r="Q281" s="9"/>
      <c r="R281" s="9"/>
      <c r="S281" s="9"/>
      <c r="T281" s="9"/>
      <c r="U281" s="9"/>
      <c r="V281" s="9"/>
      <c r="W281" s="9"/>
      <c r="X281" s="9"/>
      <c r="Y281" s="9"/>
      <c r="Z281" s="9"/>
    </row>
    <row r="282" ht="12.75" customHeight="1">
      <c r="A282" s="9"/>
      <c r="B282" s="9"/>
      <c r="C282" s="9"/>
      <c r="D282" s="9"/>
      <c r="E282" s="9"/>
      <c r="F282" s="9"/>
      <c r="G282" s="9"/>
      <c r="H282" s="9"/>
      <c r="I282" s="9"/>
      <c r="J282" s="9"/>
      <c r="K282" s="9"/>
      <c r="L282" s="9"/>
      <c r="M282" s="9"/>
      <c r="N282" s="9"/>
      <c r="O282" s="9"/>
      <c r="P282" s="9"/>
      <c r="Q282" s="9"/>
      <c r="R282" s="9"/>
      <c r="S282" s="9"/>
      <c r="T282" s="9"/>
      <c r="U282" s="9"/>
      <c r="V282" s="9"/>
      <c r="W282" s="9"/>
      <c r="X282" s="9"/>
      <c r="Y282" s="9"/>
      <c r="Z282" s="9"/>
    </row>
    <row r="283" ht="12.75" customHeight="1">
      <c r="A283" s="9"/>
      <c r="B283" s="9"/>
      <c r="C283" s="9"/>
      <c r="D283" s="9"/>
      <c r="E283" s="9"/>
      <c r="F283" s="9"/>
      <c r="G283" s="9"/>
      <c r="H283" s="9"/>
      <c r="I283" s="9"/>
      <c r="J283" s="9"/>
      <c r="K283" s="9"/>
      <c r="L283" s="9"/>
      <c r="M283" s="9"/>
      <c r="N283" s="9"/>
      <c r="O283" s="9"/>
      <c r="P283" s="9"/>
      <c r="Q283" s="9"/>
      <c r="R283" s="9"/>
      <c r="S283" s="9"/>
      <c r="T283" s="9"/>
      <c r="U283" s="9"/>
      <c r="V283" s="9"/>
      <c r="W283" s="9"/>
      <c r="X283" s="9"/>
      <c r="Y283" s="9"/>
      <c r="Z283" s="9"/>
    </row>
    <row r="284" ht="12.75" customHeight="1">
      <c r="A284" s="9"/>
      <c r="B284" s="9"/>
      <c r="C284" s="9"/>
      <c r="D284" s="9"/>
      <c r="E284" s="9"/>
      <c r="F284" s="9"/>
      <c r="G284" s="9"/>
      <c r="H284" s="9"/>
      <c r="I284" s="9"/>
      <c r="J284" s="9"/>
      <c r="K284" s="9"/>
      <c r="L284" s="9"/>
      <c r="M284" s="9"/>
      <c r="N284" s="9"/>
      <c r="O284" s="9"/>
      <c r="P284" s="9"/>
      <c r="Q284" s="9"/>
      <c r="R284" s="9"/>
      <c r="S284" s="9"/>
      <c r="T284" s="9"/>
      <c r="U284" s="9"/>
      <c r="V284" s="9"/>
      <c r="W284" s="9"/>
      <c r="X284" s="9"/>
      <c r="Y284" s="9"/>
      <c r="Z284" s="9"/>
    </row>
    <row r="285" ht="12.75" customHeight="1">
      <c r="A285" s="9"/>
      <c r="B285" s="9"/>
      <c r="C285" s="9"/>
      <c r="D285" s="9"/>
      <c r="E285" s="9"/>
      <c r="F285" s="9"/>
      <c r="G285" s="9"/>
      <c r="H285" s="9"/>
      <c r="I285" s="9"/>
      <c r="J285" s="9"/>
      <c r="K285" s="9"/>
      <c r="L285" s="9"/>
      <c r="M285" s="9"/>
      <c r="N285" s="9"/>
      <c r="O285" s="9"/>
      <c r="P285" s="9"/>
      <c r="Q285" s="9"/>
      <c r="R285" s="9"/>
      <c r="S285" s="9"/>
      <c r="T285" s="9"/>
      <c r="U285" s="9"/>
      <c r="V285" s="9"/>
      <c r="W285" s="9"/>
      <c r="X285" s="9"/>
      <c r="Y285" s="9"/>
      <c r="Z285" s="9"/>
    </row>
    <row r="286" ht="12.75" customHeight="1">
      <c r="A286" s="9"/>
      <c r="B286" s="9"/>
      <c r="C286" s="9"/>
      <c r="D286" s="9"/>
      <c r="E286" s="9"/>
      <c r="F286" s="9"/>
      <c r="G286" s="9"/>
      <c r="H286" s="9"/>
      <c r="I286" s="9"/>
      <c r="J286" s="9"/>
      <c r="K286" s="9"/>
      <c r="L286" s="9"/>
      <c r="M286" s="9"/>
      <c r="N286" s="9"/>
      <c r="O286" s="9"/>
      <c r="P286" s="9"/>
      <c r="Q286" s="9"/>
      <c r="R286" s="9"/>
      <c r="S286" s="9"/>
      <c r="T286" s="9"/>
      <c r="U286" s="9"/>
      <c r="V286" s="9"/>
      <c r="W286" s="9"/>
      <c r="X286" s="9"/>
      <c r="Y286" s="9"/>
      <c r="Z286" s="9"/>
    </row>
    <row r="287" ht="12.75" customHeight="1">
      <c r="A287" s="9"/>
      <c r="B287" s="9"/>
      <c r="C287" s="9"/>
      <c r="D287" s="9"/>
      <c r="E287" s="9"/>
      <c r="F287" s="9"/>
      <c r="G287" s="9"/>
      <c r="H287" s="9"/>
      <c r="I287" s="9"/>
      <c r="J287" s="9"/>
      <c r="K287" s="9"/>
      <c r="L287" s="9"/>
      <c r="M287" s="9"/>
      <c r="N287" s="9"/>
      <c r="O287" s="9"/>
      <c r="P287" s="9"/>
      <c r="Q287" s="9"/>
      <c r="R287" s="9"/>
      <c r="S287" s="9"/>
      <c r="T287" s="9"/>
      <c r="U287" s="9"/>
      <c r="V287" s="9"/>
      <c r="W287" s="9"/>
      <c r="X287" s="9"/>
      <c r="Y287" s="9"/>
      <c r="Z287" s="9"/>
    </row>
    <row r="288" ht="12.75" customHeight="1">
      <c r="A288" s="9"/>
      <c r="B288" s="9"/>
      <c r="C288" s="9"/>
      <c r="D288" s="9"/>
      <c r="E288" s="9"/>
      <c r="F288" s="9"/>
      <c r="G288" s="9"/>
      <c r="H288" s="9"/>
      <c r="I288" s="9"/>
      <c r="J288" s="9"/>
      <c r="K288" s="9"/>
      <c r="L288" s="9"/>
      <c r="M288" s="9"/>
      <c r="N288" s="9"/>
      <c r="O288" s="9"/>
      <c r="P288" s="9"/>
      <c r="Q288" s="9"/>
      <c r="R288" s="9"/>
      <c r="S288" s="9"/>
      <c r="T288" s="9"/>
      <c r="U288" s="9"/>
      <c r="V288" s="9"/>
      <c r="W288" s="9"/>
      <c r="X288" s="9"/>
      <c r="Y288" s="9"/>
      <c r="Z288" s="9"/>
    </row>
    <row r="289" ht="12.75" customHeight="1">
      <c r="A289" s="9"/>
      <c r="B289" s="9"/>
      <c r="C289" s="9"/>
      <c r="D289" s="9"/>
      <c r="E289" s="9"/>
      <c r="F289" s="9"/>
      <c r="G289" s="9"/>
      <c r="H289" s="9"/>
      <c r="I289" s="9"/>
      <c r="J289" s="9"/>
      <c r="K289" s="9"/>
      <c r="L289" s="9"/>
      <c r="M289" s="9"/>
      <c r="N289" s="9"/>
      <c r="O289" s="9"/>
      <c r="P289" s="9"/>
      <c r="Q289" s="9"/>
      <c r="R289" s="9"/>
      <c r="S289" s="9"/>
      <c r="T289" s="9"/>
      <c r="U289" s="9"/>
      <c r="V289" s="9"/>
      <c r="W289" s="9"/>
      <c r="X289" s="9"/>
      <c r="Y289" s="9"/>
      <c r="Z289" s="9"/>
    </row>
    <row r="290" ht="12.75" customHeight="1">
      <c r="A290" s="9"/>
      <c r="B290" s="9"/>
      <c r="C290" s="9"/>
      <c r="D290" s="9"/>
      <c r="E290" s="9"/>
      <c r="F290" s="9"/>
      <c r="G290" s="9"/>
      <c r="H290" s="9"/>
      <c r="I290" s="9"/>
      <c r="J290" s="9"/>
      <c r="K290" s="9"/>
      <c r="L290" s="9"/>
      <c r="M290" s="9"/>
      <c r="N290" s="9"/>
      <c r="O290" s="9"/>
      <c r="P290" s="9"/>
      <c r="Q290" s="9"/>
      <c r="R290" s="9"/>
      <c r="S290" s="9"/>
      <c r="T290" s="9"/>
      <c r="U290" s="9"/>
      <c r="V290" s="9"/>
      <c r="W290" s="9"/>
      <c r="X290" s="9"/>
      <c r="Y290" s="9"/>
      <c r="Z290" s="9"/>
    </row>
    <row r="291" ht="12.75" customHeight="1">
      <c r="A291" s="9"/>
      <c r="B291" s="9"/>
      <c r="C291" s="9"/>
      <c r="D291" s="9"/>
      <c r="E291" s="9"/>
      <c r="F291" s="9"/>
      <c r="G291" s="9"/>
      <c r="H291" s="9"/>
      <c r="I291" s="9"/>
      <c r="J291" s="9"/>
      <c r="K291" s="9"/>
      <c r="L291" s="9"/>
      <c r="M291" s="9"/>
      <c r="N291" s="9"/>
      <c r="O291" s="9"/>
      <c r="P291" s="9"/>
      <c r="Q291" s="9"/>
      <c r="R291" s="9"/>
      <c r="S291" s="9"/>
      <c r="T291" s="9"/>
      <c r="U291" s="9"/>
      <c r="V291" s="9"/>
      <c r="W291" s="9"/>
      <c r="X291" s="9"/>
      <c r="Y291" s="9"/>
      <c r="Z291" s="9"/>
    </row>
    <row r="292" ht="12.75" customHeight="1">
      <c r="A292" s="9"/>
      <c r="B292" s="9"/>
      <c r="C292" s="9"/>
      <c r="D292" s="9"/>
      <c r="E292" s="9"/>
      <c r="F292" s="9"/>
      <c r="G292" s="9"/>
      <c r="H292" s="9"/>
      <c r="I292" s="9"/>
      <c r="J292" s="9"/>
      <c r="K292" s="9"/>
      <c r="L292" s="9"/>
      <c r="M292" s="9"/>
      <c r="N292" s="9"/>
      <c r="O292" s="9"/>
      <c r="P292" s="9"/>
      <c r="Q292" s="9"/>
      <c r="R292" s="9"/>
      <c r="S292" s="9"/>
      <c r="T292" s="9"/>
      <c r="U292" s="9"/>
      <c r="V292" s="9"/>
      <c r="W292" s="9"/>
      <c r="X292" s="9"/>
      <c r="Y292" s="9"/>
      <c r="Z292" s="9"/>
    </row>
    <row r="293" ht="12.75" customHeight="1">
      <c r="A293" s="9"/>
      <c r="B293" s="9"/>
      <c r="C293" s="9"/>
      <c r="D293" s="9"/>
      <c r="E293" s="9"/>
      <c r="F293" s="9"/>
      <c r="G293" s="9"/>
      <c r="H293" s="9"/>
      <c r="I293" s="9"/>
      <c r="J293" s="9"/>
      <c r="K293" s="9"/>
      <c r="L293" s="9"/>
      <c r="M293" s="9"/>
      <c r="N293" s="9"/>
      <c r="O293" s="9"/>
      <c r="P293" s="9"/>
      <c r="Q293" s="9"/>
      <c r="R293" s="9"/>
      <c r="S293" s="9"/>
      <c r="T293" s="9"/>
      <c r="U293" s="9"/>
      <c r="V293" s="9"/>
      <c r="W293" s="9"/>
      <c r="X293" s="9"/>
      <c r="Y293" s="9"/>
      <c r="Z293" s="9"/>
    </row>
    <row r="294" ht="12.75" customHeight="1">
      <c r="A294" s="9"/>
      <c r="B294" s="9"/>
      <c r="C294" s="9"/>
      <c r="D294" s="9"/>
      <c r="E294" s="9"/>
      <c r="F294" s="9"/>
      <c r="G294" s="9"/>
      <c r="H294" s="9"/>
      <c r="I294" s="9"/>
      <c r="J294" s="9"/>
      <c r="K294" s="9"/>
      <c r="L294" s="9"/>
      <c r="M294" s="9"/>
      <c r="N294" s="9"/>
      <c r="O294" s="9"/>
      <c r="P294" s="9"/>
      <c r="Q294" s="9"/>
      <c r="R294" s="9"/>
      <c r="S294" s="9"/>
      <c r="T294" s="9"/>
      <c r="U294" s="9"/>
      <c r="V294" s="9"/>
      <c r="W294" s="9"/>
      <c r="X294" s="9"/>
      <c r="Y294" s="9"/>
      <c r="Z294" s="9"/>
    </row>
    <row r="295" ht="12.75" customHeight="1">
      <c r="A295" s="9"/>
      <c r="B295" s="9"/>
      <c r="C295" s="9"/>
      <c r="D295" s="9"/>
      <c r="E295" s="9"/>
      <c r="F295" s="9"/>
      <c r="G295" s="9"/>
      <c r="H295" s="9"/>
      <c r="I295" s="9"/>
      <c r="J295" s="9"/>
      <c r="K295" s="9"/>
      <c r="L295" s="9"/>
      <c r="M295" s="9"/>
      <c r="N295" s="9"/>
      <c r="O295" s="9"/>
      <c r="P295" s="9"/>
      <c r="Q295" s="9"/>
      <c r="R295" s="9"/>
      <c r="S295" s="9"/>
      <c r="T295" s="9"/>
      <c r="U295" s="9"/>
      <c r="V295" s="9"/>
      <c r="W295" s="9"/>
      <c r="X295" s="9"/>
      <c r="Y295" s="9"/>
      <c r="Z295" s="9"/>
    </row>
    <row r="296" ht="12.75" customHeight="1">
      <c r="A296" s="9"/>
      <c r="B296" s="9"/>
      <c r="C296" s="9"/>
      <c r="D296" s="9"/>
      <c r="E296" s="9"/>
      <c r="F296" s="9"/>
      <c r="G296" s="9"/>
      <c r="H296" s="9"/>
      <c r="I296" s="9"/>
      <c r="J296" s="9"/>
      <c r="K296" s="9"/>
      <c r="L296" s="9"/>
      <c r="M296" s="9"/>
      <c r="N296" s="9"/>
      <c r="O296" s="9"/>
      <c r="P296" s="9"/>
      <c r="Q296" s="9"/>
      <c r="R296" s="9"/>
      <c r="S296" s="9"/>
      <c r="T296" s="9"/>
      <c r="U296" s="9"/>
      <c r="V296" s="9"/>
      <c r="W296" s="9"/>
      <c r="X296" s="9"/>
      <c r="Y296" s="9"/>
      <c r="Z296" s="9"/>
    </row>
    <row r="297" ht="12.75" customHeight="1">
      <c r="A297" s="9"/>
      <c r="B297" s="9"/>
      <c r="C297" s="9"/>
      <c r="D297" s="9"/>
      <c r="E297" s="9"/>
      <c r="F297" s="9"/>
      <c r="G297" s="9"/>
      <c r="H297" s="9"/>
      <c r="I297" s="9"/>
      <c r="J297" s="9"/>
      <c r="K297" s="9"/>
      <c r="L297" s="9"/>
      <c r="M297" s="9"/>
      <c r="N297" s="9"/>
      <c r="O297" s="9"/>
      <c r="P297" s="9"/>
      <c r="Q297" s="9"/>
      <c r="R297" s="9"/>
      <c r="S297" s="9"/>
      <c r="T297" s="9"/>
      <c r="U297" s="9"/>
      <c r="V297" s="9"/>
      <c r="W297" s="9"/>
      <c r="X297" s="9"/>
      <c r="Y297" s="9"/>
      <c r="Z297" s="9"/>
    </row>
    <row r="298" ht="12.75" customHeight="1">
      <c r="A298" s="9"/>
      <c r="B298" s="9"/>
      <c r="C298" s="9"/>
      <c r="D298" s="9"/>
      <c r="E298" s="9"/>
      <c r="F298" s="9"/>
      <c r="G298" s="9"/>
      <c r="H298" s="9"/>
      <c r="I298" s="9"/>
      <c r="J298" s="9"/>
      <c r="K298" s="9"/>
      <c r="L298" s="9"/>
      <c r="M298" s="9"/>
      <c r="N298" s="9"/>
      <c r="O298" s="9"/>
      <c r="P298" s="9"/>
      <c r="Q298" s="9"/>
      <c r="R298" s="9"/>
      <c r="S298" s="9"/>
      <c r="T298" s="9"/>
      <c r="U298" s="9"/>
      <c r="V298" s="9"/>
      <c r="W298" s="9"/>
      <c r="X298" s="9"/>
      <c r="Y298" s="9"/>
      <c r="Z298" s="9"/>
    </row>
    <row r="299" ht="12.75" customHeight="1">
      <c r="A299" s="9"/>
      <c r="B299" s="9"/>
      <c r="C299" s="9"/>
      <c r="D299" s="9"/>
      <c r="E299" s="9"/>
      <c r="F299" s="9"/>
      <c r="G299" s="9"/>
      <c r="H299" s="9"/>
      <c r="I299" s="9"/>
      <c r="J299" s="9"/>
      <c r="K299" s="9"/>
      <c r="L299" s="9"/>
      <c r="M299" s="9"/>
      <c r="N299" s="9"/>
      <c r="O299" s="9"/>
      <c r="P299" s="9"/>
      <c r="Q299" s="9"/>
      <c r="R299" s="9"/>
      <c r="S299" s="9"/>
      <c r="T299" s="9"/>
      <c r="U299" s="9"/>
      <c r="V299" s="9"/>
      <c r="W299" s="9"/>
      <c r="X299" s="9"/>
      <c r="Y299" s="9"/>
      <c r="Z299" s="9"/>
    </row>
    <row r="300" ht="12.75" customHeight="1">
      <c r="A300" s="9"/>
      <c r="B300" s="9"/>
      <c r="C300" s="9"/>
      <c r="D300" s="9"/>
      <c r="E300" s="9"/>
      <c r="F300" s="9"/>
      <c r="G300" s="9"/>
      <c r="H300" s="9"/>
      <c r="I300" s="9"/>
      <c r="J300" s="9"/>
      <c r="K300" s="9"/>
      <c r="L300" s="9"/>
      <c r="M300" s="9"/>
      <c r="N300" s="9"/>
      <c r="O300" s="9"/>
      <c r="P300" s="9"/>
      <c r="Q300" s="9"/>
      <c r="R300" s="9"/>
      <c r="S300" s="9"/>
      <c r="T300" s="9"/>
      <c r="U300" s="9"/>
      <c r="V300" s="9"/>
      <c r="W300" s="9"/>
      <c r="X300" s="9"/>
      <c r="Y300" s="9"/>
      <c r="Z300" s="9"/>
    </row>
    <row r="301" ht="12.75" customHeight="1">
      <c r="A301" s="9"/>
      <c r="B301" s="9"/>
      <c r="C301" s="9"/>
      <c r="D301" s="9"/>
      <c r="E301" s="9"/>
      <c r="F301" s="9"/>
      <c r="G301" s="9"/>
      <c r="H301" s="9"/>
      <c r="I301" s="9"/>
      <c r="J301" s="9"/>
      <c r="K301" s="9"/>
      <c r="L301" s="9"/>
      <c r="M301" s="9"/>
      <c r="N301" s="9"/>
      <c r="O301" s="9"/>
      <c r="P301" s="9"/>
      <c r="Q301" s="9"/>
      <c r="R301" s="9"/>
      <c r="S301" s="9"/>
      <c r="T301" s="9"/>
      <c r="U301" s="9"/>
      <c r="V301" s="9"/>
      <c r="W301" s="9"/>
      <c r="X301" s="9"/>
      <c r="Y301" s="9"/>
      <c r="Z301" s="9"/>
    </row>
    <row r="302" ht="12.75" customHeight="1">
      <c r="A302" s="9"/>
      <c r="B302" s="9"/>
      <c r="C302" s="9"/>
      <c r="D302" s="9"/>
      <c r="E302" s="9"/>
      <c r="F302" s="9"/>
      <c r="G302" s="9"/>
      <c r="H302" s="9"/>
      <c r="I302" s="9"/>
      <c r="J302" s="9"/>
      <c r="K302" s="9"/>
      <c r="L302" s="9"/>
      <c r="M302" s="9"/>
      <c r="N302" s="9"/>
      <c r="O302" s="9"/>
      <c r="P302" s="9"/>
      <c r="Q302" s="9"/>
      <c r="R302" s="9"/>
      <c r="S302" s="9"/>
      <c r="T302" s="9"/>
      <c r="U302" s="9"/>
      <c r="V302" s="9"/>
      <c r="W302" s="9"/>
      <c r="X302" s="9"/>
      <c r="Y302" s="9"/>
      <c r="Z302" s="9"/>
    </row>
    <row r="303" ht="12.75" customHeight="1">
      <c r="A303" s="9"/>
      <c r="B303" s="9"/>
      <c r="C303" s="9"/>
      <c r="D303" s="9"/>
      <c r="E303" s="9"/>
      <c r="F303" s="9"/>
      <c r="G303" s="9"/>
      <c r="H303" s="9"/>
      <c r="I303" s="9"/>
      <c r="J303" s="9"/>
      <c r="K303" s="9"/>
      <c r="L303" s="9"/>
      <c r="M303" s="9"/>
      <c r="N303" s="9"/>
      <c r="O303" s="9"/>
      <c r="P303" s="9"/>
      <c r="Q303" s="9"/>
      <c r="R303" s="9"/>
      <c r="S303" s="9"/>
      <c r="T303" s="9"/>
      <c r="U303" s="9"/>
      <c r="V303" s="9"/>
      <c r="W303" s="9"/>
      <c r="X303" s="9"/>
      <c r="Y303" s="9"/>
      <c r="Z303" s="9"/>
    </row>
    <row r="304" ht="12.75" customHeight="1">
      <c r="A304" s="9"/>
      <c r="B304" s="9"/>
      <c r="C304" s="9"/>
      <c r="D304" s="9"/>
      <c r="E304" s="9"/>
      <c r="F304" s="9"/>
      <c r="G304" s="9"/>
      <c r="H304" s="9"/>
      <c r="I304" s="9"/>
      <c r="J304" s="9"/>
      <c r="K304" s="9"/>
      <c r="L304" s="9"/>
      <c r="M304" s="9"/>
      <c r="N304" s="9"/>
      <c r="O304" s="9"/>
      <c r="P304" s="9"/>
      <c r="Q304" s="9"/>
      <c r="R304" s="9"/>
      <c r="S304" s="9"/>
      <c r="T304" s="9"/>
      <c r="U304" s="9"/>
      <c r="V304" s="9"/>
      <c r="W304" s="9"/>
      <c r="X304" s="9"/>
      <c r="Y304" s="9"/>
      <c r="Z304" s="9"/>
    </row>
    <row r="305" ht="12.75" customHeight="1">
      <c r="A305" s="9"/>
      <c r="B305" s="9"/>
      <c r="C305" s="9"/>
      <c r="D305" s="9"/>
      <c r="E305" s="9"/>
      <c r="F305" s="9"/>
      <c r="G305" s="9"/>
      <c r="H305" s="9"/>
      <c r="I305" s="9"/>
      <c r="J305" s="9"/>
      <c r="K305" s="9"/>
      <c r="L305" s="9"/>
      <c r="M305" s="9"/>
      <c r="N305" s="9"/>
      <c r="O305" s="9"/>
      <c r="P305" s="9"/>
      <c r="Q305" s="9"/>
      <c r="R305" s="9"/>
      <c r="S305" s="9"/>
      <c r="T305" s="9"/>
      <c r="U305" s="9"/>
      <c r="V305" s="9"/>
      <c r="W305" s="9"/>
      <c r="X305" s="9"/>
      <c r="Y305" s="9"/>
      <c r="Z305" s="9"/>
    </row>
    <row r="306" ht="12.75" customHeight="1">
      <c r="A306" s="9"/>
      <c r="B306" s="9"/>
      <c r="C306" s="9"/>
      <c r="D306" s="9"/>
      <c r="E306" s="9"/>
      <c r="F306" s="9"/>
      <c r="G306" s="9"/>
      <c r="H306" s="9"/>
      <c r="I306" s="9"/>
      <c r="J306" s="9"/>
      <c r="K306" s="9"/>
      <c r="L306" s="9"/>
      <c r="M306" s="9"/>
      <c r="N306" s="9"/>
      <c r="O306" s="9"/>
      <c r="P306" s="9"/>
      <c r="Q306" s="9"/>
      <c r="R306" s="9"/>
      <c r="S306" s="9"/>
      <c r="T306" s="9"/>
      <c r="U306" s="9"/>
      <c r="V306" s="9"/>
      <c r="W306" s="9"/>
      <c r="X306" s="9"/>
      <c r="Y306" s="9"/>
      <c r="Z306" s="9"/>
    </row>
    <row r="307" ht="12.75" customHeight="1">
      <c r="A307" s="9"/>
      <c r="B307" s="9"/>
      <c r="C307" s="9"/>
      <c r="D307" s="9"/>
      <c r="E307" s="9"/>
      <c r="F307" s="9"/>
      <c r="G307" s="9"/>
      <c r="H307" s="9"/>
      <c r="I307" s="9"/>
      <c r="J307" s="9"/>
      <c r="K307" s="9"/>
      <c r="L307" s="9"/>
      <c r="M307" s="9"/>
      <c r="N307" s="9"/>
      <c r="O307" s="9"/>
      <c r="P307" s="9"/>
      <c r="Q307" s="9"/>
      <c r="R307" s="9"/>
      <c r="S307" s="9"/>
      <c r="T307" s="9"/>
      <c r="U307" s="9"/>
      <c r="V307" s="9"/>
      <c r="W307" s="9"/>
      <c r="X307" s="9"/>
      <c r="Y307" s="9"/>
      <c r="Z307" s="9"/>
    </row>
    <row r="308" ht="12.75" customHeight="1">
      <c r="A308" s="9"/>
      <c r="B308" s="9"/>
      <c r="C308" s="9"/>
      <c r="D308" s="9"/>
      <c r="E308" s="9"/>
      <c r="F308" s="9"/>
      <c r="G308" s="9"/>
      <c r="H308" s="9"/>
      <c r="I308" s="9"/>
      <c r="J308" s="9"/>
      <c r="K308" s="9"/>
      <c r="L308" s="9"/>
      <c r="M308" s="9"/>
      <c r="N308" s="9"/>
      <c r="O308" s="9"/>
      <c r="P308" s="9"/>
      <c r="Q308" s="9"/>
      <c r="R308" s="9"/>
      <c r="S308" s="9"/>
      <c r="T308" s="9"/>
      <c r="U308" s="9"/>
      <c r="V308" s="9"/>
      <c r="W308" s="9"/>
      <c r="X308" s="9"/>
      <c r="Y308" s="9"/>
      <c r="Z308" s="9"/>
    </row>
    <row r="309" ht="12.75" customHeight="1">
      <c r="A309" s="9"/>
      <c r="B309" s="9"/>
      <c r="C309" s="9"/>
      <c r="D309" s="9"/>
      <c r="E309" s="9"/>
      <c r="F309" s="9"/>
      <c r="G309" s="9"/>
      <c r="H309" s="9"/>
      <c r="I309" s="9"/>
      <c r="J309" s="9"/>
      <c r="K309" s="9"/>
      <c r="L309" s="9"/>
      <c r="M309" s="9"/>
      <c r="N309" s="9"/>
      <c r="O309" s="9"/>
      <c r="P309" s="9"/>
      <c r="Q309" s="9"/>
      <c r="R309" s="9"/>
      <c r="S309" s="9"/>
      <c r="T309" s="9"/>
      <c r="U309" s="9"/>
      <c r="V309" s="9"/>
      <c r="W309" s="9"/>
      <c r="X309" s="9"/>
      <c r="Y309" s="9"/>
      <c r="Z309" s="9"/>
    </row>
    <row r="310" ht="12.75" customHeight="1">
      <c r="A310" s="9"/>
      <c r="B310" s="9"/>
      <c r="C310" s="9"/>
      <c r="D310" s="9"/>
      <c r="E310" s="9"/>
      <c r="F310" s="9"/>
      <c r="G310" s="9"/>
      <c r="H310" s="9"/>
      <c r="I310" s="9"/>
      <c r="J310" s="9"/>
      <c r="K310" s="9"/>
      <c r="L310" s="9"/>
      <c r="M310" s="9"/>
      <c r="N310" s="9"/>
      <c r="O310" s="9"/>
      <c r="P310" s="9"/>
      <c r="Q310" s="9"/>
      <c r="R310" s="9"/>
      <c r="S310" s="9"/>
      <c r="T310" s="9"/>
      <c r="U310" s="9"/>
      <c r="V310" s="9"/>
      <c r="W310" s="9"/>
      <c r="X310" s="9"/>
      <c r="Y310" s="9"/>
      <c r="Z310" s="9"/>
    </row>
    <row r="311" ht="12.75" customHeight="1">
      <c r="A311" s="9"/>
      <c r="B311" s="9"/>
      <c r="C311" s="9"/>
      <c r="D311" s="9"/>
      <c r="E311" s="9"/>
      <c r="F311" s="9"/>
      <c r="G311" s="9"/>
      <c r="H311" s="9"/>
      <c r="I311" s="9"/>
      <c r="J311" s="9"/>
      <c r="K311" s="9"/>
      <c r="L311" s="9"/>
      <c r="M311" s="9"/>
      <c r="N311" s="9"/>
      <c r="O311" s="9"/>
      <c r="P311" s="9"/>
      <c r="Q311" s="9"/>
      <c r="R311" s="9"/>
      <c r="S311" s="9"/>
      <c r="T311" s="9"/>
      <c r="U311" s="9"/>
      <c r="V311" s="9"/>
      <c r="W311" s="9"/>
      <c r="X311" s="9"/>
      <c r="Y311" s="9"/>
      <c r="Z311" s="9"/>
    </row>
    <row r="312" ht="12.75" customHeight="1">
      <c r="A312" s="9"/>
      <c r="B312" s="9"/>
      <c r="C312" s="9"/>
      <c r="D312" s="9"/>
      <c r="E312" s="9"/>
      <c r="F312" s="9"/>
      <c r="G312" s="9"/>
      <c r="H312" s="9"/>
      <c r="I312" s="9"/>
      <c r="J312" s="9"/>
      <c r="K312" s="9"/>
      <c r="L312" s="9"/>
      <c r="M312" s="9"/>
      <c r="N312" s="9"/>
      <c r="O312" s="9"/>
      <c r="P312" s="9"/>
      <c r="Q312" s="9"/>
      <c r="R312" s="9"/>
      <c r="S312" s="9"/>
      <c r="T312" s="9"/>
      <c r="U312" s="9"/>
      <c r="V312" s="9"/>
      <c r="W312" s="9"/>
      <c r="X312" s="9"/>
      <c r="Y312" s="9"/>
      <c r="Z312" s="9"/>
    </row>
    <row r="313" ht="12.75" customHeight="1">
      <c r="A313" s="9"/>
      <c r="B313" s="9"/>
      <c r="C313" s="9"/>
      <c r="D313" s="9"/>
      <c r="E313" s="9"/>
      <c r="F313" s="9"/>
      <c r="G313" s="9"/>
      <c r="H313" s="9"/>
      <c r="I313" s="9"/>
      <c r="J313" s="9"/>
      <c r="K313" s="9"/>
      <c r="L313" s="9"/>
      <c r="M313" s="9"/>
      <c r="N313" s="9"/>
      <c r="O313" s="9"/>
      <c r="P313" s="9"/>
      <c r="Q313" s="9"/>
      <c r="R313" s="9"/>
      <c r="S313" s="9"/>
      <c r="T313" s="9"/>
      <c r="U313" s="9"/>
      <c r="V313" s="9"/>
      <c r="W313" s="9"/>
      <c r="X313" s="9"/>
      <c r="Y313" s="9"/>
      <c r="Z313" s="9"/>
    </row>
    <row r="314" ht="12.75" customHeight="1">
      <c r="A314" s="9"/>
      <c r="B314" s="9"/>
      <c r="C314" s="9"/>
      <c r="D314" s="9"/>
      <c r="E314" s="9"/>
      <c r="F314" s="9"/>
      <c r="G314" s="9"/>
      <c r="H314" s="9"/>
      <c r="I314" s="9"/>
      <c r="J314" s="9"/>
      <c r="K314" s="9"/>
      <c r="L314" s="9"/>
      <c r="M314" s="9"/>
      <c r="N314" s="9"/>
      <c r="O314" s="9"/>
      <c r="P314" s="9"/>
      <c r="Q314" s="9"/>
      <c r="R314" s="9"/>
      <c r="S314" s="9"/>
      <c r="T314" s="9"/>
      <c r="U314" s="9"/>
      <c r="V314" s="9"/>
      <c r="W314" s="9"/>
      <c r="X314" s="9"/>
      <c r="Y314" s="9"/>
      <c r="Z314" s="9"/>
    </row>
    <row r="315" ht="12.75" customHeight="1">
      <c r="A315" s="9"/>
      <c r="B315" s="9"/>
      <c r="C315" s="9"/>
      <c r="D315" s="9"/>
      <c r="E315" s="9"/>
      <c r="F315" s="9"/>
      <c r="G315" s="9"/>
      <c r="H315" s="9"/>
      <c r="I315" s="9"/>
      <c r="J315" s="9"/>
      <c r="K315" s="9"/>
      <c r="L315" s="9"/>
      <c r="M315" s="9"/>
      <c r="N315" s="9"/>
      <c r="O315" s="9"/>
      <c r="P315" s="9"/>
      <c r="Q315" s="9"/>
      <c r="R315" s="9"/>
      <c r="S315" s="9"/>
      <c r="T315" s="9"/>
      <c r="U315" s="9"/>
      <c r="V315" s="9"/>
      <c r="W315" s="9"/>
      <c r="X315" s="9"/>
      <c r="Y315" s="9"/>
      <c r="Z315" s="9"/>
    </row>
    <row r="316" ht="12.75" customHeight="1">
      <c r="A316" s="9"/>
      <c r="B316" s="9"/>
      <c r="C316" s="9"/>
      <c r="D316" s="9"/>
      <c r="E316" s="9"/>
      <c r="F316" s="9"/>
      <c r="G316" s="9"/>
      <c r="H316" s="9"/>
      <c r="I316" s="9"/>
      <c r="J316" s="9"/>
      <c r="K316" s="9"/>
      <c r="L316" s="9"/>
      <c r="M316" s="9"/>
      <c r="N316" s="9"/>
      <c r="O316" s="9"/>
      <c r="P316" s="9"/>
      <c r="Q316" s="9"/>
      <c r="R316" s="9"/>
      <c r="S316" s="9"/>
      <c r="T316" s="9"/>
      <c r="U316" s="9"/>
      <c r="V316" s="9"/>
      <c r="W316" s="9"/>
      <c r="X316" s="9"/>
      <c r="Y316" s="9"/>
      <c r="Z316" s="9"/>
    </row>
    <row r="317" ht="12.75" customHeight="1">
      <c r="A317" s="9"/>
      <c r="B317" s="9"/>
      <c r="C317" s="9"/>
      <c r="D317" s="9"/>
      <c r="E317" s="9"/>
      <c r="F317" s="9"/>
      <c r="G317" s="9"/>
      <c r="H317" s="9"/>
      <c r="I317" s="9"/>
      <c r="J317" s="9"/>
      <c r="K317" s="9"/>
      <c r="L317" s="9"/>
      <c r="M317" s="9"/>
      <c r="N317" s="9"/>
      <c r="O317" s="9"/>
      <c r="P317" s="9"/>
      <c r="Q317" s="9"/>
      <c r="R317" s="9"/>
      <c r="S317" s="9"/>
      <c r="T317" s="9"/>
      <c r="U317" s="9"/>
      <c r="V317" s="9"/>
      <c r="W317" s="9"/>
      <c r="X317" s="9"/>
      <c r="Y317" s="9"/>
      <c r="Z317" s="9"/>
    </row>
    <row r="318" ht="12.75" customHeight="1">
      <c r="A318" s="9"/>
      <c r="B318" s="9"/>
      <c r="C318" s="9"/>
      <c r="D318" s="9"/>
      <c r="E318" s="9"/>
      <c r="F318" s="9"/>
      <c r="G318" s="9"/>
      <c r="H318" s="9"/>
      <c r="I318" s="9"/>
      <c r="J318" s="9"/>
      <c r="K318" s="9"/>
      <c r="L318" s="9"/>
      <c r="M318" s="9"/>
      <c r="N318" s="9"/>
      <c r="O318" s="9"/>
      <c r="P318" s="9"/>
      <c r="Q318" s="9"/>
      <c r="R318" s="9"/>
      <c r="S318" s="9"/>
      <c r="T318" s="9"/>
      <c r="U318" s="9"/>
      <c r="V318" s="9"/>
      <c r="W318" s="9"/>
      <c r="X318" s="9"/>
      <c r="Y318" s="9"/>
      <c r="Z318" s="9"/>
    </row>
    <row r="319" ht="12.75" customHeight="1">
      <c r="A319" s="9"/>
      <c r="B319" s="9"/>
      <c r="C319" s="9"/>
      <c r="D319" s="9"/>
      <c r="E319" s="9"/>
      <c r="F319" s="9"/>
      <c r="G319" s="9"/>
      <c r="H319" s="9"/>
      <c r="I319" s="9"/>
      <c r="J319" s="9"/>
      <c r="K319" s="9"/>
      <c r="L319" s="9"/>
      <c r="M319" s="9"/>
      <c r="N319" s="9"/>
      <c r="O319" s="9"/>
      <c r="P319" s="9"/>
      <c r="Q319" s="9"/>
      <c r="R319" s="9"/>
      <c r="S319" s="9"/>
      <c r="T319" s="9"/>
      <c r="U319" s="9"/>
      <c r="V319" s="9"/>
      <c r="W319" s="9"/>
      <c r="X319" s="9"/>
      <c r="Y319" s="9"/>
      <c r="Z319" s="9"/>
    </row>
    <row r="320" ht="12.75" customHeight="1">
      <c r="A320" s="9"/>
      <c r="B320" s="9"/>
      <c r="C320" s="9"/>
      <c r="D320" s="9"/>
      <c r="E320" s="9"/>
      <c r="F320" s="9"/>
      <c r="G320" s="9"/>
      <c r="H320" s="9"/>
      <c r="I320" s="9"/>
      <c r="J320" s="9"/>
      <c r="K320" s="9"/>
      <c r="L320" s="9"/>
      <c r="M320" s="9"/>
      <c r="N320" s="9"/>
      <c r="O320" s="9"/>
      <c r="P320" s="9"/>
      <c r="Q320" s="9"/>
      <c r="R320" s="9"/>
      <c r="S320" s="9"/>
      <c r="T320" s="9"/>
      <c r="U320" s="9"/>
      <c r="V320" s="9"/>
      <c r="W320" s="9"/>
      <c r="X320" s="9"/>
      <c r="Y320" s="9"/>
      <c r="Z320" s="9"/>
    </row>
    <row r="321" ht="12.75" customHeight="1">
      <c r="A321" s="9"/>
      <c r="B321" s="9"/>
      <c r="C321" s="9"/>
      <c r="D321" s="9"/>
      <c r="E321" s="9"/>
      <c r="F321" s="9"/>
      <c r="G321" s="9"/>
      <c r="H321" s="9"/>
      <c r="I321" s="9"/>
      <c r="J321" s="9"/>
      <c r="K321" s="9"/>
      <c r="L321" s="9"/>
      <c r="M321" s="9"/>
      <c r="N321" s="9"/>
      <c r="O321" s="9"/>
      <c r="P321" s="9"/>
      <c r="Q321" s="9"/>
      <c r="R321" s="9"/>
      <c r="S321" s="9"/>
      <c r="T321" s="9"/>
      <c r="U321" s="9"/>
      <c r="V321" s="9"/>
      <c r="W321" s="9"/>
      <c r="X321" s="9"/>
      <c r="Y321" s="9"/>
      <c r="Z321" s="9"/>
    </row>
    <row r="322" ht="12.75" customHeight="1">
      <c r="A322" s="9"/>
      <c r="B322" s="9"/>
      <c r="C322" s="9"/>
      <c r="D322" s="9"/>
      <c r="E322" s="9"/>
      <c r="F322" s="9"/>
      <c r="G322" s="9"/>
      <c r="H322" s="9"/>
      <c r="I322" s="9"/>
      <c r="J322" s="9"/>
      <c r="K322" s="9"/>
      <c r="L322" s="9"/>
      <c r="M322" s="9"/>
      <c r="N322" s="9"/>
      <c r="O322" s="9"/>
      <c r="P322" s="9"/>
      <c r="Q322" s="9"/>
      <c r="R322" s="9"/>
      <c r="S322" s="9"/>
      <c r="T322" s="9"/>
      <c r="U322" s="9"/>
      <c r="V322" s="9"/>
      <c r="W322" s="9"/>
      <c r="X322" s="9"/>
      <c r="Y322" s="9"/>
      <c r="Z322" s="9"/>
    </row>
    <row r="323" ht="12.75" customHeight="1">
      <c r="A323" s="9"/>
      <c r="B323" s="9"/>
      <c r="C323" s="9"/>
      <c r="D323" s="9"/>
      <c r="E323" s="9"/>
      <c r="F323" s="9"/>
      <c r="G323" s="9"/>
      <c r="H323" s="9"/>
      <c r="I323" s="9"/>
      <c r="J323" s="9"/>
      <c r="K323" s="9"/>
      <c r="L323" s="9"/>
      <c r="M323" s="9"/>
      <c r="N323" s="9"/>
      <c r="O323" s="9"/>
      <c r="P323" s="9"/>
      <c r="Q323" s="9"/>
      <c r="R323" s="9"/>
      <c r="S323" s="9"/>
      <c r="T323" s="9"/>
      <c r="U323" s="9"/>
      <c r="V323" s="9"/>
      <c r="W323" s="9"/>
      <c r="X323" s="9"/>
      <c r="Y323" s="9"/>
      <c r="Z323" s="9"/>
    </row>
    <row r="324" ht="12.75" customHeight="1">
      <c r="A324" s="9"/>
      <c r="B324" s="9"/>
      <c r="C324" s="9"/>
      <c r="D324" s="9"/>
      <c r="E324" s="9"/>
      <c r="F324" s="9"/>
      <c r="G324" s="9"/>
      <c r="H324" s="9"/>
      <c r="I324" s="9"/>
      <c r="J324" s="9"/>
      <c r="K324" s="9"/>
      <c r="L324" s="9"/>
      <c r="M324" s="9"/>
      <c r="N324" s="9"/>
      <c r="O324" s="9"/>
      <c r="P324" s="9"/>
      <c r="Q324" s="9"/>
      <c r="R324" s="9"/>
      <c r="S324" s="9"/>
      <c r="T324" s="9"/>
      <c r="U324" s="9"/>
      <c r="V324" s="9"/>
      <c r="W324" s="9"/>
      <c r="X324" s="9"/>
      <c r="Y324" s="9"/>
      <c r="Z324" s="9"/>
    </row>
    <row r="325" ht="12.75" customHeight="1">
      <c r="A325" s="9"/>
      <c r="B325" s="9"/>
      <c r="C325" s="9"/>
      <c r="D325" s="9"/>
      <c r="E325" s="9"/>
      <c r="F325" s="9"/>
      <c r="G325" s="9"/>
      <c r="H325" s="9"/>
      <c r="I325" s="9"/>
      <c r="J325" s="9"/>
      <c r="K325" s="9"/>
      <c r="L325" s="9"/>
      <c r="M325" s="9"/>
      <c r="N325" s="9"/>
      <c r="O325" s="9"/>
      <c r="P325" s="9"/>
      <c r="Q325" s="9"/>
      <c r="R325" s="9"/>
      <c r="S325" s="9"/>
      <c r="T325" s="9"/>
      <c r="U325" s="9"/>
      <c r="V325" s="9"/>
      <c r="W325" s="9"/>
      <c r="X325" s="9"/>
      <c r="Y325" s="9"/>
      <c r="Z325" s="9"/>
    </row>
    <row r="326" ht="12.75" customHeight="1">
      <c r="A326" s="9"/>
      <c r="B326" s="9"/>
      <c r="C326" s="9"/>
      <c r="D326" s="9"/>
      <c r="E326" s="9"/>
      <c r="F326" s="9"/>
      <c r="G326" s="9"/>
      <c r="H326" s="9"/>
      <c r="I326" s="9"/>
      <c r="J326" s="9"/>
      <c r="K326" s="9"/>
      <c r="L326" s="9"/>
      <c r="M326" s="9"/>
      <c r="N326" s="9"/>
      <c r="O326" s="9"/>
      <c r="P326" s="9"/>
      <c r="Q326" s="9"/>
      <c r="R326" s="9"/>
      <c r="S326" s="9"/>
      <c r="T326" s="9"/>
      <c r="U326" s="9"/>
      <c r="V326" s="9"/>
      <c r="W326" s="9"/>
      <c r="X326" s="9"/>
      <c r="Y326" s="9"/>
      <c r="Z326" s="9"/>
    </row>
    <row r="327" ht="12.75" customHeight="1">
      <c r="A327" s="9"/>
      <c r="B327" s="9"/>
      <c r="C327" s="9"/>
      <c r="D327" s="9"/>
      <c r="E327" s="9"/>
      <c r="F327" s="9"/>
      <c r="G327" s="9"/>
      <c r="H327" s="9"/>
      <c r="I327" s="9"/>
      <c r="J327" s="9"/>
      <c r="K327" s="9"/>
      <c r="L327" s="9"/>
      <c r="M327" s="9"/>
      <c r="N327" s="9"/>
      <c r="O327" s="9"/>
      <c r="P327" s="9"/>
      <c r="Q327" s="9"/>
      <c r="R327" s="9"/>
      <c r="S327" s="9"/>
      <c r="T327" s="9"/>
      <c r="U327" s="9"/>
      <c r="V327" s="9"/>
      <c r="W327" s="9"/>
      <c r="X327" s="9"/>
      <c r="Y327" s="9"/>
      <c r="Z327" s="9"/>
    </row>
    <row r="328" ht="12.75" customHeight="1">
      <c r="A328" s="9"/>
      <c r="B328" s="9"/>
      <c r="C328" s="9"/>
      <c r="D328" s="9"/>
      <c r="E328" s="9"/>
      <c r="F328" s="9"/>
      <c r="G328" s="9"/>
      <c r="H328" s="9"/>
      <c r="I328" s="9"/>
      <c r="J328" s="9"/>
      <c r="K328" s="9"/>
      <c r="L328" s="9"/>
      <c r="M328" s="9"/>
      <c r="N328" s="9"/>
      <c r="O328" s="9"/>
      <c r="P328" s="9"/>
      <c r="Q328" s="9"/>
      <c r="R328" s="9"/>
      <c r="S328" s="9"/>
      <c r="T328" s="9"/>
      <c r="U328" s="9"/>
      <c r="V328" s="9"/>
      <c r="W328" s="9"/>
      <c r="X328" s="9"/>
      <c r="Y328" s="9"/>
      <c r="Z328" s="9"/>
    </row>
    <row r="329" ht="12.75" customHeight="1">
      <c r="A329" s="9"/>
      <c r="B329" s="9"/>
      <c r="C329" s="9"/>
      <c r="D329" s="9"/>
      <c r="E329" s="9"/>
      <c r="F329" s="9"/>
      <c r="G329" s="9"/>
      <c r="H329" s="9"/>
      <c r="I329" s="9"/>
      <c r="J329" s="9"/>
      <c r="K329" s="9"/>
      <c r="L329" s="9"/>
      <c r="M329" s="9"/>
      <c r="N329" s="9"/>
      <c r="O329" s="9"/>
      <c r="P329" s="9"/>
      <c r="Q329" s="9"/>
      <c r="R329" s="9"/>
      <c r="S329" s="9"/>
      <c r="T329" s="9"/>
      <c r="U329" s="9"/>
      <c r="V329" s="9"/>
      <c r="W329" s="9"/>
      <c r="X329" s="9"/>
      <c r="Y329" s="9"/>
      <c r="Z329" s="9"/>
    </row>
    <row r="330" ht="12.75" customHeight="1">
      <c r="A330" s="9"/>
      <c r="B330" s="9"/>
      <c r="C330" s="9"/>
      <c r="D330" s="9"/>
      <c r="E330" s="9"/>
      <c r="F330" s="9"/>
      <c r="G330" s="9"/>
      <c r="H330" s="9"/>
      <c r="I330" s="9"/>
      <c r="J330" s="9"/>
      <c r="K330" s="9"/>
      <c r="L330" s="9"/>
      <c r="M330" s="9"/>
      <c r="N330" s="9"/>
      <c r="O330" s="9"/>
      <c r="P330" s="9"/>
      <c r="Q330" s="9"/>
      <c r="R330" s="9"/>
      <c r="S330" s="9"/>
      <c r="T330" s="9"/>
      <c r="U330" s="9"/>
      <c r="V330" s="9"/>
      <c r="W330" s="9"/>
      <c r="X330" s="9"/>
      <c r="Y330" s="9"/>
      <c r="Z330" s="9"/>
    </row>
    <row r="331" ht="12.75" customHeight="1">
      <c r="A331" s="9"/>
      <c r="B331" s="9"/>
      <c r="C331" s="9"/>
      <c r="D331" s="9"/>
      <c r="E331" s="9"/>
      <c r="F331" s="9"/>
      <c r="G331" s="9"/>
      <c r="H331" s="9"/>
      <c r="I331" s="9"/>
      <c r="J331" s="9"/>
      <c r="K331" s="9"/>
      <c r="L331" s="9"/>
      <c r="M331" s="9"/>
      <c r="N331" s="9"/>
      <c r="O331" s="9"/>
      <c r="P331" s="9"/>
      <c r="Q331" s="9"/>
      <c r="R331" s="9"/>
      <c r="S331" s="9"/>
      <c r="T331" s="9"/>
      <c r="U331" s="9"/>
      <c r="V331" s="9"/>
      <c r="W331" s="9"/>
      <c r="X331" s="9"/>
      <c r="Y331" s="9"/>
      <c r="Z331" s="9"/>
    </row>
    <row r="332" ht="12.75" customHeight="1">
      <c r="A332" s="9"/>
      <c r="B332" s="9"/>
      <c r="C332" s="9"/>
      <c r="D332" s="9"/>
      <c r="E332" s="9"/>
      <c r="F332" s="9"/>
      <c r="G332" s="9"/>
      <c r="H332" s="9"/>
      <c r="I332" s="9"/>
      <c r="J332" s="9"/>
      <c r="K332" s="9"/>
      <c r="L332" s="9"/>
      <c r="M332" s="9"/>
      <c r="N332" s="9"/>
      <c r="O332" s="9"/>
      <c r="P332" s="9"/>
      <c r="Q332" s="9"/>
      <c r="R332" s="9"/>
      <c r="S332" s="9"/>
      <c r="T332" s="9"/>
      <c r="U332" s="9"/>
      <c r="V332" s="9"/>
      <c r="W332" s="9"/>
      <c r="X332" s="9"/>
      <c r="Y332" s="9"/>
      <c r="Z332" s="9"/>
    </row>
    <row r="333" ht="12.75" customHeight="1">
      <c r="A333" s="9"/>
      <c r="B333" s="9"/>
      <c r="C333" s="9"/>
      <c r="D333" s="9"/>
      <c r="E333" s="9"/>
      <c r="F333" s="9"/>
      <c r="G333" s="9"/>
      <c r="H333" s="9"/>
      <c r="I333" s="9"/>
      <c r="J333" s="9"/>
      <c r="K333" s="9"/>
      <c r="L333" s="9"/>
      <c r="M333" s="9"/>
      <c r="N333" s="9"/>
      <c r="O333" s="9"/>
      <c r="P333" s="9"/>
      <c r="Q333" s="9"/>
      <c r="R333" s="9"/>
      <c r="S333" s="9"/>
      <c r="T333" s="9"/>
      <c r="U333" s="9"/>
      <c r="V333" s="9"/>
      <c r="W333" s="9"/>
      <c r="X333" s="9"/>
      <c r="Y333" s="9"/>
      <c r="Z333" s="9"/>
    </row>
    <row r="334" ht="12.75" customHeight="1">
      <c r="A334" s="9"/>
      <c r="B334" s="9"/>
      <c r="C334" s="9"/>
      <c r="D334" s="9"/>
      <c r="E334" s="9"/>
      <c r="F334" s="9"/>
      <c r="G334" s="9"/>
      <c r="H334" s="9"/>
      <c r="I334" s="9"/>
      <c r="J334" s="9"/>
      <c r="K334" s="9"/>
      <c r="L334" s="9"/>
      <c r="M334" s="9"/>
      <c r="N334" s="9"/>
      <c r="O334" s="9"/>
      <c r="P334" s="9"/>
      <c r="Q334" s="9"/>
      <c r="R334" s="9"/>
      <c r="S334" s="9"/>
      <c r="T334" s="9"/>
      <c r="U334" s="9"/>
      <c r="V334" s="9"/>
      <c r="W334" s="9"/>
      <c r="X334" s="9"/>
      <c r="Y334" s="9"/>
      <c r="Z334" s="9"/>
    </row>
    <row r="335" ht="12.75" customHeight="1">
      <c r="A335" s="9"/>
      <c r="B335" s="9"/>
      <c r="C335" s="9"/>
      <c r="D335" s="9"/>
      <c r="E335" s="9"/>
      <c r="F335" s="9"/>
      <c r="G335" s="9"/>
      <c r="H335" s="9"/>
      <c r="I335" s="9"/>
      <c r="J335" s="9"/>
      <c r="K335" s="9"/>
      <c r="L335" s="9"/>
      <c r="M335" s="9"/>
      <c r="N335" s="9"/>
      <c r="O335" s="9"/>
      <c r="P335" s="9"/>
      <c r="Q335" s="9"/>
      <c r="R335" s="9"/>
      <c r="S335" s="9"/>
      <c r="T335" s="9"/>
      <c r="U335" s="9"/>
      <c r="V335" s="9"/>
      <c r="W335" s="9"/>
      <c r="X335" s="9"/>
      <c r="Y335" s="9"/>
      <c r="Z335" s="9"/>
    </row>
    <row r="336" ht="12.75" customHeight="1">
      <c r="A336" s="9"/>
      <c r="B336" s="9"/>
      <c r="C336" s="9"/>
      <c r="D336" s="9"/>
      <c r="E336" s="9"/>
      <c r="F336" s="9"/>
      <c r="G336" s="9"/>
      <c r="H336" s="9"/>
      <c r="I336" s="9"/>
      <c r="J336" s="9"/>
      <c r="K336" s="9"/>
      <c r="L336" s="9"/>
      <c r="M336" s="9"/>
      <c r="N336" s="9"/>
      <c r="O336" s="9"/>
      <c r="P336" s="9"/>
      <c r="Q336" s="9"/>
      <c r="R336" s="9"/>
      <c r="S336" s="9"/>
      <c r="T336" s="9"/>
      <c r="U336" s="9"/>
      <c r="V336" s="9"/>
      <c r="W336" s="9"/>
      <c r="X336" s="9"/>
      <c r="Y336" s="9"/>
      <c r="Z336" s="9"/>
    </row>
    <row r="337" ht="12.75" customHeight="1">
      <c r="A337" s="9"/>
      <c r="B337" s="9"/>
      <c r="C337" s="9"/>
      <c r="D337" s="9"/>
      <c r="E337" s="9"/>
      <c r="F337" s="9"/>
      <c r="G337" s="9"/>
      <c r="H337" s="9"/>
      <c r="I337" s="9"/>
      <c r="J337" s="9"/>
      <c r="K337" s="9"/>
      <c r="L337" s="9"/>
      <c r="M337" s="9"/>
      <c r="N337" s="9"/>
      <c r="O337" s="9"/>
      <c r="P337" s="9"/>
      <c r="Q337" s="9"/>
      <c r="R337" s="9"/>
      <c r="S337" s="9"/>
      <c r="T337" s="9"/>
      <c r="U337" s="9"/>
      <c r="V337" s="9"/>
      <c r="W337" s="9"/>
      <c r="X337" s="9"/>
      <c r="Y337" s="9"/>
      <c r="Z337" s="9"/>
    </row>
    <row r="338" ht="12.75" customHeight="1">
      <c r="A338" s="9"/>
      <c r="B338" s="9"/>
      <c r="C338" s="9"/>
      <c r="D338" s="9"/>
      <c r="E338" s="9"/>
      <c r="F338" s="9"/>
      <c r="G338" s="9"/>
      <c r="H338" s="9"/>
      <c r="I338" s="9"/>
      <c r="J338" s="9"/>
      <c r="K338" s="9"/>
      <c r="L338" s="9"/>
      <c r="M338" s="9"/>
      <c r="N338" s="9"/>
      <c r="O338" s="9"/>
      <c r="P338" s="9"/>
      <c r="Q338" s="9"/>
      <c r="R338" s="9"/>
      <c r="S338" s="9"/>
      <c r="T338" s="9"/>
      <c r="U338" s="9"/>
      <c r="V338" s="9"/>
      <c r="W338" s="9"/>
      <c r="X338" s="9"/>
      <c r="Y338" s="9"/>
      <c r="Z338" s="9"/>
    </row>
    <row r="339" ht="12.75" customHeight="1">
      <c r="A339" s="9"/>
      <c r="B339" s="9"/>
      <c r="C339" s="9"/>
      <c r="D339" s="9"/>
      <c r="E339" s="9"/>
      <c r="F339" s="9"/>
      <c r="G339" s="9"/>
      <c r="H339" s="9"/>
      <c r="I339" s="9"/>
      <c r="J339" s="9"/>
      <c r="K339" s="9"/>
      <c r="L339" s="9"/>
      <c r="M339" s="9"/>
      <c r="N339" s="9"/>
      <c r="O339" s="9"/>
      <c r="P339" s="9"/>
      <c r="Q339" s="9"/>
      <c r="R339" s="9"/>
      <c r="S339" s="9"/>
      <c r="T339" s="9"/>
      <c r="U339" s="9"/>
      <c r="V339" s="9"/>
      <c r="W339" s="9"/>
      <c r="X339" s="9"/>
      <c r="Y339" s="9"/>
      <c r="Z339" s="9"/>
    </row>
    <row r="340" ht="12.75" customHeight="1">
      <c r="A340" s="9"/>
      <c r="B340" s="9"/>
      <c r="C340" s="9"/>
      <c r="D340" s="9"/>
      <c r="E340" s="9"/>
      <c r="F340" s="9"/>
      <c r="G340" s="9"/>
      <c r="H340" s="9"/>
      <c r="I340" s="9"/>
      <c r="J340" s="9"/>
      <c r="K340" s="9"/>
      <c r="L340" s="9"/>
      <c r="M340" s="9"/>
      <c r="N340" s="9"/>
      <c r="O340" s="9"/>
      <c r="P340" s="9"/>
      <c r="Q340" s="9"/>
      <c r="R340" s="9"/>
      <c r="S340" s="9"/>
      <c r="T340" s="9"/>
      <c r="U340" s="9"/>
      <c r="V340" s="9"/>
      <c r="W340" s="9"/>
      <c r="X340" s="9"/>
      <c r="Y340" s="9"/>
      <c r="Z340" s="9"/>
    </row>
    <row r="341" ht="12.75" customHeight="1">
      <c r="A341" s="9"/>
      <c r="B341" s="9"/>
      <c r="C341" s="9"/>
      <c r="D341" s="9"/>
      <c r="E341" s="9"/>
      <c r="F341" s="9"/>
      <c r="G341" s="9"/>
      <c r="H341" s="9"/>
      <c r="I341" s="9"/>
      <c r="J341" s="9"/>
      <c r="K341" s="9"/>
      <c r="L341" s="9"/>
      <c r="M341" s="9"/>
      <c r="N341" s="9"/>
      <c r="O341" s="9"/>
      <c r="P341" s="9"/>
      <c r="Q341" s="9"/>
      <c r="R341" s="9"/>
      <c r="S341" s="9"/>
      <c r="T341" s="9"/>
      <c r="U341" s="9"/>
      <c r="V341" s="9"/>
      <c r="W341" s="9"/>
      <c r="X341" s="9"/>
      <c r="Y341" s="9"/>
      <c r="Z341" s="9"/>
    </row>
    <row r="342" ht="12.75" customHeight="1">
      <c r="A342" s="9"/>
      <c r="B342" s="9"/>
      <c r="C342" s="9"/>
      <c r="D342" s="9"/>
      <c r="E342" s="9"/>
      <c r="F342" s="9"/>
      <c r="G342" s="9"/>
      <c r="H342" s="9"/>
      <c r="I342" s="9"/>
      <c r="J342" s="9"/>
      <c r="K342" s="9"/>
      <c r="L342" s="9"/>
      <c r="M342" s="9"/>
      <c r="N342" s="9"/>
      <c r="O342" s="9"/>
      <c r="P342" s="9"/>
      <c r="Q342" s="9"/>
      <c r="R342" s="9"/>
      <c r="S342" s="9"/>
      <c r="T342" s="9"/>
      <c r="U342" s="9"/>
      <c r="V342" s="9"/>
      <c r="W342" s="9"/>
      <c r="X342" s="9"/>
      <c r="Y342" s="9"/>
      <c r="Z342" s="9"/>
    </row>
    <row r="343" ht="12.75" customHeight="1">
      <c r="A343" s="9"/>
      <c r="B343" s="9"/>
      <c r="C343" s="9"/>
      <c r="D343" s="9"/>
      <c r="E343" s="9"/>
      <c r="F343" s="9"/>
      <c r="G343" s="9"/>
      <c r="H343" s="9"/>
      <c r="I343" s="9"/>
      <c r="J343" s="9"/>
      <c r="K343" s="9"/>
      <c r="L343" s="9"/>
      <c r="M343" s="9"/>
      <c r="N343" s="9"/>
      <c r="O343" s="9"/>
      <c r="P343" s="9"/>
      <c r="Q343" s="9"/>
      <c r="R343" s="9"/>
      <c r="S343" s="9"/>
      <c r="T343" s="9"/>
      <c r="U343" s="9"/>
      <c r="V343" s="9"/>
      <c r="W343" s="9"/>
      <c r="X343" s="9"/>
      <c r="Y343" s="9"/>
      <c r="Z343" s="9"/>
    </row>
    <row r="344" ht="12.75" customHeight="1">
      <c r="A344" s="9"/>
      <c r="B344" s="9"/>
      <c r="C344" s="9"/>
      <c r="D344" s="9"/>
      <c r="E344" s="9"/>
      <c r="F344" s="9"/>
      <c r="G344" s="9"/>
      <c r="H344" s="9"/>
      <c r="I344" s="9"/>
      <c r="J344" s="9"/>
      <c r="K344" s="9"/>
      <c r="L344" s="9"/>
      <c r="M344" s="9"/>
      <c r="N344" s="9"/>
      <c r="O344" s="9"/>
      <c r="P344" s="9"/>
      <c r="Q344" s="9"/>
      <c r="R344" s="9"/>
      <c r="S344" s="9"/>
      <c r="T344" s="9"/>
      <c r="U344" s="9"/>
      <c r="V344" s="9"/>
      <c r="W344" s="9"/>
      <c r="X344" s="9"/>
      <c r="Y344" s="9"/>
      <c r="Z344" s="9"/>
    </row>
    <row r="345" ht="12.75" customHeight="1">
      <c r="A345" s="9"/>
      <c r="B345" s="9"/>
      <c r="C345" s="9"/>
      <c r="D345" s="9"/>
      <c r="E345" s="9"/>
      <c r="F345" s="9"/>
      <c r="G345" s="9"/>
      <c r="H345" s="9"/>
      <c r="I345" s="9"/>
      <c r="J345" s="9"/>
      <c r="K345" s="9"/>
      <c r="L345" s="9"/>
      <c r="M345" s="9"/>
      <c r="N345" s="9"/>
      <c r="O345" s="9"/>
      <c r="P345" s="9"/>
      <c r="Q345" s="9"/>
      <c r="R345" s="9"/>
      <c r="S345" s="9"/>
      <c r="T345" s="9"/>
      <c r="U345" s="9"/>
      <c r="V345" s="9"/>
      <c r="W345" s="9"/>
      <c r="X345" s="9"/>
      <c r="Y345" s="9"/>
      <c r="Z345" s="9"/>
    </row>
    <row r="346" ht="12.75" customHeight="1">
      <c r="A346" s="9"/>
      <c r="B346" s="9"/>
      <c r="C346" s="9"/>
      <c r="D346" s="9"/>
      <c r="E346" s="9"/>
      <c r="F346" s="9"/>
      <c r="G346" s="9"/>
      <c r="H346" s="9"/>
      <c r="I346" s="9"/>
      <c r="J346" s="9"/>
      <c r="K346" s="9"/>
      <c r="L346" s="9"/>
      <c r="M346" s="9"/>
      <c r="N346" s="9"/>
      <c r="O346" s="9"/>
      <c r="P346" s="9"/>
      <c r="Q346" s="9"/>
      <c r="R346" s="9"/>
      <c r="S346" s="9"/>
      <c r="T346" s="9"/>
      <c r="U346" s="9"/>
      <c r="V346" s="9"/>
      <c r="W346" s="9"/>
      <c r="X346" s="9"/>
      <c r="Y346" s="9"/>
      <c r="Z346" s="9"/>
    </row>
    <row r="347" ht="12.75" customHeight="1">
      <c r="A347" s="9"/>
      <c r="B347" s="9"/>
      <c r="C347" s="9"/>
      <c r="D347" s="9"/>
      <c r="E347" s="9"/>
      <c r="F347" s="9"/>
      <c r="G347" s="9"/>
      <c r="H347" s="9"/>
      <c r="I347" s="9"/>
      <c r="J347" s="9"/>
      <c r="K347" s="9"/>
      <c r="L347" s="9"/>
      <c r="M347" s="9"/>
      <c r="N347" s="9"/>
      <c r="O347" s="9"/>
      <c r="P347" s="9"/>
      <c r="Q347" s="9"/>
      <c r="R347" s="9"/>
      <c r="S347" s="9"/>
      <c r="T347" s="9"/>
      <c r="U347" s="9"/>
      <c r="V347" s="9"/>
      <c r="W347" s="9"/>
      <c r="X347" s="9"/>
      <c r="Y347" s="9"/>
      <c r="Z347" s="9"/>
    </row>
    <row r="348" ht="12.75" customHeight="1">
      <c r="A348" s="9"/>
      <c r="B348" s="9"/>
      <c r="C348" s="9"/>
      <c r="D348" s="9"/>
      <c r="E348" s="9"/>
      <c r="F348" s="9"/>
      <c r="G348" s="9"/>
      <c r="H348" s="9"/>
      <c r="I348" s="9"/>
      <c r="J348" s="9"/>
      <c r="K348" s="9"/>
      <c r="L348" s="9"/>
      <c r="M348" s="9"/>
      <c r="N348" s="9"/>
      <c r="O348" s="9"/>
      <c r="P348" s="9"/>
      <c r="Q348" s="9"/>
      <c r="R348" s="9"/>
      <c r="S348" s="9"/>
      <c r="T348" s="9"/>
      <c r="U348" s="9"/>
      <c r="V348" s="9"/>
      <c r="W348" s="9"/>
      <c r="X348" s="9"/>
      <c r="Y348" s="9"/>
      <c r="Z348" s="9"/>
    </row>
    <row r="349" ht="12.75" customHeight="1">
      <c r="A349" s="9"/>
      <c r="B349" s="9"/>
      <c r="C349" s="9"/>
      <c r="D349" s="9"/>
      <c r="E349" s="9"/>
      <c r="F349" s="9"/>
      <c r="G349" s="9"/>
      <c r="H349" s="9"/>
      <c r="I349" s="9"/>
      <c r="J349" s="9"/>
      <c r="K349" s="9"/>
      <c r="L349" s="9"/>
      <c r="M349" s="9"/>
      <c r="N349" s="9"/>
      <c r="O349" s="9"/>
      <c r="P349" s="9"/>
      <c r="Q349" s="9"/>
      <c r="R349" s="9"/>
      <c r="S349" s="9"/>
      <c r="T349" s="9"/>
      <c r="U349" s="9"/>
      <c r="V349" s="9"/>
      <c r="W349" s="9"/>
      <c r="X349" s="9"/>
      <c r="Y349" s="9"/>
      <c r="Z349" s="9"/>
    </row>
    <row r="350" ht="12.75" customHeight="1">
      <c r="A350" s="9"/>
      <c r="B350" s="9"/>
      <c r="C350" s="9"/>
      <c r="D350" s="9"/>
      <c r="E350" s="9"/>
      <c r="F350" s="9"/>
      <c r="G350" s="9"/>
      <c r="H350" s="9"/>
      <c r="I350" s="9"/>
      <c r="J350" s="9"/>
      <c r="K350" s="9"/>
      <c r="L350" s="9"/>
      <c r="M350" s="9"/>
      <c r="N350" s="9"/>
      <c r="O350" s="9"/>
      <c r="P350" s="9"/>
      <c r="Q350" s="9"/>
      <c r="R350" s="9"/>
      <c r="S350" s="9"/>
      <c r="T350" s="9"/>
      <c r="U350" s="9"/>
      <c r="V350" s="9"/>
      <c r="W350" s="9"/>
      <c r="X350" s="9"/>
      <c r="Y350" s="9"/>
      <c r="Z350" s="9"/>
    </row>
    <row r="351" ht="12.75" customHeight="1">
      <c r="A351" s="9"/>
      <c r="B351" s="9"/>
      <c r="C351" s="9"/>
      <c r="D351" s="9"/>
      <c r="E351" s="9"/>
      <c r="F351" s="9"/>
      <c r="G351" s="9"/>
      <c r="H351" s="9"/>
      <c r="I351" s="9"/>
      <c r="J351" s="9"/>
      <c r="K351" s="9"/>
      <c r="L351" s="9"/>
      <c r="M351" s="9"/>
      <c r="N351" s="9"/>
      <c r="O351" s="9"/>
      <c r="P351" s="9"/>
      <c r="Q351" s="9"/>
      <c r="R351" s="9"/>
      <c r="S351" s="9"/>
      <c r="T351" s="9"/>
      <c r="U351" s="9"/>
      <c r="V351" s="9"/>
      <c r="W351" s="9"/>
      <c r="X351" s="9"/>
      <c r="Y351" s="9"/>
      <c r="Z351" s="9"/>
    </row>
    <row r="352" ht="12.75" customHeight="1">
      <c r="A352" s="9"/>
      <c r="B352" s="9"/>
      <c r="C352" s="9"/>
      <c r="D352" s="9"/>
      <c r="E352" s="9"/>
      <c r="F352" s="9"/>
      <c r="G352" s="9"/>
      <c r="H352" s="9"/>
      <c r="I352" s="9"/>
      <c r="J352" s="9"/>
      <c r="K352" s="9"/>
      <c r="L352" s="9"/>
      <c r="M352" s="9"/>
      <c r="N352" s="9"/>
      <c r="O352" s="9"/>
      <c r="P352" s="9"/>
      <c r="Q352" s="9"/>
      <c r="R352" s="9"/>
      <c r="S352" s="9"/>
      <c r="T352" s="9"/>
      <c r="U352" s="9"/>
      <c r="V352" s="9"/>
      <c r="W352" s="9"/>
      <c r="X352" s="9"/>
      <c r="Y352" s="9"/>
      <c r="Z352" s="9"/>
    </row>
    <row r="353" ht="12.75" customHeight="1">
      <c r="A353" s="9"/>
      <c r="B353" s="9"/>
      <c r="C353" s="9"/>
      <c r="D353" s="9"/>
      <c r="E353" s="9"/>
      <c r="F353" s="9"/>
      <c r="G353" s="9"/>
      <c r="H353" s="9"/>
      <c r="I353" s="9"/>
      <c r="J353" s="9"/>
      <c r="K353" s="9"/>
      <c r="L353" s="9"/>
      <c r="M353" s="9"/>
      <c r="N353" s="9"/>
      <c r="O353" s="9"/>
      <c r="P353" s="9"/>
      <c r="Q353" s="9"/>
      <c r="R353" s="9"/>
      <c r="S353" s="9"/>
      <c r="T353" s="9"/>
      <c r="U353" s="9"/>
      <c r="V353" s="9"/>
      <c r="W353" s="9"/>
      <c r="X353" s="9"/>
      <c r="Y353" s="9"/>
      <c r="Z353" s="9"/>
    </row>
    <row r="354" ht="12.75" customHeight="1">
      <c r="A354" s="9"/>
      <c r="B354" s="9"/>
      <c r="C354" s="9"/>
      <c r="D354" s="9"/>
      <c r="E354" s="9"/>
      <c r="F354" s="9"/>
      <c r="G354" s="9"/>
      <c r="H354" s="9"/>
      <c r="I354" s="9"/>
      <c r="J354" s="9"/>
      <c r="K354" s="9"/>
      <c r="L354" s="9"/>
      <c r="M354" s="9"/>
      <c r="N354" s="9"/>
      <c r="O354" s="9"/>
      <c r="P354" s="9"/>
      <c r="Q354" s="9"/>
      <c r="R354" s="9"/>
      <c r="S354" s="9"/>
      <c r="T354" s="9"/>
      <c r="U354" s="9"/>
      <c r="V354" s="9"/>
      <c r="W354" s="9"/>
      <c r="X354" s="9"/>
      <c r="Y354" s="9"/>
      <c r="Z354" s="9"/>
    </row>
    <row r="355" ht="12.75" customHeight="1">
      <c r="A355" s="9"/>
      <c r="B355" s="9"/>
      <c r="C355" s="9"/>
      <c r="D355" s="9"/>
      <c r="E355" s="9"/>
      <c r="F355" s="9"/>
      <c r="G355" s="9"/>
      <c r="H355" s="9"/>
      <c r="I355" s="9"/>
      <c r="J355" s="9"/>
      <c r="K355" s="9"/>
      <c r="L355" s="9"/>
      <c r="M355" s="9"/>
      <c r="N355" s="9"/>
      <c r="O355" s="9"/>
      <c r="P355" s="9"/>
      <c r="Q355" s="9"/>
      <c r="R355" s="9"/>
      <c r="S355" s="9"/>
      <c r="T355" s="9"/>
      <c r="U355" s="9"/>
      <c r="V355" s="9"/>
      <c r="W355" s="9"/>
      <c r="X355" s="9"/>
      <c r="Y355" s="9"/>
      <c r="Z355" s="9"/>
    </row>
    <row r="356" ht="12.75" customHeight="1">
      <c r="A356" s="9"/>
      <c r="B356" s="9"/>
      <c r="C356" s="9"/>
      <c r="D356" s="9"/>
      <c r="E356" s="9"/>
      <c r="F356" s="9"/>
      <c r="G356" s="9"/>
      <c r="H356" s="9"/>
      <c r="I356" s="9"/>
      <c r="J356" s="9"/>
      <c r="K356" s="9"/>
      <c r="L356" s="9"/>
      <c r="M356" s="9"/>
      <c r="N356" s="9"/>
      <c r="O356" s="9"/>
      <c r="P356" s="9"/>
      <c r="Q356" s="9"/>
      <c r="R356" s="9"/>
      <c r="S356" s="9"/>
      <c r="T356" s="9"/>
      <c r="U356" s="9"/>
      <c r="V356" s="9"/>
      <c r="W356" s="9"/>
      <c r="X356" s="9"/>
      <c r="Y356" s="9"/>
      <c r="Z356" s="9"/>
    </row>
    <row r="357" ht="12.75" customHeight="1">
      <c r="A357" s="9"/>
      <c r="B357" s="9"/>
      <c r="C357" s="9"/>
      <c r="D357" s="9"/>
      <c r="E357" s="9"/>
      <c r="F357" s="9"/>
      <c r="G357" s="9"/>
      <c r="H357" s="9"/>
      <c r="I357" s="9"/>
      <c r="J357" s="9"/>
      <c r="K357" s="9"/>
      <c r="L357" s="9"/>
      <c r="M357" s="9"/>
      <c r="N357" s="9"/>
      <c r="O357" s="9"/>
      <c r="P357" s="9"/>
      <c r="Q357" s="9"/>
      <c r="R357" s="9"/>
      <c r="S357" s="9"/>
      <c r="T357" s="9"/>
      <c r="U357" s="9"/>
      <c r="V357" s="9"/>
      <c r="W357" s="9"/>
      <c r="X357" s="9"/>
      <c r="Y357" s="9"/>
      <c r="Z357" s="9"/>
    </row>
    <row r="358" ht="12.75" customHeight="1">
      <c r="A358" s="9"/>
      <c r="B358" s="9"/>
      <c r="C358" s="9"/>
      <c r="D358" s="9"/>
      <c r="E358" s="9"/>
      <c r="F358" s="9"/>
      <c r="G358" s="9"/>
      <c r="H358" s="9"/>
      <c r="I358" s="9"/>
      <c r="J358" s="9"/>
      <c r="K358" s="9"/>
      <c r="L358" s="9"/>
      <c r="M358" s="9"/>
      <c r="N358" s="9"/>
      <c r="O358" s="9"/>
      <c r="P358" s="9"/>
      <c r="Q358" s="9"/>
      <c r="R358" s="9"/>
      <c r="S358" s="9"/>
      <c r="T358" s="9"/>
      <c r="U358" s="9"/>
      <c r="V358" s="9"/>
      <c r="W358" s="9"/>
      <c r="X358" s="9"/>
      <c r="Y358" s="9"/>
      <c r="Z358" s="9"/>
    </row>
    <row r="359" ht="12.75" customHeight="1">
      <c r="A359" s="9"/>
      <c r="B359" s="9"/>
      <c r="C359" s="9"/>
      <c r="D359" s="9"/>
      <c r="E359" s="9"/>
      <c r="F359" s="9"/>
      <c r="G359" s="9"/>
      <c r="H359" s="9"/>
      <c r="I359" s="9"/>
      <c r="J359" s="9"/>
      <c r="K359" s="9"/>
      <c r="L359" s="9"/>
      <c r="M359" s="9"/>
      <c r="N359" s="9"/>
      <c r="O359" s="9"/>
      <c r="P359" s="9"/>
      <c r="Q359" s="9"/>
      <c r="R359" s="9"/>
      <c r="S359" s="9"/>
      <c r="T359" s="9"/>
      <c r="U359" s="9"/>
      <c r="V359" s="9"/>
      <c r="W359" s="9"/>
      <c r="X359" s="9"/>
      <c r="Y359" s="9"/>
      <c r="Z359" s="9"/>
    </row>
    <row r="360" ht="12.75" customHeight="1">
      <c r="A360" s="9"/>
      <c r="B360" s="9"/>
      <c r="C360" s="9"/>
      <c r="D360" s="9"/>
      <c r="E360" s="9"/>
      <c r="F360" s="9"/>
      <c r="G360" s="9"/>
      <c r="H360" s="9"/>
      <c r="I360" s="9"/>
      <c r="J360" s="9"/>
      <c r="K360" s="9"/>
      <c r="L360" s="9"/>
      <c r="M360" s="9"/>
      <c r="N360" s="9"/>
      <c r="O360" s="9"/>
      <c r="P360" s="9"/>
      <c r="Q360" s="9"/>
      <c r="R360" s="9"/>
      <c r="S360" s="9"/>
      <c r="T360" s="9"/>
      <c r="U360" s="9"/>
      <c r="V360" s="9"/>
      <c r="W360" s="9"/>
      <c r="X360" s="9"/>
      <c r="Y360" s="9"/>
      <c r="Z360" s="9"/>
    </row>
    <row r="361" ht="12.75" customHeight="1">
      <c r="A361" s="9"/>
      <c r="B361" s="9"/>
      <c r="C361" s="9"/>
      <c r="D361" s="9"/>
      <c r="E361" s="9"/>
      <c r="F361" s="9"/>
      <c r="G361" s="9"/>
      <c r="H361" s="9"/>
      <c r="I361" s="9"/>
      <c r="J361" s="9"/>
      <c r="K361" s="9"/>
      <c r="L361" s="9"/>
      <c r="M361" s="9"/>
      <c r="N361" s="9"/>
      <c r="O361" s="9"/>
      <c r="P361" s="9"/>
      <c r="Q361" s="9"/>
      <c r="R361" s="9"/>
      <c r="S361" s="9"/>
      <c r="T361" s="9"/>
      <c r="U361" s="9"/>
      <c r="V361" s="9"/>
      <c r="W361" s="9"/>
      <c r="X361" s="9"/>
      <c r="Y361" s="9"/>
      <c r="Z361" s="9"/>
    </row>
    <row r="362" ht="12.75" customHeight="1">
      <c r="A362" s="9"/>
      <c r="B362" s="9"/>
      <c r="C362" s="9"/>
      <c r="D362" s="9"/>
      <c r="E362" s="9"/>
      <c r="F362" s="9"/>
      <c r="G362" s="9"/>
      <c r="H362" s="9"/>
      <c r="I362" s="9"/>
      <c r="J362" s="9"/>
      <c r="K362" s="9"/>
      <c r="L362" s="9"/>
      <c r="M362" s="9"/>
      <c r="N362" s="9"/>
      <c r="O362" s="9"/>
      <c r="P362" s="9"/>
      <c r="Q362" s="9"/>
      <c r="R362" s="9"/>
      <c r="S362" s="9"/>
      <c r="T362" s="9"/>
      <c r="U362" s="9"/>
      <c r="V362" s="9"/>
      <c r="W362" s="9"/>
      <c r="X362" s="9"/>
      <c r="Y362" s="9"/>
      <c r="Z362" s="9"/>
    </row>
    <row r="363" ht="12.75" customHeight="1">
      <c r="A363" s="9"/>
      <c r="B363" s="9"/>
      <c r="C363" s="9"/>
      <c r="D363" s="9"/>
      <c r="E363" s="9"/>
      <c r="F363" s="9"/>
      <c r="G363" s="9"/>
      <c r="H363" s="9"/>
      <c r="I363" s="9"/>
      <c r="J363" s="9"/>
      <c r="K363" s="9"/>
      <c r="L363" s="9"/>
      <c r="M363" s="9"/>
      <c r="N363" s="9"/>
      <c r="O363" s="9"/>
      <c r="P363" s="9"/>
      <c r="Q363" s="9"/>
      <c r="R363" s="9"/>
      <c r="S363" s="9"/>
      <c r="T363" s="9"/>
      <c r="U363" s="9"/>
      <c r="V363" s="9"/>
      <c r="W363" s="9"/>
      <c r="X363" s="9"/>
      <c r="Y363" s="9"/>
      <c r="Z363" s="9"/>
    </row>
    <row r="364" ht="12.75" customHeight="1">
      <c r="A364" s="9"/>
      <c r="B364" s="9"/>
      <c r="C364" s="9"/>
      <c r="D364" s="9"/>
      <c r="E364" s="9"/>
      <c r="F364" s="9"/>
      <c r="G364" s="9"/>
      <c r="H364" s="9"/>
      <c r="I364" s="9"/>
      <c r="J364" s="9"/>
      <c r="K364" s="9"/>
      <c r="L364" s="9"/>
      <c r="M364" s="9"/>
      <c r="N364" s="9"/>
      <c r="O364" s="9"/>
      <c r="P364" s="9"/>
      <c r="Q364" s="9"/>
      <c r="R364" s="9"/>
      <c r="S364" s="9"/>
      <c r="T364" s="9"/>
      <c r="U364" s="9"/>
      <c r="V364" s="9"/>
      <c r="W364" s="9"/>
      <c r="X364" s="9"/>
      <c r="Y364" s="9"/>
      <c r="Z364" s="9"/>
    </row>
    <row r="365" ht="12.75" customHeight="1">
      <c r="A365" s="9"/>
      <c r="B365" s="9"/>
      <c r="C365" s="9"/>
      <c r="D365" s="9"/>
      <c r="E365" s="9"/>
      <c r="F365" s="9"/>
      <c r="G365" s="9"/>
      <c r="H365" s="9"/>
      <c r="I365" s="9"/>
      <c r="J365" s="9"/>
      <c r="K365" s="9"/>
      <c r="L365" s="9"/>
      <c r="M365" s="9"/>
      <c r="N365" s="9"/>
      <c r="O365" s="9"/>
      <c r="P365" s="9"/>
      <c r="Q365" s="9"/>
      <c r="R365" s="9"/>
      <c r="S365" s="9"/>
      <c r="T365" s="9"/>
      <c r="U365" s="9"/>
      <c r="V365" s="9"/>
      <c r="W365" s="9"/>
      <c r="X365" s="9"/>
      <c r="Y365" s="9"/>
      <c r="Z365" s="9"/>
    </row>
    <row r="366" ht="12.75" customHeight="1">
      <c r="A366" s="9"/>
      <c r="B366" s="9"/>
      <c r="C366" s="9"/>
      <c r="D366" s="9"/>
      <c r="E366" s="9"/>
      <c r="F366" s="9"/>
      <c r="G366" s="9"/>
      <c r="H366" s="9"/>
      <c r="I366" s="9"/>
      <c r="J366" s="9"/>
      <c r="K366" s="9"/>
      <c r="L366" s="9"/>
      <c r="M366" s="9"/>
      <c r="N366" s="9"/>
      <c r="O366" s="9"/>
      <c r="P366" s="9"/>
      <c r="Q366" s="9"/>
      <c r="R366" s="9"/>
      <c r="S366" s="9"/>
      <c r="T366" s="9"/>
      <c r="U366" s="9"/>
      <c r="V366" s="9"/>
      <c r="W366" s="9"/>
      <c r="X366" s="9"/>
      <c r="Y366" s="9"/>
      <c r="Z366" s="9"/>
    </row>
    <row r="367" ht="12.75" customHeight="1">
      <c r="A367" s="9"/>
      <c r="B367" s="9"/>
      <c r="C367" s="9"/>
      <c r="D367" s="9"/>
      <c r="E367" s="9"/>
      <c r="F367" s="9"/>
      <c r="G367" s="9"/>
      <c r="H367" s="9"/>
      <c r="I367" s="9"/>
      <c r="J367" s="9"/>
      <c r="K367" s="9"/>
      <c r="L367" s="9"/>
      <c r="M367" s="9"/>
      <c r="N367" s="9"/>
      <c r="O367" s="9"/>
      <c r="P367" s="9"/>
      <c r="Q367" s="9"/>
      <c r="R367" s="9"/>
      <c r="S367" s="9"/>
      <c r="T367" s="9"/>
      <c r="U367" s="9"/>
      <c r="V367" s="9"/>
      <c r="W367" s="9"/>
      <c r="X367" s="9"/>
      <c r="Y367" s="9"/>
      <c r="Z367" s="9"/>
    </row>
    <row r="368" ht="12.75" customHeight="1">
      <c r="A368" s="9"/>
      <c r="B368" s="9"/>
      <c r="C368" s="9"/>
      <c r="D368" s="9"/>
      <c r="E368" s="9"/>
      <c r="F368" s="9"/>
      <c r="G368" s="9"/>
      <c r="H368" s="9"/>
      <c r="I368" s="9"/>
      <c r="J368" s="9"/>
      <c r="K368" s="9"/>
      <c r="L368" s="9"/>
      <c r="M368" s="9"/>
      <c r="N368" s="9"/>
      <c r="O368" s="9"/>
      <c r="P368" s="9"/>
      <c r="Q368" s="9"/>
      <c r="R368" s="9"/>
      <c r="S368" s="9"/>
      <c r="T368" s="9"/>
      <c r="U368" s="9"/>
      <c r="V368" s="9"/>
      <c r="W368" s="9"/>
      <c r="X368" s="9"/>
      <c r="Y368" s="9"/>
      <c r="Z368" s="9"/>
    </row>
    <row r="369" ht="12.75" customHeight="1">
      <c r="A369" s="9"/>
      <c r="B369" s="9"/>
      <c r="C369" s="9"/>
      <c r="D369" s="9"/>
      <c r="E369" s="9"/>
      <c r="F369" s="9"/>
      <c r="G369" s="9"/>
      <c r="H369" s="9"/>
      <c r="I369" s="9"/>
      <c r="J369" s="9"/>
      <c r="K369" s="9"/>
      <c r="L369" s="9"/>
      <c r="M369" s="9"/>
      <c r="N369" s="9"/>
      <c r="O369" s="9"/>
      <c r="P369" s="9"/>
      <c r="Q369" s="9"/>
      <c r="R369" s="9"/>
      <c r="S369" s="9"/>
      <c r="T369" s="9"/>
      <c r="U369" s="9"/>
      <c r="V369" s="9"/>
      <c r="W369" s="9"/>
      <c r="X369" s="9"/>
      <c r="Y369" s="9"/>
      <c r="Z369" s="9"/>
    </row>
    <row r="370" ht="12.75" customHeight="1">
      <c r="A370" s="9"/>
      <c r="B370" s="9"/>
      <c r="C370" s="9"/>
      <c r="D370" s="9"/>
      <c r="E370" s="9"/>
      <c r="F370" s="9"/>
      <c r="G370" s="9"/>
      <c r="H370" s="9"/>
      <c r="I370" s="9"/>
      <c r="J370" s="9"/>
      <c r="K370" s="9"/>
      <c r="L370" s="9"/>
      <c r="M370" s="9"/>
      <c r="N370" s="9"/>
      <c r="O370" s="9"/>
      <c r="P370" s="9"/>
      <c r="Q370" s="9"/>
      <c r="R370" s="9"/>
      <c r="S370" s="9"/>
      <c r="T370" s="9"/>
      <c r="U370" s="9"/>
      <c r="V370" s="9"/>
      <c r="W370" s="9"/>
      <c r="X370" s="9"/>
      <c r="Y370" s="9"/>
      <c r="Z370" s="9"/>
    </row>
    <row r="371" ht="12.75" customHeight="1">
      <c r="A371" s="9"/>
      <c r="B371" s="9"/>
      <c r="C371" s="9"/>
      <c r="D371" s="9"/>
      <c r="E371" s="9"/>
      <c r="F371" s="9"/>
      <c r="G371" s="9"/>
      <c r="H371" s="9"/>
      <c r="I371" s="9"/>
      <c r="J371" s="9"/>
      <c r="K371" s="9"/>
      <c r="L371" s="9"/>
      <c r="M371" s="9"/>
      <c r="N371" s="9"/>
      <c r="O371" s="9"/>
      <c r="P371" s="9"/>
      <c r="Q371" s="9"/>
      <c r="R371" s="9"/>
      <c r="S371" s="9"/>
      <c r="T371" s="9"/>
      <c r="U371" s="9"/>
      <c r="V371" s="9"/>
      <c r="W371" s="9"/>
      <c r="X371" s="9"/>
      <c r="Y371" s="9"/>
      <c r="Z371" s="9"/>
    </row>
    <row r="372" ht="12.75" customHeight="1">
      <c r="A372" s="9"/>
      <c r="B372" s="9"/>
      <c r="C372" s="9"/>
      <c r="D372" s="9"/>
      <c r="E372" s="9"/>
      <c r="F372" s="9"/>
      <c r="G372" s="9"/>
      <c r="H372" s="9"/>
      <c r="I372" s="9"/>
      <c r="J372" s="9"/>
      <c r="K372" s="9"/>
      <c r="L372" s="9"/>
      <c r="M372" s="9"/>
      <c r="N372" s="9"/>
      <c r="O372" s="9"/>
      <c r="P372" s="9"/>
      <c r="Q372" s="9"/>
      <c r="R372" s="9"/>
      <c r="S372" s="9"/>
      <c r="T372" s="9"/>
      <c r="U372" s="9"/>
      <c r="V372" s="9"/>
      <c r="W372" s="9"/>
      <c r="X372" s="9"/>
      <c r="Y372" s="9"/>
      <c r="Z372" s="9"/>
    </row>
    <row r="373" ht="12.75" customHeight="1">
      <c r="A373" s="9"/>
      <c r="B373" s="9"/>
      <c r="C373" s="9"/>
      <c r="D373" s="9"/>
      <c r="E373" s="9"/>
      <c r="F373" s="9"/>
      <c r="G373" s="9"/>
      <c r="H373" s="9"/>
      <c r="I373" s="9"/>
      <c r="J373" s="9"/>
      <c r="K373" s="9"/>
      <c r="L373" s="9"/>
      <c r="M373" s="9"/>
      <c r="N373" s="9"/>
      <c r="O373" s="9"/>
      <c r="P373" s="9"/>
      <c r="Q373" s="9"/>
      <c r="R373" s="9"/>
      <c r="S373" s="9"/>
      <c r="T373" s="9"/>
      <c r="U373" s="9"/>
      <c r="V373" s="9"/>
      <c r="W373" s="9"/>
      <c r="X373" s="9"/>
      <c r="Y373" s="9"/>
      <c r="Z373" s="9"/>
    </row>
    <row r="374" ht="12.75" customHeight="1">
      <c r="A374" s="9"/>
      <c r="B374" s="9"/>
      <c r="C374" s="9"/>
      <c r="D374" s="9"/>
      <c r="E374" s="9"/>
      <c r="F374" s="9"/>
      <c r="G374" s="9"/>
      <c r="H374" s="9"/>
      <c r="I374" s="9"/>
      <c r="J374" s="9"/>
      <c r="K374" s="9"/>
      <c r="L374" s="9"/>
      <c r="M374" s="9"/>
      <c r="N374" s="9"/>
      <c r="O374" s="9"/>
      <c r="P374" s="9"/>
      <c r="Q374" s="9"/>
      <c r="R374" s="9"/>
      <c r="S374" s="9"/>
      <c r="T374" s="9"/>
      <c r="U374" s="9"/>
      <c r="V374" s="9"/>
      <c r="W374" s="9"/>
      <c r="X374" s="9"/>
      <c r="Y374" s="9"/>
      <c r="Z374" s="9"/>
    </row>
    <row r="375" ht="12.75" customHeight="1">
      <c r="A375" s="9"/>
      <c r="B375" s="9"/>
      <c r="C375" s="9"/>
      <c r="D375" s="9"/>
      <c r="E375" s="9"/>
      <c r="F375" s="9"/>
      <c r="G375" s="9"/>
      <c r="H375" s="9"/>
      <c r="I375" s="9"/>
      <c r="J375" s="9"/>
      <c r="K375" s="9"/>
      <c r="L375" s="9"/>
      <c r="M375" s="9"/>
      <c r="N375" s="9"/>
      <c r="O375" s="9"/>
      <c r="P375" s="9"/>
      <c r="Q375" s="9"/>
      <c r="R375" s="9"/>
      <c r="S375" s="9"/>
      <c r="T375" s="9"/>
      <c r="U375" s="9"/>
      <c r="V375" s="9"/>
      <c r="W375" s="9"/>
      <c r="X375" s="9"/>
      <c r="Y375" s="9"/>
      <c r="Z375" s="9"/>
    </row>
    <row r="376" ht="12.75" customHeight="1">
      <c r="A376" s="9"/>
      <c r="B376" s="9"/>
      <c r="C376" s="9"/>
      <c r="D376" s="9"/>
      <c r="E376" s="9"/>
      <c r="F376" s="9"/>
      <c r="G376" s="9"/>
      <c r="H376" s="9"/>
      <c r="I376" s="9"/>
      <c r="J376" s="9"/>
      <c r="K376" s="9"/>
      <c r="L376" s="9"/>
      <c r="M376" s="9"/>
      <c r="N376" s="9"/>
      <c r="O376" s="9"/>
      <c r="P376" s="9"/>
      <c r="Q376" s="9"/>
      <c r="R376" s="9"/>
      <c r="S376" s="9"/>
      <c r="T376" s="9"/>
      <c r="U376" s="9"/>
      <c r="V376" s="9"/>
      <c r="W376" s="9"/>
      <c r="X376" s="9"/>
      <c r="Y376" s="9"/>
      <c r="Z376" s="9"/>
    </row>
    <row r="377" ht="12.75" customHeight="1">
      <c r="A377" s="9"/>
      <c r="B377" s="9"/>
      <c r="C377" s="9"/>
      <c r="D377" s="9"/>
      <c r="E377" s="9"/>
      <c r="F377" s="9"/>
      <c r="G377" s="9"/>
      <c r="H377" s="9"/>
      <c r="I377" s="9"/>
      <c r="J377" s="9"/>
      <c r="K377" s="9"/>
      <c r="L377" s="9"/>
      <c r="M377" s="9"/>
      <c r="N377" s="9"/>
      <c r="O377" s="9"/>
      <c r="P377" s="9"/>
      <c r="Q377" s="9"/>
      <c r="R377" s="9"/>
      <c r="S377" s="9"/>
      <c r="T377" s="9"/>
      <c r="U377" s="9"/>
      <c r="V377" s="9"/>
      <c r="W377" s="9"/>
      <c r="X377" s="9"/>
      <c r="Y377" s="9"/>
      <c r="Z377" s="9"/>
    </row>
    <row r="378" ht="12.75" customHeight="1">
      <c r="A378" s="9"/>
      <c r="B378" s="9"/>
      <c r="C378" s="9"/>
      <c r="D378" s="9"/>
      <c r="E378" s="9"/>
      <c r="F378" s="9"/>
      <c r="G378" s="9"/>
      <c r="H378" s="9"/>
      <c r="I378" s="9"/>
      <c r="J378" s="9"/>
      <c r="K378" s="9"/>
      <c r="L378" s="9"/>
      <c r="M378" s="9"/>
      <c r="N378" s="9"/>
      <c r="O378" s="9"/>
      <c r="P378" s="9"/>
      <c r="Q378" s="9"/>
      <c r="R378" s="9"/>
      <c r="S378" s="9"/>
      <c r="T378" s="9"/>
      <c r="U378" s="9"/>
      <c r="V378" s="9"/>
      <c r="W378" s="9"/>
      <c r="X378" s="9"/>
      <c r="Y378" s="9"/>
      <c r="Z378" s="9"/>
    </row>
    <row r="379" ht="12.75" customHeight="1">
      <c r="A379" s="9"/>
      <c r="B379" s="9"/>
      <c r="C379" s="9"/>
      <c r="D379" s="9"/>
      <c r="E379" s="9"/>
      <c r="F379" s="9"/>
      <c r="G379" s="9"/>
      <c r="H379" s="9"/>
      <c r="I379" s="9"/>
      <c r="J379" s="9"/>
      <c r="K379" s="9"/>
      <c r="L379" s="9"/>
      <c r="M379" s="9"/>
      <c r="N379" s="9"/>
      <c r="O379" s="9"/>
      <c r="P379" s="9"/>
      <c r="Q379" s="9"/>
      <c r="R379" s="9"/>
      <c r="S379" s="9"/>
      <c r="T379" s="9"/>
      <c r="U379" s="9"/>
      <c r="V379" s="9"/>
      <c r="W379" s="9"/>
      <c r="X379" s="9"/>
      <c r="Y379" s="9"/>
      <c r="Z379" s="9"/>
    </row>
    <row r="380" ht="12.75" customHeight="1">
      <c r="A380" s="9"/>
      <c r="B380" s="9"/>
      <c r="C380" s="9"/>
      <c r="D380" s="9"/>
      <c r="E380" s="9"/>
      <c r="F380" s="9"/>
      <c r="G380" s="9"/>
      <c r="H380" s="9"/>
      <c r="I380" s="9"/>
      <c r="J380" s="9"/>
      <c r="K380" s="9"/>
      <c r="L380" s="9"/>
      <c r="M380" s="9"/>
      <c r="N380" s="9"/>
      <c r="O380" s="9"/>
      <c r="P380" s="9"/>
      <c r="Q380" s="9"/>
      <c r="R380" s="9"/>
      <c r="S380" s="9"/>
      <c r="T380" s="9"/>
      <c r="U380" s="9"/>
      <c r="V380" s="9"/>
      <c r="W380" s="9"/>
      <c r="X380" s="9"/>
      <c r="Y380" s="9"/>
      <c r="Z380" s="9"/>
    </row>
    <row r="381" ht="12.75" customHeight="1">
      <c r="A381" s="9"/>
      <c r="B381" s="9"/>
      <c r="C381" s="9"/>
      <c r="D381" s="9"/>
      <c r="E381" s="9"/>
      <c r="F381" s="9"/>
      <c r="G381" s="9"/>
      <c r="H381" s="9"/>
      <c r="I381" s="9"/>
      <c r="J381" s="9"/>
      <c r="K381" s="9"/>
      <c r="L381" s="9"/>
      <c r="M381" s="9"/>
      <c r="N381" s="9"/>
      <c r="O381" s="9"/>
      <c r="P381" s="9"/>
      <c r="Q381" s="9"/>
      <c r="R381" s="9"/>
      <c r="S381" s="9"/>
      <c r="T381" s="9"/>
      <c r="U381" s="9"/>
      <c r="V381" s="9"/>
      <c r="W381" s="9"/>
      <c r="X381" s="9"/>
      <c r="Y381" s="9"/>
      <c r="Z381" s="9"/>
    </row>
    <row r="382" ht="12.75" customHeight="1">
      <c r="A382" s="9"/>
      <c r="B382" s="9"/>
      <c r="C382" s="9"/>
      <c r="D382" s="9"/>
      <c r="E382" s="9"/>
      <c r="F382" s="9"/>
      <c r="G382" s="9"/>
      <c r="H382" s="9"/>
      <c r="I382" s="9"/>
      <c r="J382" s="9"/>
      <c r="K382" s="9"/>
      <c r="L382" s="9"/>
      <c r="M382" s="9"/>
      <c r="N382" s="9"/>
      <c r="O382" s="9"/>
      <c r="P382" s="9"/>
      <c r="Q382" s="9"/>
      <c r="R382" s="9"/>
      <c r="S382" s="9"/>
      <c r="T382" s="9"/>
      <c r="U382" s="9"/>
      <c r="V382" s="9"/>
      <c r="W382" s="9"/>
      <c r="X382" s="9"/>
      <c r="Y382" s="9"/>
      <c r="Z382" s="9"/>
    </row>
    <row r="383" ht="12.75" customHeight="1">
      <c r="A383" s="9"/>
      <c r="B383" s="9"/>
      <c r="C383" s="9"/>
      <c r="D383" s="9"/>
      <c r="E383" s="9"/>
      <c r="F383" s="9"/>
      <c r="G383" s="9"/>
      <c r="H383" s="9"/>
      <c r="I383" s="9"/>
      <c r="J383" s="9"/>
      <c r="K383" s="9"/>
      <c r="L383" s="9"/>
      <c r="M383" s="9"/>
      <c r="N383" s="9"/>
      <c r="O383" s="9"/>
      <c r="P383" s="9"/>
      <c r="Q383" s="9"/>
      <c r="R383" s="9"/>
      <c r="S383" s="9"/>
      <c r="T383" s="9"/>
      <c r="U383" s="9"/>
      <c r="V383" s="9"/>
      <c r="W383" s="9"/>
      <c r="X383" s="9"/>
      <c r="Y383" s="9"/>
      <c r="Z383" s="9"/>
    </row>
    <row r="384" ht="12.75" customHeight="1">
      <c r="A384" s="9"/>
      <c r="B384" s="9"/>
      <c r="C384" s="9"/>
      <c r="D384" s="9"/>
      <c r="E384" s="9"/>
      <c r="F384" s="9"/>
      <c r="G384" s="9"/>
      <c r="H384" s="9"/>
      <c r="I384" s="9"/>
      <c r="J384" s="9"/>
      <c r="K384" s="9"/>
      <c r="L384" s="9"/>
      <c r="M384" s="9"/>
      <c r="N384" s="9"/>
      <c r="O384" s="9"/>
      <c r="P384" s="9"/>
      <c r="Q384" s="9"/>
      <c r="R384" s="9"/>
      <c r="S384" s="9"/>
      <c r="T384" s="9"/>
      <c r="U384" s="9"/>
      <c r="V384" s="9"/>
      <c r="W384" s="9"/>
      <c r="X384" s="9"/>
      <c r="Y384" s="9"/>
      <c r="Z384" s="9"/>
    </row>
    <row r="385" ht="12.75" customHeight="1">
      <c r="A385" s="9"/>
      <c r="B385" s="9"/>
      <c r="C385" s="9"/>
      <c r="D385" s="9"/>
      <c r="E385" s="9"/>
      <c r="F385" s="9"/>
      <c r="G385" s="9"/>
      <c r="H385" s="9"/>
      <c r="I385" s="9"/>
      <c r="J385" s="9"/>
      <c r="K385" s="9"/>
      <c r="L385" s="9"/>
      <c r="M385" s="9"/>
      <c r="N385" s="9"/>
      <c r="O385" s="9"/>
      <c r="P385" s="9"/>
      <c r="Q385" s="9"/>
      <c r="R385" s="9"/>
      <c r="S385" s="9"/>
      <c r="T385" s="9"/>
      <c r="U385" s="9"/>
      <c r="V385" s="9"/>
      <c r="W385" s="9"/>
      <c r="X385" s="9"/>
      <c r="Y385" s="9"/>
      <c r="Z385" s="9"/>
    </row>
    <row r="386" ht="12.75" customHeight="1">
      <c r="A386" s="9"/>
      <c r="B386" s="9"/>
      <c r="C386" s="9"/>
      <c r="D386" s="9"/>
      <c r="E386" s="9"/>
      <c r="F386" s="9"/>
      <c r="G386" s="9"/>
      <c r="H386" s="9"/>
      <c r="I386" s="9"/>
      <c r="J386" s="9"/>
      <c r="K386" s="9"/>
      <c r="L386" s="9"/>
      <c r="M386" s="9"/>
      <c r="N386" s="9"/>
      <c r="O386" s="9"/>
      <c r="P386" s="9"/>
      <c r="Q386" s="9"/>
      <c r="R386" s="9"/>
      <c r="S386" s="9"/>
      <c r="T386" s="9"/>
      <c r="U386" s="9"/>
      <c r="V386" s="9"/>
      <c r="W386" s="9"/>
      <c r="X386" s="9"/>
      <c r="Y386" s="9"/>
      <c r="Z386" s="9"/>
    </row>
    <row r="387" ht="12.75" customHeight="1">
      <c r="A387" s="9"/>
      <c r="B387" s="9"/>
      <c r="C387" s="9"/>
      <c r="D387" s="9"/>
      <c r="E387" s="9"/>
      <c r="F387" s="9"/>
      <c r="G387" s="9"/>
      <c r="H387" s="9"/>
      <c r="I387" s="9"/>
      <c r="J387" s="9"/>
      <c r="K387" s="9"/>
      <c r="L387" s="9"/>
      <c r="M387" s="9"/>
      <c r="N387" s="9"/>
      <c r="O387" s="9"/>
      <c r="P387" s="9"/>
      <c r="Q387" s="9"/>
      <c r="R387" s="9"/>
      <c r="S387" s="9"/>
      <c r="T387" s="9"/>
      <c r="U387" s="9"/>
      <c r="V387" s="9"/>
      <c r="W387" s="9"/>
      <c r="X387" s="9"/>
      <c r="Y387" s="9"/>
      <c r="Z387" s="9"/>
    </row>
    <row r="388" ht="12.75" customHeight="1">
      <c r="A388" s="9"/>
      <c r="B388" s="9"/>
      <c r="C388" s="9"/>
      <c r="D388" s="9"/>
      <c r="E388" s="9"/>
      <c r="F388" s="9"/>
      <c r="G388" s="9"/>
      <c r="H388" s="9"/>
      <c r="I388" s="9"/>
      <c r="J388" s="9"/>
      <c r="K388" s="9"/>
      <c r="L388" s="9"/>
      <c r="M388" s="9"/>
      <c r="N388" s="9"/>
      <c r="O388" s="9"/>
      <c r="P388" s="9"/>
      <c r="Q388" s="9"/>
      <c r="R388" s="9"/>
      <c r="S388" s="9"/>
      <c r="T388" s="9"/>
      <c r="U388" s="9"/>
      <c r="V388" s="9"/>
      <c r="W388" s="9"/>
      <c r="X388" s="9"/>
      <c r="Y388" s="9"/>
      <c r="Z388" s="9"/>
    </row>
    <row r="389" ht="12.75" customHeight="1">
      <c r="A389" s="9"/>
      <c r="B389" s="9"/>
      <c r="C389" s="9"/>
      <c r="D389" s="9"/>
      <c r="E389" s="9"/>
      <c r="F389" s="9"/>
      <c r="G389" s="9"/>
      <c r="H389" s="9"/>
      <c r="I389" s="9"/>
      <c r="J389" s="9"/>
      <c r="K389" s="9"/>
      <c r="L389" s="9"/>
      <c r="M389" s="9"/>
      <c r="N389" s="9"/>
      <c r="O389" s="9"/>
      <c r="P389" s="9"/>
      <c r="Q389" s="9"/>
      <c r="R389" s="9"/>
      <c r="S389" s="9"/>
      <c r="T389" s="9"/>
      <c r="U389" s="9"/>
      <c r="V389" s="9"/>
      <c r="W389" s="9"/>
      <c r="X389" s="9"/>
      <c r="Y389" s="9"/>
      <c r="Z389" s="9"/>
    </row>
    <row r="390" ht="12.75" customHeight="1">
      <c r="A390" s="9"/>
      <c r="B390" s="9"/>
      <c r="C390" s="9"/>
      <c r="D390" s="9"/>
      <c r="E390" s="9"/>
      <c r="F390" s="9"/>
      <c r="G390" s="9"/>
      <c r="H390" s="9"/>
      <c r="I390" s="9"/>
      <c r="J390" s="9"/>
      <c r="K390" s="9"/>
      <c r="L390" s="9"/>
      <c r="M390" s="9"/>
      <c r="N390" s="9"/>
      <c r="O390" s="9"/>
      <c r="P390" s="9"/>
      <c r="Q390" s="9"/>
      <c r="R390" s="9"/>
      <c r="S390" s="9"/>
      <c r="T390" s="9"/>
      <c r="U390" s="9"/>
      <c r="V390" s="9"/>
      <c r="W390" s="9"/>
      <c r="X390" s="9"/>
      <c r="Y390" s="9"/>
      <c r="Z390" s="9"/>
    </row>
    <row r="391" ht="12.75" customHeight="1">
      <c r="A391" s="9"/>
      <c r="B391" s="9"/>
      <c r="C391" s="9"/>
      <c r="D391" s="9"/>
      <c r="E391" s="9"/>
      <c r="F391" s="9"/>
      <c r="G391" s="9"/>
      <c r="H391" s="9"/>
      <c r="I391" s="9"/>
      <c r="J391" s="9"/>
      <c r="K391" s="9"/>
      <c r="L391" s="9"/>
      <c r="M391" s="9"/>
      <c r="N391" s="9"/>
      <c r="O391" s="9"/>
      <c r="P391" s="9"/>
      <c r="Q391" s="9"/>
      <c r="R391" s="9"/>
      <c r="S391" s="9"/>
      <c r="T391" s="9"/>
      <c r="U391" s="9"/>
      <c r="V391" s="9"/>
      <c r="W391" s="9"/>
      <c r="X391" s="9"/>
      <c r="Y391" s="9"/>
      <c r="Z391" s="9"/>
    </row>
    <row r="392" ht="12.75" customHeight="1">
      <c r="A392" s="9"/>
      <c r="B392" s="9"/>
      <c r="C392" s="9"/>
      <c r="D392" s="9"/>
      <c r="E392" s="9"/>
      <c r="F392" s="9"/>
      <c r="G392" s="9"/>
      <c r="H392" s="9"/>
      <c r="I392" s="9"/>
      <c r="J392" s="9"/>
      <c r="K392" s="9"/>
      <c r="L392" s="9"/>
      <c r="M392" s="9"/>
      <c r="N392" s="9"/>
      <c r="O392" s="9"/>
      <c r="P392" s="9"/>
      <c r="Q392" s="9"/>
      <c r="R392" s="9"/>
      <c r="S392" s="9"/>
      <c r="T392" s="9"/>
      <c r="U392" s="9"/>
      <c r="V392" s="9"/>
      <c r="W392" s="9"/>
      <c r="X392" s="9"/>
      <c r="Y392" s="9"/>
      <c r="Z392" s="9"/>
    </row>
    <row r="393" ht="12.75" customHeight="1">
      <c r="A393" s="9"/>
      <c r="B393" s="9"/>
      <c r="C393" s="9"/>
      <c r="D393" s="9"/>
      <c r="E393" s="9"/>
      <c r="F393" s="9"/>
      <c r="G393" s="9"/>
      <c r="H393" s="9"/>
      <c r="I393" s="9"/>
      <c r="J393" s="9"/>
      <c r="K393" s="9"/>
      <c r="L393" s="9"/>
      <c r="M393" s="9"/>
      <c r="N393" s="9"/>
      <c r="O393" s="9"/>
      <c r="P393" s="9"/>
      <c r="Q393" s="9"/>
      <c r="R393" s="9"/>
      <c r="S393" s="9"/>
      <c r="T393" s="9"/>
      <c r="U393" s="9"/>
      <c r="V393" s="9"/>
      <c r="W393" s="9"/>
      <c r="X393" s="9"/>
      <c r="Y393" s="9"/>
      <c r="Z393" s="9"/>
    </row>
    <row r="394" ht="12.75" customHeight="1">
      <c r="A394" s="9"/>
      <c r="B394" s="9"/>
      <c r="C394" s="9"/>
      <c r="D394" s="9"/>
      <c r="E394" s="9"/>
      <c r="F394" s="9"/>
      <c r="G394" s="9"/>
      <c r="H394" s="9"/>
      <c r="I394" s="9"/>
      <c r="J394" s="9"/>
      <c r="K394" s="9"/>
      <c r="L394" s="9"/>
      <c r="M394" s="9"/>
      <c r="N394" s="9"/>
      <c r="O394" s="9"/>
      <c r="P394" s="9"/>
      <c r="Q394" s="9"/>
      <c r="R394" s="9"/>
      <c r="S394" s="9"/>
      <c r="T394" s="9"/>
      <c r="U394" s="9"/>
      <c r="V394" s="9"/>
      <c r="W394" s="9"/>
      <c r="X394" s="9"/>
      <c r="Y394" s="9"/>
      <c r="Z394" s="9"/>
    </row>
    <row r="395" ht="12.75" customHeight="1">
      <c r="A395" s="9"/>
      <c r="B395" s="9"/>
      <c r="C395" s="9"/>
      <c r="D395" s="9"/>
      <c r="E395" s="9"/>
      <c r="F395" s="9"/>
      <c r="G395" s="9"/>
      <c r="H395" s="9"/>
      <c r="I395" s="9"/>
      <c r="J395" s="9"/>
      <c r="K395" s="9"/>
      <c r="L395" s="9"/>
      <c r="M395" s="9"/>
      <c r="N395" s="9"/>
      <c r="O395" s="9"/>
      <c r="P395" s="9"/>
      <c r="Q395" s="9"/>
      <c r="R395" s="9"/>
      <c r="S395" s="9"/>
      <c r="T395" s="9"/>
      <c r="U395" s="9"/>
      <c r="V395" s="9"/>
      <c r="W395" s="9"/>
      <c r="X395" s="9"/>
      <c r="Y395" s="9"/>
      <c r="Z395" s="9"/>
    </row>
    <row r="396" ht="12.75" customHeight="1">
      <c r="A396" s="9"/>
      <c r="B396" s="9"/>
      <c r="C396" s="9"/>
      <c r="D396" s="9"/>
      <c r="E396" s="9"/>
      <c r="F396" s="9"/>
      <c r="G396" s="9"/>
      <c r="H396" s="9"/>
      <c r="I396" s="9"/>
      <c r="J396" s="9"/>
      <c r="K396" s="9"/>
      <c r="L396" s="9"/>
      <c r="M396" s="9"/>
      <c r="N396" s="9"/>
      <c r="O396" s="9"/>
      <c r="P396" s="9"/>
      <c r="Q396" s="9"/>
      <c r="R396" s="9"/>
      <c r="S396" s="9"/>
      <c r="T396" s="9"/>
      <c r="U396" s="9"/>
      <c r="V396" s="9"/>
      <c r="W396" s="9"/>
      <c r="X396" s="9"/>
      <c r="Y396" s="9"/>
      <c r="Z396" s="9"/>
    </row>
    <row r="397" ht="12.75" customHeight="1">
      <c r="A397" s="9"/>
      <c r="B397" s="9"/>
      <c r="C397" s="9"/>
      <c r="D397" s="9"/>
      <c r="E397" s="9"/>
      <c r="F397" s="9"/>
      <c r="G397" s="9"/>
      <c r="H397" s="9"/>
      <c r="I397" s="9"/>
      <c r="J397" s="9"/>
      <c r="K397" s="9"/>
      <c r="L397" s="9"/>
      <c r="M397" s="9"/>
      <c r="N397" s="9"/>
      <c r="O397" s="9"/>
      <c r="P397" s="9"/>
      <c r="Q397" s="9"/>
      <c r="R397" s="9"/>
      <c r="S397" s="9"/>
      <c r="T397" s="9"/>
      <c r="U397" s="9"/>
      <c r="V397" s="9"/>
      <c r="W397" s="9"/>
      <c r="X397" s="9"/>
      <c r="Y397" s="9"/>
      <c r="Z397" s="9"/>
    </row>
    <row r="398" ht="12.75" customHeight="1">
      <c r="A398" s="9"/>
      <c r="B398" s="9"/>
      <c r="C398" s="9"/>
      <c r="D398" s="9"/>
      <c r="E398" s="9"/>
      <c r="F398" s="9"/>
      <c r="G398" s="9"/>
      <c r="H398" s="9"/>
      <c r="I398" s="9"/>
      <c r="J398" s="9"/>
      <c r="K398" s="9"/>
      <c r="L398" s="9"/>
      <c r="M398" s="9"/>
      <c r="N398" s="9"/>
      <c r="O398" s="9"/>
      <c r="P398" s="9"/>
      <c r="Q398" s="9"/>
      <c r="R398" s="9"/>
      <c r="S398" s="9"/>
      <c r="T398" s="9"/>
      <c r="U398" s="9"/>
      <c r="V398" s="9"/>
      <c r="W398" s="9"/>
      <c r="X398" s="9"/>
      <c r="Y398" s="9"/>
      <c r="Z398" s="9"/>
    </row>
    <row r="399" ht="12.75" customHeight="1">
      <c r="A399" s="9"/>
      <c r="B399" s="9"/>
      <c r="C399" s="9"/>
      <c r="D399" s="9"/>
      <c r="E399" s="9"/>
      <c r="F399" s="9"/>
      <c r="G399" s="9"/>
      <c r="H399" s="9"/>
      <c r="I399" s="9"/>
      <c r="J399" s="9"/>
      <c r="K399" s="9"/>
      <c r="L399" s="9"/>
      <c r="M399" s="9"/>
      <c r="N399" s="9"/>
      <c r="O399" s="9"/>
      <c r="P399" s="9"/>
      <c r="Q399" s="9"/>
      <c r="R399" s="9"/>
      <c r="S399" s="9"/>
      <c r="T399" s="9"/>
      <c r="U399" s="9"/>
      <c r="V399" s="9"/>
      <c r="W399" s="9"/>
      <c r="X399" s="9"/>
      <c r="Y399" s="9"/>
      <c r="Z399" s="9"/>
    </row>
    <row r="400" ht="12.75" customHeight="1">
      <c r="A400" s="9"/>
      <c r="B400" s="9"/>
      <c r="C400" s="9"/>
      <c r="D400" s="9"/>
      <c r="E400" s="9"/>
      <c r="F400" s="9"/>
      <c r="G400" s="9"/>
      <c r="H400" s="9"/>
      <c r="I400" s="9"/>
      <c r="J400" s="9"/>
      <c r="K400" s="9"/>
      <c r="L400" s="9"/>
      <c r="M400" s="9"/>
      <c r="N400" s="9"/>
      <c r="O400" s="9"/>
      <c r="P400" s="9"/>
      <c r="Q400" s="9"/>
      <c r="R400" s="9"/>
      <c r="S400" s="9"/>
      <c r="T400" s="9"/>
      <c r="U400" s="9"/>
      <c r="V400" s="9"/>
      <c r="W400" s="9"/>
      <c r="X400" s="9"/>
      <c r="Y400" s="9"/>
      <c r="Z400" s="9"/>
    </row>
    <row r="401" ht="12.75" customHeight="1">
      <c r="A401" s="9"/>
      <c r="B401" s="9"/>
      <c r="C401" s="9"/>
      <c r="D401" s="9"/>
      <c r="E401" s="9"/>
      <c r="F401" s="9"/>
      <c r="G401" s="9"/>
      <c r="H401" s="9"/>
      <c r="I401" s="9"/>
      <c r="J401" s="9"/>
      <c r="K401" s="9"/>
      <c r="L401" s="9"/>
      <c r="M401" s="9"/>
      <c r="N401" s="9"/>
      <c r="O401" s="9"/>
      <c r="P401" s="9"/>
      <c r="Q401" s="9"/>
      <c r="R401" s="9"/>
      <c r="S401" s="9"/>
      <c r="T401" s="9"/>
      <c r="U401" s="9"/>
      <c r="V401" s="9"/>
      <c r="W401" s="9"/>
      <c r="X401" s="9"/>
      <c r="Y401" s="9"/>
      <c r="Z401" s="9"/>
    </row>
    <row r="402" ht="12.75" customHeight="1">
      <c r="A402" s="9"/>
      <c r="B402" s="9"/>
      <c r="C402" s="9"/>
      <c r="D402" s="9"/>
      <c r="E402" s="9"/>
      <c r="F402" s="9"/>
      <c r="G402" s="9"/>
      <c r="H402" s="9"/>
      <c r="I402" s="9"/>
      <c r="J402" s="9"/>
      <c r="K402" s="9"/>
      <c r="L402" s="9"/>
      <c r="M402" s="9"/>
      <c r="N402" s="9"/>
      <c r="O402" s="9"/>
      <c r="P402" s="9"/>
      <c r="Q402" s="9"/>
      <c r="R402" s="9"/>
      <c r="S402" s="9"/>
      <c r="T402" s="9"/>
      <c r="U402" s="9"/>
      <c r="V402" s="9"/>
      <c r="W402" s="9"/>
      <c r="X402" s="9"/>
      <c r="Y402" s="9"/>
      <c r="Z402" s="9"/>
    </row>
    <row r="403" ht="12.75" customHeight="1">
      <c r="A403" s="9"/>
      <c r="B403" s="9"/>
      <c r="C403" s="9"/>
      <c r="D403" s="9"/>
      <c r="E403" s="9"/>
      <c r="F403" s="9"/>
      <c r="G403" s="9"/>
      <c r="H403" s="9"/>
      <c r="I403" s="9"/>
      <c r="J403" s="9"/>
      <c r="K403" s="9"/>
      <c r="L403" s="9"/>
      <c r="M403" s="9"/>
      <c r="N403" s="9"/>
      <c r="O403" s="9"/>
      <c r="P403" s="9"/>
      <c r="Q403" s="9"/>
      <c r="R403" s="9"/>
      <c r="S403" s="9"/>
      <c r="T403" s="9"/>
      <c r="U403" s="9"/>
      <c r="V403" s="9"/>
      <c r="W403" s="9"/>
      <c r="X403" s="9"/>
      <c r="Y403" s="9"/>
      <c r="Z403" s="9"/>
    </row>
    <row r="404" ht="12.75" customHeight="1">
      <c r="A404" s="9"/>
      <c r="B404" s="9"/>
      <c r="C404" s="9"/>
      <c r="D404" s="9"/>
      <c r="E404" s="9"/>
      <c r="F404" s="9"/>
      <c r="G404" s="9"/>
      <c r="H404" s="9"/>
      <c r="I404" s="9"/>
      <c r="J404" s="9"/>
      <c r="K404" s="9"/>
      <c r="L404" s="9"/>
      <c r="M404" s="9"/>
      <c r="N404" s="9"/>
      <c r="O404" s="9"/>
      <c r="P404" s="9"/>
      <c r="Q404" s="9"/>
      <c r="R404" s="9"/>
      <c r="S404" s="9"/>
      <c r="T404" s="9"/>
      <c r="U404" s="9"/>
      <c r="V404" s="9"/>
      <c r="W404" s="9"/>
      <c r="X404" s="9"/>
      <c r="Y404" s="9"/>
      <c r="Z404" s="9"/>
    </row>
    <row r="405" ht="12.75" customHeight="1">
      <c r="A405" s="9"/>
      <c r="B405" s="9"/>
      <c r="C405" s="9"/>
      <c r="D405" s="9"/>
      <c r="E405" s="9"/>
      <c r="F405" s="9"/>
      <c r="G405" s="9"/>
      <c r="H405" s="9"/>
      <c r="I405" s="9"/>
      <c r="J405" s="9"/>
      <c r="K405" s="9"/>
      <c r="L405" s="9"/>
      <c r="M405" s="9"/>
      <c r="N405" s="9"/>
      <c r="O405" s="9"/>
      <c r="P405" s="9"/>
      <c r="Q405" s="9"/>
      <c r="R405" s="9"/>
      <c r="S405" s="9"/>
      <c r="T405" s="9"/>
      <c r="U405" s="9"/>
      <c r="V405" s="9"/>
      <c r="W405" s="9"/>
      <c r="X405" s="9"/>
      <c r="Y405" s="9"/>
      <c r="Z405" s="9"/>
    </row>
    <row r="406" ht="12.75" customHeight="1">
      <c r="A406" s="9"/>
      <c r="B406" s="9"/>
      <c r="C406" s="9"/>
      <c r="D406" s="9"/>
      <c r="E406" s="9"/>
      <c r="F406" s="9"/>
      <c r="G406" s="9"/>
      <c r="H406" s="9"/>
      <c r="I406" s="9"/>
      <c r="J406" s="9"/>
      <c r="K406" s="9"/>
      <c r="L406" s="9"/>
      <c r="M406" s="9"/>
      <c r="N406" s="9"/>
      <c r="O406" s="9"/>
      <c r="P406" s="9"/>
      <c r="Q406" s="9"/>
      <c r="R406" s="9"/>
      <c r="S406" s="9"/>
      <c r="T406" s="9"/>
      <c r="U406" s="9"/>
      <c r="V406" s="9"/>
      <c r="W406" s="9"/>
      <c r="X406" s="9"/>
      <c r="Y406" s="9"/>
      <c r="Z406" s="9"/>
    </row>
    <row r="407" ht="12.75" customHeight="1">
      <c r="A407" s="9"/>
      <c r="B407" s="9"/>
      <c r="C407" s="9"/>
      <c r="D407" s="9"/>
      <c r="E407" s="9"/>
      <c r="F407" s="9"/>
      <c r="G407" s="9"/>
      <c r="H407" s="9"/>
      <c r="I407" s="9"/>
      <c r="J407" s="9"/>
      <c r="K407" s="9"/>
      <c r="L407" s="9"/>
      <c r="M407" s="9"/>
      <c r="N407" s="9"/>
      <c r="O407" s="9"/>
      <c r="P407" s="9"/>
      <c r="Q407" s="9"/>
      <c r="R407" s="9"/>
      <c r="S407" s="9"/>
      <c r="T407" s="9"/>
      <c r="U407" s="9"/>
      <c r="V407" s="9"/>
      <c r="W407" s="9"/>
      <c r="X407" s="9"/>
      <c r="Y407" s="9"/>
      <c r="Z407" s="9"/>
    </row>
    <row r="408" ht="12.75" customHeight="1">
      <c r="A408" s="9"/>
      <c r="B408" s="9"/>
      <c r="C408" s="9"/>
      <c r="D408" s="9"/>
      <c r="E408" s="9"/>
      <c r="F408" s="9"/>
      <c r="G408" s="9"/>
      <c r="H408" s="9"/>
      <c r="I408" s="9"/>
      <c r="J408" s="9"/>
      <c r="K408" s="9"/>
      <c r="L408" s="9"/>
      <c r="M408" s="9"/>
      <c r="N408" s="9"/>
      <c r="O408" s="9"/>
      <c r="P408" s="9"/>
      <c r="Q408" s="9"/>
      <c r="R408" s="9"/>
      <c r="S408" s="9"/>
      <c r="T408" s="9"/>
      <c r="U408" s="9"/>
      <c r="V408" s="9"/>
      <c r="W408" s="9"/>
      <c r="X408" s="9"/>
      <c r="Y408" s="9"/>
      <c r="Z408" s="9"/>
    </row>
    <row r="409" ht="12.75" customHeight="1">
      <c r="A409" s="9"/>
      <c r="B409" s="9"/>
      <c r="C409" s="9"/>
      <c r="D409" s="9"/>
      <c r="E409" s="9"/>
      <c r="F409" s="9"/>
      <c r="G409" s="9"/>
      <c r="H409" s="9"/>
      <c r="I409" s="9"/>
      <c r="J409" s="9"/>
      <c r="K409" s="9"/>
      <c r="L409" s="9"/>
      <c r="M409" s="9"/>
      <c r="N409" s="9"/>
      <c r="O409" s="9"/>
      <c r="P409" s="9"/>
      <c r="Q409" s="9"/>
      <c r="R409" s="9"/>
      <c r="S409" s="9"/>
      <c r="T409" s="9"/>
      <c r="U409" s="9"/>
      <c r="V409" s="9"/>
      <c r="W409" s="9"/>
      <c r="X409" s="9"/>
      <c r="Y409" s="9"/>
      <c r="Z409" s="9"/>
    </row>
    <row r="410" ht="12.75" customHeight="1">
      <c r="A410" s="9"/>
      <c r="B410" s="9"/>
      <c r="C410" s="9"/>
      <c r="D410" s="9"/>
      <c r="E410" s="9"/>
      <c r="F410" s="9"/>
      <c r="G410" s="9"/>
      <c r="H410" s="9"/>
      <c r="I410" s="9"/>
      <c r="J410" s="9"/>
      <c r="K410" s="9"/>
      <c r="L410" s="9"/>
      <c r="M410" s="9"/>
      <c r="N410" s="9"/>
      <c r="O410" s="9"/>
      <c r="P410" s="9"/>
      <c r="Q410" s="9"/>
      <c r="R410" s="9"/>
      <c r="S410" s="9"/>
      <c r="T410" s="9"/>
      <c r="U410" s="9"/>
      <c r="V410" s="9"/>
      <c r="W410" s="9"/>
      <c r="X410" s="9"/>
      <c r="Y410" s="9"/>
      <c r="Z410" s="9"/>
    </row>
    <row r="411" ht="12.75" customHeight="1">
      <c r="A411" s="9"/>
      <c r="B411" s="9"/>
      <c r="C411" s="9"/>
      <c r="D411" s="9"/>
      <c r="E411" s="9"/>
      <c r="F411" s="9"/>
      <c r="G411" s="9"/>
      <c r="H411" s="9"/>
      <c r="I411" s="9"/>
      <c r="J411" s="9"/>
      <c r="K411" s="9"/>
      <c r="L411" s="9"/>
      <c r="M411" s="9"/>
      <c r="N411" s="9"/>
      <c r="O411" s="9"/>
      <c r="P411" s="9"/>
      <c r="Q411" s="9"/>
      <c r="R411" s="9"/>
      <c r="S411" s="9"/>
      <c r="T411" s="9"/>
      <c r="U411" s="9"/>
      <c r="V411" s="9"/>
      <c r="W411" s="9"/>
      <c r="X411" s="9"/>
      <c r="Y411" s="9"/>
      <c r="Z411" s="9"/>
    </row>
    <row r="412" ht="12.75" customHeight="1">
      <c r="A412" s="9"/>
      <c r="B412" s="9"/>
      <c r="C412" s="9"/>
      <c r="D412" s="9"/>
      <c r="E412" s="9"/>
      <c r="F412" s="9"/>
      <c r="G412" s="9"/>
      <c r="H412" s="9"/>
      <c r="I412" s="9"/>
      <c r="J412" s="9"/>
      <c r="K412" s="9"/>
      <c r="L412" s="9"/>
      <c r="M412" s="9"/>
      <c r="N412" s="9"/>
      <c r="O412" s="9"/>
      <c r="P412" s="9"/>
      <c r="Q412" s="9"/>
      <c r="R412" s="9"/>
      <c r="S412" s="9"/>
      <c r="T412" s="9"/>
      <c r="U412" s="9"/>
      <c r="V412" s="9"/>
      <c r="W412" s="9"/>
      <c r="X412" s="9"/>
      <c r="Y412" s="9"/>
      <c r="Z412" s="9"/>
    </row>
    <row r="413" ht="12.75" customHeight="1">
      <c r="A413" s="9"/>
      <c r="B413" s="9"/>
      <c r="C413" s="9"/>
      <c r="D413" s="9"/>
      <c r="E413" s="9"/>
      <c r="F413" s="9"/>
      <c r="G413" s="9"/>
      <c r="H413" s="9"/>
      <c r="I413" s="9"/>
      <c r="J413" s="9"/>
      <c r="K413" s="9"/>
      <c r="L413" s="9"/>
      <c r="M413" s="9"/>
      <c r="N413" s="9"/>
      <c r="O413" s="9"/>
      <c r="P413" s="9"/>
      <c r="Q413" s="9"/>
      <c r="R413" s="9"/>
      <c r="S413" s="9"/>
      <c r="T413" s="9"/>
      <c r="U413" s="9"/>
      <c r="V413" s="9"/>
      <c r="W413" s="9"/>
      <c r="X413" s="9"/>
      <c r="Y413" s="9"/>
      <c r="Z413" s="9"/>
    </row>
    <row r="414" ht="12.75" customHeight="1">
      <c r="A414" s="9"/>
      <c r="B414" s="9"/>
      <c r="C414" s="9"/>
      <c r="D414" s="9"/>
      <c r="E414" s="9"/>
      <c r="F414" s="9"/>
      <c r="G414" s="9"/>
      <c r="H414" s="9"/>
      <c r="I414" s="9"/>
      <c r="J414" s="9"/>
      <c r="K414" s="9"/>
      <c r="L414" s="9"/>
      <c r="M414" s="9"/>
      <c r="N414" s="9"/>
      <c r="O414" s="9"/>
      <c r="P414" s="9"/>
      <c r="Q414" s="9"/>
      <c r="R414" s="9"/>
      <c r="S414" s="9"/>
      <c r="T414" s="9"/>
      <c r="U414" s="9"/>
      <c r="V414" s="9"/>
      <c r="W414" s="9"/>
      <c r="X414" s="9"/>
      <c r="Y414" s="9"/>
      <c r="Z414" s="9"/>
    </row>
    <row r="415" ht="12.75" customHeight="1">
      <c r="A415" s="9"/>
      <c r="B415" s="9"/>
      <c r="C415" s="9"/>
      <c r="D415" s="9"/>
      <c r="E415" s="9"/>
      <c r="F415" s="9"/>
      <c r="G415" s="9"/>
      <c r="H415" s="9"/>
      <c r="I415" s="9"/>
      <c r="J415" s="9"/>
      <c r="K415" s="9"/>
      <c r="L415" s="9"/>
      <c r="M415" s="9"/>
      <c r="N415" s="9"/>
      <c r="O415" s="9"/>
      <c r="P415" s="9"/>
      <c r="Q415" s="9"/>
      <c r="R415" s="9"/>
      <c r="S415" s="9"/>
      <c r="T415" s="9"/>
      <c r="U415" s="9"/>
      <c r="V415" s="9"/>
      <c r="W415" s="9"/>
      <c r="X415" s="9"/>
      <c r="Y415" s="9"/>
      <c r="Z415" s="9"/>
    </row>
    <row r="416" ht="12.75" customHeight="1">
      <c r="A416" s="9"/>
      <c r="B416" s="9"/>
      <c r="C416" s="9"/>
      <c r="D416" s="9"/>
      <c r="E416" s="9"/>
      <c r="F416" s="9"/>
      <c r="G416" s="9"/>
      <c r="H416" s="9"/>
      <c r="I416" s="9"/>
      <c r="J416" s="9"/>
      <c r="K416" s="9"/>
      <c r="L416" s="9"/>
      <c r="M416" s="9"/>
      <c r="N416" s="9"/>
      <c r="O416" s="9"/>
      <c r="P416" s="9"/>
      <c r="Q416" s="9"/>
      <c r="R416" s="9"/>
      <c r="S416" s="9"/>
      <c r="T416" s="9"/>
      <c r="U416" s="9"/>
      <c r="V416" s="9"/>
      <c r="W416" s="9"/>
      <c r="X416" s="9"/>
      <c r="Y416" s="9"/>
      <c r="Z416" s="9"/>
    </row>
    <row r="417" ht="12.75" customHeight="1">
      <c r="A417" s="9"/>
      <c r="B417" s="9"/>
      <c r="C417" s="9"/>
      <c r="D417" s="9"/>
      <c r="E417" s="9"/>
      <c r="F417" s="9"/>
      <c r="G417" s="9"/>
      <c r="H417" s="9"/>
      <c r="I417" s="9"/>
      <c r="J417" s="9"/>
      <c r="K417" s="9"/>
      <c r="L417" s="9"/>
      <c r="M417" s="9"/>
      <c r="N417" s="9"/>
      <c r="O417" s="9"/>
      <c r="P417" s="9"/>
      <c r="Q417" s="9"/>
      <c r="R417" s="9"/>
      <c r="S417" s="9"/>
      <c r="T417" s="9"/>
      <c r="U417" s="9"/>
      <c r="V417" s="9"/>
      <c r="W417" s="9"/>
      <c r="X417" s="9"/>
      <c r="Y417" s="9"/>
      <c r="Z417" s="9"/>
    </row>
    <row r="418" ht="12.75" customHeight="1">
      <c r="A418" s="9"/>
      <c r="B418" s="9"/>
      <c r="C418" s="9"/>
      <c r="D418" s="9"/>
      <c r="E418" s="9"/>
      <c r="F418" s="9"/>
      <c r="G418" s="9"/>
      <c r="H418" s="9"/>
      <c r="I418" s="9"/>
      <c r="J418" s="9"/>
      <c r="K418" s="9"/>
      <c r="L418" s="9"/>
      <c r="M418" s="9"/>
      <c r="N418" s="9"/>
      <c r="O418" s="9"/>
      <c r="P418" s="9"/>
      <c r="Q418" s="9"/>
      <c r="R418" s="9"/>
      <c r="S418" s="9"/>
      <c r="T418" s="9"/>
      <c r="U418" s="9"/>
      <c r="V418" s="9"/>
      <c r="W418" s="9"/>
      <c r="X418" s="9"/>
      <c r="Y418" s="9"/>
      <c r="Z418" s="9"/>
    </row>
    <row r="419" ht="12.75" customHeight="1">
      <c r="A419" s="9"/>
      <c r="B419" s="9"/>
      <c r="C419" s="9"/>
      <c r="D419" s="9"/>
      <c r="E419" s="9"/>
      <c r="F419" s="9"/>
      <c r="G419" s="9"/>
      <c r="H419" s="9"/>
      <c r="I419" s="9"/>
      <c r="J419" s="9"/>
      <c r="K419" s="9"/>
      <c r="L419" s="9"/>
      <c r="M419" s="9"/>
      <c r="N419" s="9"/>
      <c r="O419" s="9"/>
      <c r="P419" s="9"/>
      <c r="Q419" s="9"/>
      <c r="R419" s="9"/>
      <c r="S419" s="9"/>
      <c r="T419" s="9"/>
      <c r="U419" s="9"/>
      <c r="V419" s="9"/>
      <c r="W419" s="9"/>
      <c r="X419" s="9"/>
      <c r="Y419" s="9"/>
      <c r="Z419" s="9"/>
    </row>
    <row r="420" ht="12.75" customHeight="1">
      <c r="A420" s="9"/>
      <c r="B420" s="9"/>
      <c r="C420" s="9"/>
      <c r="D420" s="9"/>
      <c r="E420" s="9"/>
      <c r="F420" s="9"/>
      <c r="G420" s="9"/>
      <c r="H420" s="9"/>
      <c r="I420" s="9"/>
      <c r="J420" s="9"/>
      <c r="K420" s="9"/>
      <c r="L420" s="9"/>
      <c r="M420" s="9"/>
      <c r="N420" s="9"/>
      <c r="O420" s="9"/>
      <c r="P420" s="9"/>
      <c r="Q420" s="9"/>
      <c r="R420" s="9"/>
      <c r="S420" s="9"/>
      <c r="T420" s="9"/>
      <c r="U420" s="9"/>
      <c r="V420" s="9"/>
      <c r="W420" s="9"/>
      <c r="X420" s="9"/>
      <c r="Y420" s="9"/>
      <c r="Z420" s="9"/>
    </row>
    <row r="421" ht="12.75" customHeight="1">
      <c r="A421" s="9"/>
      <c r="B421" s="9"/>
      <c r="C421" s="9"/>
      <c r="D421" s="9"/>
      <c r="E421" s="9"/>
      <c r="F421" s="9"/>
      <c r="G421" s="9"/>
      <c r="H421" s="9"/>
      <c r="I421" s="9"/>
      <c r="J421" s="9"/>
      <c r="K421" s="9"/>
      <c r="L421" s="9"/>
      <c r="M421" s="9"/>
      <c r="N421" s="9"/>
      <c r="O421" s="9"/>
      <c r="P421" s="9"/>
      <c r="Q421" s="9"/>
      <c r="R421" s="9"/>
      <c r="S421" s="9"/>
      <c r="T421" s="9"/>
      <c r="U421" s="9"/>
      <c r="V421" s="9"/>
      <c r="W421" s="9"/>
      <c r="X421" s="9"/>
      <c r="Y421" s="9"/>
      <c r="Z421" s="9"/>
    </row>
    <row r="422" ht="12.75" customHeight="1">
      <c r="A422" s="9"/>
      <c r="B422" s="9"/>
      <c r="C422" s="9"/>
      <c r="D422" s="9"/>
      <c r="E422" s="9"/>
      <c r="F422" s="9"/>
      <c r="G422" s="9"/>
      <c r="H422" s="9"/>
      <c r="I422" s="9"/>
      <c r="J422" s="9"/>
      <c r="K422" s="9"/>
      <c r="L422" s="9"/>
      <c r="M422" s="9"/>
      <c r="N422" s="9"/>
      <c r="O422" s="9"/>
      <c r="P422" s="9"/>
      <c r="Q422" s="9"/>
      <c r="R422" s="9"/>
      <c r="S422" s="9"/>
      <c r="T422" s="9"/>
      <c r="U422" s="9"/>
      <c r="V422" s="9"/>
      <c r="W422" s="9"/>
      <c r="X422" s="9"/>
      <c r="Y422" s="9"/>
      <c r="Z422" s="9"/>
    </row>
    <row r="423" ht="12.75" customHeight="1">
      <c r="A423" s="9"/>
      <c r="B423" s="9"/>
      <c r="C423" s="9"/>
      <c r="D423" s="9"/>
      <c r="E423" s="9"/>
      <c r="F423" s="9"/>
      <c r="G423" s="9"/>
      <c r="H423" s="9"/>
      <c r="I423" s="9"/>
      <c r="J423" s="9"/>
      <c r="K423" s="9"/>
      <c r="L423" s="9"/>
      <c r="M423" s="9"/>
      <c r="N423" s="9"/>
      <c r="O423" s="9"/>
      <c r="P423" s="9"/>
      <c r="Q423" s="9"/>
      <c r="R423" s="9"/>
      <c r="S423" s="9"/>
      <c r="T423" s="9"/>
      <c r="U423" s="9"/>
      <c r="V423" s="9"/>
      <c r="W423" s="9"/>
      <c r="X423" s="9"/>
      <c r="Y423" s="9"/>
      <c r="Z423" s="9"/>
    </row>
    <row r="424" ht="12.75" customHeight="1">
      <c r="A424" s="9"/>
      <c r="B424" s="9"/>
      <c r="C424" s="9"/>
      <c r="D424" s="9"/>
      <c r="E424" s="9"/>
      <c r="F424" s="9"/>
      <c r="G424" s="9"/>
      <c r="H424" s="9"/>
      <c r="I424" s="9"/>
      <c r="J424" s="9"/>
      <c r="K424" s="9"/>
      <c r="L424" s="9"/>
      <c r="M424" s="9"/>
      <c r="N424" s="9"/>
      <c r="O424" s="9"/>
      <c r="P424" s="9"/>
      <c r="Q424" s="9"/>
      <c r="R424" s="9"/>
      <c r="S424" s="9"/>
      <c r="T424" s="9"/>
      <c r="U424" s="9"/>
      <c r="V424" s="9"/>
      <c r="W424" s="9"/>
      <c r="X424" s="9"/>
      <c r="Y424" s="9"/>
      <c r="Z424" s="9"/>
    </row>
    <row r="425" ht="12.75" customHeight="1">
      <c r="A425" s="9"/>
      <c r="B425" s="9"/>
      <c r="C425" s="9"/>
      <c r="D425" s="9"/>
      <c r="E425" s="9"/>
      <c r="F425" s="9"/>
      <c r="G425" s="9"/>
      <c r="H425" s="9"/>
      <c r="I425" s="9"/>
      <c r="J425" s="9"/>
      <c r="K425" s="9"/>
      <c r="L425" s="9"/>
      <c r="M425" s="9"/>
      <c r="N425" s="9"/>
      <c r="O425" s="9"/>
      <c r="P425" s="9"/>
      <c r="Q425" s="9"/>
      <c r="R425" s="9"/>
      <c r="S425" s="9"/>
      <c r="T425" s="9"/>
      <c r="U425" s="9"/>
      <c r="V425" s="9"/>
      <c r="W425" s="9"/>
      <c r="X425" s="9"/>
      <c r="Y425" s="9"/>
      <c r="Z425" s="9"/>
    </row>
    <row r="426" ht="12.75" customHeight="1">
      <c r="A426" s="9"/>
      <c r="B426" s="9"/>
      <c r="C426" s="9"/>
      <c r="D426" s="9"/>
      <c r="E426" s="9"/>
      <c r="F426" s="9"/>
      <c r="G426" s="9"/>
      <c r="H426" s="9"/>
      <c r="I426" s="9"/>
      <c r="J426" s="9"/>
      <c r="K426" s="9"/>
      <c r="L426" s="9"/>
      <c r="M426" s="9"/>
      <c r="N426" s="9"/>
      <c r="O426" s="9"/>
      <c r="P426" s="9"/>
      <c r="Q426" s="9"/>
      <c r="R426" s="9"/>
      <c r="S426" s="9"/>
      <c r="T426" s="9"/>
      <c r="U426" s="9"/>
      <c r="V426" s="9"/>
      <c r="W426" s="9"/>
      <c r="X426" s="9"/>
      <c r="Y426" s="9"/>
      <c r="Z426" s="9"/>
    </row>
    <row r="427" ht="12.75" customHeight="1">
      <c r="A427" s="9"/>
      <c r="B427" s="9"/>
      <c r="C427" s="9"/>
      <c r="D427" s="9"/>
      <c r="E427" s="9"/>
      <c r="F427" s="9"/>
      <c r="G427" s="9"/>
      <c r="H427" s="9"/>
      <c r="I427" s="9"/>
      <c r="J427" s="9"/>
      <c r="K427" s="9"/>
      <c r="L427" s="9"/>
      <c r="M427" s="9"/>
      <c r="N427" s="9"/>
      <c r="O427" s="9"/>
      <c r="P427" s="9"/>
      <c r="Q427" s="9"/>
      <c r="R427" s="9"/>
      <c r="S427" s="9"/>
      <c r="T427" s="9"/>
      <c r="U427" s="9"/>
      <c r="V427" s="9"/>
      <c r="W427" s="9"/>
      <c r="X427" s="9"/>
      <c r="Y427" s="9"/>
      <c r="Z427" s="9"/>
    </row>
    <row r="428" ht="12.75" customHeight="1">
      <c r="A428" s="9"/>
      <c r="B428" s="9"/>
      <c r="C428" s="9"/>
      <c r="D428" s="9"/>
      <c r="E428" s="9"/>
      <c r="F428" s="9"/>
      <c r="G428" s="9"/>
      <c r="H428" s="9"/>
      <c r="I428" s="9"/>
      <c r="J428" s="9"/>
      <c r="K428" s="9"/>
      <c r="L428" s="9"/>
      <c r="M428" s="9"/>
      <c r="N428" s="9"/>
      <c r="O428" s="9"/>
      <c r="P428" s="9"/>
      <c r="Q428" s="9"/>
      <c r="R428" s="9"/>
      <c r="S428" s="9"/>
      <c r="T428" s="9"/>
      <c r="U428" s="9"/>
      <c r="V428" s="9"/>
      <c r="W428" s="9"/>
      <c r="X428" s="9"/>
      <c r="Y428" s="9"/>
      <c r="Z428" s="9"/>
    </row>
    <row r="429" ht="12.75" customHeight="1">
      <c r="A429" s="9"/>
      <c r="B429" s="9"/>
      <c r="C429" s="9"/>
      <c r="D429" s="9"/>
      <c r="E429" s="9"/>
      <c r="F429" s="9"/>
      <c r="G429" s="9"/>
      <c r="H429" s="9"/>
      <c r="I429" s="9"/>
      <c r="J429" s="9"/>
      <c r="K429" s="9"/>
      <c r="L429" s="9"/>
      <c r="M429" s="9"/>
      <c r="N429" s="9"/>
      <c r="O429" s="9"/>
      <c r="P429" s="9"/>
      <c r="Q429" s="9"/>
      <c r="R429" s="9"/>
      <c r="S429" s="9"/>
      <c r="T429" s="9"/>
      <c r="U429" s="9"/>
      <c r="V429" s="9"/>
      <c r="W429" s="9"/>
      <c r="X429" s="9"/>
      <c r="Y429" s="9"/>
      <c r="Z429" s="9"/>
    </row>
    <row r="430" ht="12.75" customHeight="1">
      <c r="A430" s="9"/>
      <c r="B430" s="9"/>
      <c r="C430" s="9"/>
      <c r="D430" s="9"/>
      <c r="E430" s="9"/>
      <c r="F430" s="9"/>
      <c r="G430" s="9"/>
      <c r="H430" s="9"/>
      <c r="I430" s="9"/>
      <c r="J430" s="9"/>
      <c r="K430" s="9"/>
      <c r="L430" s="9"/>
      <c r="M430" s="9"/>
      <c r="N430" s="9"/>
      <c r="O430" s="9"/>
      <c r="P430" s="9"/>
      <c r="Q430" s="9"/>
      <c r="R430" s="9"/>
      <c r="S430" s="9"/>
      <c r="T430" s="9"/>
      <c r="U430" s="9"/>
      <c r="V430" s="9"/>
      <c r="W430" s="9"/>
      <c r="X430" s="9"/>
      <c r="Y430" s="9"/>
      <c r="Z430" s="9"/>
    </row>
    <row r="431" ht="12.75" customHeight="1">
      <c r="A431" s="9"/>
      <c r="B431" s="9"/>
      <c r="C431" s="9"/>
      <c r="D431" s="9"/>
      <c r="E431" s="9"/>
      <c r="F431" s="9"/>
      <c r="G431" s="9"/>
      <c r="H431" s="9"/>
      <c r="I431" s="9"/>
      <c r="J431" s="9"/>
      <c r="K431" s="9"/>
      <c r="L431" s="9"/>
      <c r="M431" s="9"/>
      <c r="N431" s="9"/>
      <c r="O431" s="9"/>
      <c r="P431" s="9"/>
      <c r="Q431" s="9"/>
      <c r="R431" s="9"/>
      <c r="S431" s="9"/>
      <c r="T431" s="9"/>
      <c r="U431" s="9"/>
      <c r="V431" s="9"/>
      <c r="W431" s="9"/>
      <c r="X431" s="9"/>
      <c r="Y431" s="9"/>
      <c r="Z431" s="9"/>
    </row>
    <row r="432" ht="12.75" customHeight="1">
      <c r="A432" s="9"/>
      <c r="B432" s="9"/>
      <c r="C432" s="9"/>
      <c r="D432" s="9"/>
      <c r="E432" s="9"/>
      <c r="F432" s="9"/>
      <c r="G432" s="9"/>
      <c r="H432" s="9"/>
      <c r="I432" s="9"/>
      <c r="J432" s="9"/>
      <c r="K432" s="9"/>
      <c r="L432" s="9"/>
      <c r="M432" s="9"/>
      <c r="N432" s="9"/>
      <c r="O432" s="9"/>
      <c r="P432" s="9"/>
      <c r="Q432" s="9"/>
      <c r="R432" s="9"/>
      <c r="S432" s="9"/>
      <c r="T432" s="9"/>
      <c r="U432" s="9"/>
      <c r="V432" s="9"/>
      <c r="W432" s="9"/>
      <c r="X432" s="9"/>
      <c r="Y432" s="9"/>
      <c r="Z432" s="9"/>
    </row>
    <row r="433" ht="12.75" customHeight="1">
      <c r="A433" s="9"/>
      <c r="B433" s="9"/>
      <c r="C433" s="9"/>
      <c r="D433" s="9"/>
      <c r="E433" s="9"/>
      <c r="F433" s="9"/>
      <c r="G433" s="9"/>
      <c r="H433" s="9"/>
      <c r="I433" s="9"/>
      <c r="J433" s="9"/>
      <c r="K433" s="9"/>
      <c r="L433" s="9"/>
      <c r="M433" s="9"/>
      <c r="N433" s="9"/>
      <c r="O433" s="9"/>
      <c r="P433" s="9"/>
      <c r="Q433" s="9"/>
      <c r="R433" s="9"/>
      <c r="S433" s="9"/>
      <c r="T433" s="9"/>
      <c r="U433" s="9"/>
      <c r="V433" s="9"/>
      <c r="W433" s="9"/>
      <c r="X433" s="9"/>
      <c r="Y433" s="9"/>
      <c r="Z433" s="9"/>
    </row>
    <row r="434" ht="12.75" customHeight="1">
      <c r="A434" s="9"/>
      <c r="B434" s="9"/>
      <c r="C434" s="9"/>
      <c r="D434" s="9"/>
      <c r="E434" s="9"/>
      <c r="F434" s="9"/>
      <c r="G434" s="9"/>
      <c r="H434" s="9"/>
      <c r="I434" s="9"/>
      <c r="J434" s="9"/>
      <c r="K434" s="9"/>
      <c r="L434" s="9"/>
      <c r="M434" s="9"/>
      <c r="N434" s="9"/>
      <c r="O434" s="9"/>
      <c r="P434" s="9"/>
      <c r="Q434" s="9"/>
      <c r="R434" s="9"/>
      <c r="S434" s="9"/>
      <c r="T434" s="9"/>
      <c r="U434" s="9"/>
      <c r="V434" s="9"/>
      <c r="W434" s="9"/>
      <c r="X434" s="9"/>
      <c r="Y434" s="9"/>
      <c r="Z434" s="9"/>
    </row>
    <row r="435" ht="12.75" customHeight="1">
      <c r="A435" s="9"/>
      <c r="B435" s="9"/>
      <c r="C435" s="9"/>
      <c r="D435" s="9"/>
      <c r="E435" s="9"/>
      <c r="F435" s="9"/>
      <c r="G435" s="9"/>
      <c r="H435" s="9"/>
      <c r="I435" s="9"/>
      <c r="J435" s="9"/>
      <c r="K435" s="9"/>
      <c r="L435" s="9"/>
      <c r="M435" s="9"/>
      <c r="N435" s="9"/>
      <c r="O435" s="9"/>
      <c r="P435" s="9"/>
      <c r="Q435" s="9"/>
      <c r="R435" s="9"/>
      <c r="S435" s="9"/>
      <c r="T435" s="9"/>
      <c r="U435" s="9"/>
      <c r="V435" s="9"/>
      <c r="W435" s="9"/>
      <c r="X435" s="9"/>
      <c r="Y435" s="9"/>
      <c r="Z435" s="9"/>
    </row>
    <row r="436" ht="12.75" customHeight="1">
      <c r="A436" s="9"/>
      <c r="B436" s="9"/>
      <c r="C436" s="9"/>
      <c r="D436" s="9"/>
      <c r="E436" s="9"/>
      <c r="F436" s="9"/>
      <c r="G436" s="9"/>
      <c r="H436" s="9"/>
      <c r="I436" s="9"/>
      <c r="J436" s="9"/>
      <c r="K436" s="9"/>
      <c r="L436" s="9"/>
      <c r="M436" s="9"/>
      <c r="N436" s="9"/>
      <c r="O436" s="9"/>
      <c r="P436" s="9"/>
      <c r="Q436" s="9"/>
      <c r="R436" s="9"/>
      <c r="S436" s="9"/>
      <c r="T436" s="9"/>
      <c r="U436" s="9"/>
      <c r="V436" s="9"/>
      <c r="W436" s="9"/>
      <c r="X436" s="9"/>
      <c r="Y436" s="9"/>
      <c r="Z436" s="9"/>
    </row>
    <row r="437" ht="12.75" customHeight="1">
      <c r="A437" s="9"/>
      <c r="B437" s="9"/>
      <c r="C437" s="9"/>
      <c r="D437" s="9"/>
      <c r="E437" s="9"/>
      <c r="F437" s="9"/>
      <c r="G437" s="9"/>
      <c r="H437" s="9"/>
      <c r="I437" s="9"/>
      <c r="J437" s="9"/>
      <c r="K437" s="9"/>
      <c r="L437" s="9"/>
      <c r="M437" s="9"/>
      <c r="N437" s="9"/>
      <c r="O437" s="9"/>
      <c r="P437" s="9"/>
      <c r="Q437" s="9"/>
      <c r="R437" s="9"/>
      <c r="S437" s="9"/>
      <c r="T437" s="9"/>
      <c r="U437" s="9"/>
      <c r="V437" s="9"/>
      <c r="W437" s="9"/>
      <c r="X437" s="9"/>
      <c r="Y437" s="9"/>
      <c r="Z437" s="9"/>
    </row>
    <row r="438" ht="12.75" customHeight="1">
      <c r="A438" s="9"/>
      <c r="B438" s="9"/>
      <c r="C438" s="9"/>
      <c r="D438" s="9"/>
      <c r="E438" s="9"/>
      <c r="F438" s="9"/>
      <c r="G438" s="9"/>
      <c r="H438" s="9"/>
      <c r="I438" s="9"/>
      <c r="J438" s="9"/>
      <c r="K438" s="9"/>
      <c r="L438" s="9"/>
      <c r="M438" s="9"/>
      <c r="N438" s="9"/>
      <c r="O438" s="9"/>
      <c r="P438" s="9"/>
      <c r="Q438" s="9"/>
      <c r="R438" s="9"/>
      <c r="S438" s="9"/>
      <c r="T438" s="9"/>
      <c r="U438" s="9"/>
      <c r="V438" s="9"/>
      <c r="W438" s="9"/>
      <c r="X438" s="9"/>
      <c r="Y438" s="9"/>
      <c r="Z438" s="9"/>
    </row>
    <row r="439" ht="12.75" customHeight="1">
      <c r="A439" s="9"/>
      <c r="B439" s="9"/>
      <c r="C439" s="9"/>
      <c r="D439" s="9"/>
      <c r="E439" s="9"/>
      <c r="F439" s="9"/>
      <c r="G439" s="9"/>
      <c r="H439" s="9"/>
      <c r="I439" s="9"/>
      <c r="J439" s="9"/>
      <c r="K439" s="9"/>
      <c r="L439" s="9"/>
      <c r="M439" s="9"/>
      <c r="N439" s="9"/>
      <c r="O439" s="9"/>
      <c r="P439" s="9"/>
      <c r="Q439" s="9"/>
      <c r="R439" s="9"/>
      <c r="S439" s="9"/>
      <c r="T439" s="9"/>
      <c r="U439" s="9"/>
      <c r="V439" s="9"/>
      <c r="W439" s="9"/>
      <c r="X439" s="9"/>
      <c r="Y439" s="9"/>
      <c r="Z439" s="9"/>
    </row>
    <row r="440" ht="12.75" customHeight="1">
      <c r="A440" s="9"/>
      <c r="B440" s="9"/>
      <c r="C440" s="9"/>
      <c r="D440" s="9"/>
      <c r="E440" s="9"/>
      <c r="F440" s="9"/>
      <c r="G440" s="9"/>
      <c r="H440" s="9"/>
      <c r="I440" s="9"/>
      <c r="J440" s="9"/>
      <c r="K440" s="9"/>
      <c r="L440" s="9"/>
      <c r="M440" s="9"/>
      <c r="N440" s="9"/>
      <c r="O440" s="9"/>
      <c r="P440" s="9"/>
      <c r="Q440" s="9"/>
      <c r="R440" s="9"/>
      <c r="S440" s="9"/>
      <c r="T440" s="9"/>
      <c r="U440" s="9"/>
      <c r="V440" s="9"/>
      <c r="W440" s="9"/>
      <c r="X440" s="9"/>
      <c r="Y440" s="9"/>
      <c r="Z440" s="9"/>
    </row>
    <row r="441" ht="12.75" customHeight="1">
      <c r="A441" s="9"/>
      <c r="B441" s="9"/>
      <c r="C441" s="9"/>
      <c r="D441" s="9"/>
      <c r="E441" s="9"/>
      <c r="F441" s="9"/>
      <c r="G441" s="9"/>
      <c r="H441" s="9"/>
      <c r="I441" s="9"/>
      <c r="J441" s="9"/>
      <c r="K441" s="9"/>
      <c r="L441" s="9"/>
      <c r="M441" s="9"/>
      <c r="N441" s="9"/>
      <c r="O441" s="9"/>
      <c r="P441" s="9"/>
      <c r="Q441" s="9"/>
      <c r="R441" s="9"/>
      <c r="S441" s="9"/>
      <c r="T441" s="9"/>
      <c r="U441" s="9"/>
      <c r="V441" s="9"/>
      <c r="W441" s="9"/>
      <c r="X441" s="9"/>
      <c r="Y441" s="9"/>
      <c r="Z441" s="9"/>
    </row>
    <row r="442" ht="12.75" customHeight="1">
      <c r="A442" s="9"/>
      <c r="B442" s="9"/>
      <c r="C442" s="9"/>
      <c r="D442" s="9"/>
      <c r="E442" s="9"/>
      <c r="F442" s="9"/>
      <c r="G442" s="9"/>
      <c r="H442" s="9"/>
      <c r="I442" s="9"/>
      <c r="J442" s="9"/>
      <c r="K442" s="9"/>
      <c r="L442" s="9"/>
      <c r="M442" s="9"/>
      <c r="N442" s="9"/>
      <c r="O442" s="9"/>
      <c r="P442" s="9"/>
      <c r="Q442" s="9"/>
      <c r="R442" s="9"/>
      <c r="S442" s="9"/>
      <c r="T442" s="9"/>
      <c r="U442" s="9"/>
      <c r="V442" s="9"/>
      <c r="W442" s="9"/>
      <c r="X442" s="9"/>
      <c r="Y442" s="9"/>
      <c r="Z442" s="9"/>
    </row>
    <row r="443" ht="12.75" customHeight="1">
      <c r="A443" s="9"/>
      <c r="B443" s="9"/>
      <c r="C443" s="9"/>
      <c r="D443" s="9"/>
      <c r="E443" s="9"/>
      <c r="F443" s="9"/>
      <c r="G443" s="9"/>
      <c r="H443" s="9"/>
      <c r="I443" s="9"/>
      <c r="J443" s="9"/>
      <c r="K443" s="9"/>
      <c r="L443" s="9"/>
      <c r="M443" s="9"/>
      <c r="N443" s="9"/>
      <c r="O443" s="9"/>
      <c r="P443" s="9"/>
      <c r="Q443" s="9"/>
      <c r="R443" s="9"/>
      <c r="S443" s="9"/>
      <c r="T443" s="9"/>
      <c r="U443" s="9"/>
      <c r="V443" s="9"/>
      <c r="W443" s="9"/>
      <c r="X443" s="9"/>
      <c r="Y443" s="9"/>
      <c r="Z443" s="9"/>
    </row>
    <row r="444" ht="12.75" customHeight="1">
      <c r="A444" s="9"/>
      <c r="B444" s="9"/>
      <c r="C444" s="9"/>
      <c r="D444" s="9"/>
      <c r="E444" s="9"/>
      <c r="F444" s="9"/>
      <c r="G444" s="9"/>
      <c r="H444" s="9"/>
      <c r="I444" s="9"/>
      <c r="J444" s="9"/>
      <c r="K444" s="9"/>
      <c r="L444" s="9"/>
      <c r="M444" s="9"/>
      <c r="N444" s="9"/>
      <c r="O444" s="9"/>
      <c r="P444" s="9"/>
      <c r="Q444" s="9"/>
      <c r="R444" s="9"/>
      <c r="S444" s="9"/>
      <c r="T444" s="9"/>
      <c r="U444" s="9"/>
      <c r="V444" s="9"/>
      <c r="W444" s="9"/>
      <c r="X444" s="9"/>
      <c r="Y444" s="9"/>
      <c r="Z444" s="9"/>
    </row>
    <row r="445" ht="12.75" customHeight="1">
      <c r="A445" s="9"/>
      <c r="B445" s="9"/>
      <c r="C445" s="9"/>
      <c r="D445" s="9"/>
      <c r="E445" s="9"/>
      <c r="F445" s="9"/>
      <c r="G445" s="9"/>
      <c r="H445" s="9"/>
      <c r="I445" s="9"/>
      <c r="J445" s="9"/>
      <c r="K445" s="9"/>
      <c r="L445" s="9"/>
      <c r="M445" s="9"/>
      <c r="N445" s="9"/>
      <c r="O445" s="9"/>
      <c r="P445" s="9"/>
      <c r="Q445" s="9"/>
      <c r="R445" s="9"/>
      <c r="S445" s="9"/>
      <c r="T445" s="9"/>
      <c r="U445" s="9"/>
      <c r="V445" s="9"/>
      <c r="W445" s="9"/>
      <c r="X445" s="9"/>
      <c r="Y445" s="9"/>
      <c r="Z445" s="9"/>
    </row>
    <row r="446" ht="12.75" customHeight="1">
      <c r="A446" s="9"/>
      <c r="B446" s="9"/>
      <c r="C446" s="9"/>
      <c r="D446" s="9"/>
      <c r="E446" s="9"/>
      <c r="F446" s="9"/>
      <c r="G446" s="9"/>
      <c r="H446" s="9"/>
      <c r="I446" s="9"/>
      <c r="J446" s="9"/>
      <c r="K446" s="9"/>
      <c r="L446" s="9"/>
      <c r="M446" s="9"/>
      <c r="N446" s="9"/>
      <c r="O446" s="9"/>
      <c r="P446" s="9"/>
      <c r="Q446" s="9"/>
      <c r="R446" s="9"/>
      <c r="S446" s="9"/>
      <c r="T446" s="9"/>
      <c r="U446" s="9"/>
      <c r="V446" s="9"/>
      <c r="W446" s="9"/>
      <c r="X446" s="9"/>
      <c r="Y446" s="9"/>
      <c r="Z446" s="9"/>
    </row>
    <row r="447" ht="12.75" customHeight="1">
      <c r="A447" s="9"/>
      <c r="B447" s="9"/>
      <c r="C447" s="9"/>
      <c r="D447" s="9"/>
      <c r="E447" s="9"/>
      <c r="F447" s="9"/>
      <c r="G447" s="9"/>
      <c r="H447" s="9"/>
      <c r="I447" s="9"/>
      <c r="J447" s="9"/>
      <c r="K447" s="9"/>
      <c r="L447" s="9"/>
      <c r="M447" s="9"/>
      <c r="N447" s="9"/>
      <c r="O447" s="9"/>
      <c r="P447" s="9"/>
      <c r="Q447" s="9"/>
      <c r="R447" s="9"/>
      <c r="S447" s="9"/>
      <c r="T447" s="9"/>
      <c r="U447" s="9"/>
      <c r="V447" s="9"/>
      <c r="W447" s="9"/>
      <c r="X447" s="9"/>
      <c r="Y447" s="9"/>
      <c r="Z447" s="9"/>
    </row>
    <row r="448" ht="12.75" customHeight="1">
      <c r="A448" s="9"/>
      <c r="B448" s="9"/>
      <c r="C448" s="9"/>
      <c r="D448" s="9"/>
      <c r="E448" s="9"/>
      <c r="F448" s="9"/>
      <c r="G448" s="9"/>
      <c r="H448" s="9"/>
      <c r="I448" s="9"/>
      <c r="J448" s="9"/>
      <c r="K448" s="9"/>
      <c r="L448" s="9"/>
      <c r="M448" s="9"/>
      <c r="N448" s="9"/>
      <c r="O448" s="9"/>
      <c r="P448" s="9"/>
      <c r="Q448" s="9"/>
      <c r="R448" s="9"/>
      <c r="S448" s="9"/>
      <c r="T448" s="9"/>
      <c r="U448" s="9"/>
      <c r="V448" s="9"/>
      <c r="W448" s="9"/>
      <c r="X448" s="9"/>
      <c r="Y448" s="9"/>
      <c r="Z448" s="9"/>
    </row>
    <row r="449" ht="12.75" customHeight="1">
      <c r="A449" s="9"/>
      <c r="B449" s="9"/>
      <c r="C449" s="9"/>
      <c r="D449" s="9"/>
      <c r="E449" s="9"/>
      <c r="F449" s="9"/>
      <c r="G449" s="9"/>
      <c r="H449" s="9"/>
      <c r="I449" s="9"/>
      <c r="J449" s="9"/>
      <c r="K449" s="9"/>
      <c r="L449" s="9"/>
      <c r="M449" s="9"/>
      <c r="N449" s="9"/>
      <c r="O449" s="9"/>
      <c r="P449" s="9"/>
      <c r="Q449" s="9"/>
      <c r="R449" s="9"/>
      <c r="S449" s="9"/>
      <c r="T449" s="9"/>
      <c r="U449" s="9"/>
      <c r="V449" s="9"/>
      <c r="W449" s="9"/>
      <c r="X449" s="9"/>
      <c r="Y449" s="9"/>
      <c r="Z449" s="9"/>
    </row>
    <row r="450" ht="12.75" customHeight="1">
      <c r="A450" s="9"/>
      <c r="B450" s="9"/>
      <c r="C450" s="9"/>
      <c r="D450" s="9"/>
      <c r="E450" s="9"/>
      <c r="F450" s="9"/>
      <c r="G450" s="9"/>
      <c r="H450" s="9"/>
      <c r="I450" s="9"/>
      <c r="J450" s="9"/>
      <c r="K450" s="9"/>
      <c r="L450" s="9"/>
      <c r="M450" s="9"/>
      <c r="N450" s="9"/>
      <c r="O450" s="9"/>
      <c r="P450" s="9"/>
      <c r="Q450" s="9"/>
      <c r="R450" s="9"/>
      <c r="S450" s="9"/>
      <c r="T450" s="9"/>
      <c r="U450" s="9"/>
      <c r="V450" s="9"/>
      <c r="W450" s="9"/>
      <c r="X450" s="9"/>
      <c r="Y450" s="9"/>
      <c r="Z450" s="9"/>
    </row>
    <row r="451" ht="12.75" customHeight="1">
      <c r="A451" s="9"/>
      <c r="B451" s="9"/>
      <c r="C451" s="9"/>
      <c r="D451" s="9"/>
      <c r="E451" s="9"/>
      <c r="F451" s="9"/>
      <c r="G451" s="9"/>
      <c r="H451" s="9"/>
      <c r="I451" s="9"/>
      <c r="J451" s="9"/>
      <c r="K451" s="9"/>
      <c r="L451" s="9"/>
      <c r="M451" s="9"/>
      <c r="N451" s="9"/>
      <c r="O451" s="9"/>
      <c r="P451" s="9"/>
      <c r="Q451" s="9"/>
      <c r="R451" s="9"/>
      <c r="S451" s="9"/>
      <c r="T451" s="9"/>
      <c r="U451" s="9"/>
      <c r="V451" s="9"/>
      <c r="W451" s="9"/>
      <c r="X451" s="9"/>
      <c r="Y451" s="9"/>
      <c r="Z451" s="9"/>
    </row>
    <row r="452" ht="12.75" customHeight="1">
      <c r="A452" s="9"/>
      <c r="B452" s="9"/>
      <c r="C452" s="9"/>
      <c r="D452" s="9"/>
      <c r="E452" s="9"/>
      <c r="F452" s="9"/>
      <c r="G452" s="9"/>
      <c r="H452" s="9"/>
      <c r="I452" s="9"/>
      <c r="J452" s="9"/>
      <c r="K452" s="9"/>
      <c r="L452" s="9"/>
      <c r="M452" s="9"/>
      <c r="N452" s="9"/>
      <c r="O452" s="9"/>
      <c r="P452" s="9"/>
      <c r="Q452" s="9"/>
      <c r="R452" s="9"/>
      <c r="S452" s="9"/>
      <c r="T452" s="9"/>
      <c r="U452" s="9"/>
      <c r="V452" s="9"/>
      <c r="W452" s="9"/>
      <c r="X452" s="9"/>
      <c r="Y452" s="9"/>
      <c r="Z452" s="9"/>
    </row>
    <row r="453" ht="12.75" customHeight="1">
      <c r="A453" s="9"/>
      <c r="B453" s="9"/>
      <c r="C453" s="9"/>
      <c r="D453" s="9"/>
      <c r="E453" s="9"/>
      <c r="F453" s="9"/>
      <c r="G453" s="9"/>
      <c r="H453" s="9"/>
      <c r="I453" s="9"/>
      <c r="J453" s="9"/>
      <c r="K453" s="9"/>
      <c r="L453" s="9"/>
      <c r="M453" s="9"/>
      <c r="N453" s="9"/>
      <c r="O453" s="9"/>
      <c r="P453" s="9"/>
      <c r="Q453" s="9"/>
      <c r="R453" s="9"/>
      <c r="S453" s="9"/>
      <c r="T453" s="9"/>
      <c r="U453" s="9"/>
      <c r="V453" s="9"/>
      <c r="W453" s="9"/>
      <c r="X453" s="9"/>
      <c r="Y453" s="9"/>
      <c r="Z453" s="9"/>
    </row>
    <row r="454" ht="12.75" customHeight="1">
      <c r="A454" s="9"/>
      <c r="B454" s="9"/>
      <c r="C454" s="9"/>
      <c r="D454" s="9"/>
      <c r="E454" s="9"/>
      <c r="F454" s="9"/>
      <c r="G454" s="9"/>
      <c r="H454" s="9"/>
      <c r="I454" s="9"/>
      <c r="J454" s="9"/>
      <c r="K454" s="9"/>
      <c r="L454" s="9"/>
      <c r="M454" s="9"/>
      <c r="N454" s="9"/>
      <c r="O454" s="9"/>
      <c r="P454" s="9"/>
      <c r="Q454" s="9"/>
      <c r="R454" s="9"/>
      <c r="S454" s="9"/>
      <c r="T454" s="9"/>
      <c r="U454" s="9"/>
      <c r="V454" s="9"/>
      <c r="W454" s="9"/>
      <c r="X454" s="9"/>
      <c r="Y454" s="9"/>
      <c r="Z454" s="9"/>
    </row>
    <row r="455" ht="12.75" customHeight="1">
      <c r="A455" s="9"/>
      <c r="B455" s="9"/>
      <c r="C455" s="9"/>
      <c r="D455" s="9"/>
      <c r="E455" s="9"/>
      <c r="F455" s="9"/>
      <c r="G455" s="9"/>
      <c r="H455" s="9"/>
      <c r="I455" s="9"/>
      <c r="J455" s="9"/>
      <c r="K455" s="9"/>
      <c r="L455" s="9"/>
      <c r="M455" s="9"/>
      <c r="N455" s="9"/>
      <c r="O455" s="9"/>
      <c r="P455" s="9"/>
      <c r="Q455" s="9"/>
      <c r="R455" s="9"/>
      <c r="S455" s="9"/>
      <c r="T455" s="9"/>
      <c r="U455" s="9"/>
      <c r="V455" s="9"/>
      <c r="W455" s="9"/>
      <c r="X455" s="9"/>
      <c r="Y455" s="9"/>
      <c r="Z455" s="9"/>
    </row>
    <row r="456" ht="12.75" customHeight="1">
      <c r="A456" s="9"/>
      <c r="B456" s="9"/>
      <c r="C456" s="9"/>
      <c r="D456" s="9"/>
      <c r="E456" s="9"/>
      <c r="F456" s="9"/>
      <c r="G456" s="9"/>
      <c r="H456" s="9"/>
      <c r="I456" s="9"/>
      <c r="J456" s="9"/>
      <c r="K456" s="9"/>
      <c r="L456" s="9"/>
      <c r="M456" s="9"/>
      <c r="N456" s="9"/>
      <c r="O456" s="9"/>
      <c r="P456" s="9"/>
      <c r="Q456" s="9"/>
      <c r="R456" s="9"/>
      <c r="S456" s="9"/>
      <c r="T456" s="9"/>
      <c r="U456" s="9"/>
      <c r="V456" s="9"/>
      <c r="W456" s="9"/>
      <c r="X456" s="9"/>
      <c r="Y456" s="9"/>
      <c r="Z456" s="9"/>
    </row>
    <row r="457" ht="12.75" customHeight="1">
      <c r="A457" s="9"/>
      <c r="B457" s="9"/>
      <c r="C457" s="9"/>
      <c r="D457" s="9"/>
      <c r="E457" s="9"/>
      <c r="F457" s="9"/>
      <c r="G457" s="9"/>
      <c r="H457" s="9"/>
      <c r="I457" s="9"/>
      <c r="J457" s="9"/>
      <c r="K457" s="9"/>
      <c r="L457" s="9"/>
      <c r="M457" s="9"/>
      <c r="N457" s="9"/>
      <c r="O457" s="9"/>
      <c r="P457" s="9"/>
      <c r="Q457" s="9"/>
      <c r="R457" s="9"/>
      <c r="S457" s="9"/>
      <c r="T457" s="9"/>
      <c r="U457" s="9"/>
      <c r="V457" s="9"/>
      <c r="W457" s="9"/>
      <c r="X457" s="9"/>
      <c r="Y457" s="9"/>
      <c r="Z457" s="9"/>
    </row>
    <row r="458" ht="12.75" customHeight="1">
      <c r="A458" s="9"/>
      <c r="B458" s="9"/>
      <c r="C458" s="9"/>
      <c r="D458" s="9"/>
      <c r="E458" s="9"/>
      <c r="F458" s="9"/>
      <c r="G458" s="9"/>
      <c r="H458" s="9"/>
      <c r="I458" s="9"/>
      <c r="J458" s="9"/>
      <c r="K458" s="9"/>
      <c r="L458" s="9"/>
      <c r="M458" s="9"/>
      <c r="N458" s="9"/>
      <c r="O458" s="9"/>
      <c r="P458" s="9"/>
      <c r="Q458" s="9"/>
      <c r="R458" s="9"/>
      <c r="S458" s="9"/>
      <c r="T458" s="9"/>
      <c r="U458" s="9"/>
      <c r="V458" s="9"/>
      <c r="W458" s="9"/>
      <c r="X458" s="9"/>
      <c r="Y458" s="9"/>
      <c r="Z458" s="9"/>
    </row>
    <row r="459" ht="12.75" customHeight="1">
      <c r="A459" s="9"/>
      <c r="B459" s="9"/>
      <c r="C459" s="9"/>
      <c r="D459" s="9"/>
      <c r="E459" s="9"/>
      <c r="F459" s="9"/>
      <c r="G459" s="9"/>
      <c r="H459" s="9"/>
      <c r="I459" s="9"/>
      <c r="J459" s="9"/>
      <c r="K459" s="9"/>
      <c r="L459" s="9"/>
      <c r="M459" s="9"/>
      <c r="N459" s="9"/>
      <c r="O459" s="9"/>
      <c r="P459" s="9"/>
      <c r="Q459" s="9"/>
      <c r="R459" s="9"/>
      <c r="S459" s="9"/>
      <c r="T459" s="9"/>
      <c r="U459" s="9"/>
      <c r="V459" s="9"/>
      <c r="W459" s="9"/>
      <c r="X459" s="9"/>
      <c r="Y459" s="9"/>
      <c r="Z459" s="9"/>
    </row>
    <row r="460" ht="12.75" customHeight="1">
      <c r="A460" s="9"/>
      <c r="B460" s="9"/>
      <c r="C460" s="9"/>
      <c r="D460" s="9"/>
      <c r="E460" s="9"/>
      <c r="F460" s="9"/>
      <c r="G460" s="9"/>
      <c r="H460" s="9"/>
      <c r="I460" s="9"/>
      <c r="J460" s="9"/>
      <c r="K460" s="9"/>
      <c r="L460" s="9"/>
      <c r="M460" s="9"/>
      <c r="N460" s="9"/>
      <c r="O460" s="9"/>
      <c r="P460" s="9"/>
      <c r="Q460" s="9"/>
      <c r="R460" s="9"/>
      <c r="S460" s="9"/>
      <c r="T460" s="9"/>
      <c r="U460" s="9"/>
      <c r="V460" s="9"/>
      <c r="W460" s="9"/>
      <c r="X460" s="9"/>
      <c r="Y460" s="9"/>
      <c r="Z460" s="9"/>
    </row>
    <row r="461" ht="12.75" customHeight="1">
      <c r="A461" s="9"/>
      <c r="B461" s="9"/>
      <c r="C461" s="9"/>
      <c r="D461" s="9"/>
      <c r="E461" s="9"/>
      <c r="F461" s="9"/>
      <c r="G461" s="9"/>
      <c r="H461" s="9"/>
      <c r="I461" s="9"/>
      <c r="J461" s="9"/>
      <c r="K461" s="9"/>
      <c r="L461" s="9"/>
      <c r="M461" s="9"/>
      <c r="N461" s="9"/>
      <c r="O461" s="9"/>
      <c r="P461" s="9"/>
      <c r="Q461" s="9"/>
      <c r="R461" s="9"/>
      <c r="S461" s="9"/>
      <c r="T461" s="9"/>
      <c r="U461" s="9"/>
      <c r="V461" s="9"/>
      <c r="W461" s="9"/>
      <c r="X461" s="9"/>
      <c r="Y461" s="9"/>
      <c r="Z461" s="9"/>
    </row>
    <row r="462" ht="12.75" customHeight="1">
      <c r="A462" s="9"/>
      <c r="B462" s="9"/>
      <c r="C462" s="9"/>
      <c r="D462" s="9"/>
      <c r="E462" s="9"/>
      <c r="F462" s="9"/>
      <c r="G462" s="9"/>
      <c r="H462" s="9"/>
      <c r="I462" s="9"/>
      <c r="J462" s="9"/>
      <c r="K462" s="9"/>
      <c r="L462" s="9"/>
      <c r="M462" s="9"/>
      <c r="N462" s="9"/>
      <c r="O462" s="9"/>
      <c r="P462" s="9"/>
      <c r="Q462" s="9"/>
      <c r="R462" s="9"/>
      <c r="S462" s="9"/>
      <c r="T462" s="9"/>
      <c r="U462" s="9"/>
      <c r="V462" s="9"/>
      <c r="W462" s="9"/>
      <c r="X462" s="9"/>
      <c r="Y462" s="9"/>
      <c r="Z462" s="9"/>
    </row>
    <row r="463" ht="12.75" customHeight="1">
      <c r="A463" s="9"/>
      <c r="B463" s="9"/>
      <c r="C463" s="9"/>
      <c r="D463" s="9"/>
      <c r="E463" s="9"/>
      <c r="F463" s="9"/>
      <c r="G463" s="9"/>
      <c r="H463" s="9"/>
      <c r="I463" s="9"/>
      <c r="J463" s="9"/>
      <c r="K463" s="9"/>
      <c r="L463" s="9"/>
      <c r="M463" s="9"/>
      <c r="N463" s="9"/>
      <c r="O463" s="9"/>
      <c r="P463" s="9"/>
      <c r="Q463" s="9"/>
      <c r="R463" s="9"/>
      <c r="S463" s="9"/>
      <c r="T463" s="9"/>
      <c r="U463" s="9"/>
      <c r="V463" s="9"/>
      <c r="W463" s="9"/>
      <c r="X463" s="9"/>
      <c r="Y463" s="9"/>
      <c r="Z463" s="9"/>
    </row>
    <row r="464" ht="12.75" customHeight="1">
      <c r="A464" s="9"/>
      <c r="B464" s="9"/>
      <c r="C464" s="9"/>
      <c r="D464" s="9"/>
      <c r="E464" s="9"/>
      <c r="F464" s="9"/>
      <c r="G464" s="9"/>
      <c r="H464" s="9"/>
      <c r="I464" s="9"/>
      <c r="J464" s="9"/>
      <c r="K464" s="9"/>
      <c r="L464" s="9"/>
      <c r="M464" s="9"/>
      <c r="N464" s="9"/>
      <c r="O464" s="9"/>
      <c r="P464" s="9"/>
      <c r="Q464" s="9"/>
      <c r="R464" s="9"/>
      <c r="S464" s="9"/>
      <c r="T464" s="9"/>
      <c r="U464" s="9"/>
      <c r="V464" s="9"/>
      <c r="W464" s="9"/>
      <c r="X464" s="9"/>
      <c r="Y464" s="9"/>
      <c r="Z464" s="9"/>
    </row>
    <row r="465" ht="12.75" customHeight="1">
      <c r="A465" s="9"/>
      <c r="B465" s="9"/>
      <c r="C465" s="9"/>
      <c r="D465" s="9"/>
      <c r="E465" s="9"/>
      <c r="F465" s="9"/>
      <c r="G465" s="9"/>
      <c r="H465" s="9"/>
      <c r="I465" s="9"/>
      <c r="J465" s="9"/>
      <c r="K465" s="9"/>
      <c r="L465" s="9"/>
      <c r="M465" s="9"/>
      <c r="N465" s="9"/>
      <c r="O465" s="9"/>
      <c r="P465" s="9"/>
      <c r="Q465" s="9"/>
      <c r="R465" s="9"/>
      <c r="S465" s="9"/>
      <c r="T465" s="9"/>
      <c r="U465" s="9"/>
      <c r="V465" s="9"/>
      <c r="W465" s="9"/>
      <c r="X465" s="9"/>
      <c r="Y465" s="9"/>
      <c r="Z465" s="9"/>
    </row>
    <row r="466" ht="12.75" customHeight="1">
      <c r="A466" s="9"/>
      <c r="B466" s="9"/>
      <c r="C466" s="9"/>
      <c r="D466" s="9"/>
      <c r="E466" s="9"/>
      <c r="F466" s="9"/>
      <c r="G466" s="9"/>
      <c r="H466" s="9"/>
      <c r="I466" s="9"/>
      <c r="J466" s="9"/>
      <c r="K466" s="9"/>
      <c r="L466" s="9"/>
      <c r="M466" s="9"/>
      <c r="N466" s="9"/>
      <c r="O466" s="9"/>
      <c r="P466" s="9"/>
      <c r="Q466" s="9"/>
      <c r="R466" s="9"/>
      <c r="S466" s="9"/>
      <c r="T466" s="9"/>
      <c r="U466" s="9"/>
      <c r="V466" s="9"/>
      <c r="W466" s="9"/>
      <c r="X466" s="9"/>
      <c r="Y466" s="9"/>
      <c r="Z466" s="9"/>
    </row>
    <row r="467" ht="12.75" customHeight="1">
      <c r="A467" s="9"/>
      <c r="B467" s="9"/>
      <c r="C467" s="9"/>
      <c r="D467" s="9"/>
      <c r="E467" s="9"/>
      <c r="F467" s="9"/>
      <c r="G467" s="9"/>
      <c r="H467" s="9"/>
      <c r="I467" s="9"/>
      <c r="J467" s="9"/>
      <c r="K467" s="9"/>
      <c r="L467" s="9"/>
      <c r="M467" s="9"/>
      <c r="N467" s="9"/>
      <c r="O467" s="9"/>
      <c r="P467" s="9"/>
      <c r="Q467" s="9"/>
      <c r="R467" s="9"/>
      <c r="S467" s="9"/>
      <c r="T467" s="9"/>
      <c r="U467" s="9"/>
      <c r="V467" s="9"/>
      <c r="W467" s="9"/>
      <c r="X467" s="9"/>
      <c r="Y467" s="9"/>
      <c r="Z467" s="9"/>
    </row>
    <row r="468" ht="12.75" customHeight="1">
      <c r="A468" s="9"/>
      <c r="B468" s="9"/>
      <c r="C468" s="9"/>
      <c r="D468" s="9"/>
      <c r="E468" s="9"/>
      <c r="F468" s="9"/>
      <c r="G468" s="9"/>
      <c r="H468" s="9"/>
      <c r="I468" s="9"/>
      <c r="J468" s="9"/>
      <c r="K468" s="9"/>
      <c r="L468" s="9"/>
      <c r="M468" s="9"/>
      <c r="N468" s="9"/>
      <c r="O468" s="9"/>
      <c r="P468" s="9"/>
      <c r="Q468" s="9"/>
      <c r="R468" s="9"/>
      <c r="S468" s="9"/>
      <c r="T468" s="9"/>
      <c r="U468" s="9"/>
      <c r="V468" s="9"/>
      <c r="W468" s="9"/>
      <c r="X468" s="9"/>
      <c r="Y468" s="9"/>
      <c r="Z468" s="9"/>
    </row>
    <row r="469" ht="12.75" customHeight="1">
      <c r="A469" s="9"/>
      <c r="B469" s="9"/>
      <c r="C469" s="9"/>
      <c r="D469" s="9"/>
      <c r="E469" s="9"/>
      <c r="F469" s="9"/>
      <c r="G469" s="9"/>
      <c r="H469" s="9"/>
      <c r="I469" s="9"/>
      <c r="J469" s="9"/>
      <c r="K469" s="9"/>
      <c r="L469" s="9"/>
      <c r="M469" s="9"/>
      <c r="N469" s="9"/>
      <c r="O469" s="9"/>
      <c r="P469" s="9"/>
      <c r="Q469" s="9"/>
      <c r="R469" s="9"/>
      <c r="S469" s="9"/>
      <c r="T469" s="9"/>
      <c r="U469" s="9"/>
      <c r="V469" s="9"/>
      <c r="W469" s="9"/>
      <c r="X469" s="9"/>
      <c r="Y469" s="9"/>
      <c r="Z469" s="9"/>
    </row>
    <row r="470" ht="12.75" customHeight="1">
      <c r="A470" s="9"/>
      <c r="B470" s="9"/>
      <c r="C470" s="9"/>
      <c r="D470" s="9"/>
      <c r="E470" s="9"/>
      <c r="F470" s="9"/>
      <c r="G470" s="9"/>
      <c r="H470" s="9"/>
      <c r="I470" s="9"/>
      <c r="J470" s="9"/>
      <c r="K470" s="9"/>
      <c r="L470" s="9"/>
      <c r="M470" s="9"/>
      <c r="N470" s="9"/>
      <c r="O470" s="9"/>
      <c r="P470" s="9"/>
      <c r="Q470" s="9"/>
      <c r="R470" s="9"/>
      <c r="S470" s="9"/>
      <c r="T470" s="9"/>
      <c r="U470" s="9"/>
      <c r="V470" s="9"/>
      <c r="W470" s="9"/>
      <c r="X470" s="9"/>
      <c r="Y470" s="9"/>
      <c r="Z470" s="9"/>
    </row>
    <row r="471" ht="12.75" customHeight="1">
      <c r="A471" s="9"/>
      <c r="B471" s="9"/>
      <c r="C471" s="9"/>
      <c r="D471" s="9"/>
      <c r="E471" s="9"/>
      <c r="F471" s="9"/>
      <c r="G471" s="9"/>
      <c r="H471" s="9"/>
      <c r="I471" s="9"/>
      <c r="J471" s="9"/>
      <c r="K471" s="9"/>
      <c r="L471" s="9"/>
      <c r="M471" s="9"/>
      <c r="N471" s="9"/>
      <c r="O471" s="9"/>
      <c r="P471" s="9"/>
      <c r="Q471" s="9"/>
      <c r="R471" s="9"/>
      <c r="S471" s="9"/>
      <c r="T471" s="9"/>
      <c r="U471" s="9"/>
      <c r="V471" s="9"/>
      <c r="W471" s="9"/>
      <c r="X471" s="9"/>
      <c r="Y471" s="9"/>
      <c r="Z471" s="9"/>
    </row>
    <row r="472" ht="12.75" customHeight="1">
      <c r="A472" s="9"/>
      <c r="B472" s="9"/>
      <c r="C472" s="9"/>
      <c r="D472" s="9"/>
      <c r="E472" s="9"/>
      <c r="F472" s="9"/>
      <c r="G472" s="9"/>
      <c r="H472" s="9"/>
      <c r="I472" s="9"/>
      <c r="J472" s="9"/>
      <c r="K472" s="9"/>
      <c r="L472" s="9"/>
      <c r="M472" s="9"/>
      <c r="N472" s="9"/>
      <c r="O472" s="9"/>
      <c r="P472" s="9"/>
      <c r="Q472" s="9"/>
      <c r="R472" s="9"/>
      <c r="S472" s="9"/>
      <c r="T472" s="9"/>
      <c r="U472" s="9"/>
      <c r="V472" s="9"/>
      <c r="W472" s="9"/>
      <c r="X472" s="9"/>
      <c r="Y472" s="9"/>
      <c r="Z472" s="9"/>
    </row>
    <row r="473" ht="12.75" customHeight="1">
      <c r="A473" s="9"/>
      <c r="B473" s="9"/>
      <c r="C473" s="9"/>
      <c r="D473" s="9"/>
      <c r="E473" s="9"/>
      <c r="F473" s="9"/>
      <c r="G473" s="9"/>
      <c r="H473" s="9"/>
      <c r="I473" s="9"/>
      <c r="J473" s="9"/>
      <c r="K473" s="9"/>
      <c r="L473" s="9"/>
      <c r="M473" s="9"/>
      <c r="N473" s="9"/>
      <c r="O473" s="9"/>
      <c r="P473" s="9"/>
      <c r="Q473" s="9"/>
      <c r="R473" s="9"/>
      <c r="S473" s="9"/>
      <c r="T473" s="9"/>
      <c r="U473" s="9"/>
      <c r="V473" s="9"/>
      <c r="W473" s="9"/>
      <c r="X473" s="9"/>
      <c r="Y473" s="9"/>
      <c r="Z473" s="9"/>
    </row>
    <row r="474" ht="12.75" customHeight="1">
      <c r="A474" s="9"/>
      <c r="B474" s="9"/>
      <c r="C474" s="9"/>
      <c r="D474" s="9"/>
      <c r="E474" s="9"/>
      <c r="F474" s="9"/>
      <c r="G474" s="9"/>
      <c r="H474" s="9"/>
      <c r="I474" s="9"/>
      <c r="J474" s="9"/>
      <c r="K474" s="9"/>
      <c r="L474" s="9"/>
      <c r="M474" s="9"/>
      <c r="N474" s="9"/>
      <c r="O474" s="9"/>
      <c r="P474" s="9"/>
      <c r="Q474" s="9"/>
      <c r="R474" s="9"/>
      <c r="S474" s="9"/>
      <c r="T474" s="9"/>
      <c r="U474" s="9"/>
      <c r="V474" s="9"/>
      <c r="W474" s="9"/>
      <c r="X474" s="9"/>
      <c r="Y474" s="9"/>
      <c r="Z474" s="9"/>
    </row>
    <row r="475" ht="12.75" customHeight="1">
      <c r="A475" s="9"/>
      <c r="B475" s="9"/>
      <c r="C475" s="9"/>
      <c r="D475" s="9"/>
      <c r="E475" s="9"/>
      <c r="F475" s="9"/>
      <c r="G475" s="9"/>
      <c r="H475" s="9"/>
      <c r="I475" s="9"/>
      <c r="J475" s="9"/>
      <c r="K475" s="9"/>
      <c r="L475" s="9"/>
      <c r="M475" s="9"/>
      <c r="N475" s="9"/>
      <c r="O475" s="9"/>
      <c r="P475" s="9"/>
      <c r="Q475" s="9"/>
      <c r="R475" s="9"/>
      <c r="S475" s="9"/>
      <c r="T475" s="9"/>
      <c r="U475" s="9"/>
      <c r="V475" s="9"/>
      <c r="W475" s="9"/>
      <c r="X475" s="9"/>
      <c r="Y475" s="9"/>
      <c r="Z475" s="9"/>
    </row>
    <row r="476" ht="12.75" customHeight="1">
      <c r="A476" s="9"/>
      <c r="B476" s="9"/>
      <c r="C476" s="9"/>
      <c r="D476" s="9"/>
      <c r="E476" s="9"/>
      <c r="F476" s="9"/>
      <c r="G476" s="9"/>
      <c r="H476" s="9"/>
      <c r="I476" s="9"/>
      <c r="J476" s="9"/>
      <c r="K476" s="9"/>
      <c r="L476" s="9"/>
      <c r="M476" s="9"/>
      <c r="N476" s="9"/>
      <c r="O476" s="9"/>
      <c r="P476" s="9"/>
      <c r="Q476" s="9"/>
      <c r="R476" s="9"/>
      <c r="S476" s="9"/>
      <c r="T476" s="9"/>
      <c r="U476" s="9"/>
      <c r="V476" s="9"/>
      <c r="W476" s="9"/>
      <c r="X476" s="9"/>
      <c r="Y476" s="9"/>
      <c r="Z476" s="9"/>
    </row>
    <row r="477" ht="12.75" customHeight="1">
      <c r="A477" s="9"/>
      <c r="B477" s="9"/>
      <c r="C477" s="9"/>
      <c r="D477" s="9"/>
      <c r="E477" s="9"/>
      <c r="F477" s="9"/>
      <c r="G477" s="9"/>
      <c r="H477" s="9"/>
      <c r="I477" s="9"/>
      <c r="J477" s="9"/>
      <c r="K477" s="9"/>
      <c r="L477" s="9"/>
      <c r="M477" s="9"/>
      <c r="N477" s="9"/>
      <c r="O477" s="9"/>
      <c r="P477" s="9"/>
      <c r="Q477" s="9"/>
      <c r="R477" s="9"/>
      <c r="S477" s="9"/>
      <c r="T477" s="9"/>
      <c r="U477" s="9"/>
      <c r="V477" s="9"/>
      <c r="W477" s="9"/>
      <c r="X477" s="9"/>
      <c r="Y477" s="9"/>
      <c r="Z477" s="9"/>
    </row>
    <row r="478" ht="12.75" customHeight="1">
      <c r="A478" s="9"/>
      <c r="B478" s="9"/>
      <c r="C478" s="9"/>
      <c r="D478" s="9"/>
      <c r="E478" s="9"/>
      <c r="F478" s="9"/>
      <c r="G478" s="9"/>
      <c r="H478" s="9"/>
      <c r="I478" s="9"/>
      <c r="J478" s="9"/>
      <c r="K478" s="9"/>
      <c r="L478" s="9"/>
      <c r="M478" s="9"/>
      <c r="N478" s="9"/>
      <c r="O478" s="9"/>
      <c r="P478" s="9"/>
      <c r="Q478" s="9"/>
      <c r="R478" s="9"/>
      <c r="S478" s="9"/>
      <c r="T478" s="9"/>
      <c r="U478" s="9"/>
      <c r="V478" s="9"/>
      <c r="W478" s="9"/>
      <c r="X478" s="9"/>
      <c r="Y478" s="9"/>
      <c r="Z478" s="9"/>
    </row>
    <row r="479" ht="12.75" customHeight="1">
      <c r="A479" s="9"/>
      <c r="B479" s="9"/>
      <c r="C479" s="9"/>
      <c r="D479" s="9"/>
      <c r="E479" s="9"/>
      <c r="F479" s="9"/>
      <c r="G479" s="9"/>
      <c r="H479" s="9"/>
      <c r="I479" s="9"/>
      <c r="J479" s="9"/>
      <c r="K479" s="9"/>
      <c r="L479" s="9"/>
      <c r="M479" s="9"/>
      <c r="N479" s="9"/>
      <c r="O479" s="9"/>
      <c r="P479" s="9"/>
      <c r="Q479" s="9"/>
      <c r="R479" s="9"/>
      <c r="S479" s="9"/>
      <c r="T479" s="9"/>
      <c r="U479" s="9"/>
      <c r="V479" s="9"/>
      <c r="W479" s="9"/>
      <c r="X479" s="9"/>
      <c r="Y479" s="9"/>
      <c r="Z479" s="9"/>
    </row>
    <row r="480" ht="12.75" customHeight="1">
      <c r="A480" s="9"/>
      <c r="B480" s="9"/>
      <c r="C480" s="9"/>
      <c r="D480" s="9"/>
      <c r="E480" s="9"/>
      <c r="F480" s="9"/>
      <c r="G480" s="9"/>
      <c r="H480" s="9"/>
      <c r="I480" s="9"/>
      <c r="J480" s="9"/>
      <c r="K480" s="9"/>
      <c r="L480" s="9"/>
      <c r="M480" s="9"/>
      <c r="N480" s="9"/>
      <c r="O480" s="9"/>
      <c r="P480" s="9"/>
      <c r="Q480" s="9"/>
      <c r="R480" s="9"/>
      <c r="S480" s="9"/>
      <c r="T480" s="9"/>
      <c r="U480" s="9"/>
      <c r="V480" s="9"/>
      <c r="W480" s="9"/>
      <c r="X480" s="9"/>
      <c r="Y480" s="9"/>
      <c r="Z480" s="9"/>
    </row>
    <row r="481" ht="12.75" customHeight="1">
      <c r="A481" s="9"/>
      <c r="B481" s="9"/>
      <c r="C481" s="9"/>
      <c r="D481" s="9"/>
      <c r="E481" s="9"/>
      <c r="F481" s="9"/>
      <c r="G481" s="9"/>
      <c r="H481" s="9"/>
      <c r="I481" s="9"/>
      <c r="J481" s="9"/>
      <c r="K481" s="9"/>
      <c r="L481" s="9"/>
      <c r="M481" s="9"/>
      <c r="N481" s="9"/>
      <c r="O481" s="9"/>
      <c r="P481" s="9"/>
      <c r="Q481" s="9"/>
      <c r="R481" s="9"/>
      <c r="S481" s="9"/>
      <c r="T481" s="9"/>
      <c r="U481" s="9"/>
      <c r="V481" s="9"/>
      <c r="W481" s="9"/>
      <c r="X481" s="9"/>
      <c r="Y481" s="9"/>
      <c r="Z481" s="9"/>
    </row>
    <row r="482" ht="12.75" customHeight="1">
      <c r="A482" s="9"/>
      <c r="B482" s="9"/>
      <c r="C482" s="9"/>
      <c r="D482" s="9"/>
      <c r="E482" s="9"/>
      <c r="F482" s="9"/>
      <c r="G482" s="9"/>
      <c r="H482" s="9"/>
      <c r="I482" s="9"/>
      <c r="J482" s="9"/>
      <c r="K482" s="9"/>
      <c r="L482" s="9"/>
      <c r="M482" s="9"/>
      <c r="N482" s="9"/>
      <c r="O482" s="9"/>
      <c r="P482" s="9"/>
      <c r="Q482" s="9"/>
      <c r="R482" s="9"/>
      <c r="S482" s="9"/>
      <c r="T482" s="9"/>
      <c r="U482" s="9"/>
      <c r="V482" s="9"/>
      <c r="W482" s="9"/>
      <c r="X482" s="9"/>
      <c r="Y482" s="9"/>
      <c r="Z482" s="9"/>
    </row>
    <row r="483" ht="12.75" customHeight="1">
      <c r="A483" s="9"/>
      <c r="B483" s="9"/>
      <c r="C483" s="9"/>
      <c r="D483" s="9"/>
      <c r="E483" s="9"/>
      <c r="F483" s="9"/>
      <c r="G483" s="9"/>
      <c r="H483" s="9"/>
      <c r="I483" s="9"/>
      <c r="J483" s="9"/>
      <c r="K483" s="9"/>
      <c r="L483" s="9"/>
      <c r="M483" s="9"/>
      <c r="N483" s="9"/>
      <c r="O483" s="9"/>
      <c r="P483" s="9"/>
      <c r="Q483" s="9"/>
      <c r="R483" s="9"/>
      <c r="S483" s="9"/>
      <c r="T483" s="9"/>
      <c r="U483" s="9"/>
      <c r="V483" s="9"/>
      <c r="W483" s="9"/>
      <c r="X483" s="9"/>
      <c r="Y483" s="9"/>
      <c r="Z483" s="9"/>
    </row>
    <row r="484" ht="12.75" customHeight="1">
      <c r="A484" s="9"/>
      <c r="B484" s="9"/>
      <c r="C484" s="9"/>
      <c r="D484" s="9"/>
      <c r="E484" s="9"/>
      <c r="F484" s="9"/>
      <c r="G484" s="9"/>
      <c r="H484" s="9"/>
      <c r="I484" s="9"/>
      <c r="J484" s="9"/>
      <c r="K484" s="9"/>
      <c r="L484" s="9"/>
      <c r="M484" s="9"/>
      <c r="N484" s="9"/>
      <c r="O484" s="9"/>
      <c r="P484" s="9"/>
      <c r="Q484" s="9"/>
      <c r="R484" s="9"/>
      <c r="S484" s="9"/>
      <c r="T484" s="9"/>
      <c r="U484" s="9"/>
      <c r="V484" s="9"/>
      <c r="W484" s="9"/>
      <c r="X484" s="9"/>
      <c r="Y484" s="9"/>
      <c r="Z484" s="9"/>
    </row>
    <row r="485" ht="12.75" customHeight="1">
      <c r="A485" s="9"/>
      <c r="B485" s="9"/>
      <c r="C485" s="9"/>
      <c r="D485" s="9"/>
      <c r="E485" s="9"/>
      <c r="F485" s="9"/>
      <c r="G485" s="9"/>
      <c r="H485" s="9"/>
      <c r="I485" s="9"/>
      <c r="J485" s="9"/>
      <c r="K485" s="9"/>
      <c r="L485" s="9"/>
      <c r="M485" s="9"/>
      <c r="N485" s="9"/>
      <c r="O485" s="9"/>
      <c r="P485" s="9"/>
      <c r="Q485" s="9"/>
      <c r="R485" s="9"/>
      <c r="S485" s="9"/>
      <c r="T485" s="9"/>
      <c r="U485" s="9"/>
      <c r="V485" s="9"/>
      <c r="W485" s="9"/>
      <c r="X485" s="9"/>
      <c r="Y485" s="9"/>
      <c r="Z485" s="9"/>
    </row>
    <row r="486" ht="12.75" customHeight="1">
      <c r="A486" s="9"/>
      <c r="B486" s="9"/>
      <c r="C486" s="9"/>
      <c r="D486" s="9"/>
      <c r="E486" s="9"/>
      <c r="F486" s="9"/>
      <c r="G486" s="9"/>
      <c r="H486" s="9"/>
      <c r="I486" s="9"/>
      <c r="J486" s="9"/>
      <c r="K486" s="9"/>
      <c r="L486" s="9"/>
      <c r="M486" s="9"/>
      <c r="N486" s="9"/>
      <c r="O486" s="9"/>
      <c r="P486" s="9"/>
      <c r="Q486" s="9"/>
      <c r="R486" s="9"/>
      <c r="S486" s="9"/>
      <c r="T486" s="9"/>
      <c r="U486" s="9"/>
      <c r="V486" s="9"/>
      <c r="W486" s="9"/>
      <c r="X486" s="9"/>
      <c r="Y486" s="9"/>
      <c r="Z486" s="9"/>
    </row>
    <row r="487" ht="12.75" customHeight="1">
      <c r="A487" s="9"/>
      <c r="B487" s="9"/>
      <c r="C487" s="9"/>
      <c r="D487" s="9"/>
      <c r="E487" s="9"/>
      <c r="F487" s="9"/>
      <c r="G487" s="9"/>
      <c r="H487" s="9"/>
      <c r="I487" s="9"/>
      <c r="J487" s="9"/>
      <c r="K487" s="9"/>
      <c r="L487" s="9"/>
      <c r="M487" s="9"/>
      <c r="N487" s="9"/>
      <c r="O487" s="9"/>
      <c r="P487" s="9"/>
      <c r="Q487" s="9"/>
      <c r="R487" s="9"/>
      <c r="S487" s="9"/>
      <c r="T487" s="9"/>
      <c r="U487" s="9"/>
      <c r="V487" s="9"/>
      <c r="W487" s="9"/>
      <c r="X487" s="9"/>
      <c r="Y487" s="9"/>
      <c r="Z487" s="9"/>
    </row>
    <row r="488" ht="12.75" customHeight="1">
      <c r="A488" s="9"/>
      <c r="B488" s="9"/>
      <c r="C488" s="9"/>
      <c r="D488" s="9"/>
      <c r="E488" s="9"/>
      <c r="F488" s="9"/>
      <c r="G488" s="9"/>
      <c r="H488" s="9"/>
      <c r="I488" s="9"/>
      <c r="J488" s="9"/>
      <c r="K488" s="9"/>
      <c r="L488" s="9"/>
      <c r="M488" s="9"/>
      <c r="N488" s="9"/>
      <c r="O488" s="9"/>
      <c r="P488" s="9"/>
      <c r="Q488" s="9"/>
      <c r="R488" s="9"/>
      <c r="S488" s="9"/>
      <c r="T488" s="9"/>
      <c r="U488" s="9"/>
      <c r="V488" s="9"/>
      <c r="W488" s="9"/>
      <c r="X488" s="9"/>
      <c r="Y488" s="9"/>
      <c r="Z488" s="9"/>
    </row>
    <row r="489" ht="12.75" customHeight="1">
      <c r="A489" s="9"/>
      <c r="B489" s="9"/>
      <c r="C489" s="9"/>
      <c r="D489" s="9"/>
      <c r="E489" s="9"/>
      <c r="F489" s="9"/>
      <c r="G489" s="9"/>
      <c r="H489" s="9"/>
      <c r="I489" s="9"/>
      <c r="J489" s="9"/>
      <c r="K489" s="9"/>
      <c r="L489" s="9"/>
      <c r="M489" s="9"/>
      <c r="N489" s="9"/>
      <c r="O489" s="9"/>
      <c r="P489" s="9"/>
      <c r="Q489" s="9"/>
      <c r="R489" s="9"/>
      <c r="S489" s="9"/>
      <c r="T489" s="9"/>
      <c r="U489" s="9"/>
      <c r="V489" s="9"/>
      <c r="W489" s="9"/>
      <c r="X489" s="9"/>
      <c r="Y489" s="9"/>
      <c r="Z489" s="9"/>
    </row>
    <row r="490" ht="12.75" customHeight="1">
      <c r="A490" s="9"/>
      <c r="B490" s="9"/>
      <c r="C490" s="9"/>
      <c r="D490" s="9"/>
      <c r="E490" s="9"/>
      <c r="F490" s="9"/>
      <c r="G490" s="9"/>
      <c r="H490" s="9"/>
      <c r="I490" s="9"/>
      <c r="J490" s="9"/>
      <c r="K490" s="9"/>
      <c r="L490" s="9"/>
      <c r="M490" s="9"/>
      <c r="N490" s="9"/>
      <c r="O490" s="9"/>
      <c r="P490" s="9"/>
      <c r="Q490" s="9"/>
      <c r="R490" s="9"/>
      <c r="S490" s="9"/>
      <c r="T490" s="9"/>
      <c r="U490" s="9"/>
      <c r="V490" s="9"/>
      <c r="W490" s="9"/>
      <c r="X490" s="9"/>
      <c r="Y490" s="9"/>
      <c r="Z490" s="9"/>
    </row>
    <row r="491" ht="12.75" customHeight="1">
      <c r="A491" s="9"/>
      <c r="B491" s="9"/>
      <c r="C491" s="9"/>
      <c r="D491" s="9"/>
      <c r="E491" s="9"/>
      <c r="F491" s="9"/>
      <c r="G491" s="9"/>
      <c r="H491" s="9"/>
      <c r="I491" s="9"/>
      <c r="J491" s="9"/>
      <c r="K491" s="9"/>
      <c r="L491" s="9"/>
      <c r="M491" s="9"/>
      <c r="N491" s="9"/>
      <c r="O491" s="9"/>
      <c r="P491" s="9"/>
      <c r="Q491" s="9"/>
      <c r="R491" s="9"/>
      <c r="S491" s="9"/>
      <c r="T491" s="9"/>
      <c r="U491" s="9"/>
      <c r="V491" s="9"/>
      <c r="W491" s="9"/>
      <c r="X491" s="9"/>
      <c r="Y491" s="9"/>
      <c r="Z491" s="9"/>
    </row>
    <row r="492" ht="12.75" customHeight="1">
      <c r="A492" s="9"/>
      <c r="B492" s="9"/>
      <c r="C492" s="9"/>
      <c r="D492" s="9"/>
      <c r="E492" s="9"/>
      <c r="F492" s="9"/>
      <c r="G492" s="9"/>
      <c r="H492" s="9"/>
      <c r="I492" s="9"/>
      <c r="J492" s="9"/>
      <c r="K492" s="9"/>
      <c r="L492" s="9"/>
      <c r="M492" s="9"/>
      <c r="N492" s="9"/>
      <c r="O492" s="9"/>
      <c r="P492" s="9"/>
      <c r="Q492" s="9"/>
      <c r="R492" s="9"/>
      <c r="S492" s="9"/>
      <c r="T492" s="9"/>
      <c r="U492" s="9"/>
      <c r="V492" s="9"/>
      <c r="W492" s="9"/>
      <c r="X492" s="9"/>
      <c r="Y492" s="9"/>
      <c r="Z492" s="9"/>
    </row>
    <row r="493" ht="12.75" customHeight="1">
      <c r="A493" s="9"/>
      <c r="B493" s="9"/>
      <c r="C493" s="9"/>
      <c r="D493" s="9"/>
      <c r="E493" s="9"/>
      <c r="F493" s="9"/>
      <c r="G493" s="9"/>
      <c r="H493" s="9"/>
      <c r="I493" s="9"/>
      <c r="J493" s="9"/>
      <c r="K493" s="9"/>
      <c r="L493" s="9"/>
      <c r="M493" s="9"/>
      <c r="N493" s="9"/>
      <c r="O493" s="9"/>
      <c r="P493" s="9"/>
      <c r="Q493" s="9"/>
      <c r="R493" s="9"/>
      <c r="S493" s="9"/>
      <c r="T493" s="9"/>
      <c r="U493" s="9"/>
      <c r="V493" s="9"/>
      <c r="W493" s="9"/>
      <c r="X493" s="9"/>
      <c r="Y493" s="9"/>
      <c r="Z493" s="9"/>
    </row>
    <row r="494" ht="12.75" customHeight="1">
      <c r="A494" s="9"/>
      <c r="B494" s="9"/>
      <c r="C494" s="9"/>
      <c r="D494" s="9"/>
      <c r="E494" s="9"/>
      <c r="F494" s="9"/>
      <c r="G494" s="9"/>
      <c r="H494" s="9"/>
      <c r="I494" s="9"/>
      <c r="J494" s="9"/>
      <c r="K494" s="9"/>
      <c r="L494" s="9"/>
      <c r="M494" s="9"/>
      <c r="N494" s="9"/>
      <c r="O494" s="9"/>
      <c r="P494" s="9"/>
      <c r="Q494" s="9"/>
      <c r="R494" s="9"/>
      <c r="S494" s="9"/>
      <c r="T494" s="9"/>
      <c r="U494" s="9"/>
      <c r="V494" s="9"/>
      <c r="W494" s="9"/>
      <c r="X494" s="9"/>
      <c r="Y494" s="9"/>
      <c r="Z494" s="9"/>
    </row>
    <row r="495" ht="12.75" customHeight="1">
      <c r="A495" s="9"/>
      <c r="B495" s="9"/>
      <c r="C495" s="9"/>
      <c r="D495" s="9"/>
      <c r="E495" s="9"/>
      <c r="F495" s="9"/>
      <c r="G495" s="9"/>
      <c r="H495" s="9"/>
      <c r="I495" s="9"/>
      <c r="J495" s="9"/>
      <c r="K495" s="9"/>
      <c r="L495" s="9"/>
      <c r="M495" s="9"/>
      <c r="N495" s="9"/>
      <c r="O495" s="9"/>
      <c r="P495" s="9"/>
      <c r="Q495" s="9"/>
      <c r="R495" s="9"/>
      <c r="S495" s="9"/>
      <c r="T495" s="9"/>
      <c r="U495" s="9"/>
      <c r="V495" s="9"/>
      <c r="W495" s="9"/>
      <c r="X495" s="9"/>
      <c r="Y495" s="9"/>
      <c r="Z495" s="9"/>
    </row>
    <row r="496" ht="12.75" customHeight="1">
      <c r="A496" s="9"/>
      <c r="B496" s="9"/>
      <c r="C496" s="9"/>
      <c r="D496" s="9"/>
      <c r="E496" s="9"/>
      <c r="F496" s="9"/>
      <c r="G496" s="9"/>
      <c r="H496" s="9"/>
      <c r="I496" s="9"/>
      <c r="J496" s="9"/>
      <c r="K496" s="9"/>
      <c r="L496" s="9"/>
      <c r="M496" s="9"/>
      <c r="N496" s="9"/>
      <c r="O496" s="9"/>
      <c r="P496" s="9"/>
      <c r="Q496" s="9"/>
      <c r="R496" s="9"/>
      <c r="S496" s="9"/>
      <c r="T496" s="9"/>
      <c r="U496" s="9"/>
      <c r="V496" s="9"/>
      <c r="W496" s="9"/>
      <c r="X496" s="9"/>
      <c r="Y496" s="9"/>
      <c r="Z496" s="9"/>
    </row>
    <row r="497" ht="12.75" customHeight="1">
      <c r="A497" s="9"/>
      <c r="B497" s="9"/>
      <c r="C497" s="9"/>
      <c r="D497" s="9"/>
      <c r="E497" s="9"/>
      <c r="F497" s="9"/>
      <c r="G497" s="9"/>
      <c r="H497" s="9"/>
      <c r="I497" s="9"/>
      <c r="J497" s="9"/>
      <c r="K497" s="9"/>
      <c r="L497" s="9"/>
      <c r="M497" s="9"/>
      <c r="N497" s="9"/>
      <c r="O497" s="9"/>
      <c r="P497" s="9"/>
      <c r="Q497" s="9"/>
      <c r="R497" s="9"/>
      <c r="S497" s="9"/>
      <c r="T497" s="9"/>
      <c r="U497" s="9"/>
      <c r="V497" s="9"/>
      <c r="W497" s="9"/>
      <c r="X497" s="9"/>
      <c r="Y497" s="9"/>
      <c r="Z497" s="9"/>
    </row>
    <row r="498" ht="12.75" customHeight="1">
      <c r="A498" s="9"/>
      <c r="B498" s="9"/>
      <c r="C498" s="9"/>
      <c r="D498" s="9"/>
      <c r="E498" s="9"/>
      <c r="F498" s="9"/>
      <c r="G498" s="9"/>
      <c r="H498" s="9"/>
      <c r="I498" s="9"/>
      <c r="J498" s="9"/>
      <c r="K498" s="9"/>
      <c r="L498" s="9"/>
      <c r="M498" s="9"/>
      <c r="N498" s="9"/>
      <c r="O498" s="9"/>
      <c r="P498" s="9"/>
      <c r="Q498" s="9"/>
      <c r="R498" s="9"/>
      <c r="S498" s="9"/>
      <c r="T498" s="9"/>
      <c r="U498" s="9"/>
      <c r="V498" s="9"/>
      <c r="W498" s="9"/>
      <c r="X498" s="9"/>
      <c r="Y498" s="9"/>
      <c r="Z498" s="9"/>
    </row>
    <row r="499" ht="12.75" customHeight="1">
      <c r="A499" s="9"/>
      <c r="B499" s="9"/>
      <c r="C499" s="9"/>
      <c r="D499" s="9"/>
      <c r="E499" s="9"/>
      <c r="F499" s="9"/>
      <c r="G499" s="9"/>
      <c r="H499" s="9"/>
      <c r="I499" s="9"/>
      <c r="J499" s="9"/>
      <c r="K499" s="9"/>
      <c r="L499" s="9"/>
      <c r="M499" s="9"/>
      <c r="N499" s="9"/>
      <c r="O499" s="9"/>
      <c r="P499" s="9"/>
      <c r="Q499" s="9"/>
      <c r="R499" s="9"/>
      <c r="S499" s="9"/>
      <c r="T499" s="9"/>
      <c r="U499" s="9"/>
      <c r="V499" s="9"/>
      <c r="W499" s="9"/>
      <c r="X499" s="9"/>
      <c r="Y499" s="9"/>
      <c r="Z499" s="9"/>
    </row>
    <row r="500" ht="12.75" customHeight="1">
      <c r="A500" s="9"/>
      <c r="B500" s="9"/>
      <c r="C500" s="9"/>
      <c r="D500" s="9"/>
      <c r="E500" s="9"/>
      <c r="F500" s="9"/>
      <c r="G500" s="9"/>
      <c r="H500" s="9"/>
      <c r="I500" s="9"/>
      <c r="J500" s="9"/>
      <c r="K500" s="9"/>
      <c r="L500" s="9"/>
      <c r="M500" s="9"/>
      <c r="N500" s="9"/>
      <c r="O500" s="9"/>
      <c r="P500" s="9"/>
      <c r="Q500" s="9"/>
      <c r="R500" s="9"/>
      <c r="S500" s="9"/>
      <c r="T500" s="9"/>
      <c r="U500" s="9"/>
      <c r="V500" s="9"/>
      <c r="W500" s="9"/>
      <c r="X500" s="9"/>
      <c r="Y500" s="9"/>
      <c r="Z500" s="9"/>
    </row>
    <row r="501" ht="12.75" customHeight="1">
      <c r="A501" s="9"/>
      <c r="B501" s="9"/>
      <c r="C501" s="9"/>
      <c r="D501" s="9"/>
      <c r="E501" s="9"/>
      <c r="F501" s="9"/>
      <c r="G501" s="9"/>
      <c r="H501" s="9"/>
      <c r="I501" s="9"/>
      <c r="J501" s="9"/>
      <c r="K501" s="9"/>
      <c r="L501" s="9"/>
      <c r="M501" s="9"/>
      <c r="N501" s="9"/>
      <c r="O501" s="9"/>
      <c r="P501" s="9"/>
      <c r="Q501" s="9"/>
      <c r="R501" s="9"/>
      <c r="S501" s="9"/>
      <c r="T501" s="9"/>
      <c r="U501" s="9"/>
      <c r="V501" s="9"/>
      <c r="W501" s="9"/>
      <c r="X501" s="9"/>
      <c r="Y501" s="9"/>
      <c r="Z501" s="9"/>
    </row>
    <row r="502" ht="12.75" customHeight="1">
      <c r="A502" s="9"/>
      <c r="B502" s="9"/>
      <c r="C502" s="9"/>
      <c r="D502" s="9"/>
      <c r="E502" s="9"/>
      <c r="F502" s="9"/>
      <c r="G502" s="9"/>
      <c r="H502" s="9"/>
      <c r="I502" s="9"/>
      <c r="J502" s="9"/>
      <c r="K502" s="9"/>
      <c r="L502" s="9"/>
      <c r="M502" s="9"/>
      <c r="N502" s="9"/>
      <c r="O502" s="9"/>
      <c r="P502" s="9"/>
      <c r="Q502" s="9"/>
      <c r="R502" s="9"/>
      <c r="S502" s="9"/>
      <c r="T502" s="9"/>
      <c r="U502" s="9"/>
      <c r="V502" s="9"/>
      <c r="W502" s="9"/>
      <c r="X502" s="9"/>
      <c r="Y502" s="9"/>
      <c r="Z502" s="9"/>
    </row>
    <row r="503" ht="12.75" customHeight="1">
      <c r="A503" s="9"/>
      <c r="B503" s="9"/>
      <c r="C503" s="9"/>
      <c r="D503" s="9"/>
      <c r="E503" s="9"/>
      <c r="F503" s="9"/>
      <c r="G503" s="9"/>
      <c r="H503" s="9"/>
      <c r="I503" s="9"/>
      <c r="J503" s="9"/>
      <c r="K503" s="9"/>
      <c r="L503" s="9"/>
      <c r="M503" s="9"/>
      <c r="N503" s="9"/>
      <c r="O503" s="9"/>
      <c r="P503" s="9"/>
      <c r="Q503" s="9"/>
      <c r="R503" s="9"/>
      <c r="S503" s="9"/>
      <c r="T503" s="9"/>
      <c r="U503" s="9"/>
      <c r="V503" s="9"/>
      <c r="W503" s="9"/>
      <c r="X503" s="9"/>
      <c r="Y503" s="9"/>
      <c r="Z503" s="9"/>
    </row>
    <row r="504" ht="12.75" customHeight="1">
      <c r="A504" s="9"/>
      <c r="B504" s="9"/>
      <c r="C504" s="9"/>
      <c r="D504" s="9"/>
      <c r="E504" s="9"/>
      <c r="F504" s="9"/>
      <c r="G504" s="9"/>
      <c r="H504" s="9"/>
      <c r="I504" s="9"/>
      <c r="J504" s="9"/>
      <c r="K504" s="9"/>
      <c r="L504" s="9"/>
      <c r="M504" s="9"/>
      <c r="N504" s="9"/>
      <c r="O504" s="9"/>
      <c r="P504" s="9"/>
      <c r="Q504" s="9"/>
      <c r="R504" s="9"/>
      <c r="S504" s="9"/>
      <c r="T504" s="9"/>
      <c r="U504" s="9"/>
      <c r="V504" s="9"/>
      <c r="W504" s="9"/>
      <c r="X504" s="9"/>
      <c r="Y504" s="9"/>
      <c r="Z504" s="9"/>
    </row>
    <row r="505" ht="12.75" customHeight="1">
      <c r="A505" s="9"/>
      <c r="B505" s="9"/>
      <c r="C505" s="9"/>
      <c r="D505" s="9"/>
      <c r="E505" s="9"/>
      <c r="F505" s="9"/>
      <c r="G505" s="9"/>
      <c r="H505" s="9"/>
      <c r="I505" s="9"/>
      <c r="J505" s="9"/>
      <c r="K505" s="9"/>
      <c r="L505" s="9"/>
      <c r="M505" s="9"/>
      <c r="N505" s="9"/>
      <c r="O505" s="9"/>
      <c r="P505" s="9"/>
      <c r="Q505" s="9"/>
      <c r="R505" s="9"/>
      <c r="S505" s="9"/>
      <c r="T505" s="9"/>
      <c r="U505" s="9"/>
      <c r="V505" s="9"/>
      <c r="W505" s="9"/>
      <c r="X505" s="9"/>
      <c r="Y505" s="9"/>
      <c r="Z505" s="9"/>
    </row>
    <row r="506" ht="12.75" customHeight="1">
      <c r="A506" s="9"/>
      <c r="B506" s="9"/>
      <c r="C506" s="9"/>
      <c r="D506" s="9"/>
      <c r="E506" s="9"/>
      <c r="F506" s="9"/>
      <c r="G506" s="9"/>
      <c r="H506" s="9"/>
      <c r="I506" s="9"/>
      <c r="J506" s="9"/>
      <c r="K506" s="9"/>
      <c r="L506" s="9"/>
      <c r="M506" s="9"/>
      <c r="N506" s="9"/>
      <c r="O506" s="9"/>
      <c r="P506" s="9"/>
      <c r="Q506" s="9"/>
      <c r="R506" s="9"/>
      <c r="S506" s="9"/>
      <c r="T506" s="9"/>
      <c r="U506" s="9"/>
      <c r="V506" s="9"/>
      <c r="W506" s="9"/>
      <c r="X506" s="9"/>
      <c r="Y506" s="9"/>
      <c r="Z506" s="9"/>
    </row>
    <row r="507" ht="12.75" customHeight="1">
      <c r="A507" s="9"/>
      <c r="B507" s="9"/>
      <c r="C507" s="9"/>
      <c r="D507" s="9"/>
      <c r="E507" s="9"/>
      <c r="F507" s="9"/>
      <c r="G507" s="9"/>
      <c r="H507" s="9"/>
      <c r="I507" s="9"/>
      <c r="J507" s="9"/>
      <c r="K507" s="9"/>
      <c r="L507" s="9"/>
      <c r="M507" s="9"/>
      <c r="N507" s="9"/>
      <c r="O507" s="9"/>
      <c r="P507" s="9"/>
      <c r="Q507" s="9"/>
      <c r="R507" s="9"/>
      <c r="S507" s="9"/>
      <c r="T507" s="9"/>
      <c r="U507" s="9"/>
      <c r="V507" s="9"/>
      <c r="W507" s="9"/>
      <c r="X507" s="9"/>
      <c r="Y507" s="9"/>
      <c r="Z507" s="9"/>
    </row>
    <row r="508" ht="12.75" customHeight="1">
      <c r="A508" s="9"/>
      <c r="B508" s="9"/>
      <c r="C508" s="9"/>
      <c r="D508" s="9"/>
      <c r="E508" s="9"/>
      <c r="F508" s="9"/>
      <c r="G508" s="9"/>
      <c r="H508" s="9"/>
      <c r="I508" s="9"/>
      <c r="J508" s="9"/>
      <c r="K508" s="9"/>
      <c r="L508" s="9"/>
      <c r="M508" s="9"/>
      <c r="N508" s="9"/>
      <c r="O508" s="9"/>
      <c r="P508" s="9"/>
      <c r="Q508" s="9"/>
      <c r="R508" s="9"/>
      <c r="S508" s="9"/>
      <c r="T508" s="9"/>
      <c r="U508" s="9"/>
      <c r="V508" s="9"/>
      <c r="W508" s="9"/>
      <c r="X508" s="9"/>
      <c r="Y508" s="9"/>
      <c r="Z508" s="9"/>
    </row>
    <row r="509" ht="12.75" customHeight="1">
      <c r="A509" s="9"/>
      <c r="B509" s="9"/>
      <c r="C509" s="9"/>
      <c r="D509" s="9"/>
      <c r="E509" s="9"/>
      <c r="F509" s="9"/>
      <c r="G509" s="9"/>
      <c r="H509" s="9"/>
      <c r="I509" s="9"/>
      <c r="J509" s="9"/>
      <c r="K509" s="9"/>
      <c r="L509" s="9"/>
      <c r="M509" s="9"/>
      <c r="N509" s="9"/>
      <c r="O509" s="9"/>
      <c r="P509" s="9"/>
      <c r="Q509" s="9"/>
      <c r="R509" s="9"/>
      <c r="S509" s="9"/>
      <c r="T509" s="9"/>
      <c r="U509" s="9"/>
      <c r="V509" s="9"/>
      <c r="W509" s="9"/>
      <c r="X509" s="9"/>
      <c r="Y509" s="9"/>
      <c r="Z509" s="9"/>
    </row>
    <row r="510" ht="12.75" customHeight="1">
      <c r="A510" s="9"/>
      <c r="B510" s="9"/>
      <c r="C510" s="9"/>
      <c r="D510" s="9"/>
      <c r="E510" s="9"/>
      <c r="F510" s="9"/>
      <c r="G510" s="9"/>
      <c r="H510" s="9"/>
      <c r="I510" s="9"/>
      <c r="J510" s="9"/>
      <c r="K510" s="9"/>
      <c r="L510" s="9"/>
      <c r="M510" s="9"/>
      <c r="N510" s="9"/>
      <c r="O510" s="9"/>
      <c r="P510" s="9"/>
      <c r="Q510" s="9"/>
      <c r="R510" s="9"/>
      <c r="S510" s="9"/>
      <c r="T510" s="9"/>
      <c r="U510" s="9"/>
      <c r="V510" s="9"/>
      <c r="W510" s="9"/>
      <c r="X510" s="9"/>
      <c r="Y510" s="9"/>
      <c r="Z510" s="9"/>
    </row>
    <row r="511" ht="12.75" customHeight="1">
      <c r="A511" s="9"/>
      <c r="B511" s="9"/>
      <c r="C511" s="9"/>
      <c r="D511" s="9"/>
      <c r="E511" s="9"/>
      <c r="F511" s="9"/>
      <c r="G511" s="9"/>
      <c r="H511" s="9"/>
      <c r="I511" s="9"/>
      <c r="J511" s="9"/>
      <c r="K511" s="9"/>
      <c r="L511" s="9"/>
      <c r="M511" s="9"/>
      <c r="N511" s="9"/>
      <c r="O511" s="9"/>
      <c r="P511" s="9"/>
      <c r="Q511" s="9"/>
      <c r="R511" s="9"/>
      <c r="S511" s="9"/>
      <c r="T511" s="9"/>
      <c r="U511" s="9"/>
      <c r="V511" s="9"/>
      <c r="W511" s="9"/>
      <c r="X511" s="9"/>
      <c r="Y511" s="9"/>
      <c r="Z511" s="9"/>
    </row>
    <row r="512" ht="12.75" customHeight="1">
      <c r="A512" s="9"/>
      <c r="B512" s="9"/>
      <c r="C512" s="9"/>
      <c r="D512" s="9"/>
      <c r="E512" s="9"/>
      <c r="F512" s="9"/>
      <c r="G512" s="9"/>
      <c r="H512" s="9"/>
      <c r="I512" s="9"/>
      <c r="J512" s="9"/>
      <c r="K512" s="9"/>
      <c r="L512" s="9"/>
      <c r="M512" s="9"/>
      <c r="N512" s="9"/>
      <c r="O512" s="9"/>
      <c r="P512" s="9"/>
      <c r="Q512" s="9"/>
      <c r="R512" s="9"/>
      <c r="S512" s="9"/>
      <c r="T512" s="9"/>
      <c r="U512" s="9"/>
      <c r="V512" s="9"/>
      <c r="W512" s="9"/>
      <c r="X512" s="9"/>
      <c r="Y512" s="9"/>
      <c r="Z512" s="9"/>
    </row>
    <row r="513" ht="12.75" customHeight="1">
      <c r="A513" s="9"/>
      <c r="B513" s="9"/>
      <c r="C513" s="9"/>
      <c r="D513" s="9"/>
      <c r="E513" s="9"/>
      <c r="F513" s="9"/>
      <c r="G513" s="9"/>
      <c r="H513" s="9"/>
      <c r="I513" s="9"/>
      <c r="J513" s="9"/>
      <c r="K513" s="9"/>
      <c r="L513" s="9"/>
      <c r="M513" s="9"/>
      <c r="N513" s="9"/>
      <c r="O513" s="9"/>
      <c r="P513" s="9"/>
      <c r="Q513" s="9"/>
      <c r="R513" s="9"/>
      <c r="S513" s="9"/>
      <c r="T513" s="9"/>
      <c r="U513" s="9"/>
      <c r="V513" s="9"/>
      <c r="W513" s="9"/>
      <c r="X513" s="9"/>
      <c r="Y513" s="9"/>
      <c r="Z513" s="9"/>
    </row>
    <row r="514" ht="12.75" customHeight="1">
      <c r="A514" s="9"/>
      <c r="B514" s="9"/>
      <c r="C514" s="9"/>
      <c r="D514" s="9"/>
      <c r="E514" s="9"/>
      <c r="F514" s="9"/>
      <c r="G514" s="9"/>
      <c r="H514" s="9"/>
      <c r="I514" s="9"/>
      <c r="J514" s="9"/>
      <c r="K514" s="9"/>
      <c r="L514" s="9"/>
      <c r="M514" s="9"/>
      <c r="N514" s="9"/>
      <c r="O514" s="9"/>
      <c r="P514" s="9"/>
      <c r="Q514" s="9"/>
      <c r="R514" s="9"/>
      <c r="S514" s="9"/>
      <c r="T514" s="9"/>
      <c r="U514" s="9"/>
      <c r="V514" s="9"/>
      <c r="W514" s="9"/>
      <c r="X514" s="9"/>
      <c r="Y514" s="9"/>
      <c r="Z514" s="9"/>
    </row>
    <row r="515" ht="12.75" customHeight="1">
      <c r="A515" s="9"/>
      <c r="B515" s="9"/>
      <c r="C515" s="9"/>
      <c r="D515" s="9"/>
      <c r="E515" s="9"/>
      <c r="F515" s="9"/>
      <c r="G515" s="9"/>
      <c r="H515" s="9"/>
      <c r="I515" s="9"/>
      <c r="J515" s="9"/>
      <c r="K515" s="9"/>
      <c r="L515" s="9"/>
      <c r="M515" s="9"/>
      <c r="N515" s="9"/>
      <c r="O515" s="9"/>
      <c r="P515" s="9"/>
      <c r="Q515" s="9"/>
      <c r="R515" s="9"/>
      <c r="S515" s="9"/>
      <c r="T515" s="9"/>
      <c r="U515" s="9"/>
      <c r="V515" s="9"/>
      <c r="W515" s="9"/>
      <c r="X515" s="9"/>
      <c r="Y515" s="9"/>
      <c r="Z515" s="9"/>
    </row>
    <row r="516" ht="12.75" customHeight="1">
      <c r="A516" s="9"/>
      <c r="B516" s="9"/>
      <c r="C516" s="9"/>
      <c r="D516" s="9"/>
      <c r="E516" s="9"/>
      <c r="F516" s="9"/>
      <c r="G516" s="9"/>
      <c r="H516" s="9"/>
      <c r="I516" s="9"/>
      <c r="J516" s="9"/>
      <c r="K516" s="9"/>
      <c r="L516" s="9"/>
      <c r="M516" s="9"/>
      <c r="N516" s="9"/>
      <c r="O516" s="9"/>
      <c r="P516" s="9"/>
      <c r="Q516" s="9"/>
      <c r="R516" s="9"/>
      <c r="S516" s="9"/>
      <c r="T516" s="9"/>
      <c r="U516" s="9"/>
      <c r="V516" s="9"/>
      <c r="W516" s="9"/>
      <c r="X516" s="9"/>
      <c r="Y516" s="9"/>
      <c r="Z516" s="9"/>
    </row>
    <row r="517" ht="12.75" customHeight="1">
      <c r="A517" s="9"/>
      <c r="B517" s="9"/>
      <c r="C517" s="9"/>
      <c r="D517" s="9"/>
      <c r="E517" s="9"/>
      <c r="F517" s="9"/>
      <c r="G517" s="9"/>
      <c r="H517" s="9"/>
      <c r="I517" s="9"/>
      <c r="J517" s="9"/>
      <c r="K517" s="9"/>
      <c r="L517" s="9"/>
      <c r="M517" s="9"/>
      <c r="N517" s="9"/>
      <c r="O517" s="9"/>
      <c r="P517" s="9"/>
      <c r="Q517" s="9"/>
      <c r="R517" s="9"/>
      <c r="S517" s="9"/>
      <c r="T517" s="9"/>
      <c r="U517" s="9"/>
      <c r="V517" s="9"/>
      <c r="W517" s="9"/>
      <c r="X517" s="9"/>
      <c r="Y517" s="9"/>
      <c r="Z517" s="9"/>
    </row>
    <row r="518" ht="12.75" customHeight="1">
      <c r="A518" s="9"/>
      <c r="B518" s="9"/>
      <c r="C518" s="9"/>
      <c r="D518" s="9"/>
      <c r="E518" s="9"/>
      <c r="F518" s="9"/>
      <c r="G518" s="9"/>
      <c r="H518" s="9"/>
      <c r="I518" s="9"/>
      <c r="J518" s="9"/>
      <c r="K518" s="9"/>
      <c r="L518" s="9"/>
      <c r="M518" s="9"/>
      <c r="N518" s="9"/>
      <c r="O518" s="9"/>
      <c r="P518" s="9"/>
      <c r="Q518" s="9"/>
      <c r="R518" s="9"/>
      <c r="S518" s="9"/>
      <c r="T518" s="9"/>
      <c r="U518" s="9"/>
      <c r="V518" s="9"/>
      <c r="W518" s="9"/>
      <c r="X518" s="9"/>
      <c r="Y518" s="9"/>
      <c r="Z518" s="9"/>
    </row>
    <row r="519" ht="12.75" customHeight="1">
      <c r="A519" s="9"/>
      <c r="B519" s="9"/>
      <c r="C519" s="9"/>
      <c r="D519" s="9"/>
      <c r="E519" s="9"/>
      <c r="F519" s="9"/>
      <c r="G519" s="9"/>
      <c r="H519" s="9"/>
      <c r="I519" s="9"/>
      <c r="J519" s="9"/>
      <c r="K519" s="9"/>
      <c r="L519" s="9"/>
      <c r="M519" s="9"/>
      <c r="N519" s="9"/>
      <c r="O519" s="9"/>
      <c r="P519" s="9"/>
      <c r="Q519" s="9"/>
      <c r="R519" s="9"/>
      <c r="S519" s="9"/>
      <c r="T519" s="9"/>
      <c r="U519" s="9"/>
      <c r="V519" s="9"/>
      <c r="W519" s="9"/>
      <c r="X519" s="9"/>
      <c r="Y519" s="9"/>
      <c r="Z519" s="9"/>
    </row>
    <row r="520" ht="12.75" customHeight="1">
      <c r="A520" s="9"/>
      <c r="B520" s="9"/>
      <c r="C520" s="9"/>
      <c r="D520" s="9"/>
      <c r="E520" s="9"/>
      <c r="F520" s="9"/>
      <c r="G520" s="9"/>
      <c r="H520" s="9"/>
      <c r="I520" s="9"/>
      <c r="J520" s="9"/>
      <c r="K520" s="9"/>
      <c r="L520" s="9"/>
      <c r="M520" s="9"/>
      <c r="N520" s="9"/>
      <c r="O520" s="9"/>
      <c r="P520" s="9"/>
      <c r="Q520" s="9"/>
      <c r="R520" s="9"/>
      <c r="S520" s="9"/>
      <c r="T520" s="9"/>
      <c r="U520" s="9"/>
      <c r="V520" s="9"/>
      <c r="W520" s="9"/>
      <c r="X520" s="9"/>
      <c r="Y520" s="9"/>
      <c r="Z520" s="9"/>
    </row>
    <row r="521" ht="12.75" customHeight="1">
      <c r="A521" s="9"/>
      <c r="B521" s="9"/>
      <c r="C521" s="9"/>
      <c r="D521" s="9"/>
      <c r="E521" s="9"/>
      <c r="F521" s="9"/>
      <c r="G521" s="9"/>
      <c r="H521" s="9"/>
      <c r="I521" s="9"/>
      <c r="J521" s="9"/>
      <c r="K521" s="9"/>
      <c r="L521" s="9"/>
      <c r="M521" s="9"/>
      <c r="N521" s="9"/>
      <c r="O521" s="9"/>
      <c r="P521" s="9"/>
      <c r="Q521" s="9"/>
      <c r="R521" s="9"/>
      <c r="S521" s="9"/>
      <c r="T521" s="9"/>
      <c r="U521" s="9"/>
      <c r="V521" s="9"/>
      <c r="W521" s="9"/>
      <c r="X521" s="9"/>
      <c r="Y521" s="9"/>
      <c r="Z521" s="9"/>
    </row>
    <row r="522" ht="12.75" customHeight="1">
      <c r="A522" s="9"/>
      <c r="B522" s="9"/>
      <c r="C522" s="9"/>
      <c r="D522" s="9"/>
      <c r="E522" s="9"/>
      <c r="F522" s="9"/>
      <c r="G522" s="9"/>
      <c r="H522" s="9"/>
      <c r="I522" s="9"/>
      <c r="J522" s="9"/>
      <c r="K522" s="9"/>
      <c r="L522" s="9"/>
      <c r="M522" s="9"/>
      <c r="N522" s="9"/>
      <c r="O522" s="9"/>
      <c r="P522" s="9"/>
      <c r="Q522" s="9"/>
      <c r="R522" s="9"/>
      <c r="S522" s="9"/>
      <c r="T522" s="9"/>
      <c r="U522" s="9"/>
      <c r="V522" s="9"/>
      <c r="W522" s="9"/>
      <c r="X522" s="9"/>
      <c r="Y522" s="9"/>
      <c r="Z522" s="9"/>
    </row>
    <row r="523" ht="12.75" customHeight="1">
      <c r="A523" s="9"/>
      <c r="B523" s="9"/>
      <c r="C523" s="9"/>
      <c r="D523" s="9"/>
      <c r="E523" s="9"/>
      <c r="F523" s="9"/>
      <c r="G523" s="9"/>
      <c r="H523" s="9"/>
      <c r="I523" s="9"/>
      <c r="J523" s="9"/>
      <c r="K523" s="9"/>
      <c r="L523" s="9"/>
      <c r="M523" s="9"/>
      <c r="N523" s="9"/>
      <c r="O523" s="9"/>
      <c r="P523" s="9"/>
      <c r="Q523" s="9"/>
      <c r="R523" s="9"/>
      <c r="S523" s="9"/>
      <c r="T523" s="9"/>
      <c r="U523" s="9"/>
      <c r="V523" s="9"/>
      <c r="W523" s="9"/>
      <c r="X523" s="9"/>
      <c r="Y523" s="9"/>
      <c r="Z523" s="9"/>
    </row>
    <row r="524" ht="12.75" customHeight="1">
      <c r="A524" s="9"/>
      <c r="B524" s="9"/>
      <c r="C524" s="9"/>
      <c r="D524" s="9"/>
      <c r="E524" s="9"/>
      <c r="F524" s="9"/>
      <c r="G524" s="9"/>
      <c r="H524" s="9"/>
      <c r="I524" s="9"/>
      <c r="J524" s="9"/>
      <c r="K524" s="9"/>
      <c r="L524" s="9"/>
      <c r="M524" s="9"/>
      <c r="N524" s="9"/>
      <c r="O524" s="9"/>
      <c r="P524" s="9"/>
      <c r="Q524" s="9"/>
      <c r="R524" s="9"/>
      <c r="S524" s="9"/>
      <c r="T524" s="9"/>
      <c r="U524" s="9"/>
      <c r="V524" s="9"/>
      <c r="W524" s="9"/>
      <c r="X524" s="9"/>
      <c r="Y524" s="9"/>
      <c r="Z524" s="9"/>
    </row>
    <row r="525" ht="12.75" customHeight="1">
      <c r="A525" s="9"/>
      <c r="B525" s="9"/>
      <c r="C525" s="9"/>
      <c r="D525" s="9"/>
      <c r="E525" s="9"/>
      <c r="F525" s="9"/>
      <c r="G525" s="9"/>
      <c r="H525" s="9"/>
      <c r="I525" s="9"/>
      <c r="J525" s="9"/>
      <c r="K525" s="9"/>
      <c r="L525" s="9"/>
      <c r="M525" s="9"/>
      <c r="N525" s="9"/>
      <c r="O525" s="9"/>
      <c r="P525" s="9"/>
      <c r="Q525" s="9"/>
      <c r="R525" s="9"/>
      <c r="S525" s="9"/>
      <c r="T525" s="9"/>
      <c r="U525" s="9"/>
      <c r="V525" s="9"/>
      <c r="W525" s="9"/>
      <c r="X525" s="9"/>
      <c r="Y525" s="9"/>
      <c r="Z525" s="9"/>
    </row>
    <row r="526" ht="12.75" customHeight="1">
      <c r="A526" s="9"/>
      <c r="B526" s="9"/>
      <c r="C526" s="9"/>
      <c r="D526" s="9"/>
      <c r="E526" s="9"/>
      <c r="F526" s="9"/>
      <c r="G526" s="9"/>
      <c r="H526" s="9"/>
      <c r="I526" s="9"/>
      <c r="J526" s="9"/>
      <c r="K526" s="9"/>
      <c r="L526" s="9"/>
      <c r="M526" s="9"/>
      <c r="N526" s="9"/>
      <c r="O526" s="9"/>
      <c r="P526" s="9"/>
      <c r="Q526" s="9"/>
      <c r="R526" s="9"/>
      <c r="S526" s="9"/>
      <c r="T526" s="9"/>
      <c r="U526" s="9"/>
      <c r="V526" s="9"/>
      <c r="W526" s="9"/>
      <c r="X526" s="9"/>
      <c r="Y526" s="9"/>
      <c r="Z526" s="9"/>
    </row>
    <row r="527" ht="12.75" customHeight="1">
      <c r="A527" s="9"/>
      <c r="B527" s="9"/>
      <c r="C527" s="9"/>
      <c r="D527" s="9"/>
      <c r="E527" s="9"/>
      <c r="F527" s="9"/>
      <c r="G527" s="9"/>
      <c r="H527" s="9"/>
      <c r="I527" s="9"/>
      <c r="J527" s="9"/>
      <c r="K527" s="9"/>
      <c r="L527" s="9"/>
      <c r="M527" s="9"/>
      <c r="N527" s="9"/>
      <c r="O527" s="9"/>
      <c r="P527" s="9"/>
      <c r="Q527" s="9"/>
      <c r="R527" s="9"/>
      <c r="S527" s="9"/>
      <c r="T527" s="9"/>
      <c r="U527" s="9"/>
      <c r="V527" s="9"/>
      <c r="W527" s="9"/>
      <c r="X527" s="9"/>
      <c r="Y527" s="9"/>
      <c r="Z527" s="9"/>
    </row>
    <row r="528" ht="12.75" customHeight="1">
      <c r="A528" s="9"/>
      <c r="B528" s="9"/>
      <c r="C528" s="9"/>
      <c r="D528" s="9"/>
      <c r="E528" s="9"/>
      <c r="F528" s="9"/>
      <c r="G528" s="9"/>
      <c r="H528" s="9"/>
      <c r="I528" s="9"/>
      <c r="J528" s="9"/>
      <c r="K528" s="9"/>
      <c r="L528" s="9"/>
      <c r="M528" s="9"/>
      <c r="N528" s="9"/>
      <c r="O528" s="9"/>
      <c r="P528" s="9"/>
      <c r="Q528" s="9"/>
      <c r="R528" s="9"/>
      <c r="S528" s="9"/>
      <c r="T528" s="9"/>
      <c r="U528" s="9"/>
      <c r="V528" s="9"/>
      <c r="W528" s="9"/>
      <c r="X528" s="9"/>
      <c r="Y528" s="9"/>
      <c r="Z528" s="9"/>
    </row>
    <row r="529" ht="12.75" customHeight="1">
      <c r="A529" s="9"/>
      <c r="B529" s="9"/>
      <c r="C529" s="9"/>
      <c r="D529" s="9"/>
      <c r="E529" s="9"/>
      <c r="F529" s="9"/>
      <c r="G529" s="9"/>
      <c r="H529" s="9"/>
      <c r="I529" s="9"/>
      <c r="J529" s="9"/>
      <c r="K529" s="9"/>
      <c r="L529" s="9"/>
      <c r="M529" s="9"/>
      <c r="N529" s="9"/>
      <c r="O529" s="9"/>
      <c r="P529" s="9"/>
      <c r="Q529" s="9"/>
      <c r="R529" s="9"/>
      <c r="S529" s="9"/>
      <c r="T529" s="9"/>
      <c r="U529" s="9"/>
      <c r="V529" s="9"/>
      <c r="W529" s="9"/>
      <c r="X529" s="9"/>
      <c r="Y529" s="9"/>
      <c r="Z529" s="9"/>
    </row>
    <row r="530" ht="12.75" customHeight="1">
      <c r="A530" s="9"/>
      <c r="B530" s="9"/>
      <c r="C530" s="9"/>
      <c r="D530" s="9"/>
      <c r="E530" s="9"/>
      <c r="F530" s="9"/>
      <c r="G530" s="9"/>
      <c r="H530" s="9"/>
      <c r="I530" s="9"/>
      <c r="J530" s="9"/>
      <c r="K530" s="9"/>
      <c r="L530" s="9"/>
      <c r="M530" s="9"/>
      <c r="N530" s="9"/>
      <c r="O530" s="9"/>
      <c r="P530" s="9"/>
      <c r="Q530" s="9"/>
      <c r="R530" s="9"/>
      <c r="S530" s="9"/>
      <c r="T530" s="9"/>
      <c r="U530" s="9"/>
      <c r="V530" s="9"/>
      <c r="W530" s="9"/>
      <c r="X530" s="9"/>
      <c r="Y530" s="9"/>
      <c r="Z530" s="9"/>
    </row>
    <row r="531" ht="12.75" customHeight="1">
      <c r="A531" s="9"/>
      <c r="B531" s="9"/>
      <c r="C531" s="9"/>
      <c r="D531" s="9"/>
      <c r="E531" s="9"/>
      <c r="F531" s="9"/>
      <c r="G531" s="9"/>
      <c r="H531" s="9"/>
      <c r="I531" s="9"/>
      <c r="J531" s="9"/>
      <c r="K531" s="9"/>
      <c r="L531" s="9"/>
      <c r="M531" s="9"/>
      <c r="N531" s="9"/>
      <c r="O531" s="9"/>
      <c r="P531" s="9"/>
      <c r="Q531" s="9"/>
      <c r="R531" s="9"/>
      <c r="S531" s="9"/>
      <c r="T531" s="9"/>
      <c r="U531" s="9"/>
      <c r="V531" s="9"/>
      <c r="W531" s="9"/>
      <c r="X531" s="9"/>
      <c r="Y531" s="9"/>
      <c r="Z531" s="9"/>
    </row>
    <row r="532" ht="12.75" customHeight="1">
      <c r="A532" s="9"/>
      <c r="B532" s="9"/>
      <c r="C532" s="9"/>
      <c r="D532" s="9"/>
      <c r="E532" s="9"/>
      <c r="F532" s="9"/>
      <c r="G532" s="9"/>
      <c r="H532" s="9"/>
      <c r="I532" s="9"/>
      <c r="J532" s="9"/>
      <c r="K532" s="9"/>
      <c r="L532" s="9"/>
      <c r="M532" s="9"/>
      <c r="N532" s="9"/>
      <c r="O532" s="9"/>
      <c r="P532" s="9"/>
      <c r="Q532" s="9"/>
      <c r="R532" s="9"/>
      <c r="S532" s="9"/>
      <c r="T532" s="9"/>
      <c r="U532" s="9"/>
      <c r="V532" s="9"/>
      <c r="W532" s="9"/>
      <c r="X532" s="9"/>
      <c r="Y532" s="9"/>
      <c r="Z532" s="9"/>
    </row>
    <row r="533" ht="12.75" customHeight="1">
      <c r="A533" s="9"/>
      <c r="B533" s="9"/>
      <c r="C533" s="9"/>
      <c r="D533" s="9"/>
      <c r="E533" s="9"/>
      <c r="F533" s="9"/>
      <c r="G533" s="9"/>
      <c r="H533" s="9"/>
      <c r="I533" s="9"/>
      <c r="J533" s="9"/>
      <c r="K533" s="9"/>
      <c r="L533" s="9"/>
      <c r="M533" s="9"/>
      <c r="N533" s="9"/>
      <c r="O533" s="9"/>
      <c r="P533" s="9"/>
      <c r="Q533" s="9"/>
      <c r="R533" s="9"/>
      <c r="S533" s="9"/>
      <c r="T533" s="9"/>
      <c r="U533" s="9"/>
      <c r="V533" s="9"/>
      <c r="W533" s="9"/>
      <c r="X533" s="9"/>
      <c r="Y533" s="9"/>
      <c r="Z533" s="9"/>
    </row>
    <row r="534" ht="12.75" customHeight="1">
      <c r="A534" s="9"/>
      <c r="B534" s="9"/>
      <c r="C534" s="9"/>
      <c r="D534" s="9"/>
      <c r="E534" s="9"/>
      <c r="F534" s="9"/>
      <c r="G534" s="9"/>
      <c r="H534" s="9"/>
      <c r="I534" s="9"/>
      <c r="J534" s="9"/>
      <c r="K534" s="9"/>
      <c r="L534" s="9"/>
      <c r="M534" s="9"/>
      <c r="N534" s="9"/>
      <c r="O534" s="9"/>
      <c r="P534" s="9"/>
      <c r="Q534" s="9"/>
      <c r="R534" s="9"/>
      <c r="S534" s="9"/>
      <c r="T534" s="9"/>
      <c r="U534" s="9"/>
      <c r="V534" s="9"/>
      <c r="W534" s="9"/>
      <c r="X534" s="9"/>
      <c r="Y534" s="9"/>
      <c r="Z534" s="9"/>
    </row>
    <row r="535" ht="12.75" customHeight="1">
      <c r="A535" s="9"/>
      <c r="B535" s="9"/>
      <c r="C535" s="9"/>
      <c r="D535" s="9"/>
      <c r="E535" s="9"/>
      <c r="F535" s="9"/>
      <c r="G535" s="9"/>
      <c r="H535" s="9"/>
      <c r="I535" s="9"/>
      <c r="J535" s="9"/>
      <c r="K535" s="9"/>
      <c r="L535" s="9"/>
      <c r="M535" s="9"/>
      <c r="N535" s="9"/>
      <c r="O535" s="9"/>
      <c r="P535" s="9"/>
      <c r="Q535" s="9"/>
      <c r="R535" s="9"/>
      <c r="S535" s="9"/>
      <c r="T535" s="9"/>
      <c r="U535" s="9"/>
      <c r="V535" s="9"/>
      <c r="W535" s="9"/>
      <c r="X535" s="9"/>
      <c r="Y535" s="9"/>
      <c r="Z535" s="9"/>
    </row>
    <row r="536" ht="12.75" customHeight="1">
      <c r="A536" s="9"/>
      <c r="B536" s="9"/>
      <c r="C536" s="9"/>
      <c r="D536" s="9"/>
      <c r="E536" s="9"/>
      <c r="F536" s="9"/>
      <c r="G536" s="9"/>
      <c r="H536" s="9"/>
      <c r="I536" s="9"/>
      <c r="J536" s="9"/>
      <c r="K536" s="9"/>
      <c r="L536" s="9"/>
      <c r="M536" s="9"/>
      <c r="N536" s="9"/>
      <c r="O536" s="9"/>
      <c r="P536" s="9"/>
      <c r="Q536" s="9"/>
      <c r="R536" s="9"/>
      <c r="S536" s="9"/>
      <c r="T536" s="9"/>
      <c r="U536" s="9"/>
      <c r="V536" s="9"/>
      <c r="W536" s="9"/>
      <c r="X536" s="9"/>
      <c r="Y536" s="9"/>
      <c r="Z536" s="9"/>
    </row>
    <row r="537" ht="12.75" customHeight="1">
      <c r="A537" s="9"/>
      <c r="B537" s="9"/>
      <c r="C537" s="9"/>
      <c r="D537" s="9"/>
      <c r="E537" s="9"/>
      <c r="F537" s="9"/>
      <c r="G537" s="9"/>
      <c r="H537" s="9"/>
      <c r="I537" s="9"/>
      <c r="J537" s="9"/>
      <c r="K537" s="9"/>
      <c r="L537" s="9"/>
      <c r="M537" s="9"/>
      <c r="N537" s="9"/>
      <c r="O537" s="9"/>
      <c r="P537" s="9"/>
      <c r="Q537" s="9"/>
      <c r="R537" s="9"/>
      <c r="S537" s="9"/>
      <c r="T537" s="9"/>
      <c r="U537" s="9"/>
      <c r="V537" s="9"/>
      <c r="W537" s="9"/>
      <c r="X537" s="9"/>
      <c r="Y537" s="9"/>
      <c r="Z537" s="9"/>
    </row>
    <row r="538" ht="12.75" customHeight="1">
      <c r="A538" s="9"/>
      <c r="B538" s="9"/>
      <c r="C538" s="9"/>
      <c r="D538" s="9"/>
      <c r="E538" s="9"/>
      <c r="F538" s="9"/>
      <c r="G538" s="9"/>
      <c r="H538" s="9"/>
      <c r="I538" s="9"/>
      <c r="J538" s="9"/>
      <c r="K538" s="9"/>
      <c r="L538" s="9"/>
      <c r="M538" s="9"/>
      <c r="N538" s="9"/>
      <c r="O538" s="9"/>
      <c r="P538" s="9"/>
      <c r="Q538" s="9"/>
      <c r="R538" s="9"/>
      <c r="S538" s="9"/>
      <c r="T538" s="9"/>
      <c r="U538" s="9"/>
      <c r="V538" s="9"/>
      <c r="W538" s="9"/>
      <c r="X538" s="9"/>
      <c r="Y538" s="9"/>
      <c r="Z538" s="9"/>
    </row>
    <row r="539" ht="12.75" customHeight="1">
      <c r="A539" s="9"/>
      <c r="B539" s="9"/>
      <c r="C539" s="9"/>
      <c r="D539" s="9"/>
      <c r="E539" s="9"/>
      <c r="F539" s="9"/>
      <c r="G539" s="9"/>
      <c r="H539" s="9"/>
      <c r="I539" s="9"/>
      <c r="J539" s="9"/>
      <c r="K539" s="9"/>
      <c r="L539" s="9"/>
      <c r="M539" s="9"/>
      <c r="N539" s="9"/>
      <c r="O539" s="9"/>
      <c r="P539" s="9"/>
      <c r="Q539" s="9"/>
      <c r="R539" s="9"/>
      <c r="S539" s="9"/>
      <c r="T539" s="9"/>
      <c r="U539" s="9"/>
      <c r="V539" s="9"/>
      <c r="W539" s="9"/>
      <c r="X539" s="9"/>
      <c r="Y539" s="9"/>
      <c r="Z539" s="9"/>
    </row>
    <row r="540" ht="12.75" customHeight="1">
      <c r="A540" s="9"/>
      <c r="B540" s="9"/>
      <c r="C540" s="9"/>
      <c r="D540" s="9"/>
      <c r="E540" s="9"/>
      <c r="F540" s="9"/>
      <c r="G540" s="9"/>
      <c r="H540" s="9"/>
      <c r="I540" s="9"/>
      <c r="J540" s="9"/>
      <c r="K540" s="9"/>
      <c r="L540" s="9"/>
      <c r="M540" s="9"/>
      <c r="N540" s="9"/>
      <c r="O540" s="9"/>
      <c r="P540" s="9"/>
      <c r="Q540" s="9"/>
      <c r="R540" s="9"/>
      <c r="S540" s="9"/>
      <c r="T540" s="9"/>
      <c r="U540" s="9"/>
      <c r="V540" s="9"/>
      <c r="W540" s="9"/>
      <c r="X540" s="9"/>
      <c r="Y540" s="9"/>
      <c r="Z540" s="9"/>
    </row>
    <row r="541" ht="12.75" customHeight="1">
      <c r="A541" s="9"/>
      <c r="B541" s="9"/>
      <c r="C541" s="9"/>
      <c r="D541" s="9"/>
      <c r="E541" s="9"/>
      <c r="F541" s="9"/>
      <c r="G541" s="9"/>
      <c r="H541" s="9"/>
      <c r="I541" s="9"/>
      <c r="J541" s="9"/>
      <c r="K541" s="9"/>
      <c r="L541" s="9"/>
      <c r="M541" s="9"/>
      <c r="N541" s="9"/>
      <c r="O541" s="9"/>
      <c r="P541" s="9"/>
      <c r="Q541" s="9"/>
      <c r="R541" s="9"/>
      <c r="S541" s="9"/>
      <c r="T541" s="9"/>
      <c r="U541" s="9"/>
      <c r="V541" s="9"/>
      <c r="W541" s="9"/>
      <c r="X541" s="9"/>
      <c r="Y541" s="9"/>
      <c r="Z541" s="9"/>
    </row>
    <row r="542" ht="12.75" customHeight="1">
      <c r="A542" s="9"/>
      <c r="B542" s="9"/>
      <c r="C542" s="9"/>
      <c r="D542" s="9"/>
      <c r="E542" s="9"/>
      <c r="F542" s="9"/>
      <c r="G542" s="9"/>
      <c r="H542" s="9"/>
      <c r="I542" s="9"/>
      <c r="J542" s="9"/>
      <c r="K542" s="9"/>
      <c r="L542" s="9"/>
      <c r="M542" s="9"/>
      <c r="N542" s="9"/>
      <c r="O542" s="9"/>
      <c r="P542" s="9"/>
      <c r="Q542" s="9"/>
      <c r="R542" s="9"/>
      <c r="S542" s="9"/>
      <c r="T542" s="9"/>
      <c r="U542" s="9"/>
      <c r="V542" s="9"/>
      <c r="W542" s="9"/>
      <c r="X542" s="9"/>
      <c r="Y542" s="9"/>
      <c r="Z542" s="9"/>
    </row>
    <row r="543" ht="12.75" customHeight="1">
      <c r="A543" s="9"/>
      <c r="B543" s="9"/>
      <c r="C543" s="9"/>
      <c r="D543" s="9"/>
      <c r="E543" s="9"/>
      <c r="F543" s="9"/>
      <c r="G543" s="9"/>
      <c r="H543" s="9"/>
      <c r="I543" s="9"/>
      <c r="J543" s="9"/>
      <c r="K543" s="9"/>
      <c r="L543" s="9"/>
      <c r="M543" s="9"/>
      <c r="N543" s="9"/>
      <c r="O543" s="9"/>
      <c r="P543" s="9"/>
      <c r="Q543" s="9"/>
      <c r="R543" s="9"/>
      <c r="S543" s="9"/>
      <c r="T543" s="9"/>
      <c r="U543" s="9"/>
      <c r="V543" s="9"/>
      <c r="W543" s="9"/>
      <c r="X543" s="9"/>
      <c r="Y543" s="9"/>
      <c r="Z543" s="9"/>
    </row>
    <row r="544" ht="12.75" customHeight="1">
      <c r="A544" s="9"/>
      <c r="B544" s="9"/>
      <c r="C544" s="9"/>
      <c r="D544" s="9"/>
      <c r="E544" s="9"/>
      <c r="F544" s="9"/>
      <c r="G544" s="9"/>
      <c r="H544" s="9"/>
      <c r="I544" s="9"/>
      <c r="J544" s="9"/>
      <c r="K544" s="9"/>
      <c r="L544" s="9"/>
      <c r="M544" s="9"/>
      <c r="N544" s="9"/>
      <c r="O544" s="9"/>
      <c r="P544" s="9"/>
      <c r="Q544" s="9"/>
      <c r="R544" s="9"/>
      <c r="S544" s="9"/>
      <c r="T544" s="9"/>
      <c r="U544" s="9"/>
      <c r="V544" s="9"/>
      <c r="W544" s="9"/>
      <c r="X544" s="9"/>
      <c r="Y544" s="9"/>
      <c r="Z544" s="9"/>
    </row>
    <row r="545" ht="12.75" customHeight="1">
      <c r="A545" s="9"/>
      <c r="B545" s="9"/>
      <c r="C545" s="9"/>
      <c r="D545" s="9"/>
      <c r="E545" s="9"/>
      <c r="F545" s="9"/>
      <c r="G545" s="9"/>
      <c r="H545" s="9"/>
      <c r="I545" s="9"/>
      <c r="J545" s="9"/>
      <c r="K545" s="9"/>
      <c r="L545" s="9"/>
      <c r="M545" s="9"/>
      <c r="N545" s="9"/>
      <c r="O545" s="9"/>
      <c r="P545" s="9"/>
      <c r="Q545" s="9"/>
      <c r="R545" s="9"/>
      <c r="S545" s="9"/>
      <c r="T545" s="9"/>
      <c r="U545" s="9"/>
      <c r="V545" s="9"/>
      <c r="W545" s="9"/>
      <c r="X545" s="9"/>
      <c r="Y545" s="9"/>
      <c r="Z545" s="9"/>
    </row>
    <row r="546" ht="12.75" customHeight="1">
      <c r="A546" s="9"/>
      <c r="B546" s="9"/>
      <c r="C546" s="9"/>
      <c r="D546" s="9"/>
      <c r="E546" s="9"/>
      <c r="F546" s="9"/>
      <c r="G546" s="9"/>
      <c r="H546" s="9"/>
      <c r="I546" s="9"/>
      <c r="J546" s="9"/>
      <c r="K546" s="9"/>
      <c r="L546" s="9"/>
      <c r="M546" s="9"/>
      <c r="N546" s="9"/>
      <c r="O546" s="9"/>
      <c r="P546" s="9"/>
      <c r="Q546" s="9"/>
      <c r="R546" s="9"/>
      <c r="S546" s="9"/>
      <c r="T546" s="9"/>
      <c r="U546" s="9"/>
      <c r="V546" s="9"/>
      <c r="W546" s="9"/>
      <c r="X546" s="9"/>
      <c r="Y546" s="9"/>
      <c r="Z546" s="9"/>
    </row>
    <row r="547" ht="12.75" customHeight="1">
      <c r="A547" s="9"/>
      <c r="B547" s="9"/>
      <c r="C547" s="9"/>
      <c r="D547" s="9"/>
      <c r="E547" s="9"/>
      <c r="F547" s="9"/>
      <c r="G547" s="9"/>
      <c r="H547" s="9"/>
      <c r="I547" s="9"/>
      <c r="J547" s="9"/>
      <c r="K547" s="9"/>
      <c r="L547" s="9"/>
      <c r="M547" s="9"/>
      <c r="N547" s="9"/>
      <c r="O547" s="9"/>
      <c r="P547" s="9"/>
      <c r="Q547" s="9"/>
      <c r="R547" s="9"/>
      <c r="S547" s="9"/>
      <c r="T547" s="9"/>
      <c r="U547" s="9"/>
      <c r="V547" s="9"/>
      <c r="W547" s="9"/>
      <c r="X547" s="9"/>
      <c r="Y547" s="9"/>
      <c r="Z547" s="9"/>
    </row>
    <row r="548" ht="12.75" customHeight="1">
      <c r="A548" s="9"/>
      <c r="B548" s="9"/>
      <c r="C548" s="9"/>
      <c r="D548" s="9"/>
      <c r="E548" s="9"/>
      <c r="F548" s="9"/>
      <c r="G548" s="9"/>
      <c r="H548" s="9"/>
      <c r="I548" s="9"/>
      <c r="J548" s="9"/>
      <c r="K548" s="9"/>
      <c r="L548" s="9"/>
      <c r="M548" s="9"/>
      <c r="N548" s="9"/>
      <c r="O548" s="9"/>
      <c r="P548" s="9"/>
      <c r="Q548" s="9"/>
      <c r="R548" s="9"/>
      <c r="S548" s="9"/>
      <c r="T548" s="9"/>
      <c r="U548" s="9"/>
      <c r="V548" s="9"/>
      <c r="W548" s="9"/>
      <c r="X548" s="9"/>
      <c r="Y548" s="9"/>
      <c r="Z548" s="9"/>
    </row>
    <row r="549" ht="12.75" customHeight="1">
      <c r="A549" s="9"/>
      <c r="B549" s="9"/>
      <c r="C549" s="9"/>
      <c r="D549" s="9"/>
      <c r="E549" s="9"/>
      <c r="F549" s="9"/>
      <c r="G549" s="9"/>
      <c r="H549" s="9"/>
      <c r="I549" s="9"/>
      <c r="J549" s="9"/>
      <c r="K549" s="9"/>
      <c r="L549" s="9"/>
      <c r="M549" s="9"/>
      <c r="N549" s="9"/>
      <c r="O549" s="9"/>
      <c r="P549" s="9"/>
      <c r="Q549" s="9"/>
      <c r="R549" s="9"/>
      <c r="S549" s="9"/>
      <c r="T549" s="9"/>
      <c r="U549" s="9"/>
      <c r="V549" s="9"/>
      <c r="W549" s="9"/>
      <c r="X549" s="9"/>
      <c r="Y549" s="9"/>
      <c r="Z549" s="9"/>
    </row>
    <row r="550" ht="12.75" customHeight="1">
      <c r="A550" s="9"/>
      <c r="B550" s="9"/>
      <c r="C550" s="9"/>
      <c r="D550" s="9"/>
      <c r="E550" s="9"/>
      <c r="F550" s="9"/>
      <c r="G550" s="9"/>
      <c r="H550" s="9"/>
      <c r="I550" s="9"/>
      <c r="J550" s="9"/>
      <c r="K550" s="9"/>
      <c r="L550" s="9"/>
      <c r="M550" s="9"/>
      <c r="N550" s="9"/>
      <c r="O550" s="9"/>
      <c r="P550" s="9"/>
      <c r="Q550" s="9"/>
      <c r="R550" s="9"/>
      <c r="S550" s="9"/>
      <c r="T550" s="9"/>
      <c r="U550" s="9"/>
      <c r="V550" s="9"/>
      <c r="W550" s="9"/>
      <c r="X550" s="9"/>
      <c r="Y550" s="9"/>
      <c r="Z550" s="9"/>
    </row>
    <row r="551" ht="12.75" customHeight="1">
      <c r="A551" s="9"/>
      <c r="B551" s="9"/>
      <c r="C551" s="9"/>
      <c r="D551" s="9"/>
      <c r="E551" s="9"/>
      <c r="F551" s="9"/>
      <c r="G551" s="9"/>
      <c r="H551" s="9"/>
      <c r="I551" s="9"/>
      <c r="J551" s="9"/>
      <c r="K551" s="9"/>
      <c r="L551" s="9"/>
      <c r="M551" s="9"/>
      <c r="N551" s="9"/>
      <c r="O551" s="9"/>
      <c r="P551" s="9"/>
      <c r="Q551" s="9"/>
      <c r="R551" s="9"/>
      <c r="S551" s="9"/>
      <c r="T551" s="9"/>
      <c r="U551" s="9"/>
      <c r="V551" s="9"/>
      <c r="W551" s="9"/>
      <c r="X551" s="9"/>
      <c r="Y551" s="9"/>
      <c r="Z551" s="9"/>
    </row>
    <row r="552" ht="12.75" customHeight="1">
      <c r="A552" s="9"/>
      <c r="B552" s="9"/>
      <c r="C552" s="9"/>
      <c r="D552" s="9"/>
      <c r="E552" s="9"/>
      <c r="F552" s="9"/>
      <c r="G552" s="9"/>
      <c r="H552" s="9"/>
      <c r="I552" s="9"/>
      <c r="J552" s="9"/>
      <c r="K552" s="9"/>
      <c r="L552" s="9"/>
      <c r="M552" s="9"/>
      <c r="N552" s="9"/>
      <c r="O552" s="9"/>
      <c r="P552" s="9"/>
      <c r="Q552" s="9"/>
      <c r="R552" s="9"/>
      <c r="S552" s="9"/>
      <c r="T552" s="9"/>
      <c r="U552" s="9"/>
      <c r="V552" s="9"/>
      <c r="W552" s="9"/>
      <c r="X552" s="9"/>
      <c r="Y552" s="9"/>
      <c r="Z552" s="9"/>
    </row>
    <row r="553" ht="12.75" customHeight="1">
      <c r="A553" s="9"/>
      <c r="B553" s="9"/>
      <c r="C553" s="9"/>
      <c r="D553" s="9"/>
      <c r="E553" s="9"/>
      <c r="F553" s="9"/>
      <c r="G553" s="9"/>
      <c r="H553" s="9"/>
      <c r="I553" s="9"/>
      <c r="J553" s="9"/>
      <c r="K553" s="9"/>
      <c r="L553" s="9"/>
      <c r="M553" s="9"/>
      <c r="N553" s="9"/>
      <c r="O553" s="9"/>
      <c r="P553" s="9"/>
      <c r="Q553" s="9"/>
      <c r="R553" s="9"/>
      <c r="S553" s="9"/>
      <c r="T553" s="9"/>
      <c r="U553" s="9"/>
      <c r="V553" s="9"/>
      <c r="W553" s="9"/>
      <c r="X553" s="9"/>
      <c r="Y553" s="9"/>
      <c r="Z553" s="9"/>
    </row>
    <row r="554" ht="12.75" customHeight="1">
      <c r="A554" s="9"/>
      <c r="B554" s="9"/>
      <c r="C554" s="9"/>
      <c r="D554" s="9"/>
      <c r="E554" s="9"/>
      <c r="F554" s="9"/>
      <c r="G554" s="9"/>
      <c r="H554" s="9"/>
      <c r="I554" s="9"/>
      <c r="J554" s="9"/>
      <c r="K554" s="9"/>
      <c r="L554" s="9"/>
      <c r="M554" s="9"/>
      <c r="N554" s="9"/>
      <c r="O554" s="9"/>
      <c r="P554" s="9"/>
      <c r="Q554" s="9"/>
      <c r="R554" s="9"/>
      <c r="S554" s="9"/>
      <c r="T554" s="9"/>
      <c r="U554" s="9"/>
      <c r="V554" s="9"/>
      <c r="W554" s="9"/>
      <c r="X554" s="9"/>
      <c r="Y554" s="9"/>
      <c r="Z554" s="9"/>
    </row>
    <row r="555" ht="12.75" customHeight="1">
      <c r="A555" s="9"/>
      <c r="B555" s="9"/>
      <c r="C555" s="9"/>
      <c r="D555" s="9"/>
      <c r="E555" s="9"/>
      <c r="F555" s="9"/>
      <c r="G555" s="9"/>
      <c r="H555" s="9"/>
      <c r="I555" s="9"/>
      <c r="J555" s="9"/>
      <c r="K555" s="9"/>
      <c r="L555" s="9"/>
      <c r="M555" s="9"/>
      <c r="N555" s="9"/>
      <c r="O555" s="9"/>
      <c r="P555" s="9"/>
      <c r="Q555" s="9"/>
      <c r="R555" s="9"/>
      <c r="S555" s="9"/>
      <c r="T555" s="9"/>
      <c r="U555" s="9"/>
      <c r="V555" s="9"/>
      <c r="W555" s="9"/>
      <c r="X555" s="9"/>
      <c r="Y555" s="9"/>
      <c r="Z555" s="9"/>
    </row>
    <row r="556" ht="12.75" customHeight="1">
      <c r="A556" s="9"/>
      <c r="B556" s="9"/>
      <c r="C556" s="9"/>
      <c r="D556" s="9"/>
      <c r="E556" s="9"/>
      <c r="F556" s="9"/>
      <c r="G556" s="9"/>
      <c r="H556" s="9"/>
      <c r="I556" s="9"/>
      <c r="J556" s="9"/>
      <c r="K556" s="9"/>
      <c r="L556" s="9"/>
      <c r="M556" s="9"/>
      <c r="N556" s="9"/>
      <c r="O556" s="9"/>
      <c r="P556" s="9"/>
      <c r="Q556" s="9"/>
      <c r="R556" s="9"/>
      <c r="S556" s="9"/>
      <c r="T556" s="9"/>
      <c r="U556" s="9"/>
      <c r="V556" s="9"/>
      <c r="W556" s="9"/>
      <c r="X556" s="9"/>
      <c r="Y556" s="9"/>
      <c r="Z556" s="9"/>
    </row>
    <row r="557" ht="12.75" customHeight="1">
      <c r="A557" s="9"/>
      <c r="B557" s="9"/>
      <c r="C557" s="9"/>
      <c r="D557" s="9"/>
      <c r="E557" s="9"/>
      <c r="F557" s="9"/>
      <c r="G557" s="9"/>
      <c r="H557" s="9"/>
      <c r="I557" s="9"/>
      <c r="J557" s="9"/>
      <c r="K557" s="9"/>
      <c r="L557" s="9"/>
      <c r="M557" s="9"/>
      <c r="N557" s="9"/>
      <c r="O557" s="9"/>
      <c r="P557" s="9"/>
      <c r="Q557" s="9"/>
      <c r="R557" s="9"/>
      <c r="S557" s="9"/>
      <c r="T557" s="9"/>
      <c r="U557" s="9"/>
      <c r="V557" s="9"/>
      <c r="W557" s="9"/>
      <c r="X557" s="9"/>
      <c r="Y557" s="9"/>
      <c r="Z557" s="9"/>
    </row>
    <row r="558" ht="12.75" customHeight="1">
      <c r="A558" s="9"/>
      <c r="B558" s="9"/>
      <c r="C558" s="9"/>
      <c r="D558" s="9"/>
      <c r="E558" s="9"/>
      <c r="F558" s="9"/>
      <c r="G558" s="9"/>
      <c r="H558" s="9"/>
      <c r="I558" s="9"/>
      <c r="J558" s="9"/>
      <c r="K558" s="9"/>
      <c r="L558" s="9"/>
      <c r="M558" s="9"/>
      <c r="N558" s="9"/>
      <c r="O558" s="9"/>
      <c r="P558" s="9"/>
      <c r="Q558" s="9"/>
      <c r="R558" s="9"/>
      <c r="S558" s="9"/>
      <c r="T558" s="9"/>
      <c r="U558" s="9"/>
      <c r="V558" s="9"/>
      <c r="W558" s="9"/>
      <c r="X558" s="9"/>
      <c r="Y558" s="9"/>
      <c r="Z558" s="9"/>
    </row>
    <row r="559" ht="12.75" customHeight="1">
      <c r="A559" s="9"/>
      <c r="B559" s="9"/>
      <c r="C559" s="9"/>
      <c r="D559" s="9"/>
      <c r="E559" s="9"/>
      <c r="F559" s="9"/>
      <c r="G559" s="9"/>
      <c r="H559" s="9"/>
      <c r="I559" s="9"/>
      <c r="J559" s="9"/>
      <c r="K559" s="9"/>
      <c r="L559" s="9"/>
      <c r="M559" s="9"/>
      <c r="N559" s="9"/>
      <c r="O559" s="9"/>
      <c r="P559" s="9"/>
      <c r="Q559" s="9"/>
      <c r="R559" s="9"/>
      <c r="S559" s="9"/>
      <c r="T559" s="9"/>
      <c r="U559" s="9"/>
      <c r="V559" s="9"/>
      <c r="W559" s="9"/>
      <c r="X559" s="9"/>
      <c r="Y559" s="9"/>
      <c r="Z559" s="9"/>
    </row>
    <row r="560" ht="12.75" customHeight="1">
      <c r="A560" s="9"/>
      <c r="B560" s="9"/>
      <c r="C560" s="9"/>
      <c r="D560" s="9"/>
      <c r="E560" s="9"/>
      <c r="F560" s="9"/>
      <c r="G560" s="9"/>
      <c r="H560" s="9"/>
      <c r="I560" s="9"/>
      <c r="J560" s="9"/>
      <c r="K560" s="9"/>
      <c r="L560" s="9"/>
      <c r="M560" s="9"/>
      <c r="N560" s="9"/>
      <c r="O560" s="9"/>
      <c r="P560" s="9"/>
      <c r="Q560" s="9"/>
      <c r="R560" s="9"/>
      <c r="S560" s="9"/>
      <c r="T560" s="9"/>
      <c r="U560" s="9"/>
      <c r="V560" s="9"/>
      <c r="W560" s="9"/>
      <c r="X560" s="9"/>
      <c r="Y560" s="9"/>
      <c r="Z560" s="9"/>
    </row>
    <row r="561" ht="12.75" customHeight="1">
      <c r="A561" s="9"/>
      <c r="B561" s="9"/>
      <c r="C561" s="9"/>
      <c r="D561" s="9"/>
      <c r="E561" s="9"/>
      <c r="F561" s="9"/>
      <c r="G561" s="9"/>
      <c r="H561" s="9"/>
      <c r="I561" s="9"/>
      <c r="J561" s="9"/>
      <c r="K561" s="9"/>
      <c r="L561" s="9"/>
      <c r="M561" s="9"/>
      <c r="N561" s="9"/>
      <c r="O561" s="9"/>
      <c r="P561" s="9"/>
      <c r="Q561" s="9"/>
      <c r="R561" s="9"/>
      <c r="S561" s="9"/>
      <c r="T561" s="9"/>
      <c r="U561" s="9"/>
      <c r="V561" s="9"/>
      <c r="W561" s="9"/>
      <c r="X561" s="9"/>
      <c r="Y561" s="9"/>
      <c r="Z561" s="9"/>
    </row>
    <row r="562" ht="12.75" customHeight="1">
      <c r="A562" s="9"/>
      <c r="B562" s="9"/>
      <c r="C562" s="9"/>
      <c r="D562" s="9"/>
      <c r="E562" s="9"/>
      <c r="F562" s="9"/>
      <c r="G562" s="9"/>
      <c r="H562" s="9"/>
      <c r="I562" s="9"/>
      <c r="J562" s="9"/>
      <c r="K562" s="9"/>
      <c r="L562" s="9"/>
      <c r="M562" s="9"/>
      <c r="N562" s="9"/>
      <c r="O562" s="9"/>
      <c r="P562" s="9"/>
      <c r="Q562" s="9"/>
      <c r="R562" s="9"/>
      <c r="S562" s="9"/>
      <c r="T562" s="9"/>
      <c r="U562" s="9"/>
      <c r="V562" s="9"/>
      <c r="W562" s="9"/>
      <c r="X562" s="9"/>
      <c r="Y562" s="9"/>
      <c r="Z562" s="9"/>
    </row>
    <row r="563" ht="12.75" customHeight="1">
      <c r="A563" s="9"/>
      <c r="B563" s="9"/>
      <c r="C563" s="9"/>
      <c r="D563" s="9"/>
      <c r="E563" s="9"/>
      <c r="F563" s="9"/>
      <c r="G563" s="9"/>
      <c r="H563" s="9"/>
      <c r="I563" s="9"/>
      <c r="J563" s="9"/>
      <c r="K563" s="9"/>
      <c r="L563" s="9"/>
      <c r="M563" s="9"/>
      <c r="N563" s="9"/>
      <c r="O563" s="9"/>
      <c r="P563" s="9"/>
      <c r="Q563" s="9"/>
      <c r="R563" s="9"/>
      <c r="S563" s="9"/>
      <c r="T563" s="9"/>
      <c r="U563" s="9"/>
      <c r="V563" s="9"/>
      <c r="W563" s="9"/>
      <c r="X563" s="9"/>
      <c r="Y563" s="9"/>
      <c r="Z563" s="9"/>
    </row>
    <row r="564" ht="12.75" customHeight="1">
      <c r="A564" s="9"/>
      <c r="B564" s="9"/>
      <c r="C564" s="9"/>
      <c r="D564" s="9"/>
      <c r="E564" s="9"/>
      <c r="F564" s="9"/>
      <c r="G564" s="9"/>
      <c r="H564" s="9"/>
      <c r="I564" s="9"/>
      <c r="J564" s="9"/>
      <c r="K564" s="9"/>
      <c r="L564" s="9"/>
      <c r="M564" s="9"/>
      <c r="N564" s="9"/>
      <c r="O564" s="9"/>
      <c r="P564" s="9"/>
      <c r="Q564" s="9"/>
      <c r="R564" s="9"/>
      <c r="S564" s="9"/>
      <c r="T564" s="9"/>
      <c r="U564" s="9"/>
      <c r="V564" s="9"/>
      <c r="W564" s="9"/>
      <c r="X564" s="9"/>
      <c r="Y564" s="9"/>
      <c r="Z564" s="9"/>
    </row>
    <row r="565" ht="12.75" customHeight="1">
      <c r="A565" s="9"/>
      <c r="B565" s="9"/>
      <c r="C565" s="9"/>
      <c r="D565" s="9"/>
      <c r="E565" s="9"/>
      <c r="F565" s="9"/>
      <c r="G565" s="9"/>
      <c r="H565" s="9"/>
      <c r="I565" s="9"/>
      <c r="J565" s="9"/>
      <c r="K565" s="9"/>
      <c r="L565" s="9"/>
      <c r="M565" s="9"/>
      <c r="N565" s="9"/>
      <c r="O565" s="9"/>
      <c r="P565" s="9"/>
      <c r="Q565" s="9"/>
      <c r="R565" s="9"/>
      <c r="S565" s="9"/>
      <c r="T565" s="9"/>
      <c r="U565" s="9"/>
      <c r="V565" s="9"/>
      <c r="W565" s="9"/>
      <c r="X565" s="9"/>
      <c r="Y565" s="9"/>
      <c r="Z565" s="9"/>
    </row>
    <row r="566" ht="12.75" customHeight="1">
      <c r="A566" s="9"/>
      <c r="B566" s="9"/>
      <c r="C566" s="9"/>
      <c r="D566" s="9"/>
      <c r="E566" s="9"/>
      <c r="F566" s="9"/>
      <c r="G566" s="9"/>
      <c r="H566" s="9"/>
      <c r="I566" s="9"/>
      <c r="J566" s="9"/>
      <c r="K566" s="9"/>
      <c r="L566" s="9"/>
      <c r="M566" s="9"/>
      <c r="N566" s="9"/>
      <c r="O566" s="9"/>
      <c r="P566" s="9"/>
      <c r="Q566" s="9"/>
      <c r="R566" s="9"/>
      <c r="S566" s="9"/>
      <c r="T566" s="9"/>
      <c r="U566" s="9"/>
      <c r="V566" s="9"/>
      <c r="W566" s="9"/>
      <c r="X566" s="9"/>
      <c r="Y566" s="9"/>
      <c r="Z566" s="9"/>
    </row>
    <row r="567" ht="12.75" customHeight="1">
      <c r="A567" s="9"/>
      <c r="B567" s="9"/>
      <c r="C567" s="9"/>
      <c r="D567" s="9"/>
      <c r="E567" s="9"/>
      <c r="F567" s="9"/>
      <c r="G567" s="9"/>
      <c r="H567" s="9"/>
      <c r="I567" s="9"/>
      <c r="J567" s="9"/>
      <c r="K567" s="9"/>
      <c r="L567" s="9"/>
      <c r="M567" s="9"/>
      <c r="N567" s="9"/>
      <c r="O567" s="9"/>
      <c r="P567" s="9"/>
      <c r="Q567" s="9"/>
      <c r="R567" s="9"/>
      <c r="S567" s="9"/>
      <c r="T567" s="9"/>
      <c r="U567" s="9"/>
      <c r="V567" s="9"/>
      <c r="W567" s="9"/>
      <c r="X567" s="9"/>
      <c r="Y567" s="9"/>
      <c r="Z567" s="9"/>
    </row>
    <row r="568" ht="12.75" customHeight="1">
      <c r="A568" s="9"/>
      <c r="B568" s="9"/>
      <c r="C568" s="9"/>
      <c r="D568" s="9"/>
      <c r="E568" s="9"/>
      <c r="F568" s="9"/>
      <c r="G568" s="9"/>
      <c r="H568" s="9"/>
      <c r="I568" s="9"/>
      <c r="J568" s="9"/>
      <c r="K568" s="9"/>
      <c r="L568" s="9"/>
      <c r="M568" s="9"/>
      <c r="N568" s="9"/>
      <c r="O568" s="9"/>
      <c r="P568" s="9"/>
      <c r="Q568" s="9"/>
      <c r="R568" s="9"/>
      <c r="S568" s="9"/>
      <c r="T568" s="9"/>
      <c r="U568" s="9"/>
      <c r="V568" s="9"/>
      <c r="W568" s="9"/>
      <c r="X568" s="9"/>
      <c r="Y568" s="9"/>
      <c r="Z568" s="9"/>
    </row>
    <row r="569" ht="12.75" customHeight="1">
      <c r="A569" s="9"/>
      <c r="B569" s="9"/>
      <c r="C569" s="9"/>
      <c r="D569" s="9"/>
      <c r="E569" s="9"/>
      <c r="F569" s="9"/>
      <c r="G569" s="9"/>
      <c r="H569" s="9"/>
      <c r="I569" s="9"/>
      <c r="J569" s="9"/>
      <c r="K569" s="9"/>
      <c r="L569" s="9"/>
      <c r="M569" s="9"/>
      <c r="N569" s="9"/>
      <c r="O569" s="9"/>
      <c r="P569" s="9"/>
      <c r="Q569" s="9"/>
      <c r="R569" s="9"/>
      <c r="S569" s="9"/>
      <c r="T569" s="9"/>
      <c r="U569" s="9"/>
      <c r="V569" s="9"/>
      <c r="W569" s="9"/>
      <c r="X569" s="9"/>
      <c r="Y569" s="9"/>
      <c r="Z569" s="9"/>
    </row>
    <row r="570" ht="12.75" customHeight="1">
      <c r="A570" s="9"/>
      <c r="B570" s="9"/>
      <c r="C570" s="9"/>
      <c r="D570" s="9"/>
      <c r="E570" s="9"/>
      <c r="F570" s="9"/>
      <c r="G570" s="9"/>
      <c r="H570" s="9"/>
      <c r="I570" s="9"/>
      <c r="J570" s="9"/>
      <c r="K570" s="9"/>
      <c r="L570" s="9"/>
      <c r="M570" s="9"/>
      <c r="N570" s="9"/>
      <c r="O570" s="9"/>
      <c r="P570" s="9"/>
      <c r="Q570" s="9"/>
      <c r="R570" s="9"/>
      <c r="S570" s="9"/>
      <c r="T570" s="9"/>
      <c r="U570" s="9"/>
      <c r="V570" s="9"/>
      <c r="W570" s="9"/>
      <c r="X570" s="9"/>
      <c r="Y570" s="9"/>
      <c r="Z570" s="9"/>
    </row>
    <row r="571" ht="12.75" customHeight="1">
      <c r="A571" s="9"/>
      <c r="B571" s="9"/>
      <c r="C571" s="9"/>
      <c r="D571" s="9"/>
      <c r="E571" s="9"/>
      <c r="F571" s="9"/>
      <c r="G571" s="9"/>
      <c r="H571" s="9"/>
      <c r="I571" s="9"/>
      <c r="J571" s="9"/>
      <c r="K571" s="9"/>
      <c r="L571" s="9"/>
      <c r="M571" s="9"/>
      <c r="N571" s="9"/>
      <c r="O571" s="9"/>
      <c r="P571" s="9"/>
      <c r="Q571" s="9"/>
      <c r="R571" s="9"/>
      <c r="S571" s="9"/>
      <c r="T571" s="9"/>
      <c r="U571" s="9"/>
      <c r="V571" s="9"/>
      <c r="W571" s="9"/>
      <c r="X571" s="9"/>
      <c r="Y571" s="9"/>
      <c r="Z571" s="9"/>
    </row>
    <row r="572" ht="12.75" customHeight="1">
      <c r="A572" s="9"/>
      <c r="B572" s="9"/>
      <c r="C572" s="9"/>
      <c r="D572" s="9"/>
      <c r="E572" s="9"/>
      <c r="F572" s="9"/>
      <c r="G572" s="9"/>
      <c r="H572" s="9"/>
      <c r="I572" s="9"/>
      <c r="J572" s="9"/>
      <c r="K572" s="9"/>
      <c r="L572" s="9"/>
      <c r="M572" s="9"/>
      <c r="N572" s="9"/>
      <c r="O572" s="9"/>
      <c r="P572" s="9"/>
      <c r="Q572" s="9"/>
      <c r="R572" s="9"/>
      <c r="S572" s="9"/>
      <c r="T572" s="9"/>
      <c r="U572" s="9"/>
      <c r="V572" s="9"/>
      <c r="W572" s="9"/>
      <c r="X572" s="9"/>
      <c r="Y572" s="9"/>
      <c r="Z572" s="9"/>
    </row>
    <row r="573" ht="12.75" customHeight="1">
      <c r="A573" s="9"/>
      <c r="B573" s="9"/>
      <c r="C573" s="9"/>
      <c r="D573" s="9"/>
      <c r="E573" s="9"/>
      <c r="F573" s="9"/>
      <c r="G573" s="9"/>
      <c r="H573" s="9"/>
      <c r="I573" s="9"/>
      <c r="J573" s="9"/>
      <c r="K573" s="9"/>
      <c r="L573" s="9"/>
      <c r="M573" s="9"/>
      <c r="N573" s="9"/>
      <c r="O573" s="9"/>
      <c r="P573" s="9"/>
      <c r="Q573" s="9"/>
      <c r="R573" s="9"/>
      <c r="S573" s="9"/>
      <c r="T573" s="9"/>
      <c r="U573" s="9"/>
      <c r="V573" s="9"/>
      <c r="W573" s="9"/>
      <c r="X573" s="9"/>
      <c r="Y573" s="9"/>
      <c r="Z573" s="9"/>
    </row>
    <row r="574" ht="12.75" customHeight="1">
      <c r="A574" s="9"/>
      <c r="B574" s="9"/>
      <c r="C574" s="9"/>
      <c r="D574" s="9"/>
      <c r="E574" s="9"/>
      <c r="F574" s="9"/>
      <c r="G574" s="9"/>
      <c r="H574" s="9"/>
      <c r="I574" s="9"/>
      <c r="J574" s="9"/>
      <c r="K574" s="9"/>
      <c r="L574" s="9"/>
      <c r="M574" s="9"/>
      <c r="N574" s="9"/>
      <c r="O574" s="9"/>
      <c r="P574" s="9"/>
      <c r="Q574" s="9"/>
      <c r="R574" s="9"/>
      <c r="S574" s="9"/>
      <c r="T574" s="9"/>
      <c r="U574" s="9"/>
      <c r="V574" s="9"/>
      <c r="W574" s="9"/>
      <c r="X574" s="9"/>
      <c r="Y574" s="9"/>
      <c r="Z574" s="9"/>
    </row>
    <row r="575" ht="12.75" customHeight="1">
      <c r="A575" s="9"/>
      <c r="B575" s="9"/>
      <c r="C575" s="9"/>
      <c r="D575" s="9"/>
      <c r="E575" s="9"/>
      <c r="F575" s="9"/>
      <c r="G575" s="9"/>
      <c r="H575" s="9"/>
      <c r="I575" s="9"/>
      <c r="J575" s="9"/>
      <c r="K575" s="9"/>
      <c r="L575" s="9"/>
      <c r="M575" s="9"/>
      <c r="N575" s="9"/>
      <c r="O575" s="9"/>
      <c r="P575" s="9"/>
      <c r="Q575" s="9"/>
      <c r="R575" s="9"/>
      <c r="S575" s="9"/>
      <c r="T575" s="9"/>
      <c r="U575" s="9"/>
      <c r="V575" s="9"/>
      <c r="W575" s="9"/>
      <c r="X575" s="9"/>
      <c r="Y575" s="9"/>
      <c r="Z575" s="9"/>
    </row>
    <row r="576" ht="12.75" customHeight="1">
      <c r="A576" s="9"/>
      <c r="B576" s="9"/>
      <c r="C576" s="9"/>
      <c r="D576" s="9"/>
      <c r="E576" s="9"/>
      <c r="F576" s="9"/>
      <c r="G576" s="9"/>
      <c r="H576" s="9"/>
      <c r="I576" s="9"/>
      <c r="J576" s="9"/>
      <c r="K576" s="9"/>
      <c r="L576" s="9"/>
      <c r="M576" s="9"/>
      <c r="N576" s="9"/>
      <c r="O576" s="9"/>
      <c r="P576" s="9"/>
      <c r="Q576" s="9"/>
      <c r="R576" s="9"/>
      <c r="S576" s="9"/>
      <c r="T576" s="9"/>
      <c r="U576" s="9"/>
      <c r="V576" s="9"/>
      <c r="W576" s="9"/>
      <c r="X576" s="9"/>
      <c r="Y576" s="9"/>
      <c r="Z576" s="9"/>
    </row>
    <row r="577" ht="12.75" customHeight="1">
      <c r="A577" s="9"/>
      <c r="B577" s="9"/>
      <c r="C577" s="9"/>
      <c r="D577" s="9"/>
      <c r="E577" s="9"/>
      <c r="F577" s="9"/>
      <c r="G577" s="9"/>
      <c r="H577" s="9"/>
      <c r="I577" s="9"/>
      <c r="J577" s="9"/>
      <c r="K577" s="9"/>
      <c r="L577" s="9"/>
      <c r="M577" s="9"/>
      <c r="N577" s="9"/>
      <c r="O577" s="9"/>
      <c r="P577" s="9"/>
      <c r="Q577" s="9"/>
      <c r="R577" s="9"/>
      <c r="S577" s="9"/>
      <c r="T577" s="9"/>
      <c r="U577" s="9"/>
      <c r="V577" s="9"/>
      <c r="W577" s="9"/>
      <c r="X577" s="9"/>
      <c r="Y577" s="9"/>
      <c r="Z577" s="9"/>
    </row>
    <row r="578" ht="12.75" customHeight="1">
      <c r="A578" s="9"/>
      <c r="B578" s="9"/>
      <c r="C578" s="9"/>
      <c r="D578" s="9"/>
      <c r="E578" s="9"/>
      <c r="F578" s="9"/>
      <c r="G578" s="9"/>
      <c r="H578" s="9"/>
      <c r="I578" s="9"/>
      <c r="J578" s="9"/>
      <c r="K578" s="9"/>
      <c r="L578" s="9"/>
      <c r="M578" s="9"/>
      <c r="N578" s="9"/>
      <c r="O578" s="9"/>
      <c r="P578" s="9"/>
      <c r="Q578" s="9"/>
      <c r="R578" s="9"/>
      <c r="S578" s="9"/>
      <c r="T578" s="9"/>
      <c r="U578" s="9"/>
      <c r="V578" s="9"/>
      <c r="W578" s="9"/>
      <c r="X578" s="9"/>
      <c r="Y578" s="9"/>
      <c r="Z578" s="9"/>
    </row>
    <row r="579" ht="12.75" customHeight="1">
      <c r="A579" s="9"/>
      <c r="B579" s="9"/>
      <c r="C579" s="9"/>
      <c r="D579" s="9"/>
      <c r="E579" s="9"/>
      <c r="F579" s="9"/>
      <c r="G579" s="9"/>
      <c r="H579" s="9"/>
      <c r="I579" s="9"/>
      <c r="J579" s="9"/>
      <c r="K579" s="9"/>
      <c r="L579" s="9"/>
      <c r="M579" s="9"/>
      <c r="N579" s="9"/>
      <c r="O579" s="9"/>
      <c r="P579" s="9"/>
      <c r="Q579" s="9"/>
      <c r="R579" s="9"/>
      <c r="S579" s="9"/>
      <c r="T579" s="9"/>
      <c r="U579" s="9"/>
      <c r="V579" s="9"/>
      <c r="W579" s="9"/>
      <c r="X579" s="9"/>
      <c r="Y579" s="9"/>
      <c r="Z579" s="9"/>
    </row>
    <row r="580" ht="12.75" customHeight="1">
      <c r="A580" s="9"/>
      <c r="B580" s="9"/>
      <c r="C580" s="9"/>
      <c r="D580" s="9"/>
      <c r="E580" s="9"/>
      <c r="F580" s="9"/>
      <c r="G580" s="9"/>
      <c r="H580" s="9"/>
      <c r="I580" s="9"/>
      <c r="J580" s="9"/>
      <c r="K580" s="9"/>
      <c r="L580" s="9"/>
      <c r="M580" s="9"/>
      <c r="N580" s="9"/>
      <c r="O580" s="9"/>
      <c r="P580" s="9"/>
      <c r="Q580" s="9"/>
      <c r="R580" s="9"/>
      <c r="S580" s="9"/>
      <c r="T580" s="9"/>
      <c r="U580" s="9"/>
      <c r="V580" s="9"/>
      <c r="W580" s="9"/>
      <c r="X580" s="9"/>
      <c r="Y580" s="9"/>
      <c r="Z580" s="9"/>
    </row>
    <row r="581" ht="12.75" customHeight="1">
      <c r="A581" s="9"/>
      <c r="B581" s="9"/>
      <c r="C581" s="9"/>
      <c r="D581" s="9"/>
      <c r="E581" s="9"/>
      <c r="F581" s="9"/>
      <c r="G581" s="9"/>
      <c r="H581" s="9"/>
      <c r="I581" s="9"/>
      <c r="J581" s="9"/>
      <c r="K581" s="9"/>
      <c r="L581" s="9"/>
      <c r="M581" s="9"/>
      <c r="N581" s="9"/>
      <c r="O581" s="9"/>
      <c r="P581" s="9"/>
      <c r="Q581" s="9"/>
      <c r="R581" s="9"/>
      <c r="S581" s="9"/>
      <c r="T581" s="9"/>
      <c r="U581" s="9"/>
      <c r="V581" s="9"/>
      <c r="W581" s="9"/>
      <c r="X581" s="9"/>
      <c r="Y581" s="9"/>
      <c r="Z581" s="9"/>
    </row>
    <row r="582" ht="12.75" customHeight="1">
      <c r="A582" s="9"/>
      <c r="B582" s="9"/>
      <c r="C582" s="9"/>
      <c r="D582" s="9"/>
      <c r="E582" s="9"/>
      <c r="F582" s="9"/>
      <c r="G582" s="9"/>
      <c r="H582" s="9"/>
      <c r="I582" s="9"/>
      <c r="J582" s="9"/>
      <c r="K582" s="9"/>
      <c r="L582" s="9"/>
      <c r="M582" s="9"/>
      <c r="N582" s="9"/>
      <c r="O582" s="9"/>
      <c r="P582" s="9"/>
      <c r="Q582" s="9"/>
      <c r="R582" s="9"/>
      <c r="S582" s="9"/>
      <c r="T582" s="9"/>
      <c r="U582" s="9"/>
      <c r="V582" s="9"/>
      <c r="W582" s="9"/>
      <c r="X582" s="9"/>
      <c r="Y582" s="9"/>
      <c r="Z582" s="9"/>
    </row>
    <row r="583" ht="12.75" customHeight="1">
      <c r="A583" s="9"/>
      <c r="B583" s="9"/>
      <c r="C583" s="9"/>
      <c r="D583" s="9"/>
      <c r="E583" s="9"/>
      <c r="F583" s="9"/>
      <c r="G583" s="9"/>
      <c r="H583" s="9"/>
      <c r="I583" s="9"/>
      <c r="J583" s="9"/>
      <c r="K583" s="9"/>
      <c r="L583" s="9"/>
      <c r="M583" s="9"/>
      <c r="N583" s="9"/>
      <c r="O583" s="9"/>
      <c r="P583" s="9"/>
      <c r="Q583" s="9"/>
      <c r="R583" s="9"/>
      <c r="S583" s="9"/>
      <c r="T583" s="9"/>
      <c r="U583" s="9"/>
      <c r="V583" s="9"/>
      <c r="W583" s="9"/>
      <c r="X583" s="9"/>
      <c r="Y583" s="9"/>
      <c r="Z583" s="9"/>
    </row>
    <row r="584" ht="12.75" customHeight="1">
      <c r="A584" s="9"/>
      <c r="B584" s="9"/>
      <c r="C584" s="9"/>
      <c r="D584" s="9"/>
      <c r="E584" s="9"/>
      <c r="F584" s="9"/>
      <c r="G584" s="9"/>
      <c r="H584" s="9"/>
      <c r="I584" s="9"/>
      <c r="J584" s="9"/>
      <c r="K584" s="9"/>
      <c r="L584" s="9"/>
      <c r="M584" s="9"/>
      <c r="N584" s="9"/>
      <c r="O584" s="9"/>
      <c r="P584" s="9"/>
      <c r="Q584" s="9"/>
      <c r="R584" s="9"/>
      <c r="S584" s="9"/>
      <c r="T584" s="9"/>
      <c r="U584" s="9"/>
      <c r="V584" s="9"/>
      <c r="W584" s="9"/>
      <c r="X584" s="9"/>
      <c r="Y584" s="9"/>
      <c r="Z584" s="9"/>
    </row>
    <row r="585" ht="12.75" customHeight="1">
      <c r="A585" s="9"/>
      <c r="B585" s="9"/>
      <c r="C585" s="9"/>
      <c r="D585" s="9"/>
      <c r="E585" s="9"/>
      <c r="F585" s="9"/>
      <c r="G585" s="9"/>
      <c r="H585" s="9"/>
      <c r="I585" s="9"/>
      <c r="J585" s="9"/>
      <c r="K585" s="9"/>
      <c r="L585" s="9"/>
      <c r="M585" s="9"/>
      <c r="N585" s="9"/>
      <c r="O585" s="9"/>
      <c r="P585" s="9"/>
      <c r="Q585" s="9"/>
      <c r="R585" s="9"/>
      <c r="S585" s="9"/>
      <c r="T585" s="9"/>
      <c r="U585" s="9"/>
      <c r="V585" s="9"/>
      <c r="W585" s="9"/>
      <c r="X585" s="9"/>
      <c r="Y585" s="9"/>
      <c r="Z585" s="9"/>
    </row>
    <row r="586" ht="12.75" customHeight="1">
      <c r="A586" s="9"/>
      <c r="B586" s="9"/>
      <c r="C586" s="9"/>
      <c r="D586" s="9"/>
      <c r="E586" s="9"/>
      <c r="F586" s="9"/>
      <c r="G586" s="9"/>
      <c r="H586" s="9"/>
      <c r="I586" s="9"/>
      <c r="J586" s="9"/>
      <c r="K586" s="9"/>
      <c r="L586" s="9"/>
      <c r="M586" s="9"/>
      <c r="N586" s="9"/>
      <c r="O586" s="9"/>
      <c r="P586" s="9"/>
      <c r="Q586" s="9"/>
      <c r="R586" s="9"/>
      <c r="S586" s="9"/>
      <c r="T586" s="9"/>
      <c r="U586" s="9"/>
      <c r="V586" s="9"/>
      <c r="W586" s="9"/>
      <c r="X586" s="9"/>
      <c r="Y586" s="9"/>
      <c r="Z586" s="9"/>
    </row>
    <row r="587" ht="12.75" customHeight="1">
      <c r="A587" s="9"/>
      <c r="B587" s="9"/>
      <c r="C587" s="9"/>
      <c r="D587" s="9"/>
      <c r="E587" s="9"/>
      <c r="F587" s="9"/>
      <c r="G587" s="9"/>
      <c r="H587" s="9"/>
      <c r="I587" s="9"/>
      <c r="J587" s="9"/>
      <c r="K587" s="9"/>
      <c r="L587" s="9"/>
      <c r="M587" s="9"/>
      <c r="N587" s="9"/>
      <c r="O587" s="9"/>
      <c r="P587" s="9"/>
      <c r="Q587" s="9"/>
      <c r="R587" s="9"/>
      <c r="S587" s="9"/>
      <c r="T587" s="9"/>
      <c r="U587" s="9"/>
      <c r="V587" s="9"/>
      <c r="W587" s="9"/>
      <c r="X587" s="9"/>
      <c r="Y587" s="9"/>
      <c r="Z587" s="9"/>
    </row>
    <row r="588" ht="12.75" customHeight="1">
      <c r="A588" s="9"/>
      <c r="B588" s="9"/>
      <c r="C588" s="9"/>
      <c r="D588" s="9"/>
      <c r="E588" s="9"/>
      <c r="F588" s="9"/>
      <c r="G588" s="9"/>
      <c r="H588" s="9"/>
      <c r="I588" s="9"/>
      <c r="J588" s="9"/>
      <c r="K588" s="9"/>
      <c r="L588" s="9"/>
      <c r="M588" s="9"/>
      <c r="N588" s="9"/>
      <c r="O588" s="9"/>
      <c r="P588" s="9"/>
      <c r="Q588" s="9"/>
      <c r="R588" s="9"/>
      <c r="S588" s="9"/>
      <c r="T588" s="9"/>
      <c r="U588" s="9"/>
      <c r="V588" s="9"/>
      <c r="W588" s="9"/>
      <c r="X588" s="9"/>
      <c r="Y588" s="9"/>
      <c r="Z588" s="9"/>
    </row>
    <row r="589" ht="12.75" customHeight="1">
      <c r="A589" s="9"/>
      <c r="B589" s="9"/>
      <c r="C589" s="9"/>
      <c r="D589" s="9"/>
      <c r="E589" s="9"/>
      <c r="F589" s="9"/>
      <c r="G589" s="9"/>
      <c r="H589" s="9"/>
      <c r="I589" s="9"/>
      <c r="J589" s="9"/>
      <c r="K589" s="9"/>
      <c r="L589" s="9"/>
      <c r="M589" s="9"/>
      <c r="N589" s="9"/>
      <c r="O589" s="9"/>
      <c r="P589" s="9"/>
      <c r="Q589" s="9"/>
      <c r="R589" s="9"/>
      <c r="S589" s="9"/>
      <c r="T589" s="9"/>
      <c r="U589" s="9"/>
      <c r="V589" s="9"/>
      <c r="W589" s="9"/>
      <c r="X589" s="9"/>
      <c r="Y589" s="9"/>
      <c r="Z589" s="9"/>
    </row>
    <row r="590" ht="12.75" customHeight="1">
      <c r="A590" s="9"/>
      <c r="B590" s="9"/>
      <c r="C590" s="9"/>
      <c r="D590" s="9"/>
      <c r="E590" s="9"/>
      <c r="F590" s="9"/>
      <c r="G590" s="9"/>
      <c r="H590" s="9"/>
      <c r="I590" s="9"/>
      <c r="J590" s="9"/>
      <c r="K590" s="9"/>
      <c r="L590" s="9"/>
      <c r="M590" s="9"/>
      <c r="N590" s="9"/>
      <c r="O590" s="9"/>
      <c r="P590" s="9"/>
      <c r="Q590" s="9"/>
      <c r="R590" s="9"/>
      <c r="S590" s="9"/>
      <c r="T590" s="9"/>
      <c r="U590" s="9"/>
      <c r="V590" s="9"/>
      <c r="W590" s="9"/>
      <c r="X590" s="9"/>
      <c r="Y590" s="9"/>
      <c r="Z590" s="9"/>
    </row>
    <row r="591" ht="12.75" customHeight="1">
      <c r="A591" s="9"/>
      <c r="B591" s="9"/>
      <c r="C591" s="9"/>
      <c r="D591" s="9"/>
      <c r="E591" s="9"/>
      <c r="F591" s="9"/>
      <c r="G591" s="9"/>
      <c r="H591" s="9"/>
      <c r="I591" s="9"/>
      <c r="J591" s="9"/>
      <c r="K591" s="9"/>
      <c r="L591" s="9"/>
      <c r="M591" s="9"/>
      <c r="N591" s="9"/>
      <c r="O591" s="9"/>
      <c r="P591" s="9"/>
      <c r="Q591" s="9"/>
      <c r="R591" s="9"/>
      <c r="S591" s="9"/>
      <c r="T591" s="9"/>
      <c r="U591" s="9"/>
      <c r="V591" s="9"/>
      <c r="W591" s="9"/>
      <c r="X591" s="9"/>
      <c r="Y591" s="9"/>
      <c r="Z591" s="9"/>
    </row>
    <row r="592" ht="12.75" customHeight="1">
      <c r="A592" s="9"/>
      <c r="B592" s="9"/>
      <c r="C592" s="9"/>
      <c r="D592" s="9"/>
      <c r="E592" s="9"/>
      <c r="F592" s="9"/>
      <c r="G592" s="9"/>
      <c r="H592" s="9"/>
      <c r="I592" s="9"/>
      <c r="J592" s="9"/>
      <c r="K592" s="9"/>
      <c r="L592" s="9"/>
      <c r="M592" s="9"/>
      <c r="N592" s="9"/>
      <c r="O592" s="9"/>
      <c r="P592" s="9"/>
      <c r="Q592" s="9"/>
      <c r="R592" s="9"/>
      <c r="S592" s="9"/>
      <c r="T592" s="9"/>
      <c r="U592" s="9"/>
      <c r="V592" s="9"/>
      <c r="W592" s="9"/>
      <c r="X592" s="9"/>
      <c r="Y592" s="9"/>
      <c r="Z592" s="9"/>
    </row>
    <row r="593" ht="12.75" customHeight="1">
      <c r="A593" s="9"/>
      <c r="B593" s="9"/>
      <c r="C593" s="9"/>
      <c r="D593" s="9"/>
      <c r="E593" s="9"/>
      <c r="F593" s="9"/>
      <c r="G593" s="9"/>
      <c r="H593" s="9"/>
      <c r="I593" s="9"/>
      <c r="J593" s="9"/>
      <c r="K593" s="9"/>
      <c r="L593" s="9"/>
      <c r="M593" s="9"/>
      <c r="N593" s="9"/>
      <c r="O593" s="9"/>
      <c r="P593" s="9"/>
      <c r="Q593" s="9"/>
      <c r="R593" s="9"/>
      <c r="S593" s="9"/>
      <c r="T593" s="9"/>
      <c r="U593" s="9"/>
      <c r="V593" s="9"/>
      <c r="W593" s="9"/>
      <c r="X593" s="9"/>
      <c r="Y593" s="9"/>
      <c r="Z593" s="9"/>
    </row>
    <row r="594" ht="12.75" customHeight="1">
      <c r="A594" s="9"/>
      <c r="B594" s="9"/>
      <c r="C594" s="9"/>
      <c r="D594" s="9"/>
      <c r="E594" s="9"/>
      <c r="F594" s="9"/>
      <c r="G594" s="9"/>
      <c r="H594" s="9"/>
      <c r="I594" s="9"/>
      <c r="J594" s="9"/>
      <c r="K594" s="9"/>
      <c r="L594" s="9"/>
      <c r="M594" s="9"/>
      <c r="N594" s="9"/>
      <c r="O594" s="9"/>
      <c r="P594" s="9"/>
      <c r="Q594" s="9"/>
      <c r="R594" s="9"/>
      <c r="S594" s="9"/>
      <c r="T594" s="9"/>
      <c r="U594" s="9"/>
      <c r="V594" s="9"/>
      <c r="W594" s="9"/>
      <c r="X594" s="9"/>
      <c r="Y594" s="9"/>
      <c r="Z594" s="9"/>
    </row>
    <row r="595" ht="12.75" customHeight="1">
      <c r="A595" s="9"/>
      <c r="B595" s="9"/>
      <c r="C595" s="9"/>
      <c r="D595" s="9"/>
      <c r="E595" s="9"/>
      <c r="F595" s="9"/>
      <c r="G595" s="9"/>
      <c r="H595" s="9"/>
      <c r="I595" s="9"/>
      <c r="J595" s="9"/>
      <c r="K595" s="9"/>
      <c r="L595" s="9"/>
      <c r="M595" s="9"/>
      <c r="N595" s="9"/>
      <c r="O595" s="9"/>
      <c r="P595" s="9"/>
      <c r="Q595" s="9"/>
      <c r="R595" s="9"/>
      <c r="S595" s="9"/>
      <c r="T595" s="9"/>
      <c r="U595" s="9"/>
      <c r="V595" s="9"/>
      <c r="W595" s="9"/>
      <c r="X595" s="9"/>
      <c r="Y595" s="9"/>
      <c r="Z595" s="9"/>
    </row>
    <row r="596" ht="12.75" customHeight="1">
      <c r="A596" s="9"/>
      <c r="B596" s="9"/>
      <c r="C596" s="9"/>
      <c r="D596" s="9"/>
      <c r="E596" s="9"/>
      <c r="F596" s="9"/>
      <c r="G596" s="9"/>
      <c r="H596" s="9"/>
      <c r="I596" s="9"/>
      <c r="J596" s="9"/>
      <c r="K596" s="9"/>
      <c r="L596" s="9"/>
      <c r="M596" s="9"/>
      <c r="N596" s="9"/>
      <c r="O596" s="9"/>
      <c r="P596" s="9"/>
      <c r="Q596" s="9"/>
      <c r="R596" s="9"/>
      <c r="S596" s="9"/>
      <c r="T596" s="9"/>
      <c r="U596" s="9"/>
      <c r="V596" s="9"/>
      <c r="W596" s="9"/>
      <c r="X596" s="9"/>
      <c r="Y596" s="9"/>
      <c r="Z596" s="9"/>
    </row>
    <row r="597" ht="12.75" customHeight="1">
      <c r="A597" s="9"/>
      <c r="B597" s="9"/>
      <c r="C597" s="9"/>
      <c r="D597" s="9"/>
      <c r="E597" s="9"/>
      <c r="F597" s="9"/>
      <c r="G597" s="9"/>
      <c r="H597" s="9"/>
      <c r="I597" s="9"/>
      <c r="J597" s="9"/>
      <c r="K597" s="9"/>
      <c r="L597" s="9"/>
      <c r="M597" s="9"/>
      <c r="N597" s="9"/>
      <c r="O597" s="9"/>
      <c r="P597" s="9"/>
      <c r="Q597" s="9"/>
      <c r="R597" s="9"/>
      <c r="S597" s="9"/>
      <c r="T597" s="9"/>
      <c r="U597" s="9"/>
      <c r="V597" s="9"/>
      <c r="W597" s="9"/>
      <c r="X597" s="9"/>
      <c r="Y597" s="9"/>
      <c r="Z597" s="9"/>
    </row>
    <row r="598" ht="12.75" customHeight="1">
      <c r="A598" s="9"/>
      <c r="B598" s="9"/>
      <c r="C598" s="9"/>
      <c r="D598" s="9"/>
      <c r="E598" s="9"/>
      <c r="F598" s="9"/>
      <c r="G598" s="9"/>
      <c r="H598" s="9"/>
      <c r="I598" s="9"/>
      <c r="J598" s="9"/>
      <c r="K598" s="9"/>
      <c r="L598" s="9"/>
      <c r="M598" s="9"/>
      <c r="N598" s="9"/>
      <c r="O598" s="9"/>
      <c r="P598" s="9"/>
      <c r="Q598" s="9"/>
      <c r="R598" s="9"/>
      <c r="S598" s="9"/>
      <c r="T598" s="9"/>
      <c r="U598" s="9"/>
      <c r="V598" s="9"/>
      <c r="W598" s="9"/>
      <c r="X598" s="9"/>
      <c r="Y598" s="9"/>
      <c r="Z598" s="9"/>
    </row>
    <row r="599" ht="12.75" customHeight="1">
      <c r="A599" s="9"/>
      <c r="B599" s="9"/>
      <c r="C599" s="9"/>
      <c r="D599" s="9"/>
      <c r="E599" s="9"/>
      <c r="F599" s="9"/>
      <c r="G599" s="9"/>
      <c r="H599" s="9"/>
      <c r="I599" s="9"/>
      <c r="J599" s="9"/>
      <c r="K599" s="9"/>
      <c r="L599" s="9"/>
      <c r="M599" s="9"/>
      <c r="N599" s="9"/>
      <c r="O599" s="9"/>
      <c r="P599" s="9"/>
      <c r="Q599" s="9"/>
      <c r="R599" s="9"/>
      <c r="S599" s="9"/>
      <c r="T599" s="9"/>
      <c r="U599" s="9"/>
      <c r="V599" s="9"/>
      <c r="W599" s="9"/>
      <c r="X599" s="9"/>
      <c r="Y599" s="9"/>
      <c r="Z599" s="9"/>
    </row>
    <row r="600" ht="12.75" customHeight="1">
      <c r="A600" s="9"/>
      <c r="B600" s="9"/>
      <c r="C600" s="9"/>
      <c r="D600" s="9"/>
      <c r="E600" s="9"/>
      <c r="F600" s="9"/>
      <c r="G600" s="9"/>
      <c r="H600" s="9"/>
      <c r="I600" s="9"/>
      <c r="J600" s="9"/>
      <c r="K600" s="9"/>
      <c r="L600" s="9"/>
      <c r="M600" s="9"/>
      <c r="N600" s="9"/>
      <c r="O600" s="9"/>
      <c r="P600" s="9"/>
      <c r="Q600" s="9"/>
      <c r="R600" s="9"/>
      <c r="S600" s="9"/>
      <c r="T600" s="9"/>
      <c r="U600" s="9"/>
      <c r="V600" s="9"/>
      <c r="W600" s="9"/>
      <c r="X600" s="9"/>
      <c r="Y600" s="9"/>
      <c r="Z600" s="9"/>
    </row>
    <row r="601" ht="12.75" customHeight="1">
      <c r="A601" s="9"/>
      <c r="B601" s="9"/>
      <c r="C601" s="9"/>
      <c r="D601" s="9"/>
      <c r="E601" s="9"/>
      <c r="F601" s="9"/>
      <c r="G601" s="9"/>
      <c r="H601" s="9"/>
      <c r="I601" s="9"/>
      <c r="J601" s="9"/>
      <c r="K601" s="9"/>
      <c r="L601" s="9"/>
      <c r="M601" s="9"/>
      <c r="N601" s="9"/>
      <c r="O601" s="9"/>
      <c r="P601" s="9"/>
      <c r="Q601" s="9"/>
      <c r="R601" s="9"/>
      <c r="S601" s="9"/>
      <c r="T601" s="9"/>
      <c r="U601" s="9"/>
      <c r="V601" s="9"/>
      <c r="W601" s="9"/>
      <c r="X601" s="9"/>
      <c r="Y601" s="9"/>
      <c r="Z601" s="9"/>
    </row>
    <row r="602" ht="12.75" customHeight="1">
      <c r="A602" s="9"/>
      <c r="B602" s="9"/>
      <c r="C602" s="9"/>
      <c r="D602" s="9"/>
      <c r="E602" s="9"/>
      <c r="F602" s="9"/>
      <c r="G602" s="9"/>
      <c r="H602" s="9"/>
      <c r="I602" s="9"/>
      <c r="J602" s="9"/>
      <c r="K602" s="9"/>
      <c r="L602" s="9"/>
      <c r="M602" s="9"/>
      <c r="N602" s="9"/>
      <c r="O602" s="9"/>
      <c r="P602" s="9"/>
      <c r="Q602" s="9"/>
      <c r="R602" s="9"/>
      <c r="S602" s="9"/>
      <c r="T602" s="9"/>
      <c r="U602" s="9"/>
      <c r="V602" s="9"/>
      <c r="W602" s="9"/>
      <c r="X602" s="9"/>
      <c r="Y602" s="9"/>
      <c r="Z602" s="9"/>
    </row>
    <row r="603" ht="12.75" customHeight="1">
      <c r="A603" s="9"/>
      <c r="B603" s="9"/>
      <c r="C603" s="9"/>
      <c r="D603" s="9"/>
      <c r="E603" s="9"/>
      <c r="F603" s="9"/>
      <c r="G603" s="9"/>
      <c r="H603" s="9"/>
      <c r="I603" s="9"/>
      <c r="J603" s="9"/>
      <c r="K603" s="9"/>
      <c r="L603" s="9"/>
      <c r="M603" s="9"/>
      <c r="N603" s="9"/>
      <c r="O603" s="9"/>
      <c r="P603" s="9"/>
      <c r="Q603" s="9"/>
      <c r="R603" s="9"/>
      <c r="S603" s="9"/>
      <c r="T603" s="9"/>
      <c r="U603" s="9"/>
      <c r="V603" s="9"/>
      <c r="W603" s="9"/>
      <c r="X603" s="9"/>
      <c r="Y603" s="9"/>
      <c r="Z603" s="9"/>
    </row>
    <row r="604" ht="12.75" customHeight="1">
      <c r="A604" s="9"/>
      <c r="B604" s="9"/>
      <c r="C604" s="9"/>
      <c r="D604" s="9"/>
      <c r="E604" s="9"/>
      <c r="F604" s="9"/>
      <c r="G604" s="9"/>
      <c r="H604" s="9"/>
      <c r="I604" s="9"/>
      <c r="J604" s="9"/>
      <c r="K604" s="9"/>
      <c r="L604" s="9"/>
      <c r="M604" s="9"/>
      <c r="N604" s="9"/>
      <c r="O604" s="9"/>
      <c r="P604" s="9"/>
      <c r="Q604" s="9"/>
      <c r="R604" s="9"/>
      <c r="S604" s="9"/>
      <c r="T604" s="9"/>
      <c r="U604" s="9"/>
      <c r="V604" s="9"/>
      <c r="W604" s="9"/>
      <c r="X604" s="9"/>
      <c r="Y604" s="9"/>
      <c r="Z604" s="9"/>
    </row>
    <row r="605" ht="12.75" customHeight="1">
      <c r="A605" s="9"/>
      <c r="B605" s="9"/>
      <c r="C605" s="9"/>
      <c r="D605" s="9"/>
      <c r="E605" s="9"/>
      <c r="F605" s="9"/>
      <c r="G605" s="9"/>
      <c r="H605" s="9"/>
      <c r="I605" s="9"/>
      <c r="J605" s="9"/>
      <c r="K605" s="9"/>
      <c r="L605" s="9"/>
      <c r="M605" s="9"/>
      <c r="N605" s="9"/>
      <c r="O605" s="9"/>
      <c r="P605" s="9"/>
      <c r="Q605" s="9"/>
      <c r="R605" s="9"/>
      <c r="S605" s="9"/>
      <c r="T605" s="9"/>
      <c r="U605" s="9"/>
      <c r="V605" s="9"/>
      <c r="W605" s="9"/>
      <c r="X605" s="9"/>
      <c r="Y605" s="9"/>
      <c r="Z605" s="9"/>
    </row>
    <row r="606" ht="12.75" customHeight="1">
      <c r="A606" s="9"/>
      <c r="B606" s="9"/>
      <c r="C606" s="9"/>
      <c r="D606" s="9"/>
      <c r="E606" s="9"/>
      <c r="F606" s="9"/>
      <c r="G606" s="9"/>
      <c r="H606" s="9"/>
      <c r="I606" s="9"/>
      <c r="J606" s="9"/>
      <c r="K606" s="9"/>
      <c r="L606" s="9"/>
      <c r="M606" s="9"/>
      <c r="N606" s="9"/>
      <c r="O606" s="9"/>
      <c r="P606" s="9"/>
      <c r="Q606" s="9"/>
      <c r="R606" s="9"/>
      <c r="S606" s="9"/>
      <c r="T606" s="9"/>
      <c r="U606" s="9"/>
      <c r="V606" s="9"/>
      <c r="W606" s="9"/>
      <c r="X606" s="9"/>
      <c r="Y606" s="9"/>
      <c r="Z606" s="9"/>
    </row>
    <row r="607" ht="12.75" customHeight="1">
      <c r="A607" s="9"/>
      <c r="B607" s="9"/>
      <c r="C607" s="9"/>
      <c r="D607" s="9"/>
      <c r="E607" s="9"/>
      <c r="F607" s="9"/>
      <c r="G607" s="9"/>
      <c r="H607" s="9"/>
      <c r="I607" s="9"/>
      <c r="J607" s="9"/>
      <c r="K607" s="9"/>
      <c r="L607" s="9"/>
      <c r="M607" s="9"/>
      <c r="N607" s="9"/>
      <c r="O607" s="9"/>
      <c r="P607" s="9"/>
      <c r="Q607" s="9"/>
      <c r="R607" s="9"/>
      <c r="S607" s="9"/>
      <c r="T607" s="9"/>
      <c r="U607" s="9"/>
      <c r="V607" s="9"/>
      <c r="W607" s="9"/>
      <c r="X607" s="9"/>
      <c r="Y607" s="9"/>
      <c r="Z607" s="9"/>
    </row>
    <row r="608" ht="12.75" customHeight="1">
      <c r="A608" s="9"/>
      <c r="B608" s="9"/>
      <c r="C608" s="9"/>
      <c r="D608" s="9"/>
      <c r="E608" s="9"/>
      <c r="F608" s="9"/>
      <c r="G608" s="9"/>
      <c r="H608" s="9"/>
      <c r="I608" s="9"/>
      <c r="J608" s="9"/>
      <c r="K608" s="9"/>
      <c r="L608" s="9"/>
      <c r="M608" s="9"/>
      <c r="N608" s="9"/>
      <c r="O608" s="9"/>
      <c r="P608" s="9"/>
      <c r="Q608" s="9"/>
      <c r="R608" s="9"/>
      <c r="S608" s="9"/>
      <c r="T608" s="9"/>
      <c r="U608" s="9"/>
      <c r="V608" s="9"/>
      <c r="W608" s="9"/>
      <c r="X608" s="9"/>
      <c r="Y608" s="9"/>
      <c r="Z608" s="9"/>
    </row>
    <row r="609" ht="12.75" customHeight="1">
      <c r="A609" s="9"/>
      <c r="B609" s="9"/>
      <c r="C609" s="9"/>
      <c r="D609" s="9"/>
      <c r="E609" s="9"/>
      <c r="F609" s="9"/>
      <c r="G609" s="9"/>
      <c r="H609" s="9"/>
      <c r="I609" s="9"/>
      <c r="J609" s="9"/>
      <c r="K609" s="9"/>
      <c r="L609" s="9"/>
      <c r="M609" s="9"/>
      <c r="N609" s="9"/>
      <c r="O609" s="9"/>
      <c r="P609" s="9"/>
      <c r="Q609" s="9"/>
      <c r="R609" s="9"/>
      <c r="S609" s="9"/>
      <c r="T609" s="9"/>
      <c r="U609" s="9"/>
      <c r="V609" s="9"/>
      <c r="W609" s="9"/>
      <c r="X609" s="9"/>
      <c r="Y609" s="9"/>
      <c r="Z609" s="9"/>
    </row>
    <row r="610" ht="12.75" customHeight="1">
      <c r="A610" s="9"/>
      <c r="B610" s="9"/>
      <c r="C610" s="9"/>
      <c r="D610" s="9"/>
      <c r="E610" s="9"/>
      <c r="F610" s="9"/>
      <c r="G610" s="9"/>
      <c r="H610" s="9"/>
      <c r="I610" s="9"/>
      <c r="J610" s="9"/>
      <c r="K610" s="9"/>
      <c r="L610" s="9"/>
      <c r="M610" s="9"/>
      <c r="N610" s="9"/>
      <c r="O610" s="9"/>
      <c r="P610" s="9"/>
      <c r="Q610" s="9"/>
      <c r="R610" s="9"/>
      <c r="S610" s="9"/>
      <c r="T610" s="9"/>
      <c r="U610" s="9"/>
      <c r="V610" s="9"/>
      <c r="W610" s="9"/>
      <c r="X610" s="9"/>
      <c r="Y610" s="9"/>
      <c r="Z610" s="9"/>
    </row>
    <row r="611" ht="12.75" customHeight="1">
      <c r="A611" s="9"/>
      <c r="B611" s="9"/>
      <c r="C611" s="9"/>
      <c r="D611" s="9"/>
      <c r="E611" s="9"/>
      <c r="F611" s="9"/>
      <c r="G611" s="9"/>
      <c r="H611" s="9"/>
      <c r="I611" s="9"/>
      <c r="J611" s="9"/>
      <c r="K611" s="9"/>
      <c r="L611" s="9"/>
      <c r="M611" s="9"/>
      <c r="N611" s="9"/>
      <c r="O611" s="9"/>
      <c r="P611" s="9"/>
      <c r="Q611" s="9"/>
      <c r="R611" s="9"/>
      <c r="S611" s="9"/>
      <c r="T611" s="9"/>
      <c r="U611" s="9"/>
      <c r="V611" s="9"/>
      <c r="W611" s="9"/>
      <c r="X611" s="9"/>
      <c r="Y611" s="9"/>
      <c r="Z611" s="9"/>
    </row>
    <row r="612" ht="12.75" customHeight="1">
      <c r="A612" s="9"/>
      <c r="B612" s="9"/>
      <c r="C612" s="9"/>
      <c r="D612" s="9"/>
      <c r="E612" s="9"/>
      <c r="F612" s="9"/>
      <c r="G612" s="9"/>
      <c r="H612" s="9"/>
      <c r="I612" s="9"/>
      <c r="J612" s="9"/>
      <c r="K612" s="9"/>
      <c r="L612" s="9"/>
      <c r="M612" s="9"/>
      <c r="N612" s="9"/>
      <c r="O612" s="9"/>
      <c r="P612" s="9"/>
      <c r="Q612" s="9"/>
      <c r="R612" s="9"/>
      <c r="S612" s="9"/>
      <c r="T612" s="9"/>
      <c r="U612" s="9"/>
      <c r="V612" s="9"/>
      <c r="W612" s="9"/>
      <c r="X612" s="9"/>
      <c r="Y612" s="9"/>
      <c r="Z612" s="9"/>
    </row>
    <row r="613" ht="12.75" customHeight="1">
      <c r="A613" s="9"/>
      <c r="B613" s="9"/>
      <c r="C613" s="9"/>
      <c r="D613" s="9"/>
      <c r="E613" s="9"/>
      <c r="F613" s="9"/>
      <c r="G613" s="9"/>
      <c r="H613" s="9"/>
      <c r="I613" s="9"/>
      <c r="J613" s="9"/>
      <c r="K613" s="9"/>
      <c r="L613" s="9"/>
      <c r="M613" s="9"/>
      <c r="N613" s="9"/>
      <c r="O613" s="9"/>
      <c r="P613" s="9"/>
      <c r="Q613" s="9"/>
      <c r="R613" s="9"/>
      <c r="S613" s="9"/>
      <c r="T613" s="9"/>
      <c r="U613" s="9"/>
      <c r="V613" s="9"/>
      <c r="W613" s="9"/>
      <c r="X613" s="9"/>
      <c r="Y613" s="9"/>
      <c r="Z613" s="9"/>
    </row>
    <row r="614" ht="12.75" customHeight="1">
      <c r="A614" s="9"/>
      <c r="B614" s="9"/>
      <c r="C614" s="9"/>
      <c r="D614" s="9"/>
      <c r="E614" s="9"/>
      <c r="F614" s="9"/>
      <c r="G614" s="9"/>
      <c r="H614" s="9"/>
      <c r="I614" s="9"/>
      <c r="J614" s="9"/>
      <c r="K614" s="9"/>
      <c r="L614" s="9"/>
      <c r="M614" s="9"/>
      <c r="N614" s="9"/>
      <c r="O614" s="9"/>
      <c r="P614" s="9"/>
      <c r="Q614" s="9"/>
      <c r="R614" s="9"/>
      <c r="S614" s="9"/>
      <c r="T614" s="9"/>
      <c r="U614" s="9"/>
      <c r="V614" s="9"/>
      <c r="W614" s="9"/>
      <c r="X614" s="9"/>
      <c r="Y614" s="9"/>
      <c r="Z614" s="9"/>
    </row>
    <row r="615" ht="12.75" customHeight="1">
      <c r="A615" s="9"/>
      <c r="B615" s="9"/>
      <c r="C615" s="9"/>
      <c r="D615" s="9"/>
      <c r="E615" s="9"/>
      <c r="F615" s="9"/>
      <c r="G615" s="9"/>
      <c r="H615" s="9"/>
      <c r="I615" s="9"/>
      <c r="J615" s="9"/>
      <c r="K615" s="9"/>
      <c r="L615" s="9"/>
      <c r="M615" s="9"/>
      <c r="N615" s="9"/>
      <c r="O615" s="9"/>
      <c r="P615" s="9"/>
      <c r="Q615" s="9"/>
      <c r="R615" s="9"/>
      <c r="S615" s="9"/>
      <c r="T615" s="9"/>
      <c r="U615" s="9"/>
      <c r="V615" s="9"/>
      <c r="W615" s="9"/>
      <c r="X615" s="9"/>
      <c r="Y615" s="9"/>
      <c r="Z615" s="9"/>
    </row>
    <row r="616" ht="12.75" customHeight="1">
      <c r="A616" s="9"/>
      <c r="B616" s="9"/>
      <c r="C616" s="9"/>
      <c r="D616" s="9"/>
      <c r="E616" s="9"/>
      <c r="F616" s="9"/>
      <c r="G616" s="9"/>
      <c r="H616" s="9"/>
      <c r="I616" s="9"/>
      <c r="J616" s="9"/>
      <c r="K616" s="9"/>
      <c r="L616" s="9"/>
      <c r="M616" s="9"/>
      <c r="N616" s="9"/>
      <c r="O616" s="9"/>
      <c r="P616" s="9"/>
      <c r="Q616" s="9"/>
      <c r="R616" s="9"/>
      <c r="S616" s="9"/>
      <c r="T616" s="9"/>
      <c r="U616" s="9"/>
      <c r="V616" s="9"/>
      <c r="W616" s="9"/>
      <c r="X616" s="9"/>
      <c r="Y616" s="9"/>
      <c r="Z616" s="9"/>
    </row>
    <row r="617" ht="12.75" customHeight="1">
      <c r="A617" s="9"/>
      <c r="B617" s="9"/>
      <c r="C617" s="9"/>
      <c r="D617" s="9"/>
      <c r="E617" s="9"/>
      <c r="F617" s="9"/>
      <c r="G617" s="9"/>
      <c r="H617" s="9"/>
      <c r="I617" s="9"/>
      <c r="J617" s="9"/>
      <c r="K617" s="9"/>
      <c r="L617" s="9"/>
      <c r="M617" s="9"/>
      <c r="N617" s="9"/>
      <c r="O617" s="9"/>
      <c r="P617" s="9"/>
      <c r="Q617" s="9"/>
      <c r="R617" s="9"/>
      <c r="S617" s="9"/>
      <c r="T617" s="9"/>
      <c r="U617" s="9"/>
      <c r="V617" s="9"/>
      <c r="W617" s="9"/>
      <c r="X617" s="9"/>
      <c r="Y617" s="9"/>
      <c r="Z617" s="9"/>
    </row>
    <row r="618" ht="12.75" customHeight="1">
      <c r="A618" s="9"/>
      <c r="B618" s="9"/>
      <c r="C618" s="9"/>
      <c r="D618" s="9"/>
      <c r="E618" s="9"/>
      <c r="F618" s="9"/>
      <c r="G618" s="9"/>
      <c r="H618" s="9"/>
      <c r="I618" s="9"/>
      <c r="J618" s="9"/>
      <c r="K618" s="9"/>
      <c r="L618" s="9"/>
      <c r="M618" s="9"/>
      <c r="N618" s="9"/>
      <c r="O618" s="9"/>
      <c r="P618" s="9"/>
      <c r="Q618" s="9"/>
      <c r="R618" s="9"/>
      <c r="S618" s="9"/>
      <c r="T618" s="9"/>
      <c r="U618" s="9"/>
      <c r="V618" s="9"/>
      <c r="W618" s="9"/>
      <c r="X618" s="9"/>
      <c r="Y618" s="9"/>
      <c r="Z618" s="9"/>
    </row>
    <row r="619" ht="12.75" customHeight="1">
      <c r="A619" s="9"/>
      <c r="B619" s="9"/>
      <c r="C619" s="9"/>
      <c r="D619" s="9"/>
      <c r="E619" s="9"/>
      <c r="F619" s="9"/>
      <c r="G619" s="9"/>
      <c r="H619" s="9"/>
      <c r="I619" s="9"/>
      <c r="J619" s="9"/>
      <c r="K619" s="9"/>
      <c r="L619" s="9"/>
      <c r="M619" s="9"/>
      <c r="N619" s="9"/>
      <c r="O619" s="9"/>
      <c r="P619" s="9"/>
      <c r="Q619" s="9"/>
      <c r="R619" s="9"/>
      <c r="S619" s="9"/>
      <c r="T619" s="9"/>
      <c r="U619" s="9"/>
      <c r="V619" s="9"/>
      <c r="W619" s="9"/>
      <c r="X619" s="9"/>
      <c r="Y619" s="9"/>
      <c r="Z619" s="9"/>
    </row>
    <row r="620" ht="12.75" customHeight="1">
      <c r="A620" s="9"/>
      <c r="B620" s="9"/>
      <c r="C620" s="9"/>
      <c r="D620" s="9"/>
      <c r="E620" s="9"/>
      <c r="F620" s="9"/>
      <c r="G620" s="9"/>
      <c r="H620" s="9"/>
      <c r="I620" s="9"/>
      <c r="J620" s="9"/>
      <c r="K620" s="9"/>
      <c r="L620" s="9"/>
      <c r="M620" s="9"/>
      <c r="N620" s="9"/>
      <c r="O620" s="9"/>
      <c r="P620" s="9"/>
      <c r="Q620" s="9"/>
      <c r="R620" s="9"/>
      <c r="S620" s="9"/>
      <c r="T620" s="9"/>
      <c r="U620" s="9"/>
      <c r="V620" s="9"/>
      <c r="W620" s="9"/>
      <c r="X620" s="9"/>
      <c r="Y620" s="9"/>
      <c r="Z620" s="9"/>
    </row>
    <row r="621" ht="12.75" customHeight="1">
      <c r="A621" s="9"/>
      <c r="B621" s="9"/>
      <c r="C621" s="9"/>
      <c r="D621" s="9"/>
      <c r="E621" s="9"/>
      <c r="F621" s="9"/>
      <c r="G621" s="9"/>
      <c r="H621" s="9"/>
      <c r="I621" s="9"/>
      <c r="J621" s="9"/>
      <c r="K621" s="9"/>
      <c r="L621" s="9"/>
      <c r="M621" s="9"/>
      <c r="N621" s="9"/>
      <c r="O621" s="9"/>
      <c r="P621" s="9"/>
      <c r="Q621" s="9"/>
      <c r="R621" s="9"/>
      <c r="S621" s="9"/>
      <c r="T621" s="9"/>
      <c r="U621" s="9"/>
      <c r="V621" s="9"/>
      <c r="W621" s="9"/>
      <c r="X621" s="9"/>
      <c r="Y621" s="9"/>
      <c r="Z621" s="9"/>
    </row>
    <row r="622" ht="12.75" customHeight="1">
      <c r="A622" s="9"/>
      <c r="B622" s="9"/>
      <c r="C622" s="9"/>
      <c r="D622" s="9"/>
      <c r="E622" s="9"/>
      <c r="F622" s="9"/>
      <c r="G622" s="9"/>
      <c r="H622" s="9"/>
      <c r="I622" s="9"/>
      <c r="J622" s="9"/>
      <c r="K622" s="9"/>
      <c r="L622" s="9"/>
      <c r="M622" s="9"/>
      <c r="N622" s="9"/>
      <c r="O622" s="9"/>
      <c r="P622" s="9"/>
      <c r="Q622" s="9"/>
      <c r="R622" s="9"/>
      <c r="S622" s="9"/>
      <c r="T622" s="9"/>
      <c r="U622" s="9"/>
      <c r="V622" s="9"/>
      <c r="W622" s="9"/>
      <c r="X622" s="9"/>
      <c r="Y622" s="9"/>
      <c r="Z622" s="9"/>
    </row>
    <row r="623" ht="12.75" customHeight="1">
      <c r="A623" s="9"/>
      <c r="B623" s="9"/>
      <c r="C623" s="9"/>
      <c r="D623" s="9"/>
      <c r="E623" s="9"/>
      <c r="F623" s="9"/>
      <c r="G623" s="9"/>
      <c r="H623" s="9"/>
      <c r="I623" s="9"/>
      <c r="J623" s="9"/>
      <c r="K623" s="9"/>
      <c r="L623" s="9"/>
      <c r="M623" s="9"/>
      <c r="N623" s="9"/>
      <c r="O623" s="9"/>
      <c r="P623" s="9"/>
      <c r="Q623" s="9"/>
      <c r="R623" s="9"/>
      <c r="S623" s="9"/>
      <c r="T623" s="9"/>
      <c r="U623" s="9"/>
      <c r="V623" s="9"/>
      <c r="W623" s="9"/>
      <c r="X623" s="9"/>
      <c r="Y623" s="9"/>
      <c r="Z623" s="9"/>
    </row>
    <row r="624" ht="12.75" customHeight="1">
      <c r="A624" s="9"/>
      <c r="B624" s="9"/>
      <c r="C624" s="9"/>
      <c r="D624" s="9"/>
      <c r="E624" s="9"/>
      <c r="F624" s="9"/>
      <c r="G624" s="9"/>
      <c r="H624" s="9"/>
      <c r="I624" s="9"/>
      <c r="J624" s="9"/>
      <c r="K624" s="9"/>
      <c r="L624" s="9"/>
      <c r="M624" s="9"/>
      <c r="N624" s="9"/>
      <c r="O624" s="9"/>
      <c r="P624" s="9"/>
      <c r="Q624" s="9"/>
      <c r="R624" s="9"/>
      <c r="S624" s="9"/>
      <c r="T624" s="9"/>
      <c r="U624" s="9"/>
      <c r="V624" s="9"/>
      <c r="W624" s="9"/>
      <c r="X624" s="9"/>
      <c r="Y624" s="9"/>
      <c r="Z624" s="9"/>
    </row>
    <row r="625" ht="12.75" customHeight="1">
      <c r="A625" s="9"/>
      <c r="B625" s="9"/>
      <c r="C625" s="9"/>
      <c r="D625" s="9"/>
      <c r="E625" s="9"/>
      <c r="F625" s="9"/>
      <c r="G625" s="9"/>
      <c r="H625" s="9"/>
      <c r="I625" s="9"/>
      <c r="J625" s="9"/>
      <c r="K625" s="9"/>
      <c r="L625" s="9"/>
      <c r="M625" s="9"/>
      <c r="N625" s="9"/>
      <c r="O625" s="9"/>
      <c r="P625" s="9"/>
      <c r="Q625" s="9"/>
      <c r="R625" s="9"/>
      <c r="S625" s="9"/>
      <c r="T625" s="9"/>
      <c r="U625" s="9"/>
      <c r="V625" s="9"/>
      <c r="W625" s="9"/>
      <c r="X625" s="9"/>
      <c r="Y625" s="9"/>
      <c r="Z625" s="9"/>
    </row>
    <row r="626" ht="12.75" customHeight="1">
      <c r="A626" s="9"/>
      <c r="B626" s="9"/>
      <c r="C626" s="9"/>
      <c r="D626" s="9"/>
      <c r="E626" s="9"/>
      <c r="F626" s="9"/>
      <c r="G626" s="9"/>
      <c r="H626" s="9"/>
      <c r="I626" s="9"/>
      <c r="J626" s="9"/>
      <c r="K626" s="9"/>
      <c r="L626" s="9"/>
      <c r="M626" s="9"/>
      <c r="N626" s="9"/>
      <c r="O626" s="9"/>
      <c r="P626" s="9"/>
      <c r="Q626" s="9"/>
      <c r="R626" s="9"/>
      <c r="S626" s="9"/>
      <c r="T626" s="9"/>
      <c r="U626" s="9"/>
      <c r="V626" s="9"/>
      <c r="W626" s="9"/>
      <c r="X626" s="9"/>
      <c r="Y626" s="9"/>
      <c r="Z626" s="9"/>
    </row>
    <row r="627" ht="12.75" customHeight="1">
      <c r="A627" s="9"/>
      <c r="B627" s="9"/>
      <c r="C627" s="9"/>
      <c r="D627" s="9"/>
      <c r="E627" s="9"/>
      <c r="F627" s="9"/>
      <c r="G627" s="9"/>
      <c r="H627" s="9"/>
      <c r="I627" s="9"/>
      <c r="J627" s="9"/>
      <c r="K627" s="9"/>
      <c r="L627" s="9"/>
      <c r="M627" s="9"/>
      <c r="N627" s="9"/>
      <c r="O627" s="9"/>
      <c r="P627" s="9"/>
      <c r="Q627" s="9"/>
      <c r="R627" s="9"/>
      <c r="S627" s="9"/>
      <c r="T627" s="9"/>
      <c r="U627" s="9"/>
      <c r="V627" s="9"/>
      <c r="W627" s="9"/>
      <c r="X627" s="9"/>
      <c r="Y627" s="9"/>
      <c r="Z627" s="9"/>
    </row>
    <row r="628" ht="12.75" customHeight="1">
      <c r="A628" s="9"/>
      <c r="B628" s="9"/>
      <c r="C628" s="9"/>
      <c r="D628" s="9"/>
      <c r="E628" s="9"/>
      <c r="F628" s="9"/>
      <c r="G628" s="9"/>
      <c r="H628" s="9"/>
      <c r="I628" s="9"/>
      <c r="J628" s="9"/>
      <c r="K628" s="9"/>
      <c r="L628" s="9"/>
      <c r="M628" s="9"/>
      <c r="N628" s="9"/>
      <c r="O628" s="9"/>
      <c r="P628" s="9"/>
      <c r="Q628" s="9"/>
      <c r="R628" s="9"/>
      <c r="S628" s="9"/>
      <c r="T628" s="9"/>
      <c r="U628" s="9"/>
      <c r="V628" s="9"/>
      <c r="W628" s="9"/>
      <c r="X628" s="9"/>
      <c r="Y628" s="9"/>
      <c r="Z628" s="9"/>
    </row>
    <row r="629" ht="12.75" customHeight="1">
      <c r="A629" s="9"/>
      <c r="B629" s="9"/>
      <c r="C629" s="9"/>
      <c r="D629" s="9"/>
      <c r="E629" s="9"/>
      <c r="F629" s="9"/>
      <c r="G629" s="9"/>
      <c r="H629" s="9"/>
      <c r="I629" s="9"/>
      <c r="J629" s="9"/>
      <c r="K629" s="9"/>
      <c r="L629" s="9"/>
      <c r="M629" s="9"/>
      <c r="N629" s="9"/>
      <c r="O629" s="9"/>
      <c r="P629" s="9"/>
      <c r="Q629" s="9"/>
      <c r="R629" s="9"/>
      <c r="S629" s="9"/>
      <c r="T629" s="9"/>
      <c r="U629" s="9"/>
      <c r="V629" s="9"/>
      <c r="W629" s="9"/>
      <c r="X629" s="9"/>
      <c r="Y629" s="9"/>
      <c r="Z629" s="9"/>
    </row>
    <row r="630" ht="12.75" customHeight="1">
      <c r="A630" s="9"/>
      <c r="B630" s="9"/>
      <c r="C630" s="9"/>
      <c r="D630" s="9"/>
      <c r="E630" s="9"/>
      <c r="F630" s="9"/>
      <c r="G630" s="9"/>
      <c r="H630" s="9"/>
      <c r="I630" s="9"/>
      <c r="J630" s="9"/>
      <c r="K630" s="9"/>
      <c r="L630" s="9"/>
      <c r="M630" s="9"/>
      <c r="N630" s="9"/>
      <c r="O630" s="9"/>
      <c r="P630" s="9"/>
      <c r="Q630" s="9"/>
      <c r="R630" s="9"/>
      <c r="S630" s="9"/>
      <c r="T630" s="9"/>
      <c r="U630" s="9"/>
      <c r="V630" s="9"/>
      <c r="W630" s="9"/>
      <c r="X630" s="9"/>
      <c r="Y630" s="9"/>
      <c r="Z630" s="9"/>
    </row>
    <row r="631" ht="12.75" customHeight="1">
      <c r="A631" s="9"/>
      <c r="B631" s="9"/>
      <c r="C631" s="9"/>
      <c r="D631" s="9"/>
      <c r="E631" s="9"/>
      <c r="F631" s="9"/>
      <c r="G631" s="9"/>
      <c r="H631" s="9"/>
      <c r="I631" s="9"/>
      <c r="J631" s="9"/>
      <c r="K631" s="9"/>
      <c r="L631" s="9"/>
      <c r="M631" s="9"/>
      <c r="N631" s="9"/>
      <c r="O631" s="9"/>
      <c r="P631" s="9"/>
      <c r="Q631" s="9"/>
      <c r="R631" s="9"/>
      <c r="S631" s="9"/>
      <c r="T631" s="9"/>
      <c r="U631" s="9"/>
      <c r="V631" s="9"/>
      <c r="W631" s="9"/>
      <c r="X631" s="9"/>
      <c r="Y631" s="9"/>
      <c r="Z631" s="9"/>
    </row>
    <row r="632" ht="12.75" customHeight="1">
      <c r="A632" s="9"/>
      <c r="B632" s="9"/>
      <c r="C632" s="9"/>
      <c r="D632" s="9"/>
      <c r="E632" s="9"/>
      <c r="F632" s="9"/>
      <c r="G632" s="9"/>
      <c r="H632" s="9"/>
      <c r="I632" s="9"/>
      <c r="J632" s="9"/>
      <c r="K632" s="9"/>
      <c r="L632" s="9"/>
      <c r="M632" s="9"/>
      <c r="N632" s="9"/>
      <c r="O632" s="9"/>
      <c r="P632" s="9"/>
      <c r="Q632" s="9"/>
      <c r="R632" s="9"/>
      <c r="S632" s="9"/>
      <c r="T632" s="9"/>
      <c r="U632" s="9"/>
      <c r="V632" s="9"/>
      <c r="W632" s="9"/>
      <c r="X632" s="9"/>
      <c r="Y632" s="9"/>
      <c r="Z632" s="9"/>
    </row>
    <row r="633" ht="12.75" customHeight="1">
      <c r="A633" s="9"/>
      <c r="B633" s="9"/>
      <c r="C633" s="9"/>
      <c r="D633" s="9"/>
      <c r="E633" s="9"/>
      <c r="F633" s="9"/>
      <c r="G633" s="9"/>
      <c r="H633" s="9"/>
      <c r="I633" s="9"/>
      <c r="J633" s="9"/>
      <c r="K633" s="9"/>
      <c r="L633" s="9"/>
      <c r="M633" s="9"/>
      <c r="N633" s="9"/>
      <c r="O633" s="9"/>
      <c r="P633" s="9"/>
      <c r="Q633" s="9"/>
      <c r="R633" s="9"/>
      <c r="S633" s="9"/>
      <c r="T633" s="9"/>
      <c r="U633" s="9"/>
      <c r="V633" s="9"/>
      <c r="W633" s="9"/>
      <c r="X633" s="9"/>
      <c r="Y633" s="9"/>
      <c r="Z633" s="9"/>
    </row>
    <row r="634" ht="12.75" customHeight="1">
      <c r="A634" s="9"/>
      <c r="B634" s="9"/>
      <c r="C634" s="9"/>
      <c r="D634" s="9"/>
      <c r="E634" s="9"/>
      <c r="F634" s="9"/>
      <c r="G634" s="9"/>
      <c r="H634" s="9"/>
      <c r="I634" s="9"/>
      <c r="J634" s="9"/>
      <c r="K634" s="9"/>
      <c r="L634" s="9"/>
      <c r="M634" s="9"/>
      <c r="N634" s="9"/>
      <c r="O634" s="9"/>
      <c r="P634" s="9"/>
      <c r="Q634" s="9"/>
      <c r="R634" s="9"/>
      <c r="S634" s="9"/>
      <c r="T634" s="9"/>
      <c r="U634" s="9"/>
      <c r="V634" s="9"/>
      <c r="W634" s="9"/>
      <c r="X634" s="9"/>
      <c r="Y634" s="9"/>
      <c r="Z634" s="9"/>
    </row>
    <row r="635" ht="12.75" customHeight="1">
      <c r="A635" s="9"/>
      <c r="B635" s="9"/>
      <c r="C635" s="9"/>
      <c r="D635" s="9"/>
      <c r="E635" s="9"/>
      <c r="F635" s="9"/>
      <c r="G635" s="9"/>
      <c r="H635" s="9"/>
      <c r="I635" s="9"/>
      <c r="J635" s="9"/>
      <c r="K635" s="9"/>
      <c r="L635" s="9"/>
      <c r="M635" s="9"/>
      <c r="N635" s="9"/>
      <c r="O635" s="9"/>
      <c r="P635" s="9"/>
      <c r="Q635" s="9"/>
      <c r="R635" s="9"/>
      <c r="S635" s="9"/>
      <c r="T635" s="9"/>
      <c r="U635" s="9"/>
      <c r="V635" s="9"/>
      <c r="W635" s="9"/>
      <c r="X635" s="9"/>
      <c r="Y635" s="9"/>
      <c r="Z635" s="9"/>
    </row>
    <row r="636" ht="12.75" customHeight="1">
      <c r="A636" s="9"/>
      <c r="B636" s="9"/>
      <c r="C636" s="9"/>
      <c r="D636" s="9"/>
      <c r="E636" s="9"/>
      <c r="F636" s="9"/>
      <c r="G636" s="9"/>
      <c r="H636" s="9"/>
      <c r="I636" s="9"/>
      <c r="J636" s="9"/>
      <c r="K636" s="9"/>
      <c r="L636" s="9"/>
      <c r="M636" s="9"/>
      <c r="N636" s="9"/>
      <c r="O636" s="9"/>
      <c r="P636" s="9"/>
      <c r="Q636" s="9"/>
      <c r="R636" s="9"/>
      <c r="S636" s="9"/>
      <c r="T636" s="9"/>
      <c r="U636" s="9"/>
      <c r="V636" s="9"/>
      <c r="W636" s="9"/>
      <c r="X636" s="9"/>
      <c r="Y636" s="9"/>
      <c r="Z636" s="9"/>
    </row>
    <row r="637" ht="12.75" customHeight="1">
      <c r="A637" s="9"/>
      <c r="B637" s="9"/>
      <c r="C637" s="9"/>
      <c r="D637" s="9"/>
      <c r="E637" s="9"/>
      <c r="F637" s="9"/>
      <c r="G637" s="9"/>
      <c r="H637" s="9"/>
      <c r="I637" s="9"/>
      <c r="J637" s="9"/>
      <c r="K637" s="9"/>
      <c r="L637" s="9"/>
      <c r="M637" s="9"/>
      <c r="N637" s="9"/>
      <c r="O637" s="9"/>
      <c r="P637" s="9"/>
      <c r="Q637" s="9"/>
      <c r="R637" s="9"/>
      <c r="S637" s="9"/>
      <c r="T637" s="9"/>
      <c r="U637" s="9"/>
      <c r="V637" s="9"/>
      <c r="W637" s="9"/>
      <c r="X637" s="9"/>
      <c r="Y637" s="9"/>
      <c r="Z637" s="9"/>
    </row>
    <row r="638" ht="12.75" customHeight="1">
      <c r="A638" s="9"/>
      <c r="B638" s="9"/>
      <c r="C638" s="9"/>
      <c r="D638" s="9"/>
      <c r="E638" s="9"/>
      <c r="F638" s="9"/>
      <c r="G638" s="9"/>
      <c r="H638" s="9"/>
      <c r="I638" s="9"/>
      <c r="J638" s="9"/>
      <c r="K638" s="9"/>
      <c r="L638" s="9"/>
      <c r="M638" s="9"/>
      <c r="N638" s="9"/>
      <c r="O638" s="9"/>
      <c r="P638" s="9"/>
      <c r="Q638" s="9"/>
      <c r="R638" s="9"/>
      <c r="S638" s="9"/>
      <c r="T638" s="9"/>
      <c r="U638" s="9"/>
      <c r="V638" s="9"/>
      <c r="W638" s="9"/>
      <c r="X638" s="9"/>
      <c r="Y638" s="9"/>
      <c r="Z638" s="9"/>
    </row>
    <row r="639" ht="12.75" customHeight="1">
      <c r="A639" s="9"/>
      <c r="B639" s="9"/>
      <c r="C639" s="9"/>
      <c r="D639" s="9"/>
      <c r="E639" s="9"/>
      <c r="F639" s="9"/>
      <c r="G639" s="9"/>
      <c r="H639" s="9"/>
      <c r="I639" s="9"/>
      <c r="J639" s="9"/>
      <c r="K639" s="9"/>
      <c r="L639" s="9"/>
      <c r="M639" s="9"/>
      <c r="N639" s="9"/>
      <c r="O639" s="9"/>
      <c r="P639" s="9"/>
      <c r="Q639" s="9"/>
      <c r="R639" s="9"/>
      <c r="S639" s="9"/>
      <c r="T639" s="9"/>
      <c r="U639" s="9"/>
      <c r="V639" s="9"/>
      <c r="W639" s="9"/>
      <c r="X639" s="9"/>
      <c r="Y639" s="9"/>
      <c r="Z639" s="9"/>
    </row>
    <row r="640" ht="12.75" customHeight="1">
      <c r="A640" s="9"/>
      <c r="B640" s="9"/>
      <c r="C640" s="9"/>
      <c r="D640" s="9"/>
      <c r="E640" s="9"/>
      <c r="F640" s="9"/>
      <c r="G640" s="9"/>
      <c r="H640" s="9"/>
      <c r="I640" s="9"/>
      <c r="J640" s="9"/>
      <c r="K640" s="9"/>
      <c r="L640" s="9"/>
      <c r="M640" s="9"/>
      <c r="N640" s="9"/>
      <c r="O640" s="9"/>
      <c r="P640" s="9"/>
      <c r="Q640" s="9"/>
      <c r="R640" s="9"/>
      <c r="S640" s="9"/>
      <c r="T640" s="9"/>
      <c r="U640" s="9"/>
      <c r="V640" s="9"/>
      <c r="W640" s="9"/>
      <c r="X640" s="9"/>
      <c r="Y640" s="9"/>
      <c r="Z640" s="9"/>
    </row>
    <row r="641" ht="12.75" customHeight="1">
      <c r="A641" s="9"/>
      <c r="B641" s="9"/>
      <c r="C641" s="9"/>
      <c r="D641" s="9"/>
      <c r="E641" s="9"/>
      <c r="F641" s="9"/>
      <c r="G641" s="9"/>
      <c r="H641" s="9"/>
      <c r="I641" s="9"/>
      <c r="J641" s="9"/>
      <c r="K641" s="9"/>
      <c r="L641" s="9"/>
      <c r="M641" s="9"/>
      <c r="N641" s="9"/>
      <c r="O641" s="9"/>
      <c r="P641" s="9"/>
      <c r="Q641" s="9"/>
      <c r="R641" s="9"/>
      <c r="S641" s="9"/>
      <c r="T641" s="9"/>
      <c r="U641" s="9"/>
      <c r="V641" s="9"/>
      <c r="W641" s="9"/>
      <c r="X641" s="9"/>
      <c r="Y641" s="9"/>
      <c r="Z641" s="9"/>
    </row>
    <row r="642" ht="12.75" customHeight="1">
      <c r="A642" s="9"/>
      <c r="B642" s="9"/>
      <c r="C642" s="9"/>
      <c r="D642" s="9"/>
      <c r="E642" s="9"/>
      <c r="F642" s="9"/>
      <c r="G642" s="9"/>
      <c r="H642" s="9"/>
      <c r="I642" s="9"/>
      <c r="J642" s="9"/>
      <c r="K642" s="9"/>
      <c r="L642" s="9"/>
      <c r="M642" s="9"/>
      <c r="N642" s="9"/>
      <c r="O642" s="9"/>
      <c r="P642" s="9"/>
      <c r="Q642" s="9"/>
      <c r="R642" s="9"/>
      <c r="S642" s="9"/>
      <c r="T642" s="9"/>
      <c r="U642" s="9"/>
      <c r="V642" s="9"/>
      <c r="W642" s="9"/>
      <c r="X642" s="9"/>
      <c r="Y642" s="9"/>
      <c r="Z642" s="9"/>
    </row>
    <row r="643" ht="12.75" customHeight="1">
      <c r="A643" s="9"/>
      <c r="B643" s="9"/>
      <c r="C643" s="9"/>
      <c r="D643" s="9"/>
      <c r="E643" s="9"/>
      <c r="F643" s="9"/>
      <c r="G643" s="9"/>
      <c r="H643" s="9"/>
      <c r="I643" s="9"/>
      <c r="J643" s="9"/>
      <c r="K643" s="9"/>
      <c r="L643" s="9"/>
      <c r="M643" s="9"/>
      <c r="N643" s="9"/>
      <c r="O643" s="9"/>
      <c r="P643" s="9"/>
      <c r="Q643" s="9"/>
      <c r="R643" s="9"/>
      <c r="S643" s="9"/>
      <c r="T643" s="9"/>
      <c r="U643" s="9"/>
      <c r="V643" s="9"/>
      <c r="W643" s="9"/>
      <c r="X643" s="9"/>
      <c r="Y643" s="9"/>
      <c r="Z643" s="9"/>
    </row>
    <row r="644" ht="12.75" customHeight="1">
      <c r="A644" s="9"/>
      <c r="B644" s="9"/>
      <c r="C644" s="9"/>
      <c r="D644" s="9"/>
      <c r="E644" s="9"/>
      <c r="F644" s="9"/>
      <c r="G644" s="9"/>
      <c r="H644" s="9"/>
      <c r="I644" s="9"/>
      <c r="J644" s="9"/>
      <c r="K644" s="9"/>
      <c r="L644" s="9"/>
      <c r="M644" s="9"/>
      <c r="N644" s="9"/>
      <c r="O644" s="9"/>
      <c r="P644" s="9"/>
      <c r="Q644" s="9"/>
      <c r="R644" s="9"/>
      <c r="S644" s="9"/>
      <c r="T644" s="9"/>
      <c r="U644" s="9"/>
      <c r="V644" s="9"/>
      <c r="W644" s="9"/>
      <c r="X644" s="9"/>
      <c r="Y644" s="9"/>
      <c r="Z644" s="9"/>
    </row>
    <row r="645" ht="12.75" customHeight="1">
      <c r="A645" s="9"/>
      <c r="B645" s="9"/>
      <c r="C645" s="9"/>
      <c r="D645" s="9"/>
      <c r="E645" s="9"/>
      <c r="F645" s="9"/>
      <c r="G645" s="9"/>
      <c r="H645" s="9"/>
      <c r="I645" s="9"/>
      <c r="J645" s="9"/>
      <c r="K645" s="9"/>
      <c r="L645" s="9"/>
      <c r="M645" s="9"/>
      <c r="N645" s="9"/>
      <c r="O645" s="9"/>
      <c r="P645" s="9"/>
      <c r="Q645" s="9"/>
      <c r="R645" s="9"/>
      <c r="S645" s="9"/>
      <c r="T645" s="9"/>
      <c r="U645" s="9"/>
      <c r="V645" s="9"/>
      <c r="W645" s="9"/>
      <c r="X645" s="9"/>
      <c r="Y645" s="9"/>
      <c r="Z645" s="9"/>
    </row>
    <row r="646" ht="12.75" customHeight="1">
      <c r="A646" s="9"/>
      <c r="B646" s="9"/>
      <c r="C646" s="9"/>
      <c r="D646" s="9"/>
      <c r="E646" s="9"/>
      <c r="F646" s="9"/>
      <c r="G646" s="9"/>
      <c r="H646" s="9"/>
      <c r="I646" s="9"/>
      <c r="J646" s="9"/>
      <c r="K646" s="9"/>
      <c r="L646" s="9"/>
      <c r="M646" s="9"/>
      <c r="N646" s="9"/>
      <c r="O646" s="9"/>
      <c r="P646" s="9"/>
      <c r="Q646" s="9"/>
      <c r="R646" s="9"/>
      <c r="S646" s="9"/>
      <c r="T646" s="9"/>
      <c r="U646" s="9"/>
      <c r="V646" s="9"/>
      <c r="W646" s="9"/>
      <c r="X646" s="9"/>
      <c r="Y646" s="9"/>
      <c r="Z646" s="9"/>
    </row>
    <row r="647" ht="12.75" customHeight="1">
      <c r="A647" s="9"/>
      <c r="B647" s="9"/>
      <c r="C647" s="9"/>
      <c r="D647" s="9"/>
      <c r="E647" s="9"/>
      <c r="F647" s="9"/>
      <c r="G647" s="9"/>
      <c r="H647" s="9"/>
      <c r="I647" s="9"/>
      <c r="J647" s="9"/>
      <c r="K647" s="9"/>
      <c r="L647" s="9"/>
      <c r="M647" s="9"/>
      <c r="N647" s="9"/>
      <c r="O647" s="9"/>
      <c r="P647" s="9"/>
      <c r="Q647" s="9"/>
      <c r="R647" s="9"/>
      <c r="S647" s="9"/>
      <c r="T647" s="9"/>
      <c r="U647" s="9"/>
      <c r="V647" s="9"/>
      <c r="W647" s="9"/>
      <c r="X647" s="9"/>
      <c r="Y647" s="9"/>
      <c r="Z647" s="9"/>
    </row>
    <row r="648" ht="12.75" customHeight="1">
      <c r="A648" s="9"/>
      <c r="B648" s="9"/>
      <c r="C648" s="9"/>
      <c r="D648" s="9"/>
      <c r="E648" s="9"/>
      <c r="F648" s="9"/>
      <c r="G648" s="9"/>
      <c r="H648" s="9"/>
      <c r="I648" s="9"/>
      <c r="J648" s="9"/>
      <c r="K648" s="9"/>
      <c r="L648" s="9"/>
      <c r="M648" s="9"/>
      <c r="N648" s="9"/>
      <c r="O648" s="9"/>
      <c r="P648" s="9"/>
      <c r="Q648" s="9"/>
      <c r="R648" s="9"/>
      <c r="S648" s="9"/>
      <c r="T648" s="9"/>
      <c r="U648" s="9"/>
      <c r="V648" s="9"/>
      <c r="W648" s="9"/>
      <c r="X648" s="9"/>
      <c r="Y648" s="9"/>
      <c r="Z648" s="9"/>
    </row>
    <row r="649" ht="12.75" customHeight="1">
      <c r="A649" s="9"/>
      <c r="B649" s="9"/>
      <c r="C649" s="9"/>
      <c r="D649" s="9"/>
      <c r="E649" s="9"/>
      <c r="F649" s="9"/>
      <c r="G649" s="9"/>
      <c r="H649" s="9"/>
      <c r="I649" s="9"/>
      <c r="J649" s="9"/>
      <c r="K649" s="9"/>
      <c r="L649" s="9"/>
      <c r="M649" s="9"/>
      <c r="N649" s="9"/>
      <c r="O649" s="9"/>
      <c r="P649" s="9"/>
      <c r="Q649" s="9"/>
      <c r="R649" s="9"/>
      <c r="S649" s="9"/>
      <c r="T649" s="9"/>
      <c r="U649" s="9"/>
      <c r="V649" s="9"/>
      <c r="W649" s="9"/>
      <c r="X649" s="9"/>
      <c r="Y649" s="9"/>
      <c r="Z649" s="9"/>
    </row>
    <row r="650" ht="12.75" customHeight="1">
      <c r="A650" s="9"/>
      <c r="B650" s="9"/>
      <c r="C650" s="9"/>
      <c r="D650" s="9"/>
      <c r="E650" s="9"/>
      <c r="F650" s="9"/>
      <c r="G650" s="9"/>
      <c r="H650" s="9"/>
      <c r="I650" s="9"/>
      <c r="J650" s="9"/>
      <c r="K650" s="9"/>
      <c r="L650" s="9"/>
      <c r="M650" s="9"/>
      <c r="N650" s="9"/>
      <c r="O650" s="9"/>
      <c r="P650" s="9"/>
      <c r="Q650" s="9"/>
      <c r="R650" s="9"/>
      <c r="S650" s="9"/>
      <c r="T650" s="9"/>
      <c r="U650" s="9"/>
      <c r="V650" s="9"/>
      <c r="W650" s="9"/>
      <c r="X650" s="9"/>
      <c r="Y650" s="9"/>
      <c r="Z650" s="9"/>
    </row>
    <row r="651" ht="12.75" customHeight="1">
      <c r="A651" s="9"/>
      <c r="B651" s="9"/>
      <c r="C651" s="9"/>
      <c r="D651" s="9"/>
      <c r="E651" s="9"/>
      <c r="F651" s="9"/>
      <c r="G651" s="9"/>
      <c r="H651" s="9"/>
      <c r="I651" s="9"/>
      <c r="J651" s="9"/>
      <c r="K651" s="9"/>
      <c r="L651" s="9"/>
      <c r="M651" s="9"/>
      <c r="N651" s="9"/>
      <c r="O651" s="9"/>
      <c r="P651" s="9"/>
      <c r="Q651" s="9"/>
      <c r="R651" s="9"/>
      <c r="S651" s="9"/>
      <c r="T651" s="9"/>
      <c r="U651" s="9"/>
      <c r="V651" s="9"/>
      <c r="W651" s="9"/>
      <c r="X651" s="9"/>
      <c r="Y651" s="9"/>
      <c r="Z651" s="9"/>
    </row>
    <row r="652" ht="12.75" customHeight="1">
      <c r="A652" s="9"/>
      <c r="B652" s="9"/>
      <c r="C652" s="9"/>
      <c r="D652" s="9"/>
      <c r="E652" s="9"/>
      <c r="F652" s="9"/>
      <c r="G652" s="9"/>
      <c r="H652" s="9"/>
      <c r="I652" s="9"/>
      <c r="J652" s="9"/>
      <c r="K652" s="9"/>
      <c r="L652" s="9"/>
      <c r="M652" s="9"/>
      <c r="N652" s="9"/>
      <c r="O652" s="9"/>
      <c r="P652" s="9"/>
      <c r="Q652" s="9"/>
      <c r="R652" s="9"/>
      <c r="S652" s="9"/>
      <c r="T652" s="9"/>
      <c r="U652" s="9"/>
      <c r="V652" s="9"/>
      <c r="W652" s="9"/>
      <c r="X652" s="9"/>
      <c r="Y652" s="9"/>
      <c r="Z652" s="9"/>
    </row>
    <row r="653" ht="12.75" customHeight="1">
      <c r="A653" s="9"/>
      <c r="B653" s="9"/>
      <c r="C653" s="9"/>
      <c r="D653" s="9"/>
      <c r="E653" s="9"/>
      <c r="F653" s="9"/>
      <c r="G653" s="9"/>
      <c r="H653" s="9"/>
      <c r="I653" s="9"/>
      <c r="J653" s="9"/>
      <c r="K653" s="9"/>
      <c r="L653" s="9"/>
      <c r="M653" s="9"/>
      <c r="N653" s="9"/>
      <c r="O653" s="9"/>
      <c r="P653" s="9"/>
      <c r="Q653" s="9"/>
      <c r="R653" s="9"/>
      <c r="S653" s="9"/>
      <c r="T653" s="9"/>
      <c r="U653" s="9"/>
      <c r="V653" s="9"/>
      <c r="W653" s="9"/>
      <c r="X653" s="9"/>
      <c r="Y653" s="9"/>
      <c r="Z653" s="9"/>
    </row>
    <row r="654" ht="12.75" customHeight="1">
      <c r="A654" s="9"/>
      <c r="B654" s="9"/>
      <c r="C654" s="9"/>
      <c r="D654" s="9"/>
      <c r="E654" s="9"/>
      <c r="F654" s="9"/>
      <c r="G654" s="9"/>
      <c r="H654" s="9"/>
      <c r="I654" s="9"/>
      <c r="J654" s="9"/>
      <c r="K654" s="9"/>
      <c r="L654" s="9"/>
      <c r="M654" s="9"/>
      <c r="N654" s="9"/>
      <c r="O654" s="9"/>
      <c r="P654" s="9"/>
      <c r="Q654" s="9"/>
      <c r="R654" s="9"/>
      <c r="S654" s="9"/>
      <c r="T654" s="9"/>
      <c r="U654" s="9"/>
      <c r="V654" s="9"/>
      <c r="W654" s="9"/>
      <c r="X654" s="9"/>
      <c r="Y654" s="9"/>
      <c r="Z654" s="9"/>
    </row>
    <row r="655" ht="12.75" customHeight="1">
      <c r="A655" s="9"/>
      <c r="B655" s="9"/>
      <c r="C655" s="9"/>
      <c r="D655" s="9"/>
      <c r="E655" s="9"/>
      <c r="F655" s="9"/>
      <c r="G655" s="9"/>
      <c r="H655" s="9"/>
      <c r="I655" s="9"/>
      <c r="J655" s="9"/>
      <c r="K655" s="9"/>
      <c r="L655" s="9"/>
      <c r="M655" s="9"/>
      <c r="N655" s="9"/>
      <c r="O655" s="9"/>
      <c r="P655" s="9"/>
      <c r="Q655" s="9"/>
      <c r="R655" s="9"/>
      <c r="S655" s="9"/>
      <c r="T655" s="9"/>
      <c r="U655" s="9"/>
      <c r="V655" s="9"/>
      <c r="W655" s="9"/>
      <c r="X655" s="9"/>
      <c r="Y655" s="9"/>
      <c r="Z655" s="9"/>
    </row>
    <row r="656" ht="12.75" customHeight="1">
      <c r="A656" s="9"/>
      <c r="B656" s="9"/>
      <c r="C656" s="9"/>
      <c r="D656" s="9"/>
      <c r="E656" s="9"/>
      <c r="F656" s="9"/>
      <c r="G656" s="9"/>
      <c r="H656" s="9"/>
      <c r="I656" s="9"/>
      <c r="J656" s="9"/>
      <c r="K656" s="9"/>
      <c r="L656" s="9"/>
      <c r="M656" s="9"/>
      <c r="N656" s="9"/>
      <c r="O656" s="9"/>
      <c r="P656" s="9"/>
      <c r="Q656" s="9"/>
      <c r="R656" s="9"/>
      <c r="S656" s="9"/>
      <c r="T656" s="9"/>
      <c r="U656" s="9"/>
      <c r="V656" s="9"/>
      <c r="W656" s="9"/>
      <c r="X656" s="9"/>
      <c r="Y656" s="9"/>
      <c r="Z656" s="9"/>
    </row>
    <row r="657" ht="12.75" customHeight="1">
      <c r="A657" s="9"/>
      <c r="B657" s="9"/>
      <c r="C657" s="9"/>
      <c r="D657" s="9"/>
      <c r="E657" s="9"/>
      <c r="F657" s="9"/>
      <c r="G657" s="9"/>
      <c r="H657" s="9"/>
      <c r="I657" s="9"/>
      <c r="J657" s="9"/>
      <c r="K657" s="9"/>
      <c r="L657" s="9"/>
      <c r="M657" s="9"/>
      <c r="N657" s="9"/>
      <c r="O657" s="9"/>
      <c r="P657" s="9"/>
      <c r="Q657" s="9"/>
      <c r="R657" s="9"/>
      <c r="S657" s="9"/>
      <c r="T657" s="9"/>
      <c r="U657" s="9"/>
      <c r="V657" s="9"/>
      <c r="W657" s="9"/>
      <c r="X657" s="9"/>
      <c r="Y657" s="9"/>
      <c r="Z657" s="9"/>
    </row>
    <row r="658" ht="12.75" customHeight="1">
      <c r="A658" s="9"/>
      <c r="B658" s="9"/>
      <c r="C658" s="9"/>
      <c r="D658" s="9"/>
      <c r="E658" s="9"/>
      <c r="F658" s="9"/>
      <c r="G658" s="9"/>
      <c r="H658" s="9"/>
      <c r="I658" s="9"/>
      <c r="J658" s="9"/>
      <c r="K658" s="9"/>
      <c r="L658" s="9"/>
      <c r="M658" s="9"/>
      <c r="N658" s="9"/>
      <c r="O658" s="9"/>
      <c r="P658" s="9"/>
      <c r="Q658" s="9"/>
      <c r="R658" s="9"/>
      <c r="S658" s="9"/>
      <c r="T658" s="9"/>
      <c r="U658" s="9"/>
      <c r="V658" s="9"/>
      <c r="W658" s="9"/>
      <c r="X658" s="9"/>
      <c r="Y658" s="9"/>
      <c r="Z658" s="9"/>
    </row>
    <row r="659" ht="12.75" customHeight="1">
      <c r="A659" s="9"/>
      <c r="B659" s="9"/>
      <c r="C659" s="9"/>
      <c r="D659" s="9"/>
      <c r="E659" s="9"/>
      <c r="F659" s="9"/>
      <c r="G659" s="9"/>
      <c r="H659" s="9"/>
      <c r="I659" s="9"/>
      <c r="J659" s="9"/>
      <c r="K659" s="9"/>
      <c r="L659" s="9"/>
      <c r="M659" s="9"/>
      <c r="N659" s="9"/>
      <c r="O659" s="9"/>
      <c r="P659" s="9"/>
      <c r="Q659" s="9"/>
      <c r="R659" s="9"/>
      <c r="S659" s="9"/>
      <c r="T659" s="9"/>
      <c r="U659" s="9"/>
      <c r="V659" s="9"/>
      <c r="W659" s="9"/>
      <c r="X659" s="9"/>
      <c r="Y659" s="9"/>
      <c r="Z659" s="9"/>
    </row>
    <row r="660" ht="12.75" customHeight="1">
      <c r="A660" s="9"/>
      <c r="B660" s="9"/>
      <c r="C660" s="9"/>
      <c r="D660" s="9"/>
      <c r="E660" s="9"/>
      <c r="F660" s="9"/>
      <c r="G660" s="9"/>
      <c r="H660" s="9"/>
      <c r="I660" s="9"/>
      <c r="J660" s="9"/>
      <c r="K660" s="9"/>
      <c r="L660" s="9"/>
      <c r="M660" s="9"/>
      <c r="N660" s="9"/>
      <c r="O660" s="9"/>
      <c r="P660" s="9"/>
      <c r="Q660" s="9"/>
      <c r="R660" s="9"/>
      <c r="S660" s="9"/>
      <c r="T660" s="9"/>
      <c r="U660" s="9"/>
      <c r="V660" s="9"/>
      <c r="W660" s="9"/>
      <c r="X660" s="9"/>
      <c r="Y660" s="9"/>
      <c r="Z660" s="9"/>
    </row>
    <row r="661" ht="12.75" customHeight="1">
      <c r="A661" s="9"/>
      <c r="B661" s="9"/>
      <c r="C661" s="9"/>
      <c r="D661" s="9"/>
      <c r="E661" s="9"/>
      <c r="F661" s="9"/>
      <c r="G661" s="9"/>
      <c r="H661" s="9"/>
      <c r="I661" s="9"/>
      <c r="J661" s="9"/>
      <c r="K661" s="9"/>
      <c r="L661" s="9"/>
      <c r="M661" s="9"/>
      <c r="N661" s="9"/>
      <c r="O661" s="9"/>
      <c r="P661" s="9"/>
      <c r="Q661" s="9"/>
      <c r="R661" s="9"/>
      <c r="S661" s="9"/>
      <c r="T661" s="9"/>
      <c r="U661" s="9"/>
      <c r="V661" s="9"/>
      <c r="W661" s="9"/>
      <c r="X661" s="9"/>
      <c r="Y661" s="9"/>
      <c r="Z661" s="9"/>
    </row>
    <row r="662" ht="12.75" customHeight="1">
      <c r="A662" s="9"/>
      <c r="B662" s="9"/>
      <c r="C662" s="9"/>
      <c r="D662" s="9"/>
      <c r="E662" s="9"/>
      <c r="F662" s="9"/>
      <c r="G662" s="9"/>
      <c r="H662" s="9"/>
      <c r="I662" s="9"/>
      <c r="J662" s="9"/>
      <c r="K662" s="9"/>
      <c r="L662" s="9"/>
      <c r="M662" s="9"/>
      <c r="N662" s="9"/>
      <c r="O662" s="9"/>
      <c r="P662" s="9"/>
      <c r="Q662" s="9"/>
      <c r="R662" s="9"/>
      <c r="S662" s="9"/>
      <c r="T662" s="9"/>
      <c r="U662" s="9"/>
      <c r="V662" s="9"/>
      <c r="W662" s="9"/>
      <c r="X662" s="9"/>
      <c r="Y662" s="9"/>
      <c r="Z662" s="9"/>
    </row>
    <row r="663" ht="12.75" customHeight="1">
      <c r="A663" s="9"/>
      <c r="B663" s="9"/>
      <c r="C663" s="9"/>
      <c r="D663" s="9"/>
      <c r="E663" s="9"/>
      <c r="F663" s="9"/>
      <c r="G663" s="9"/>
      <c r="H663" s="9"/>
      <c r="I663" s="9"/>
      <c r="J663" s="9"/>
      <c r="K663" s="9"/>
      <c r="L663" s="9"/>
      <c r="M663" s="9"/>
      <c r="N663" s="9"/>
      <c r="O663" s="9"/>
      <c r="P663" s="9"/>
      <c r="Q663" s="9"/>
      <c r="R663" s="9"/>
      <c r="S663" s="9"/>
      <c r="T663" s="9"/>
      <c r="U663" s="9"/>
      <c r="V663" s="9"/>
      <c r="W663" s="9"/>
      <c r="X663" s="9"/>
      <c r="Y663" s="9"/>
      <c r="Z663" s="9"/>
    </row>
    <row r="664" ht="12.75" customHeight="1">
      <c r="A664" s="9"/>
      <c r="B664" s="9"/>
      <c r="C664" s="9"/>
      <c r="D664" s="9"/>
      <c r="E664" s="9"/>
      <c r="F664" s="9"/>
      <c r="G664" s="9"/>
      <c r="H664" s="9"/>
      <c r="I664" s="9"/>
      <c r="J664" s="9"/>
      <c r="K664" s="9"/>
      <c r="L664" s="9"/>
      <c r="M664" s="9"/>
      <c r="N664" s="9"/>
      <c r="O664" s="9"/>
      <c r="P664" s="9"/>
      <c r="Q664" s="9"/>
      <c r="R664" s="9"/>
      <c r="S664" s="9"/>
      <c r="T664" s="9"/>
      <c r="U664" s="9"/>
      <c r="V664" s="9"/>
      <c r="W664" s="9"/>
      <c r="X664" s="9"/>
      <c r="Y664" s="9"/>
      <c r="Z664" s="9"/>
    </row>
    <row r="665" ht="12.75" customHeight="1">
      <c r="A665" s="9"/>
      <c r="B665" s="9"/>
      <c r="C665" s="9"/>
      <c r="D665" s="9"/>
      <c r="E665" s="9"/>
      <c r="F665" s="9"/>
      <c r="G665" s="9"/>
      <c r="H665" s="9"/>
      <c r="I665" s="9"/>
      <c r="J665" s="9"/>
      <c r="K665" s="9"/>
      <c r="L665" s="9"/>
      <c r="M665" s="9"/>
      <c r="N665" s="9"/>
      <c r="O665" s="9"/>
      <c r="P665" s="9"/>
      <c r="Q665" s="9"/>
      <c r="R665" s="9"/>
      <c r="S665" s="9"/>
      <c r="T665" s="9"/>
      <c r="U665" s="9"/>
      <c r="V665" s="9"/>
      <c r="W665" s="9"/>
      <c r="X665" s="9"/>
      <c r="Y665" s="9"/>
      <c r="Z665" s="9"/>
    </row>
    <row r="666" ht="12.75" customHeight="1">
      <c r="A666" s="9"/>
      <c r="B666" s="9"/>
      <c r="C666" s="9"/>
      <c r="D666" s="9"/>
      <c r="E666" s="9"/>
      <c r="F666" s="9"/>
      <c r="G666" s="9"/>
      <c r="H666" s="9"/>
      <c r="I666" s="9"/>
      <c r="J666" s="9"/>
      <c r="K666" s="9"/>
      <c r="L666" s="9"/>
      <c r="M666" s="9"/>
      <c r="N666" s="9"/>
      <c r="O666" s="9"/>
      <c r="P666" s="9"/>
      <c r="Q666" s="9"/>
      <c r="R666" s="9"/>
      <c r="S666" s="9"/>
      <c r="T666" s="9"/>
      <c r="U666" s="9"/>
      <c r="V666" s="9"/>
      <c r="W666" s="9"/>
      <c r="X666" s="9"/>
      <c r="Y666" s="9"/>
      <c r="Z666" s="9"/>
    </row>
    <row r="667" ht="12.75" customHeight="1">
      <c r="A667" s="9"/>
      <c r="B667" s="9"/>
      <c r="C667" s="9"/>
      <c r="D667" s="9"/>
      <c r="E667" s="9"/>
      <c r="F667" s="9"/>
      <c r="G667" s="9"/>
      <c r="H667" s="9"/>
      <c r="I667" s="9"/>
      <c r="J667" s="9"/>
      <c r="K667" s="9"/>
      <c r="L667" s="9"/>
      <c r="M667" s="9"/>
      <c r="N667" s="9"/>
      <c r="O667" s="9"/>
      <c r="P667" s="9"/>
      <c r="Q667" s="9"/>
      <c r="R667" s="9"/>
      <c r="S667" s="9"/>
      <c r="T667" s="9"/>
      <c r="U667" s="9"/>
      <c r="V667" s="9"/>
      <c r="W667" s="9"/>
      <c r="X667" s="9"/>
      <c r="Y667" s="9"/>
      <c r="Z667" s="9"/>
    </row>
    <row r="668" ht="12.75" customHeight="1">
      <c r="A668" s="9"/>
      <c r="B668" s="9"/>
      <c r="C668" s="9"/>
      <c r="D668" s="9"/>
      <c r="E668" s="9"/>
      <c r="F668" s="9"/>
      <c r="G668" s="9"/>
      <c r="H668" s="9"/>
      <c r="I668" s="9"/>
      <c r="J668" s="9"/>
      <c r="K668" s="9"/>
      <c r="L668" s="9"/>
      <c r="M668" s="9"/>
      <c r="N668" s="9"/>
      <c r="O668" s="9"/>
      <c r="P668" s="9"/>
      <c r="Q668" s="9"/>
      <c r="R668" s="9"/>
      <c r="S668" s="9"/>
      <c r="T668" s="9"/>
      <c r="U668" s="9"/>
      <c r="V668" s="9"/>
      <c r="W668" s="9"/>
      <c r="X668" s="9"/>
      <c r="Y668" s="9"/>
      <c r="Z668" s="9"/>
    </row>
    <row r="669" ht="12.75" customHeight="1">
      <c r="A669" s="9"/>
      <c r="B669" s="9"/>
      <c r="C669" s="9"/>
      <c r="D669" s="9"/>
      <c r="E669" s="9"/>
      <c r="F669" s="9"/>
      <c r="G669" s="9"/>
      <c r="H669" s="9"/>
      <c r="I669" s="9"/>
      <c r="J669" s="9"/>
      <c r="K669" s="9"/>
      <c r="L669" s="9"/>
      <c r="M669" s="9"/>
      <c r="N669" s="9"/>
      <c r="O669" s="9"/>
      <c r="P669" s="9"/>
      <c r="Q669" s="9"/>
      <c r="R669" s="9"/>
      <c r="S669" s="9"/>
      <c r="T669" s="9"/>
      <c r="U669" s="9"/>
      <c r="V669" s="9"/>
      <c r="W669" s="9"/>
      <c r="X669" s="9"/>
      <c r="Y669" s="9"/>
      <c r="Z669" s="9"/>
    </row>
    <row r="670" ht="12.75" customHeight="1">
      <c r="A670" s="9"/>
      <c r="B670" s="9"/>
      <c r="C670" s="9"/>
      <c r="D670" s="9"/>
      <c r="E670" s="9"/>
      <c r="F670" s="9"/>
      <c r="G670" s="9"/>
      <c r="H670" s="9"/>
      <c r="I670" s="9"/>
      <c r="J670" s="9"/>
      <c r="K670" s="9"/>
      <c r="L670" s="9"/>
      <c r="M670" s="9"/>
      <c r="N670" s="9"/>
      <c r="O670" s="9"/>
      <c r="P670" s="9"/>
      <c r="Q670" s="9"/>
      <c r="R670" s="9"/>
      <c r="S670" s="9"/>
      <c r="T670" s="9"/>
      <c r="U670" s="9"/>
      <c r="V670" s="9"/>
      <c r="W670" s="9"/>
      <c r="X670" s="9"/>
      <c r="Y670" s="9"/>
      <c r="Z670" s="9"/>
    </row>
    <row r="671" ht="12.75" customHeight="1">
      <c r="A671" s="9"/>
      <c r="B671" s="9"/>
      <c r="C671" s="9"/>
      <c r="D671" s="9"/>
      <c r="E671" s="9"/>
      <c r="F671" s="9"/>
      <c r="G671" s="9"/>
      <c r="H671" s="9"/>
      <c r="I671" s="9"/>
      <c r="J671" s="9"/>
      <c r="K671" s="9"/>
      <c r="L671" s="9"/>
      <c r="M671" s="9"/>
      <c r="N671" s="9"/>
      <c r="O671" s="9"/>
      <c r="P671" s="9"/>
      <c r="Q671" s="9"/>
      <c r="R671" s="9"/>
      <c r="S671" s="9"/>
      <c r="T671" s="9"/>
      <c r="U671" s="9"/>
      <c r="V671" s="9"/>
      <c r="W671" s="9"/>
      <c r="X671" s="9"/>
      <c r="Y671" s="9"/>
      <c r="Z671" s="9"/>
    </row>
    <row r="672" ht="12.75" customHeight="1">
      <c r="A672" s="9"/>
      <c r="B672" s="9"/>
      <c r="C672" s="9"/>
      <c r="D672" s="9"/>
      <c r="E672" s="9"/>
      <c r="F672" s="9"/>
      <c r="G672" s="9"/>
      <c r="H672" s="9"/>
      <c r="I672" s="9"/>
      <c r="J672" s="9"/>
      <c r="K672" s="9"/>
      <c r="L672" s="9"/>
      <c r="M672" s="9"/>
      <c r="N672" s="9"/>
      <c r="O672" s="9"/>
      <c r="P672" s="9"/>
      <c r="Q672" s="9"/>
      <c r="R672" s="9"/>
      <c r="S672" s="9"/>
      <c r="T672" s="9"/>
      <c r="U672" s="9"/>
      <c r="V672" s="9"/>
      <c r="W672" s="9"/>
      <c r="X672" s="9"/>
      <c r="Y672" s="9"/>
      <c r="Z672" s="9"/>
    </row>
    <row r="673" ht="12.75" customHeight="1">
      <c r="A673" s="9"/>
      <c r="B673" s="9"/>
      <c r="C673" s="9"/>
      <c r="D673" s="9"/>
      <c r="E673" s="9"/>
      <c r="F673" s="9"/>
      <c r="G673" s="9"/>
      <c r="H673" s="9"/>
      <c r="I673" s="9"/>
      <c r="J673" s="9"/>
      <c r="K673" s="9"/>
      <c r="L673" s="9"/>
      <c r="M673" s="9"/>
      <c r="N673" s="9"/>
      <c r="O673" s="9"/>
      <c r="P673" s="9"/>
      <c r="Q673" s="9"/>
      <c r="R673" s="9"/>
      <c r="S673" s="9"/>
      <c r="T673" s="9"/>
      <c r="U673" s="9"/>
      <c r="V673" s="9"/>
      <c r="W673" s="9"/>
      <c r="X673" s="9"/>
      <c r="Y673" s="9"/>
      <c r="Z673" s="9"/>
    </row>
    <row r="674" ht="12.75" customHeight="1">
      <c r="A674" s="9"/>
      <c r="B674" s="9"/>
      <c r="C674" s="9"/>
      <c r="D674" s="9"/>
      <c r="E674" s="9"/>
      <c r="F674" s="9"/>
      <c r="G674" s="9"/>
      <c r="H674" s="9"/>
      <c r="I674" s="9"/>
      <c r="J674" s="9"/>
      <c r="K674" s="9"/>
      <c r="L674" s="9"/>
      <c r="M674" s="9"/>
      <c r="N674" s="9"/>
      <c r="O674" s="9"/>
      <c r="P674" s="9"/>
      <c r="Q674" s="9"/>
      <c r="R674" s="9"/>
      <c r="S674" s="9"/>
      <c r="T674" s="9"/>
      <c r="U674" s="9"/>
      <c r="V674" s="9"/>
      <c r="W674" s="9"/>
      <c r="X674" s="9"/>
      <c r="Y674" s="9"/>
      <c r="Z674" s="9"/>
    </row>
    <row r="675" ht="12.75" customHeight="1">
      <c r="A675" s="9"/>
      <c r="B675" s="9"/>
      <c r="C675" s="9"/>
      <c r="D675" s="9"/>
      <c r="E675" s="9"/>
      <c r="F675" s="9"/>
      <c r="G675" s="9"/>
      <c r="H675" s="9"/>
      <c r="I675" s="9"/>
      <c r="J675" s="9"/>
      <c r="K675" s="9"/>
      <c r="L675" s="9"/>
      <c r="M675" s="9"/>
      <c r="N675" s="9"/>
      <c r="O675" s="9"/>
      <c r="P675" s="9"/>
      <c r="Q675" s="9"/>
      <c r="R675" s="9"/>
      <c r="S675" s="9"/>
      <c r="T675" s="9"/>
      <c r="U675" s="9"/>
      <c r="V675" s="9"/>
      <c r="W675" s="9"/>
      <c r="X675" s="9"/>
      <c r="Y675" s="9"/>
      <c r="Z675" s="9"/>
    </row>
    <row r="676" ht="12.75" customHeight="1">
      <c r="A676" s="9"/>
      <c r="B676" s="9"/>
      <c r="C676" s="9"/>
      <c r="D676" s="9"/>
      <c r="E676" s="9"/>
      <c r="F676" s="9"/>
      <c r="G676" s="9"/>
      <c r="H676" s="9"/>
      <c r="I676" s="9"/>
      <c r="J676" s="9"/>
      <c r="K676" s="9"/>
      <c r="L676" s="9"/>
      <c r="M676" s="9"/>
      <c r="N676" s="9"/>
      <c r="O676" s="9"/>
      <c r="P676" s="9"/>
      <c r="Q676" s="9"/>
      <c r="R676" s="9"/>
      <c r="S676" s="9"/>
      <c r="T676" s="9"/>
      <c r="U676" s="9"/>
      <c r="V676" s="9"/>
      <c r="W676" s="9"/>
      <c r="X676" s="9"/>
      <c r="Y676" s="9"/>
      <c r="Z676" s="9"/>
    </row>
    <row r="677" ht="12.75" customHeight="1">
      <c r="A677" s="9"/>
      <c r="B677" s="9"/>
      <c r="C677" s="9"/>
      <c r="D677" s="9"/>
      <c r="E677" s="9"/>
      <c r="F677" s="9"/>
      <c r="G677" s="9"/>
      <c r="H677" s="9"/>
      <c r="I677" s="9"/>
      <c r="J677" s="9"/>
      <c r="K677" s="9"/>
      <c r="L677" s="9"/>
      <c r="M677" s="9"/>
      <c r="N677" s="9"/>
      <c r="O677" s="9"/>
      <c r="P677" s="9"/>
      <c r="Q677" s="9"/>
      <c r="R677" s="9"/>
      <c r="S677" s="9"/>
      <c r="T677" s="9"/>
      <c r="U677" s="9"/>
      <c r="V677" s="9"/>
      <c r="W677" s="9"/>
      <c r="X677" s="9"/>
      <c r="Y677" s="9"/>
      <c r="Z677" s="9"/>
    </row>
    <row r="678" ht="12.75" customHeight="1">
      <c r="A678" s="9"/>
      <c r="B678" s="9"/>
      <c r="C678" s="9"/>
      <c r="D678" s="9"/>
      <c r="E678" s="9"/>
      <c r="F678" s="9"/>
      <c r="G678" s="9"/>
      <c r="H678" s="9"/>
      <c r="I678" s="9"/>
      <c r="J678" s="9"/>
      <c r="K678" s="9"/>
      <c r="L678" s="9"/>
      <c r="M678" s="9"/>
      <c r="N678" s="9"/>
      <c r="O678" s="9"/>
      <c r="P678" s="9"/>
      <c r="Q678" s="9"/>
      <c r="R678" s="9"/>
      <c r="S678" s="9"/>
      <c r="T678" s="9"/>
      <c r="U678" s="9"/>
      <c r="V678" s="9"/>
      <c r="W678" s="9"/>
      <c r="X678" s="9"/>
      <c r="Y678" s="9"/>
      <c r="Z678" s="9"/>
    </row>
    <row r="679" ht="12.75" customHeight="1">
      <c r="A679" s="9"/>
      <c r="B679" s="9"/>
      <c r="C679" s="9"/>
      <c r="D679" s="9"/>
      <c r="E679" s="9"/>
      <c r="F679" s="9"/>
      <c r="G679" s="9"/>
      <c r="H679" s="9"/>
      <c r="I679" s="9"/>
      <c r="J679" s="9"/>
      <c r="K679" s="9"/>
      <c r="L679" s="9"/>
      <c r="M679" s="9"/>
      <c r="N679" s="9"/>
      <c r="O679" s="9"/>
      <c r="P679" s="9"/>
      <c r="Q679" s="9"/>
      <c r="R679" s="9"/>
      <c r="S679" s="9"/>
      <c r="T679" s="9"/>
      <c r="U679" s="9"/>
      <c r="V679" s="9"/>
      <c r="W679" s="9"/>
      <c r="X679" s="9"/>
      <c r="Y679" s="9"/>
      <c r="Z679" s="9"/>
    </row>
    <row r="680" ht="12.75" customHeight="1">
      <c r="A680" s="9"/>
      <c r="B680" s="9"/>
      <c r="C680" s="9"/>
      <c r="D680" s="9"/>
      <c r="E680" s="9"/>
      <c r="F680" s="9"/>
      <c r="G680" s="9"/>
      <c r="H680" s="9"/>
      <c r="I680" s="9"/>
      <c r="J680" s="9"/>
      <c r="K680" s="9"/>
      <c r="L680" s="9"/>
      <c r="M680" s="9"/>
      <c r="N680" s="9"/>
      <c r="O680" s="9"/>
      <c r="P680" s="9"/>
      <c r="Q680" s="9"/>
      <c r="R680" s="9"/>
      <c r="S680" s="9"/>
      <c r="T680" s="9"/>
      <c r="U680" s="9"/>
      <c r="V680" s="9"/>
      <c r="W680" s="9"/>
      <c r="X680" s="9"/>
      <c r="Y680" s="9"/>
      <c r="Z680" s="9"/>
    </row>
    <row r="681" ht="12.75" customHeight="1">
      <c r="A681" s="9"/>
      <c r="B681" s="9"/>
      <c r="C681" s="9"/>
      <c r="D681" s="9"/>
      <c r="E681" s="9"/>
      <c r="F681" s="9"/>
      <c r="G681" s="9"/>
      <c r="H681" s="9"/>
      <c r="I681" s="9"/>
      <c r="J681" s="9"/>
      <c r="K681" s="9"/>
      <c r="L681" s="9"/>
      <c r="M681" s="9"/>
      <c r="N681" s="9"/>
      <c r="O681" s="9"/>
      <c r="P681" s="9"/>
      <c r="Q681" s="9"/>
      <c r="R681" s="9"/>
      <c r="S681" s="9"/>
      <c r="T681" s="9"/>
      <c r="U681" s="9"/>
      <c r="V681" s="9"/>
      <c r="W681" s="9"/>
      <c r="X681" s="9"/>
      <c r="Y681" s="9"/>
      <c r="Z681" s="9"/>
    </row>
    <row r="682" ht="12.75" customHeight="1">
      <c r="A682" s="9"/>
      <c r="B682" s="9"/>
      <c r="C682" s="9"/>
      <c r="D682" s="9"/>
      <c r="E682" s="9"/>
      <c r="F682" s="9"/>
      <c r="G682" s="9"/>
      <c r="H682" s="9"/>
      <c r="I682" s="9"/>
      <c r="J682" s="9"/>
      <c r="K682" s="9"/>
      <c r="L682" s="9"/>
      <c r="M682" s="9"/>
      <c r="N682" s="9"/>
      <c r="O682" s="9"/>
      <c r="P682" s="9"/>
      <c r="Q682" s="9"/>
      <c r="R682" s="9"/>
      <c r="S682" s="9"/>
      <c r="T682" s="9"/>
      <c r="U682" s="9"/>
      <c r="V682" s="9"/>
      <c r="W682" s="9"/>
      <c r="X682" s="9"/>
      <c r="Y682" s="9"/>
      <c r="Z682" s="9"/>
    </row>
    <row r="683" ht="12.75" customHeight="1">
      <c r="A683" s="9"/>
      <c r="B683" s="9"/>
      <c r="C683" s="9"/>
      <c r="D683" s="9"/>
      <c r="E683" s="9"/>
      <c r="F683" s="9"/>
      <c r="G683" s="9"/>
      <c r="H683" s="9"/>
      <c r="I683" s="9"/>
      <c r="J683" s="9"/>
      <c r="K683" s="9"/>
      <c r="L683" s="9"/>
      <c r="M683" s="9"/>
      <c r="N683" s="9"/>
      <c r="O683" s="9"/>
      <c r="P683" s="9"/>
      <c r="Q683" s="9"/>
      <c r="R683" s="9"/>
      <c r="S683" s="9"/>
      <c r="T683" s="9"/>
      <c r="U683" s="9"/>
      <c r="V683" s="9"/>
      <c r="W683" s="9"/>
      <c r="X683" s="9"/>
      <c r="Y683" s="9"/>
      <c r="Z683" s="9"/>
    </row>
    <row r="684" ht="12.75" customHeight="1">
      <c r="A684" s="9"/>
      <c r="B684" s="9"/>
      <c r="C684" s="9"/>
      <c r="D684" s="9"/>
      <c r="E684" s="9"/>
      <c r="F684" s="9"/>
      <c r="G684" s="9"/>
      <c r="H684" s="9"/>
      <c r="I684" s="9"/>
      <c r="J684" s="9"/>
      <c r="K684" s="9"/>
      <c r="L684" s="9"/>
      <c r="M684" s="9"/>
      <c r="N684" s="9"/>
      <c r="O684" s="9"/>
      <c r="P684" s="9"/>
      <c r="Q684" s="9"/>
      <c r="R684" s="9"/>
      <c r="S684" s="9"/>
      <c r="T684" s="9"/>
      <c r="U684" s="9"/>
      <c r="V684" s="9"/>
      <c r="W684" s="9"/>
      <c r="X684" s="9"/>
      <c r="Y684" s="9"/>
      <c r="Z684" s="9"/>
    </row>
    <row r="685" ht="12.75" customHeight="1">
      <c r="A685" s="9"/>
      <c r="B685" s="9"/>
      <c r="C685" s="9"/>
      <c r="D685" s="9"/>
      <c r="E685" s="9"/>
      <c r="F685" s="9"/>
      <c r="G685" s="9"/>
      <c r="H685" s="9"/>
      <c r="I685" s="9"/>
      <c r="J685" s="9"/>
      <c r="K685" s="9"/>
      <c r="L685" s="9"/>
      <c r="M685" s="9"/>
      <c r="N685" s="9"/>
      <c r="O685" s="9"/>
      <c r="P685" s="9"/>
      <c r="Q685" s="9"/>
      <c r="R685" s="9"/>
      <c r="S685" s="9"/>
      <c r="T685" s="9"/>
      <c r="U685" s="9"/>
      <c r="V685" s="9"/>
      <c r="W685" s="9"/>
      <c r="X685" s="9"/>
      <c r="Y685" s="9"/>
      <c r="Z685" s="9"/>
    </row>
    <row r="686" ht="12.75" customHeight="1">
      <c r="A686" s="9"/>
      <c r="B686" s="9"/>
      <c r="C686" s="9"/>
      <c r="D686" s="9"/>
      <c r="E686" s="9"/>
      <c r="F686" s="9"/>
      <c r="G686" s="9"/>
      <c r="H686" s="9"/>
      <c r="I686" s="9"/>
      <c r="J686" s="9"/>
      <c r="K686" s="9"/>
      <c r="L686" s="9"/>
      <c r="M686" s="9"/>
      <c r="N686" s="9"/>
      <c r="O686" s="9"/>
      <c r="P686" s="9"/>
      <c r="Q686" s="9"/>
      <c r="R686" s="9"/>
      <c r="S686" s="9"/>
      <c r="T686" s="9"/>
      <c r="U686" s="9"/>
      <c r="V686" s="9"/>
      <c r="W686" s="9"/>
      <c r="X686" s="9"/>
      <c r="Y686" s="9"/>
      <c r="Z686" s="9"/>
    </row>
    <row r="687" ht="12.75" customHeight="1">
      <c r="A687" s="9"/>
      <c r="B687" s="9"/>
      <c r="C687" s="9"/>
      <c r="D687" s="9"/>
      <c r="E687" s="9"/>
      <c r="F687" s="9"/>
      <c r="G687" s="9"/>
      <c r="H687" s="9"/>
      <c r="I687" s="9"/>
      <c r="J687" s="9"/>
      <c r="K687" s="9"/>
      <c r="L687" s="9"/>
      <c r="M687" s="9"/>
      <c r="N687" s="9"/>
      <c r="O687" s="9"/>
      <c r="P687" s="9"/>
      <c r="Q687" s="9"/>
      <c r="R687" s="9"/>
      <c r="S687" s="9"/>
      <c r="T687" s="9"/>
      <c r="U687" s="9"/>
      <c r="V687" s="9"/>
      <c r="W687" s="9"/>
      <c r="X687" s="9"/>
      <c r="Y687" s="9"/>
      <c r="Z687" s="9"/>
    </row>
    <row r="688" ht="12.75" customHeight="1">
      <c r="A688" s="9"/>
      <c r="B688" s="9"/>
      <c r="C688" s="9"/>
      <c r="D688" s="9"/>
      <c r="E688" s="9"/>
      <c r="F688" s="9"/>
      <c r="G688" s="9"/>
      <c r="H688" s="9"/>
      <c r="I688" s="9"/>
      <c r="J688" s="9"/>
      <c r="K688" s="9"/>
      <c r="L688" s="9"/>
      <c r="M688" s="9"/>
      <c r="N688" s="9"/>
      <c r="O688" s="9"/>
      <c r="P688" s="9"/>
      <c r="Q688" s="9"/>
      <c r="R688" s="9"/>
      <c r="S688" s="9"/>
      <c r="T688" s="9"/>
      <c r="U688" s="9"/>
      <c r="V688" s="9"/>
      <c r="W688" s="9"/>
      <c r="X688" s="9"/>
      <c r="Y688" s="9"/>
      <c r="Z688" s="9"/>
    </row>
    <row r="689" ht="12.75" customHeight="1">
      <c r="A689" s="9"/>
      <c r="B689" s="9"/>
      <c r="C689" s="9"/>
      <c r="D689" s="9"/>
      <c r="E689" s="9"/>
      <c r="F689" s="9"/>
      <c r="G689" s="9"/>
      <c r="H689" s="9"/>
      <c r="I689" s="9"/>
      <c r="J689" s="9"/>
      <c r="K689" s="9"/>
      <c r="L689" s="9"/>
      <c r="M689" s="9"/>
      <c r="N689" s="9"/>
      <c r="O689" s="9"/>
      <c r="P689" s="9"/>
      <c r="Q689" s="9"/>
      <c r="R689" s="9"/>
      <c r="S689" s="9"/>
      <c r="T689" s="9"/>
      <c r="U689" s="9"/>
      <c r="V689" s="9"/>
      <c r="W689" s="9"/>
      <c r="X689" s="9"/>
      <c r="Y689" s="9"/>
      <c r="Z689" s="9"/>
    </row>
    <row r="690" ht="12.75" customHeight="1">
      <c r="A690" s="9"/>
      <c r="B690" s="9"/>
      <c r="C690" s="9"/>
      <c r="D690" s="9"/>
      <c r="E690" s="9"/>
      <c r="F690" s="9"/>
      <c r="G690" s="9"/>
      <c r="H690" s="9"/>
      <c r="I690" s="9"/>
      <c r="J690" s="9"/>
      <c r="K690" s="9"/>
      <c r="L690" s="9"/>
      <c r="M690" s="9"/>
      <c r="N690" s="9"/>
      <c r="O690" s="9"/>
      <c r="P690" s="9"/>
      <c r="Q690" s="9"/>
      <c r="R690" s="9"/>
      <c r="S690" s="9"/>
      <c r="T690" s="9"/>
      <c r="U690" s="9"/>
      <c r="V690" s="9"/>
      <c r="W690" s="9"/>
      <c r="X690" s="9"/>
      <c r="Y690" s="9"/>
      <c r="Z690" s="9"/>
    </row>
    <row r="691" ht="12.75" customHeight="1">
      <c r="A691" s="9"/>
      <c r="B691" s="9"/>
      <c r="C691" s="9"/>
      <c r="D691" s="9"/>
      <c r="E691" s="9"/>
      <c r="F691" s="9"/>
      <c r="G691" s="9"/>
      <c r="H691" s="9"/>
      <c r="I691" s="9"/>
      <c r="J691" s="9"/>
      <c r="K691" s="9"/>
      <c r="L691" s="9"/>
      <c r="M691" s="9"/>
      <c r="N691" s="9"/>
      <c r="O691" s="9"/>
      <c r="P691" s="9"/>
      <c r="Q691" s="9"/>
      <c r="R691" s="9"/>
      <c r="S691" s="9"/>
      <c r="T691" s="9"/>
      <c r="U691" s="9"/>
      <c r="V691" s="9"/>
      <c r="W691" s="9"/>
      <c r="X691" s="9"/>
      <c r="Y691" s="9"/>
      <c r="Z691" s="9"/>
    </row>
    <row r="692" ht="12.75" customHeight="1">
      <c r="A692" s="9"/>
      <c r="B692" s="9"/>
      <c r="C692" s="9"/>
      <c r="D692" s="9"/>
      <c r="E692" s="9"/>
      <c r="F692" s="9"/>
      <c r="G692" s="9"/>
      <c r="H692" s="9"/>
      <c r="I692" s="9"/>
      <c r="J692" s="9"/>
      <c r="K692" s="9"/>
      <c r="L692" s="9"/>
      <c r="M692" s="9"/>
      <c r="N692" s="9"/>
      <c r="O692" s="9"/>
      <c r="P692" s="9"/>
      <c r="Q692" s="9"/>
      <c r="R692" s="9"/>
      <c r="S692" s="9"/>
      <c r="T692" s="9"/>
      <c r="U692" s="9"/>
      <c r="V692" s="9"/>
      <c r="W692" s="9"/>
      <c r="X692" s="9"/>
      <c r="Y692" s="9"/>
      <c r="Z692" s="9"/>
    </row>
    <row r="693" ht="12.75" customHeight="1">
      <c r="A693" s="9"/>
      <c r="B693" s="9"/>
      <c r="C693" s="9"/>
      <c r="D693" s="9"/>
      <c r="E693" s="9"/>
      <c r="F693" s="9"/>
      <c r="G693" s="9"/>
      <c r="H693" s="9"/>
      <c r="I693" s="9"/>
      <c r="J693" s="9"/>
      <c r="K693" s="9"/>
      <c r="L693" s="9"/>
      <c r="M693" s="9"/>
      <c r="N693" s="9"/>
      <c r="O693" s="9"/>
      <c r="P693" s="9"/>
      <c r="Q693" s="9"/>
      <c r="R693" s="9"/>
      <c r="S693" s="9"/>
      <c r="T693" s="9"/>
      <c r="U693" s="9"/>
      <c r="V693" s="9"/>
      <c r="W693" s="9"/>
      <c r="X693" s="9"/>
      <c r="Y693" s="9"/>
      <c r="Z693" s="9"/>
    </row>
    <row r="694" ht="12.75" customHeight="1">
      <c r="A694" s="9"/>
      <c r="B694" s="9"/>
      <c r="C694" s="9"/>
      <c r="D694" s="9"/>
      <c r="E694" s="9"/>
      <c r="F694" s="9"/>
      <c r="G694" s="9"/>
      <c r="H694" s="9"/>
      <c r="I694" s="9"/>
      <c r="J694" s="9"/>
      <c r="K694" s="9"/>
      <c r="L694" s="9"/>
      <c r="M694" s="9"/>
      <c r="N694" s="9"/>
      <c r="O694" s="9"/>
      <c r="P694" s="9"/>
      <c r="Q694" s="9"/>
      <c r="R694" s="9"/>
      <c r="S694" s="9"/>
      <c r="T694" s="9"/>
      <c r="U694" s="9"/>
      <c r="V694" s="9"/>
      <c r="W694" s="9"/>
      <c r="X694" s="9"/>
      <c r="Y694" s="9"/>
      <c r="Z694" s="9"/>
    </row>
    <row r="695" ht="12.75" customHeight="1">
      <c r="A695" s="9"/>
      <c r="B695" s="9"/>
      <c r="C695" s="9"/>
      <c r="D695" s="9"/>
      <c r="E695" s="9"/>
      <c r="F695" s="9"/>
      <c r="G695" s="9"/>
      <c r="H695" s="9"/>
      <c r="I695" s="9"/>
      <c r="J695" s="9"/>
      <c r="K695" s="9"/>
      <c r="L695" s="9"/>
      <c r="M695" s="9"/>
      <c r="N695" s="9"/>
      <c r="O695" s="9"/>
      <c r="P695" s="9"/>
      <c r="Q695" s="9"/>
      <c r="R695" s="9"/>
      <c r="S695" s="9"/>
      <c r="T695" s="9"/>
      <c r="U695" s="9"/>
      <c r="V695" s="9"/>
      <c r="W695" s="9"/>
      <c r="X695" s="9"/>
      <c r="Y695" s="9"/>
      <c r="Z695" s="9"/>
    </row>
    <row r="696" ht="12.75" customHeight="1">
      <c r="A696" s="9"/>
      <c r="B696" s="9"/>
      <c r="C696" s="9"/>
      <c r="D696" s="9"/>
      <c r="E696" s="9"/>
      <c r="F696" s="9"/>
      <c r="G696" s="9"/>
      <c r="H696" s="9"/>
      <c r="I696" s="9"/>
      <c r="J696" s="9"/>
      <c r="K696" s="9"/>
      <c r="L696" s="9"/>
      <c r="M696" s="9"/>
      <c r="N696" s="9"/>
      <c r="O696" s="9"/>
      <c r="P696" s="9"/>
      <c r="Q696" s="9"/>
      <c r="R696" s="9"/>
      <c r="S696" s="9"/>
      <c r="T696" s="9"/>
      <c r="U696" s="9"/>
      <c r="V696" s="9"/>
      <c r="W696" s="9"/>
      <c r="X696" s="9"/>
      <c r="Y696" s="9"/>
      <c r="Z696" s="9"/>
    </row>
    <row r="697" ht="12.75" customHeight="1">
      <c r="A697" s="9"/>
      <c r="B697" s="9"/>
      <c r="C697" s="9"/>
      <c r="D697" s="9"/>
      <c r="E697" s="9"/>
      <c r="F697" s="9"/>
      <c r="G697" s="9"/>
      <c r="H697" s="9"/>
      <c r="I697" s="9"/>
      <c r="J697" s="9"/>
      <c r="K697" s="9"/>
      <c r="L697" s="9"/>
      <c r="M697" s="9"/>
      <c r="N697" s="9"/>
      <c r="O697" s="9"/>
      <c r="P697" s="9"/>
      <c r="Q697" s="9"/>
      <c r="R697" s="9"/>
      <c r="S697" s="9"/>
      <c r="T697" s="9"/>
      <c r="U697" s="9"/>
      <c r="V697" s="9"/>
      <c r="W697" s="9"/>
      <c r="X697" s="9"/>
      <c r="Y697" s="9"/>
      <c r="Z697" s="9"/>
    </row>
    <row r="698" ht="12.75" customHeight="1">
      <c r="A698" s="9"/>
      <c r="B698" s="9"/>
      <c r="C698" s="9"/>
      <c r="D698" s="9"/>
      <c r="E698" s="9"/>
      <c r="F698" s="9"/>
      <c r="G698" s="9"/>
      <c r="H698" s="9"/>
      <c r="I698" s="9"/>
      <c r="J698" s="9"/>
      <c r="K698" s="9"/>
      <c r="L698" s="9"/>
      <c r="M698" s="9"/>
      <c r="N698" s="9"/>
      <c r="O698" s="9"/>
      <c r="P698" s="9"/>
      <c r="Q698" s="9"/>
      <c r="R698" s="9"/>
      <c r="S698" s="9"/>
      <c r="T698" s="9"/>
      <c r="U698" s="9"/>
      <c r="V698" s="9"/>
      <c r="W698" s="9"/>
      <c r="X698" s="9"/>
      <c r="Y698" s="9"/>
      <c r="Z698" s="9"/>
    </row>
    <row r="699" ht="12.75" customHeight="1">
      <c r="A699" s="9"/>
      <c r="B699" s="9"/>
      <c r="C699" s="9"/>
      <c r="D699" s="9"/>
      <c r="E699" s="9"/>
      <c r="F699" s="9"/>
      <c r="G699" s="9"/>
      <c r="H699" s="9"/>
      <c r="I699" s="9"/>
      <c r="J699" s="9"/>
      <c r="K699" s="9"/>
      <c r="L699" s="9"/>
      <c r="M699" s="9"/>
      <c r="N699" s="9"/>
      <c r="O699" s="9"/>
      <c r="P699" s="9"/>
      <c r="Q699" s="9"/>
      <c r="R699" s="9"/>
      <c r="S699" s="9"/>
      <c r="T699" s="9"/>
      <c r="U699" s="9"/>
      <c r="V699" s="9"/>
      <c r="W699" s="9"/>
      <c r="X699" s="9"/>
      <c r="Y699" s="9"/>
      <c r="Z699" s="9"/>
    </row>
    <row r="700" ht="12.75" customHeight="1">
      <c r="A700" s="9"/>
      <c r="B700" s="9"/>
      <c r="C700" s="9"/>
      <c r="D700" s="9"/>
      <c r="E700" s="9"/>
      <c r="F700" s="9"/>
      <c r="G700" s="9"/>
      <c r="H700" s="9"/>
      <c r="I700" s="9"/>
      <c r="J700" s="9"/>
      <c r="K700" s="9"/>
      <c r="L700" s="9"/>
      <c r="M700" s="9"/>
      <c r="N700" s="9"/>
      <c r="O700" s="9"/>
      <c r="P700" s="9"/>
      <c r="Q700" s="9"/>
      <c r="R700" s="9"/>
      <c r="S700" s="9"/>
      <c r="T700" s="9"/>
      <c r="U700" s="9"/>
      <c r="V700" s="9"/>
      <c r="W700" s="9"/>
      <c r="X700" s="9"/>
      <c r="Y700" s="9"/>
      <c r="Z700" s="9"/>
    </row>
    <row r="701" ht="12.75" customHeight="1">
      <c r="A701" s="9"/>
      <c r="B701" s="9"/>
      <c r="C701" s="9"/>
      <c r="D701" s="9"/>
      <c r="E701" s="9"/>
      <c r="F701" s="9"/>
      <c r="G701" s="9"/>
      <c r="H701" s="9"/>
      <c r="I701" s="9"/>
      <c r="J701" s="9"/>
      <c r="K701" s="9"/>
      <c r="L701" s="9"/>
      <c r="M701" s="9"/>
      <c r="N701" s="9"/>
      <c r="O701" s="9"/>
      <c r="P701" s="9"/>
      <c r="Q701" s="9"/>
      <c r="R701" s="9"/>
      <c r="S701" s="9"/>
      <c r="T701" s="9"/>
      <c r="U701" s="9"/>
      <c r="V701" s="9"/>
      <c r="W701" s="9"/>
      <c r="X701" s="9"/>
      <c r="Y701" s="9"/>
      <c r="Z701" s="9"/>
    </row>
    <row r="702" ht="12.75" customHeight="1">
      <c r="A702" s="9"/>
      <c r="B702" s="9"/>
      <c r="C702" s="9"/>
      <c r="D702" s="9"/>
      <c r="E702" s="9"/>
      <c r="F702" s="9"/>
      <c r="G702" s="9"/>
      <c r="H702" s="9"/>
      <c r="I702" s="9"/>
      <c r="J702" s="9"/>
      <c r="K702" s="9"/>
      <c r="L702" s="9"/>
      <c r="M702" s="9"/>
      <c r="N702" s="9"/>
      <c r="O702" s="9"/>
      <c r="P702" s="9"/>
      <c r="Q702" s="9"/>
      <c r="R702" s="9"/>
      <c r="S702" s="9"/>
      <c r="T702" s="9"/>
      <c r="U702" s="9"/>
      <c r="V702" s="9"/>
      <c r="W702" s="9"/>
      <c r="X702" s="9"/>
      <c r="Y702" s="9"/>
      <c r="Z702" s="9"/>
    </row>
    <row r="703" ht="12.75" customHeight="1">
      <c r="A703" s="9"/>
      <c r="B703" s="9"/>
      <c r="C703" s="9"/>
      <c r="D703" s="9"/>
      <c r="E703" s="9"/>
      <c r="F703" s="9"/>
      <c r="G703" s="9"/>
      <c r="H703" s="9"/>
      <c r="I703" s="9"/>
      <c r="J703" s="9"/>
      <c r="K703" s="9"/>
      <c r="L703" s="9"/>
      <c r="M703" s="9"/>
      <c r="N703" s="9"/>
      <c r="O703" s="9"/>
      <c r="P703" s="9"/>
      <c r="Q703" s="9"/>
      <c r="R703" s="9"/>
      <c r="S703" s="9"/>
      <c r="T703" s="9"/>
      <c r="U703" s="9"/>
      <c r="V703" s="9"/>
      <c r="W703" s="9"/>
      <c r="X703" s="9"/>
      <c r="Y703" s="9"/>
      <c r="Z703" s="9"/>
    </row>
    <row r="704" ht="12.75" customHeight="1">
      <c r="A704" s="9"/>
      <c r="B704" s="9"/>
      <c r="C704" s="9"/>
      <c r="D704" s="9"/>
      <c r="E704" s="9"/>
      <c r="F704" s="9"/>
      <c r="G704" s="9"/>
      <c r="H704" s="9"/>
      <c r="I704" s="9"/>
      <c r="J704" s="9"/>
      <c r="K704" s="9"/>
      <c r="L704" s="9"/>
      <c r="M704" s="9"/>
      <c r="N704" s="9"/>
      <c r="O704" s="9"/>
      <c r="P704" s="9"/>
      <c r="Q704" s="9"/>
      <c r="R704" s="9"/>
      <c r="S704" s="9"/>
      <c r="T704" s="9"/>
      <c r="U704" s="9"/>
      <c r="V704" s="9"/>
      <c r="W704" s="9"/>
      <c r="X704" s="9"/>
      <c r="Y704" s="9"/>
      <c r="Z704" s="9"/>
    </row>
    <row r="705" ht="12.75" customHeight="1">
      <c r="A705" s="9"/>
      <c r="B705" s="9"/>
      <c r="C705" s="9"/>
      <c r="D705" s="9"/>
      <c r="E705" s="9"/>
      <c r="F705" s="9"/>
      <c r="G705" s="9"/>
      <c r="H705" s="9"/>
      <c r="I705" s="9"/>
      <c r="J705" s="9"/>
      <c r="K705" s="9"/>
      <c r="L705" s="9"/>
      <c r="M705" s="9"/>
      <c r="N705" s="9"/>
      <c r="O705" s="9"/>
      <c r="P705" s="9"/>
      <c r="Q705" s="9"/>
      <c r="R705" s="9"/>
      <c r="S705" s="9"/>
      <c r="T705" s="9"/>
      <c r="U705" s="9"/>
      <c r="V705" s="9"/>
      <c r="W705" s="9"/>
      <c r="X705" s="9"/>
      <c r="Y705" s="9"/>
      <c r="Z705" s="9"/>
    </row>
    <row r="706" ht="12.75" customHeight="1">
      <c r="A706" s="9"/>
      <c r="B706" s="9"/>
      <c r="C706" s="9"/>
      <c r="D706" s="9"/>
      <c r="E706" s="9"/>
      <c r="F706" s="9"/>
      <c r="G706" s="9"/>
      <c r="H706" s="9"/>
      <c r="I706" s="9"/>
      <c r="J706" s="9"/>
      <c r="K706" s="9"/>
      <c r="L706" s="9"/>
      <c r="M706" s="9"/>
      <c r="N706" s="9"/>
      <c r="O706" s="9"/>
      <c r="P706" s="9"/>
      <c r="Q706" s="9"/>
      <c r="R706" s="9"/>
      <c r="S706" s="9"/>
      <c r="T706" s="9"/>
      <c r="U706" s="9"/>
      <c r="V706" s="9"/>
      <c r="W706" s="9"/>
      <c r="X706" s="9"/>
      <c r="Y706" s="9"/>
      <c r="Z706" s="9"/>
    </row>
    <row r="707" ht="12.75" customHeight="1">
      <c r="A707" s="9"/>
      <c r="B707" s="9"/>
      <c r="C707" s="9"/>
      <c r="D707" s="9"/>
      <c r="E707" s="9"/>
      <c r="F707" s="9"/>
      <c r="G707" s="9"/>
      <c r="H707" s="9"/>
      <c r="I707" s="9"/>
      <c r="J707" s="9"/>
      <c r="K707" s="9"/>
      <c r="L707" s="9"/>
      <c r="M707" s="9"/>
      <c r="N707" s="9"/>
      <c r="O707" s="9"/>
      <c r="P707" s="9"/>
      <c r="Q707" s="9"/>
      <c r="R707" s="9"/>
      <c r="S707" s="9"/>
      <c r="T707" s="9"/>
      <c r="U707" s="9"/>
      <c r="V707" s="9"/>
      <c r="W707" s="9"/>
      <c r="X707" s="9"/>
      <c r="Y707" s="9"/>
      <c r="Z707" s="9"/>
    </row>
    <row r="708" ht="12.75" customHeight="1">
      <c r="A708" s="9"/>
      <c r="B708" s="9"/>
      <c r="C708" s="9"/>
      <c r="D708" s="9"/>
      <c r="E708" s="9"/>
      <c r="F708" s="9"/>
      <c r="G708" s="9"/>
      <c r="H708" s="9"/>
      <c r="I708" s="9"/>
      <c r="J708" s="9"/>
      <c r="K708" s="9"/>
      <c r="L708" s="9"/>
      <c r="M708" s="9"/>
      <c r="N708" s="9"/>
      <c r="O708" s="9"/>
      <c r="P708" s="9"/>
      <c r="Q708" s="9"/>
      <c r="R708" s="9"/>
      <c r="S708" s="9"/>
      <c r="T708" s="9"/>
      <c r="U708" s="9"/>
      <c r="V708" s="9"/>
      <c r="W708" s="9"/>
      <c r="X708" s="9"/>
      <c r="Y708" s="9"/>
      <c r="Z708" s="9"/>
    </row>
    <row r="709" ht="12.75" customHeight="1">
      <c r="A709" s="9"/>
      <c r="B709" s="9"/>
      <c r="C709" s="9"/>
      <c r="D709" s="9"/>
      <c r="E709" s="9"/>
      <c r="F709" s="9"/>
      <c r="G709" s="9"/>
      <c r="H709" s="9"/>
      <c r="I709" s="9"/>
      <c r="J709" s="9"/>
      <c r="K709" s="9"/>
      <c r="L709" s="9"/>
      <c r="M709" s="9"/>
      <c r="N709" s="9"/>
      <c r="O709" s="9"/>
      <c r="P709" s="9"/>
      <c r="Q709" s="9"/>
      <c r="R709" s="9"/>
      <c r="S709" s="9"/>
      <c r="T709" s="9"/>
      <c r="U709" s="9"/>
      <c r="V709" s="9"/>
      <c r="W709" s="9"/>
      <c r="X709" s="9"/>
      <c r="Y709" s="9"/>
      <c r="Z709" s="9"/>
    </row>
    <row r="710" ht="12.75" customHeight="1">
      <c r="A710" s="9"/>
      <c r="B710" s="9"/>
      <c r="C710" s="9"/>
      <c r="D710" s="9"/>
      <c r="E710" s="9"/>
      <c r="F710" s="9"/>
      <c r="G710" s="9"/>
      <c r="H710" s="9"/>
      <c r="I710" s="9"/>
      <c r="J710" s="9"/>
      <c r="K710" s="9"/>
      <c r="L710" s="9"/>
      <c r="M710" s="9"/>
      <c r="N710" s="9"/>
      <c r="O710" s="9"/>
      <c r="P710" s="9"/>
      <c r="Q710" s="9"/>
      <c r="R710" s="9"/>
      <c r="S710" s="9"/>
      <c r="T710" s="9"/>
      <c r="U710" s="9"/>
      <c r="V710" s="9"/>
      <c r="W710" s="9"/>
      <c r="X710" s="9"/>
      <c r="Y710" s="9"/>
      <c r="Z710" s="9"/>
    </row>
    <row r="711" ht="12.75" customHeight="1">
      <c r="A711" s="9"/>
      <c r="B711" s="9"/>
      <c r="C711" s="9"/>
      <c r="D711" s="9"/>
      <c r="E711" s="9"/>
      <c r="F711" s="9"/>
      <c r="G711" s="9"/>
      <c r="H711" s="9"/>
      <c r="I711" s="9"/>
      <c r="J711" s="9"/>
      <c r="K711" s="9"/>
      <c r="L711" s="9"/>
      <c r="M711" s="9"/>
      <c r="N711" s="9"/>
      <c r="O711" s="9"/>
      <c r="P711" s="9"/>
      <c r="Q711" s="9"/>
      <c r="R711" s="9"/>
      <c r="S711" s="9"/>
      <c r="T711" s="9"/>
      <c r="U711" s="9"/>
      <c r="V711" s="9"/>
      <c r="W711" s="9"/>
      <c r="X711" s="9"/>
      <c r="Y711" s="9"/>
      <c r="Z711" s="9"/>
    </row>
    <row r="712" ht="12.75" customHeight="1">
      <c r="A712" s="9"/>
      <c r="B712" s="9"/>
      <c r="C712" s="9"/>
      <c r="D712" s="9"/>
      <c r="E712" s="9"/>
      <c r="F712" s="9"/>
      <c r="G712" s="9"/>
      <c r="H712" s="9"/>
      <c r="I712" s="9"/>
      <c r="J712" s="9"/>
      <c r="K712" s="9"/>
      <c r="L712" s="9"/>
      <c r="M712" s="9"/>
      <c r="N712" s="9"/>
      <c r="O712" s="9"/>
      <c r="P712" s="9"/>
      <c r="Q712" s="9"/>
      <c r="R712" s="9"/>
      <c r="S712" s="9"/>
      <c r="T712" s="9"/>
      <c r="U712" s="9"/>
      <c r="V712" s="9"/>
      <c r="W712" s="9"/>
      <c r="X712" s="9"/>
      <c r="Y712" s="9"/>
      <c r="Z712" s="9"/>
    </row>
    <row r="713" ht="12.75" customHeight="1">
      <c r="A713" s="9"/>
      <c r="B713" s="9"/>
      <c r="C713" s="9"/>
      <c r="D713" s="9"/>
      <c r="E713" s="9"/>
      <c r="F713" s="9"/>
      <c r="G713" s="9"/>
      <c r="H713" s="9"/>
      <c r="I713" s="9"/>
      <c r="J713" s="9"/>
      <c r="K713" s="9"/>
      <c r="L713" s="9"/>
      <c r="M713" s="9"/>
      <c r="N713" s="9"/>
      <c r="O713" s="9"/>
      <c r="P713" s="9"/>
      <c r="Q713" s="9"/>
      <c r="R713" s="9"/>
      <c r="S713" s="9"/>
      <c r="T713" s="9"/>
      <c r="U713" s="9"/>
      <c r="V713" s="9"/>
      <c r="W713" s="9"/>
      <c r="X713" s="9"/>
      <c r="Y713" s="9"/>
      <c r="Z713" s="9"/>
    </row>
    <row r="714" ht="12.75" customHeight="1">
      <c r="A714" s="9"/>
      <c r="B714" s="9"/>
      <c r="C714" s="9"/>
      <c r="D714" s="9"/>
      <c r="E714" s="9"/>
      <c r="F714" s="9"/>
      <c r="G714" s="9"/>
      <c r="H714" s="9"/>
      <c r="I714" s="9"/>
      <c r="J714" s="9"/>
      <c r="K714" s="9"/>
      <c r="L714" s="9"/>
      <c r="M714" s="9"/>
      <c r="N714" s="9"/>
      <c r="O714" s="9"/>
      <c r="P714" s="9"/>
      <c r="Q714" s="9"/>
      <c r="R714" s="9"/>
      <c r="S714" s="9"/>
      <c r="T714" s="9"/>
      <c r="U714" s="9"/>
      <c r="V714" s="9"/>
      <c r="W714" s="9"/>
      <c r="X714" s="9"/>
      <c r="Y714" s="9"/>
      <c r="Z714" s="9"/>
    </row>
    <row r="715" ht="12.75" customHeight="1">
      <c r="A715" s="9"/>
      <c r="B715" s="9"/>
      <c r="C715" s="9"/>
      <c r="D715" s="9"/>
      <c r="E715" s="9"/>
      <c r="F715" s="9"/>
      <c r="G715" s="9"/>
      <c r="H715" s="9"/>
      <c r="I715" s="9"/>
      <c r="J715" s="9"/>
      <c r="K715" s="9"/>
      <c r="L715" s="9"/>
      <c r="M715" s="9"/>
      <c r="N715" s="9"/>
      <c r="O715" s="9"/>
      <c r="P715" s="9"/>
      <c r="Q715" s="9"/>
      <c r="R715" s="9"/>
      <c r="S715" s="9"/>
      <c r="T715" s="9"/>
      <c r="U715" s="9"/>
      <c r="V715" s="9"/>
      <c r="W715" s="9"/>
      <c r="X715" s="9"/>
      <c r="Y715" s="9"/>
      <c r="Z715" s="9"/>
    </row>
    <row r="716" ht="12.75" customHeight="1">
      <c r="A716" s="9"/>
      <c r="B716" s="9"/>
      <c r="C716" s="9"/>
      <c r="D716" s="9"/>
      <c r="E716" s="9"/>
      <c r="F716" s="9"/>
      <c r="G716" s="9"/>
      <c r="H716" s="9"/>
      <c r="I716" s="9"/>
      <c r="J716" s="9"/>
      <c r="K716" s="9"/>
      <c r="L716" s="9"/>
      <c r="M716" s="9"/>
      <c r="N716" s="9"/>
      <c r="O716" s="9"/>
      <c r="P716" s="9"/>
      <c r="Q716" s="9"/>
      <c r="R716" s="9"/>
      <c r="S716" s="9"/>
      <c r="T716" s="9"/>
      <c r="U716" s="9"/>
      <c r="V716" s="9"/>
      <c r="W716" s="9"/>
      <c r="X716" s="9"/>
      <c r="Y716" s="9"/>
      <c r="Z716" s="9"/>
    </row>
    <row r="717" ht="12.75" customHeight="1">
      <c r="A717" s="9"/>
      <c r="B717" s="9"/>
      <c r="C717" s="9"/>
      <c r="D717" s="9"/>
      <c r="E717" s="9"/>
      <c r="F717" s="9"/>
      <c r="G717" s="9"/>
      <c r="H717" s="9"/>
      <c r="I717" s="9"/>
      <c r="J717" s="9"/>
      <c r="K717" s="9"/>
      <c r="L717" s="9"/>
      <c r="M717" s="9"/>
      <c r="N717" s="9"/>
      <c r="O717" s="9"/>
      <c r="P717" s="9"/>
      <c r="Q717" s="9"/>
      <c r="R717" s="9"/>
      <c r="S717" s="9"/>
      <c r="T717" s="9"/>
      <c r="U717" s="9"/>
      <c r="V717" s="9"/>
      <c r="W717" s="9"/>
      <c r="X717" s="9"/>
      <c r="Y717" s="9"/>
      <c r="Z717" s="9"/>
    </row>
    <row r="718" ht="12.75" customHeight="1">
      <c r="A718" s="9"/>
      <c r="B718" s="9"/>
      <c r="C718" s="9"/>
      <c r="D718" s="9"/>
      <c r="E718" s="9"/>
      <c r="F718" s="9"/>
      <c r="G718" s="9"/>
      <c r="H718" s="9"/>
      <c r="I718" s="9"/>
      <c r="J718" s="9"/>
      <c r="K718" s="9"/>
      <c r="L718" s="9"/>
      <c r="M718" s="9"/>
      <c r="N718" s="9"/>
      <c r="O718" s="9"/>
      <c r="P718" s="9"/>
      <c r="Q718" s="9"/>
      <c r="R718" s="9"/>
      <c r="S718" s="9"/>
      <c r="T718" s="9"/>
      <c r="U718" s="9"/>
      <c r="V718" s="9"/>
      <c r="W718" s="9"/>
      <c r="X718" s="9"/>
      <c r="Y718" s="9"/>
      <c r="Z718" s="9"/>
    </row>
    <row r="719" ht="12.75" customHeight="1">
      <c r="A719" s="9"/>
      <c r="B719" s="9"/>
      <c r="C719" s="9"/>
      <c r="D719" s="9"/>
      <c r="E719" s="9"/>
      <c r="F719" s="9"/>
      <c r="G719" s="9"/>
      <c r="H719" s="9"/>
      <c r="I719" s="9"/>
      <c r="J719" s="9"/>
      <c r="K719" s="9"/>
      <c r="L719" s="9"/>
      <c r="M719" s="9"/>
      <c r="N719" s="9"/>
      <c r="O719" s="9"/>
      <c r="P719" s="9"/>
      <c r="Q719" s="9"/>
      <c r="R719" s="9"/>
      <c r="S719" s="9"/>
      <c r="T719" s="9"/>
      <c r="U719" s="9"/>
      <c r="V719" s="9"/>
      <c r="W719" s="9"/>
      <c r="X719" s="9"/>
      <c r="Y719" s="9"/>
      <c r="Z719" s="9"/>
    </row>
    <row r="720" ht="12.75" customHeight="1">
      <c r="A720" s="9"/>
      <c r="B720" s="9"/>
      <c r="C720" s="9"/>
      <c r="D720" s="9"/>
      <c r="E720" s="9"/>
      <c r="F720" s="9"/>
      <c r="G720" s="9"/>
      <c r="H720" s="9"/>
      <c r="I720" s="9"/>
      <c r="J720" s="9"/>
      <c r="K720" s="9"/>
      <c r="L720" s="9"/>
      <c r="M720" s="9"/>
      <c r="N720" s="9"/>
      <c r="O720" s="9"/>
      <c r="P720" s="9"/>
      <c r="Q720" s="9"/>
      <c r="R720" s="9"/>
      <c r="S720" s="9"/>
      <c r="T720" s="9"/>
      <c r="U720" s="9"/>
      <c r="V720" s="9"/>
      <c r="W720" s="9"/>
      <c r="X720" s="9"/>
      <c r="Y720" s="9"/>
      <c r="Z720" s="9"/>
    </row>
    <row r="721" ht="12.75" customHeight="1">
      <c r="A721" s="9"/>
      <c r="B721" s="9"/>
      <c r="C721" s="9"/>
      <c r="D721" s="9"/>
      <c r="E721" s="9"/>
      <c r="F721" s="9"/>
      <c r="G721" s="9"/>
      <c r="H721" s="9"/>
      <c r="I721" s="9"/>
      <c r="J721" s="9"/>
      <c r="K721" s="9"/>
      <c r="L721" s="9"/>
      <c r="M721" s="9"/>
      <c r="N721" s="9"/>
      <c r="O721" s="9"/>
      <c r="P721" s="9"/>
      <c r="Q721" s="9"/>
      <c r="R721" s="9"/>
      <c r="S721" s="9"/>
      <c r="T721" s="9"/>
      <c r="U721" s="9"/>
      <c r="V721" s="9"/>
      <c r="W721" s="9"/>
      <c r="X721" s="9"/>
      <c r="Y721" s="9"/>
      <c r="Z721" s="9"/>
    </row>
    <row r="722" ht="12.75" customHeight="1">
      <c r="A722" s="9"/>
      <c r="B722" s="9"/>
      <c r="C722" s="9"/>
      <c r="D722" s="9"/>
      <c r="E722" s="9"/>
      <c r="F722" s="9"/>
      <c r="G722" s="9"/>
      <c r="H722" s="9"/>
      <c r="I722" s="9"/>
      <c r="J722" s="9"/>
      <c r="K722" s="9"/>
      <c r="L722" s="9"/>
      <c r="M722" s="9"/>
      <c r="N722" s="9"/>
      <c r="O722" s="9"/>
      <c r="P722" s="9"/>
      <c r="Q722" s="9"/>
      <c r="R722" s="9"/>
      <c r="S722" s="9"/>
      <c r="T722" s="9"/>
      <c r="U722" s="9"/>
      <c r="V722" s="9"/>
      <c r="W722" s="9"/>
      <c r="X722" s="9"/>
      <c r="Y722" s="9"/>
      <c r="Z722" s="9"/>
    </row>
    <row r="723" ht="12.75" customHeight="1">
      <c r="A723" s="9"/>
      <c r="B723" s="9"/>
      <c r="C723" s="9"/>
      <c r="D723" s="9"/>
      <c r="E723" s="9"/>
      <c r="F723" s="9"/>
      <c r="G723" s="9"/>
      <c r="H723" s="9"/>
      <c r="I723" s="9"/>
      <c r="J723" s="9"/>
      <c r="K723" s="9"/>
      <c r="L723" s="9"/>
      <c r="M723" s="9"/>
      <c r="N723" s="9"/>
      <c r="O723" s="9"/>
      <c r="P723" s="9"/>
      <c r="Q723" s="9"/>
      <c r="R723" s="9"/>
      <c r="S723" s="9"/>
      <c r="T723" s="9"/>
      <c r="U723" s="9"/>
      <c r="V723" s="9"/>
      <c r="W723" s="9"/>
      <c r="X723" s="9"/>
      <c r="Y723" s="9"/>
      <c r="Z723" s="9"/>
    </row>
    <row r="724" ht="12.75" customHeight="1">
      <c r="A724" s="9"/>
      <c r="B724" s="9"/>
      <c r="C724" s="9"/>
      <c r="D724" s="9"/>
      <c r="E724" s="9"/>
      <c r="F724" s="9"/>
      <c r="G724" s="9"/>
      <c r="H724" s="9"/>
      <c r="I724" s="9"/>
      <c r="J724" s="9"/>
      <c r="K724" s="9"/>
      <c r="L724" s="9"/>
      <c r="M724" s="9"/>
      <c r="N724" s="9"/>
      <c r="O724" s="9"/>
      <c r="P724" s="9"/>
      <c r="Q724" s="9"/>
      <c r="R724" s="9"/>
      <c r="S724" s="9"/>
      <c r="T724" s="9"/>
      <c r="U724" s="9"/>
      <c r="V724" s="9"/>
      <c r="W724" s="9"/>
      <c r="X724" s="9"/>
      <c r="Y724" s="9"/>
      <c r="Z724" s="9"/>
    </row>
    <row r="725" ht="12.75" customHeight="1">
      <c r="A725" s="9"/>
      <c r="B725" s="9"/>
      <c r="C725" s="9"/>
      <c r="D725" s="9"/>
      <c r="E725" s="9"/>
      <c r="F725" s="9"/>
      <c r="G725" s="9"/>
      <c r="H725" s="9"/>
      <c r="I725" s="9"/>
      <c r="J725" s="9"/>
      <c r="K725" s="9"/>
      <c r="L725" s="9"/>
      <c r="M725" s="9"/>
      <c r="N725" s="9"/>
      <c r="O725" s="9"/>
      <c r="P725" s="9"/>
      <c r="Q725" s="9"/>
      <c r="R725" s="9"/>
      <c r="S725" s="9"/>
      <c r="T725" s="9"/>
      <c r="U725" s="9"/>
      <c r="V725" s="9"/>
      <c r="W725" s="9"/>
      <c r="X725" s="9"/>
      <c r="Y725" s="9"/>
      <c r="Z725" s="9"/>
    </row>
    <row r="726" ht="12.75" customHeight="1">
      <c r="A726" s="9"/>
      <c r="B726" s="9"/>
      <c r="C726" s="9"/>
      <c r="D726" s="9"/>
      <c r="E726" s="9"/>
      <c r="F726" s="9"/>
      <c r="G726" s="9"/>
      <c r="H726" s="9"/>
      <c r="I726" s="9"/>
      <c r="J726" s="9"/>
      <c r="K726" s="9"/>
      <c r="L726" s="9"/>
      <c r="M726" s="9"/>
      <c r="N726" s="9"/>
      <c r="O726" s="9"/>
      <c r="P726" s="9"/>
      <c r="Q726" s="9"/>
      <c r="R726" s="9"/>
      <c r="S726" s="9"/>
      <c r="T726" s="9"/>
      <c r="U726" s="9"/>
      <c r="V726" s="9"/>
      <c r="W726" s="9"/>
      <c r="X726" s="9"/>
      <c r="Y726" s="9"/>
      <c r="Z726" s="9"/>
    </row>
    <row r="727" ht="12.75" customHeight="1">
      <c r="A727" s="9"/>
      <c r="B727" s="9"/>
      <c r="C727" s="9"/>
      <c r="D727" s="9"/>
      <c r="E727" s="9"/>
      <c r="F727" s="9"/>
      <c r="G727" s="9"/>
      <c r="H727" s="9"/>
      <c r="I727" s="9"/>
      <c r="J727" s="9"/>
      <c r="K727" s="9"/>
      <c r="L727" s="9"/>
      <c r="M727" s="9"/>
      <c r="N727" s="9"/>
      <c r="O727" s="9"/>
      <c r="P727" s="9"/>
      <c r="Q727" s="9"/>
      <c r="R727" s="9"/>
      <c r="S727" s="9"/>
      <c r="T727" s="9"/>
      <c r="U727" s="9"/>
      <c r="V727" s="9"/>
      <c r="W727" s="9"/>
      <c r="X727" s="9"/>
      <c r="Y727" s="9"/>
      <c r="Z727" s="9"/>
    </row>
    <row r="728" ht="12.75" customHeight="1">
      <c r="A728" s="9"/>
      <c r="B728" s="9"/>
      <c r="C728" s="9"/>
      <c r="D728" s="9"/>
      <c r="E728" s="9"/>
      <c r="F728" s="9"/>
      <c r="G728" s="9"/>
      <c r="H728" s="9"/>
      <c r="I728" s="9"/>
      <c r="J728" s="9"/>
      <c r="K728" s="9"/>
      <c r="L728" s="9"/>
      <c r="M728" s="9"/>
      <c r="N728" s="9"/>
      <c r="O728" s="9"/>
      <c r="P728" s="9"/>
      <c r="Q728" s="9"/>
      <c r="R728" s="9"/>
      <c r="S728" s="9"/>
      <c r="T728" s="9"/>
      <c r="U728" s="9"/>
      <c r="V728" s="9"/>
      <c r="W728" s="9"/>
      <c r="X728" s="9"/>
      <c r="Y728" s="9"/>
      <c r="Z728" s="9"/>
    </row>
    <row r="729" ht="12.75" customHeight="1">
      <c r="A729" s="9"/>
      <c r="B729" s="9"/>
      <c r="C729" s="9"/>
      <c r="D729" s="9"/>
      <c r="E729" s="9"/>
      <c r="F729" s="9"/>
      <c r="G729" s="9"/>
      <c r="H729" s="9"/>
      <c r="I729" s="9"/>
      <c r="J729" s="9"/>
      <c r="K729" s="9"/>
      <c r="L729" s="9"/>
      <c r="M729" s="9"/>
      <c r="N729" s="9"/>
      <c r="O729" s="9"/>
      <c r="P729" s="9"/>
      <c r="Q729" s="9"/>
      <c r="R729" s="9"/>
      <c r="S729" s="9"/>
      <c r="T729" s="9"/>
      <c r="U729" s="9"/>
      <c r="V729" s="9"/>
      <c r="W729" s="9"/>
      <c r="X729" s="9"/>
      <c r="Y729" s="9"/>
      <c r="Z729" s="9"/>
    </row>
    <row r="730" ht="12.75" customHeight="1">
      <c r="A730" s="9"/>
      <c r="B730" s="9"/>
      <c r="C730" s="9"/>
      <c r="D730" s="9"/>
      <c r="E730" s="9"/>
      <c r="F730" s="9"/>
      <c r="G730" s="9"/>
      <c r="H730" s="9"/>
      <c r="I730" s="9"/>
      <c r="J730" s="9"/>
      <c r="K730" s="9"/>
      <c r="L730" s="9"/>
      <c r="M730" s="9"/>
      <c r="N730" s="9"/>
      <c r="O730" s="9"/>
      <c r="P730" s="9"/>
      <c r="Q730" s="9"/>
      <c r="R730" s="9"/>
      <c r="S730" s="9"/>
      <c r="T730" s="9"/>
      <c r="U730" s="9"/>
      <c r="V730" s="9"/>
      <c r="W730" s="9"/>
      <c r="X730" s="9"/>
      <c r="Y730" s="9"/>
      <c r="Z730" s="9"/>
    </row>
    <row r="731" ht="12.75" customHeight="1">
      <c r="A731" s="9"/>
      <c r="B731" s="9"/>
      <c r="C731" s="9"/>
      <c r="D731" s="9"/>
      <c r="E731" s="9"/>
      <c r="F731" s="9"/>
      <c r="G731" s="9"/>
      <c r="H731" s="9"/>
      <c r="I731" s="9"/>
      <c r="J731" s="9"/>
      <c r="K731" s="9"/>
      <c r="L731" s="9"/>
      <c r="M731" s="9"/>
      <c r="N731" s="9"/>
      <c r="O731" s="9"/>
      <c r="P731" s="9"/>
      <c r="Q731" s="9"/>
      <c r="R731" s="9"/>
      <c r="S731" s="9"/>
      <c r="T731" s="9"/>
      <c r="U731" s="9"/>
      <c r="V731" s="9"/>
      <c r="W731" s="9"/>
      <c r="X731" s="9"/>
      <c r="Y731" s="9"/>
      <c r="Z731" s="9"/>
    </row>
    <row r="732" ht="12.75" customHeight="1">
      <c r="A732" s="9"/>
      <c r="B732" s="9"/>
      <c r="C732" s="9"/>
      <c r="D732" s="9"/>
      <c r="E732" s="9"/>
      <c r="F732" s="9"/>
      <c r="G732" s="9"/>
      <c r="H732" s="9"/>
      <c r="I732" s="9"/>
      <c r="J732" s="9"/>
      <c r="K732" s="9"/>
      <c r="L732" s="9"/>
      <c r="M732" s="9"/>
      <c r="N732" s="9"/>
      <c r="O732" s="9"/>
      <c r="P732" s="9"/>
      <c r="Q732" s="9"/>
      <c r="R732" s="9"/>
      <c r="S732" s="9"/>
      <c r="T732" s="9"/>
      <c r="U732" s="9"/>
      <c r="V732" s="9"/>
      <c r="W732" s="9"/>
      <c r="X732" s="9"/>
      <c r="Y732" s="9"/>
      <c r="Z732" s="9"/>
    </row>
    <row r="733" ht="12.75" customHeight="1">
      <c r="A733" s="9"/>
      <c r="B733" s="9"/>
      <c r="C733" s="9"/>
      <c r="D733" s="9"/>
      <c r="E733" s="9"/>
      <c r="F733" s="9"/>
      <c r="G733" s="9"/>
      <c r="H733" s="9"/>
      <c r="I733" s="9"/>
      <c r="J733" s="9"/>
      <c r="K733" s="9"/>
      <c r="L733" s="9"/>
      <c r="M733" s="9"/>
      <c r="N733" s="9"/>
      <c r="O733" s="9"/>
      <c r="P733" s="9"/>
      <c r="Q733" s="9"/>
      <c r="R733" s="9"/>
      <c r="S733" s="9"/>
      <c r="T733" s="9"/>
      <c r="U733" s="9"/>
      <c r="V733" s="9"/>
      <c r="W733" s="9"/>
      <c r="X733" s="9"/>
      <c r="Y733" s="9"/>
      <c r="Z733" s="9"/>
    </row>
    <row r="734" ht="12.75" customHeight="1">
      <c r="A734" s="9"/>
      <c r="B734" s="9"/>
      <c r="C734" s="9"/>
      <c r="D734" s="9"/>
      <c r="E734" s="9"/>
      <c r="F734" s="9"/>
      <c r="G734" s="9"/>
      <c r="H734" s="9"/>
      <c r="I734" s="9"/>
      <c r="J734" s="9"/>
      <c r="K734" s="9"/>
      <c r="L734" s="9"/>
      <c r="M734" s="9"/>
      <c r="N734" s="9"/>
      <c r="O734" s="9"/>
      <c r="P734" s="9"/>
      <c r="Q734" s="9"/>
      <c r="R734" s="9"/>
      <c r="S734" s="9"/>
      <c r="T734" s="9"/>
      <c r="U734" s="9"/>
      <c r="V734" s="9"/>
      <c r="W734" s="9"/>
      <c r="X734" s="9"/>
      <c r="Y734" s="9"/>
      <c r="Z734" s="9"/>
    </row>
    <row r="735" ht="12.75" customHeight="1">
      <c r="A735" s="9"/>
      <c r="B735" s="9"/>
      <c r="C735" s="9"/>
      <c r="D735" s="9"/>
      <c r="E735" s="9"/>
      <c r="F735" s="9"/>
      <c r="G735" s="9"/>
      <c r="H735" s="9"/>
      <c r="I735" s="9"/>
      <c r="J735" s="9"/>
      <c r="K735" s="9"/>
      <c r="L735" s="9"/>
      <c r="M735" s="9"/>
      <c r="N735" s="9"/>
      <c r="O735" s="9"/>
      <c r="P735" s="9"/>
      <c r="Q735" s="9"/>
      <c r="R735" s="9"/>
      <c r="S735" s="9"/>
      <c r="T735" s="9"/>
      <c r="U735" s="9"/>
      <c r="V735" s="9"/>
      <c r="W735" s="9"/>
      <c r="X735" s="9"/>
      <c r="Y735" s="9"/>
      <c r="Z735" s="9"/>
    </row>
    <row r="736" ht="12.75" customHeight="1">
      <c r="A736" s="9"/>
      <c r="B736" s="9"/>
      <c r="C736" s="9"/>
      <c r="D736" s="9"/>
      <c r="E736" s="9"/>
      <c r="F736" s="9"/>
      <c r="G736" s="9"/>
      <c r="H736" s="9"/>
      <c r="I736" s="9"/>
      <c r="J736" s="9"/>
      <c r="K736" s="9"/>
      <c r="L736" s="9"/>
      <c r="M736" s="9"/>
      <c r="N736" s="9"/>
      <c r="O736" s="9"/>
      <c r="P736" s="9"/>
      <c r="Q736" s="9"/>
      <c r="R736" s="9"/>
      <c r="S736" s="9"/>
      <c r="T736" s="9"/>
      <c r="U736" s="9"/>
      <c r="V736" s="9"/>
      <c r="W736" s="9"/>
      <c r="X736" s="9"/>
      <c r="Y736" s="9"/>
      <c r="Z736" s="9"/>
    </row>
    <row r="737" ht="12.75" customHeight="1">
      <c r="A737" s="9"/>
      <c r="B737" s="9"/>
      <c r="C737" s="9"/>
      <c r="D737" s="9"/>
      <c r="E737" s="9"/>
      <c r="F737" s="9"/>
      <c r="G737" s="9"/>
      <c r="H737" s="9"/>
      <c r="I737" s="9"/>
      <c r="J737" s="9"/>
      <c r="K737" s="9"/>
      <c r="L737" s="9"/>
      <c r="M737" s="9"/>
      <c r="N737" s="9"/>
      <c r="O737" s="9"/>
      <c r="P737" s="9"/>
      <c r="Q737" s="9"/>
      <c r="R737" s="9"/>
      <c r="S737" s="9"/>
      <c r="T737" s="9"/>
      <c r="U737" s="9"/>
      <c r="V737" s="9"/>
      <c r="W737" s="9"/>
      <c r="X737" s="9"/>
      <c r="Y737" s="9"/>
      <c r="Z737" s="9"/>
    </row>
    <row r="738" ht="12.75" customHeight="1">
      <c r="A738" s="9"/>
      <c r="B738" s="9"/>
      <c r="C738" s="9"/>
      <c r="D738" s="9"/>
      <c r="E738" s="9"/>
      <c r="F738" s="9"/>
      <c r="G738" s="9"/>
      <c r="H738" s="9"/>
      <c r="I738" s="9"/>
      <c r="J738" s="9"/>
      <c r="K738" s="9"/>
      <c r="L738" s="9"/>
      <c r="M738" s="9"/>
      <c r="N738" s="9"/>
      <c r="O738" s="9"/>
      <c r="P738" s="9"/>
      <c r="Q738" s="9"/>
      <c r="R738" s="9"/>
      <c r="S738" s="9"/>
      <c r="T738" s="9"/>
      <c r="U738" s="9"/>
      <c r="V738" s="9"/>
      <c r="W738" s="9"/>
      <c r="X738" s="9"/>
      <c r="Y738" s="9"/>
      <c r="Z738" s="9"/>
    </row>
    <row r="739" ht="12.75" customHeight="1">
      <c r="A739" s="9"/>
      <c r="B739" s="9"/>
      <c r="C739" s="9"/>
      <c r="D739" s="9"/>
      <c r="E739" s="9"/>
      <c r="F739" s="9"/>
      <c r="G739" s="9"/>
      <c r="H739" s="9"/>
      <c r="I739" s="9"/>
      <c r="J739" s="9"/>
      <c r="K739" s="9"/>
      <c r="L739" s="9"/>
      <c r="M739" s="9"/>
      <c r="N739" s="9"/>
      <c r="O739" s="9"/>
      <c r="P739" s="9"/>
      <c r="Q739" s="9"/>
      <c r="R739" s="9"/>
      <c r="S739" s="9"/>
      <c r="T739" s="9"/>
      <c r="U739" s="9"/>
      <c r="V739" s="9"/>
      <c r="W739" s="9"/>
      <c r="X739" s="9"/>
      <c r="Y739" s="9"/>
      <c r="Z739" s="9"/>
    </row>
    <row r="740" ht="12.75" customHeight="1">
      <c r="A740" s="9"/>
      <c r="B740" s="9"/>
      <c r="C740" s="9"/>
      <c r="D740" s="9"/>
      <c r="E740" s="9"/>
      <c r="F740" s="9"/>
      <c r="G740" s="9"/>
      <c r="H740" s="9"/>
      <c r="I740" s="9"/>
      <c r="J740" s="9"/>
      <c r="K740" s="9"/>
      <c r="L740" s="9"/>
      <c r="M740" s="9"/>
      <c r="N740" s="9"/>
      <c r="O740" s="9"/>
      <c r="P740" s="9"/>
      <c r="Q740" s="9"/>
      <c r="R740" s="9"/>
      <c r="S740" s="9"/>
      <c r="T740" s="9"/>
      <c r="U740" s="9"/>
      <c r="V740" s="9"/>
      <c r="W740" s="9"/>
      <c r="X740" s="9"/>
      <c r="Y740" s="9"/>
      <c r="Z740" s="9"/>
    </row>
    <row r="741" ht="12.75" customHeight="1">
      <c r="A741" s="9"/>
      <c r="B741" s="9"/>
      <c r="C741" s="9"/>
      <c r="D741" s="9"/>
      <c r="E741" s="9"/>
      <c r="F741" s="9"/>
      <c r="G741" s="9"/>
      <c r="H741" s="9"/>
      <c r="I741" s="9"/>
      <c r="J741" s="9"/>
      <c r="K741" s="9"/>
      <c r="L741" s="9"/>
      <c r="M741" s="9"/>
      <c r="N741" s="9"/>
      <c r="O741" s="9"/>
      <c r="P741" s="9"/>
      <c r="Q741" s="9"/>
      <c r="R741" s="9"/>
      <c r="S741" s="9"/>
      <c r="T741" s="9"/>
      <c r="U741" s="9"/>
      <c r="V741" s="9"/>
      <c r="W741" s="9"/>
      <c r="X741" s="9"/>
      <c r="Y741" s="9"/>
      <c r="Z741" s="9"/>
    </row>
    <row r="742" ht="12.75" customHeight="1">
      <c r="A742" s="9"/>
      <c r="B742" s="9"/>
      <c r="C742" s="9"/>
      <c r="D742" s="9"/>
      <c r="E742" s="9"/>
      <c r="F742" s="9"/>
      <c r="G742" s="9"/>
      <c r="H742" s="9"/>
      <c r="I742" s="9"/>
      <c r="J742" s="9"/>
      <c r="K742" s="9"/>
      <c r="L742" s="9"/>
      <c r="M742" s="9"/>
      <c r="N742" s="9"/>
      <c r="O742" s="9"/>
      <c r="P742" s="9"/>
      <c r="Q742" s="9"/>
      <c r="R742" s="9"/>
      <c r="S742" s="9"/>
      <c r="T742" s="9"/>
      <c r="U742" s="9"/>
      <c r="V742" s="9"/>
      <c r="W742" s="9"/>
      <c r="X742" s="9"/>
      <c r="Y742" s="9"/>
      <c r="Z742" s="9"/>
    </row>
    <row r="743" ht="12.75" customHeight="1">
      <c r="A743" s="9"/>
      <c r="B743" s="9"/>
      <c r="C743" s="9"/>
      <c r="D743" s="9"/>
      <c r="E743" s="9"/>
      <c r="F743" s="9"/>
      <c r="G743" s="9"/>
      <c r="H743" s="9"/>
      <c r="I743" s="9"/>
      <c r="J743" s="9"/>
      <c r="K743" s="9"/>
      <c r="L743" s="9"/>
      <c r="M743" s="9"/>
      <c r="N743" s="9"/>
      <c r="O743" s="9"/>
      <c r="P743" s="9"/>
      <c r="Q743" s="9"/>
      <c r="R743" s="9"/>
      <c r="S743" s="9"/>
      <c r="T743" s="9"/>
      <c r="U743" s="9"/>
      <c r="V743" s="9"/>
      <c r="W743" s="9"/>
      <c r="X743" s="9"/>
      <c r="Y743" s="9"/>
      <c r="Z743" s="9"/>
    </row>
    <row r="744" ht="12.75" customHeight="1">
      <c r="A744" s="9"/>
      <c r="B744" s="9"/>
      <c r="C744" s="9"/>
      <c r="D744" s="9"/>
      <c r="E744" s="9"/>
      <c r="F744" s="9"/>
      <c r="G744" s="9"/>
      <c r="H744" s="9"/>
      <c r="I744" s="9"/>
      <c r="J744" s="9"/>
      <c r="K744" s="9"/>
      <c r="L744" s="9"/>
      <c r="M744" s="9"/>
      <c r="N744" s="9"/>
      <c r="O744" s="9"/>
      <c r="P744" s="9"/>
      <c r="Q744" s="9"/>
      <c r="R744" s="9"/>
      <c r="S744" s="9"/>
      <c r="T744" s="9"/>
      <c r="U744" s="9"/>
      <c r="V744" s="9"/>
      <c r="W744" s="9"/>
      <c r="X744" s="9"/>
      <c r="Y744" s="9"/>
      <c r="Z744" s="9"/>
    </row>
    <row r="745" ht="12.75" customHeight="1">
      <c r="A745" s="9"/>
      <c r="B745" s="9"/>
      <c r="C745" s="9"/>
      <c r="D745" s="9"/>
      <c r="E745" s="9"/>
      <c r="F745" s="9"/>
      <c r="G745" s="9"/>
      <c r="H745" s="9"/>
      <c r="I745" s="9"/>
      <c r="J745" s="9"/>
      <c r="K745" s="9"/>
      <c r="L745" s="9"/>
      <c r="M745" s="9"/>
      <c r="N745" s="9"/>
      <c r="O745" s="9"/>
      <c r="P745" s="9"/>
      <c r="Q745" s="9"/>
      <c r="R745" s="9"/>
      <c r="S745" s="9"/>
      <c r="T745" s="9"/>
      <c r="U745" s="9"/>
      <c r="V745" s="9"/>
      <c r="W745" s="9"/>
      <c r="X745" s="9"/>
      <c r="Y745" s="9"/>
      <c r="Z745" s="9"/>
    </row>
    <row r="746" ht="12.75" customHeight="1">
      <c r="A746" s="9"/>
      <c r="B746" s="9"/>
      <c r="C746" s="9"/>
      <c r="D746" s="9"/>
      <c r="E746" s="9"/>
      <c r="F746" s="9"/>
      <c r="G746" s="9"/>
      <c r="H746" s="9"/>
      <c r="I746" s="9"/>
      <c r="J746" s="9"/>
      <c r="K746" s="9"/>
      <c r="L746" s="9"/>
      <c r="M746" s="9"/>
      <c r="N746" s="9"/>
      <c r="O746" s="9"/>
      <c r="P746" s="9"/>
      <c r="Q746" s="9"/>
      <c r="R746" s="9"/>
      <c r="S746" s="9"/>
      <c r="T746" s="9"/>
      <c r="U746" s="9"/>
      <c r="V746" s="9"/>
      <c r="W746" s="9"/>
      <c r="X746" s="9"/>
      <c r="Y746" s="9"/>
      <c r="Z746" s="9"/>
    </row>
    <row r="747" ht="12.75" customHeight="1">
      <c r="A747" s="9"/>
      <c r="B747" s="9"/>
      <c r="C747" s="9"/>
      <c r="D747" s="9"/>
      <c r="E747" s="9"/>
      <c r="F747" s="9"/>
      <c r="G747" s="9"/>
      <c r="H747" s="9"/>
      <c r="I747" s="9"/>
      <c r="J747" s="9"/>
      <c r="K747" s="9"/>
      <c r="L747" s="9"/>
      <c r="M747" s="9"/>
      <c r="N747" s="9"/>
      <c r="O747" s="9"/>
      <c r="P747" s="9"/>
      <c r="Q747" s="9"/>
      <c r="R747" s="9"/>
      <c r="S747" s="9"/>
      <c r="T747" s="9"/>
      <c r="U747" s="9"/>
      <c r="V747" s="9"/>
      <c r="W747" s="9"/>
      <c r="X747" s="9"/>
      <c r="Y747" s="9"/>
      <c r="Z747" s="9"/>
    </row>
    <row r="748" ht="12.75" customHeight="1">
      <c r="A748" s="9"/>
      <c r="B748" s="9"/>
      <c r="C748" s="9"/>
      <c r="D748" s="9"/>
      <c r="E748" s="9"/>
      <c r="F748" s="9"/>
      <c r="G748" s="9"/>
      <c r="H748" s="9"/>
      <c r="I748" s="9"/>
      <c r="J748" s="9"/>
      <c r="K748" s="9"/>
      <c r="L748" s="9"/>
      <c r="M748" s="9"/>
      <c r="N748" s="9"/>
      <c r="O748" s="9"/>
      <c r="P748" s="9"/>
      <c r="Q748" s="9"/>
      <c r="R748" s="9"/>
      <c r="S748" s="9"/>
      <c r="T748" s="9"/>
      <c r="U748" s="9"/>
      <c r="V748" s="9"/>
      <c r="W748" s="9"/>
      <c r="X748" s="9"/>
      <c r="Y748" s="9"/>
      <c r="Z748" s="9"/>
    </row>
    <row r="749" ht="12.75" customHeight="1">
      <c r="A749" s="9"/>
      <c r="B749" s="9"/>
      <c r="C749" s="9"/>
      <c r="D749" s="9"/>
      <c r="E749" s="9"/>
      <c r="F749" s="9"/>
      <c r="G749" s="9"/>
      <c r="H749" s="9"/>
      <c r="I749" s="9"/>
      <c r="J749" s="9"/>
      <c r="K749" s="9"/>
      <c r="L749" s="9"/>
      <c r="M749" s="9"/>
      <c r="N749" s="9"/>
      <c r="O749" s="9"/>
      <c r="P749" s="9"/>
      <c r="Q749" s="9"/>
      <c r="R749" s="9"/>
      <c r="S749" s="9"/>
      <c r="T749" s="9"/>
      <c r="U749" s="9"/>
      <c r="V749" s="9"/>
      <c r="W749" s="9"/>
      <c r="X749" s="9"/>
      <c r="Y749" s="9"/>
      <c r="Z749" s="9"/>
    </row>
    <row r="750" ht="12.75" customHeight="1">
      <c r="A750" s="9"/>
      <c r="B750" s="9"/>
      <c r="C750" s="9"/>
      <c r="D750" s="9"/>
      <c r="E750" s="9"/>
      <c r="F750" s="9"/>
      <c r="G750" s="9"/>
      <c r="H750" s="9"/>
      <c r="I750" s="9"/>
      <c r="J750" s="9"/>
      <c r="K750" s="9"/>
      <c r="L750" s="9"/>
      <c r="M750" s="9"/>
      <c r="N750" s="9"/>
      <c r="O750" s="9"/>
      <c r="P750" s="9"/>
      <c r="Q750" s="9"/>
      <c r="R750" s="9"/>
      <c r="S750" s="9"/>
      <c r="T750" s="9"/>
      <c r="U750" s="9"/>
      <c r="V750" s="9"/>
      <c r="W750" s="9"/>
      <c r="X750" s="9"/>
      <c r="Y750" s="9"/>
      <c r="Z750" s="9"/>
    </row>
    <row r="751" ht="12.75" customHeight="1">
      <c r="A751" s="9"/>
      <c r="B751" s="9"/>
      <c r="C751" s="9"/>
      <c r="D751" s="9"/>
      <c r="E751" s="9"/>
      <c r="F751" s="9"/>
      <c r="G751" s="9"/>
      <c r="H751" s="9"/>
      <c r="I751" s="9"/>
      <c r="J751" s="9"/>
      <c r="K751" s="9"/>
      <c r="L751" s="9"/>
      <c r="M751" s="9"/>
      <c r="N751" s="9"/>
      <c r="O751" s="9"/>
      <c r="P751" s="9"/>
      <c r="Q751" s="9"/>
      <c r="R751" s="9"/>
      <c r="S751" s="9"/>
      <c r="T751" s="9"/>
      <c r="U751" s="9"/>
      <c r="V751" s="9"/>
      <c r="W751" s="9"/>
      <c r="X751" s="9"/>
      <c r="Y751" s="9"/>
      <c r="Z751" s="9"/>
    </row>
    <row r="752" ht="12.75" customHeight="1">
      <c r="A752" s="9"/>
      <c r="B752" s="9"/>
      <c r="C752" s="9"/>
      <c r="D752" s="9"/>
      <c r="E752" s="9"/>
      <c r="F752" s="9"/>
      <c r="G752" s="9"/>
      <c r="H752" s="9"/>
      <c r="I752" s="9"/>
      <c r="J752" s="9"/>
      <c r="K752" s="9"/>
      <c r="L752" s="9"/>
      <c r="M752" s="9"/>
      <c r="N752" s="9"/>
      <c r="O752" s="9"/>
      <c r="P752" s="9"/>
      <c r="Q752" s="9"/>
      <c r="R752" s="9"/>
      <c r="S752" s="9"/>
      <c r="T752" s="9"/>
      <c r="U752" s="9"/>
      <c r="V752" s="9"/>
      <c r="W752" s="9"/>
      <c r="X752" s="9"/>
      <c r="Y752" s="9"/>
      <c r="Z752" s="9"/>
    </row>
    <row r="753" ht="12.75" customHeight="1">
      <c r="A753" s="9"/>
      <c r="B753" s="9"/>
      <c r="C753" s="9"/>
      <c r="D753" s="9"/>
      <c r="E753" s="9"/>
      <c r="F753" s="9"/>
      <c r="G753" s="9"/>
      <c r="H753" s="9"/>
      <c r="I753" s="9"/>
      <c r="J753" s="9"/>
      <c r="K753" s="9"/>
      <c r="L753" s="9"/>
      <c r="M753" s="9"/>
      <c r="N753" s="9"/>
      <c r="O753" s="9"/>
      <c r="P753" s="9"/>
      <c r="Q753" s="9"/>
      <c r="R753" s="9"/>
      <c r="S753" s="9"/>
      <c r="T753" s="9"/>
      <c r="U753" s="9"/>
      <c r="V753" s="9"/>
      <c r="W753" s="9"/>
      <c r="X753" s="9"/>
      <c r="Y753" s="9"/>
      <c r="Z753" s="9"/>
    </row>
    <row r="754" ht="12.75" customHeight="1">
      <c r="A754" s="9"/>
      <c r="B754" s="9"/>
      <c r="C754" s="9"/>
      <c r="D754" s="9"/>
      <c r="E754" s="9"/>
      <c r="F754" s="9"/>
      <c r="G754" s="9"/>
      <c r="H754" s="9"/>
      <c r="I754" s="9"/>
      <c r="J754" s="9"/>
      <c r="K754" s="9"/>
      <c r="L754" s="9"/>
      <c r="M754" s="9"/>
      <c r="N754" s="9"/>
      <c r="O754" s="9"/>
      <c r="P754" s="9"/>
      <c r="Q754" s="9"/>
      <c r="R754" s="9"/>
      <c r="S754" s="9"/>
      <c r="T754" s="9"/>
      <c r="U754" s="9"/>
      <c r="V754" s="9"/>
      <c r="W754" s="9"/>
      <c r="X754" s="9"/>
      <c r="Y754" s="9"/>
      <c r="Z754" s="9"/>
    </row>
    <row r="755" ht="12.75" customHeight="1">
      <c r="A755" s="9"/>
      <c r="B755" s="9"/>
      <c r="C755" s="9"/>
      <c r="D755" s="9"/>
      <c r="E755" s="9"/>
      <c r="F755" s="9"/>
      <c r="G755" s="9"/>
      <c r="H755" s="9"/>
      <c r="I755" s="9"/>
      <c r="J755" s="9"/>
      <c r="K755" s="9"/>
      <c r="L755" s="9"/>
      <c r="M755" s="9"/>
      <c r="N755" s="9"/>
      <c r="O755" s="9"/>
      <c r="P755" s="9"/>
      <c r="Q755" s="9"/>
      <c r="R755" s="9"/>
      <c r="S755" s="9"/>
      <c r="T755" s="9"/>
      <c r="U755" s="9"/>
      <c r="V755" s="9"/>
      <c r="W755" s="9"/>
      <c r="X755" s="9"/>
      <c r="Y755" s="9"/>
      <c r="Z755" s="9"/>
    </row>
    <row r="756" ht="12.75" customHeight="1">
      <c r="A756" s="9"/>
      <c r="B756" s="9"/>
      <c r="C756" s="9"/>
      <c r="D756" s="9"/>
      <c r="E756" s="9"/>
      <c r="F756" s="9"/>
      <c r="G756" s="9"/>
      <c r="H756" s="9"/>
      <c r="I756" s="9"/>
      <c r="J756" s="9"/>
      <c r="K756" s="9"/>
      <c r="L756" s="9"/>
      <c r="M756" s="9"/>
      <c r="N756" s="9"/>
      <c r="O756" s="9"/>
      <c r="P756" s="9"/>
      <c r="Q756" s="9"/>
      <c r="R756" s="9"/>
      <c r="S756" s="9"/>
      <c r="T756" s="9"/>
      <c r="U756" s="9"/>
      <c r="V756" s="9"/>
      <c r="W756" s="9"/>
      <c r="X756" s="9"/>
      <c r="Y756" s="9"/>
      <c r="Z756" s="9"/>
    </row>
    <row r="757" ht="12.75" customHeight="1">
      <c r="A757" s="9"/>
      <c r="B757" s="9"/>
      <c r="C757" s="9"/>
      <c r="D757" s="9"/>
      <c r="E757" s="9"/>
      <c r="F757" s="9"/>
      <c r="G757" s="9"/>
      <c r="H757" s="9"/>
      <c r="I757" s="9"/>
      <c r="J757" s="9"/>
      <c r="K757" s="9"/>
      <c r="L757" s="9"/>
      <c r="M757" s="9"/>
      <c r="N757" s="9"/>
      <c r="O757" s="9"/>
      <c r="P757" s="9"/>
      <c r="Q757" s="9"/>
      <c r="R757" s="9"/>
      <c r="S757" s="9"/>
      <c r="T757" s="9"/>
      <c r="U757" s="9"/>
      <c r="V757" s="9"/>
      <c r="W757" s="9"/>
      <c r="X757" s="9"/>
      <c r="Y757" s="9"/>
      <c r="Z757" s="9"/>
    </row>
    <row r="758" ht="12.75" customHeight="1">
      <c r="A758" s="9"/>
      <c r="B758" s="9"/>
      <c r="C758" s="9"/>
      <c r="D758" s="9"/>
      <c r="E758" s="9"/>
      <c r="F758" s="9"/>
      <c r="G758" s="9"/>
      <c r="H758" s="9"/>
      <c r="I758" s="9"/>
      <c r="J758" s="9"/>
      <c r="K758" s="9"/>
      <c r="L758" s="9"/>
      <c r="M758" s="9"/>
      <c r="N758" s="9"/>
      <c r="O758" s="9"/>
      <c r="P758" s="9"/>
      <c r="Q758" s="9"/>
      <c r="R758" s="9"/>
      <c r="S758" s="9"/>
      <c r="T758" s="9"/>
      <c r="U758" s="9"/>
      <c r="V758" s="9"/>
      <c r="W758" s="9"/>
      <c r="X758" s="9"/>
      <c r="Y758" s="9"/>
      <c r="Z758" s="9"/>
    </row>
    <row r="759" ht="12.75" customHeight="1">
      <c r="A759" s="9"/>
      <c r="B759" s="9"/>
      <c r="C759" s="9"/>
      <c r="D759" s="9"/>
      <c r="E759" s="9"/>
      <c r="F759" s="9"/>
      <c r="G759" s="9"/>
      <c r="H759" s="9"/>
      <c r="I759" s="9"/>
      <c r="J759" s="9"/>
      <c r="K759" s="9"/>
      <c r="L759" s="9"/>
      <c r="M759" s="9"/>
      <c r="N759" s="9"/>
      <c r="O759" s="9"/>
      <c r="P759" s="9"/>
      <c r="Q759" s="9"/>
      <c r="R759" s="9"/>
      <c r="S759" s="9"/>
      <c r="T759" s="9"/>
      <c r="U759" s="9"/>
      <c r="V759" s="9"/>
      <c r="W759" s="9"/>
      <c r="X759" s="9"/>
      <c r="Y759" s="9"/>
      <c r="Z759" s="9"/>
    </row>
    <row r="760" ht="12.75" customHeight="1">
      <c r="A760" s="9"/>
      <c r="B760" s="9"/>
      <c r="C760" s="9"/>
      <c r="D760" s="9"/>
      <c r="E760" s="9"/>
      <c r="F760" s="9"/>
      <c r="G760" s="9"/>
      <c r="H760" s="9"/>
      <c r="I760" s="9"/>
      <c r="J760" s="9"/>
      <c r="K760" s="9"/>
      <c r="L760" s="9"/>
      <c r="M760" s="9"/>
      <c r="N760" s="9"/>
      <c r="O760" s="9"/>
      <c r="P760" s="9"/>
      <c r="Q760" s="9"/>
      <c r="R760" s="9"/>
      <c r="S760" s="9"/>
      <c r="T760" s="9"/>
      <c r="U760" s="9"/>
      <c r="V760" s="9"/>
      <c r="W760" s="9"/>
      <c r="X760" s="9"/>
      <c r="Y760" s="9"/>
      <c r="Z760" s="9"/>
    </row>
    <row r="761" ht="12.75" customHeight="1">
      <c r="A761" s="9"/>
      <c r="B761" s="9"/>
      <c r="C761" s="9"/>
      <c r="D761" s="9"/>
      <c r="E761" s="9"/>
      <c r="F761" s="9"/>
      <c r="G761" s="9"/>
      <c r="H761" s="9"/>
      <c r="I761" s="9"/>
      <c r="J761" s="9"/>
      <c r="K761" s="9"/>
      <c r="L761" s="9"/>
      <c r="M761" s="9"/>
      <c r="N761" s="9"/>
      <c r="O761" s="9"/>
      <c r="P761" s="9"/>
      <c r="Q761" s="9"/>
      <c r="R761" s="9"/>
      <c r="S761" s="9"/>
      <c r="T761" s="9"/>
      <c r="U761" s="9"/>
      <c r="V761" s="9"/>
      <c r="W761" s="9"/>
      <c r="X761" s="9"/>
      <c r="Y761" s="9"/>
      <c r="Z761" s="9"/>
    </row>
    <row r="762" ht="12.75" customHeight="1">
      <c r="A762" s="9"/>
      <c r="B762" s="9"/>
      <c r="C762" s="9"/>
      <c r="D762" s="9"/>
      <c r="E762" s="9"/>
      <c r="F762" s="9"/>
      <c r="G762" s="9"/>
      <c r="H762" s="9"/>
      <c r="I762" s="9"/>
      <c r="J762" s="9"/>
      <c r="K762" s="9"/>
      <c r="L762" s="9"/>
      <c r="M762" s="9"/>
      <c r="N762" s="9"/>
      <c r="O762" s="9"/>
      <c r="P762" s="9"/>
      <c r="Q762" s="9"/>
      <c r="R762" s="9"/>
      <c r="S762" s="9"/>
      <c r="T762" s="9"/>
      <c r="U762" s="9"/>
      <c r="V762" s="9"/>
      <c r="W762" s="9"/>
      <c r="X762" s="9"/>
      <c r="Y762" s="9"/>
      <c r="Z762" s="9"/>
    </row>
    <row r="763" ht="12.75" customHeight="1">
      <c r="A763" s="9"/>
      <c r="B763" s="9"/>
      <c r="C763" s="9"/>
      <c r="D763" s="9"/>
      <c r="E763" s="9"/>
      <c r="F763" s="9"/>
      <c r="G763" s="9"/>
      <c r="H763" s="9"/>
      <c r="I763" s="9"/>
      <c r="J763" s="9"/>
      <c r="K763" s="9"/>
      <c r="L763" s="9"/>
      <c r="M763" s="9"/>
      <c r="N763" s="9"/>
      <c r="O763" s="9"/>
      <c r="P763" s="9"/>
      <c r="Q763" s="9"/>
      <c r="R763" s="9"/>
      <c r="S763" s="9"/>
      <c r="T763" s="9"/>
      <c r="U763" s="9"/>
      <c r="V763" s="9"/>
      <c r="W763" s="9"/>
      <c r="X763" s="9"/>
      <c r="Y763" s="9"/>
      <c r="Z763" s="9"/>
    </row>
    <row r="764" ht="12.75" customHeight="1">
      <c r="A764" s="9"/>
      <c r="B764" s="9"/>
      <c r="C764" s="9"/>
      <c r="D764" s="9"/>
      <c r="E764" s="9"/>
      <c r="F764" s="9"/>
      <c r="G764" s="9"/>
      <c r="H764" s="9"/>
      <c r="I764" s="9"/>
      <c r="J764" s="9"/>
      <c r="K764" s="9"/>
      <c r="L764" s="9"/>
      <c r="M764" s="9"/>
      <c r="N764" s="9"/>
      <c r="O764" s="9"/>
      <c r="P764" s="9"/>
      <c r="Q764" s="9"/>
      <c r="R764" s="9"/>
      <c r="S764" s="9"/>
      <c r="T764" s="9"/>
      <c r="U764" s="9"/>
      <c r="V764" s="9"/>
      <c r="W764" s="9"/>
      <c r="X764" s="9"/>
      <c r="Y764" s="9"/>
      <c r="Z764" s="9"/>
    </row>
    <row r="765" ht="12.75" customHeight="1">
      <c r="A765" s="9"/>
      <c r="B765" s="9"/>
      <c r="C765" s="9"/>
      <c r="D765" s="9"/>
      <c r="E765" s="9"/>
      <c r="F765" s="9"/>
      <c r="G765" s="9"/>
      <c r="H765" s="9"/>
      <c r="I765" s="9"/>
      <c r="J765" s="9"/>
      <c r="K765" s="9"/>
      <c r="L765" s="9"/>
      <c r="M765" s="9"/>
      <c r="N765" s="9"/>
      <c r="O765" s="9"/>
      <c r="P765" s="9"/>
      <c r="Q765" s="9"/>
      <c r="R765" s="9"/>
      <c r="S765" s="9"/>
      <c r="T765" s="9"/>
      <c r="U765" s="9"/>
      <c r="V765" s="9"/>
      <c r="W765" s="9"/>
      <c r="X765" s="9"/>
      <c r="Y765" s="9"/>
      <c r="Z765" s="9"/>
    </row>
    <row r="766" ht="12.75" customHeight="1">
      <c r="A766" s="9"/>
      <c r="B766" s="9"/>
      <c r="C766" s="9"/>
      <c r="D766" s="9"/>
      <c r="E766" s="9"/>
      <c r="F766" s="9"/>
      <c r="G766" s="9"/>
      <c r="H766" s="9"/>
      <c r="I766" s="9"/>
      <c r="J766" s="9"/>
      <c r="K766" s="9"/>
      <c r="L766" s="9"/>
      <c r="M766" s="9"/>
      <c r="N766" s="9"/>
      <c r="O766" s="9"/>
      <c r="P766" s="9"/>
      <c r="Q766" s="9"/>
      <c r="R766" s="9"/>
      <c r="S766" s="9"/>
      <c r="T766" s="9"/>
      <c r="U766" s="9"/>
      <c r="V766" s="9"/>
      <c r="W766" s="9"/>
      <c r="X766" s="9"/>
      <c r="Y766" s="9"/>
      <c r="Z766" s="9"/>
    </row>
    <row r="767" ht="12.75" customHeight="1">
      <c r="A767" s="9"/>
      <c r="B767" s="9"/>
      <c r="C767" s="9"/>
      <c r="D767" s="9"/>
      <c r="E767" s="9"/>
      <c r="F767" s="9"/>
      <c r="G767" s="9"/>
      <c r="H767" s="9"/>
      <c r="I767" s="9"/>
      <c r="J767" s="9"/>
      <c r="K767" s="9"/>
      <c r="L767" s="9"/>
      <c r="M767" s="9"/>
      <c r="N767" s="9"/>
      <c r="O767" s="9"/>
      <c r="P767" s="9"/>
      <c r="Q767" s="9"/>
      <c r="R767" s="9"/>
      <c r="S767" s="9"/>
      <c r="T767" s="9"/>
      <c r="U767" s="9"/>
      <c r="V767" s="9"/>
      <c r="W767" s="9"/>
      <c r="X767" s="9"/>
      <c r="Y767" s="9"/>
      <c r="Z767" s="9"/>
    </row>
    <row r="768" ht="12.75" customHeight="1">
      <c r="A768" s="9"/>
      <c r="B768" s="9"/>
      <c r="C768" s="9"/>
      <c r="D768" s="9"/>
      <c r="E768" s="9"/>
      <c r="F768" s="9"/>
      <c r="G768" s="9"/>
      <c r="H768" s="9"/>
      <c r="I768" s="9"/>
      <c r="J768" s="9"/>
      <c r="K768" s="9"/>
      <c r="L768" s="9"/>
      <c r="M768" s="9"/>
      <c r="N768" s="9"/>
      <c r="O768" s="9"/>
      <c r="P768" s="9"/>
      <c r="Q768" s="9"/>
      <c r="R768" s="9"/>
      <c r="S768" s="9"/>
      <c r="T768" s="9"/>
      <c r="U768" s="9"/>
      <c r="V768" s="9"/>
      <c r="W768" s="9"/>
      <c r="X768" s="9"/>
      <c r="Y768" s="9"/>
      <c r="Z768" s="9"/>
    </row>
    <row r="769" ht="12.75" customHeight="1">
      <c r="A769" s="9"/>
      <c r="B769" s="9"/>
      <c r="C769" s="9"/>
      <c r="D769" s="9"/>
      <c r="E769" s="9"/>
      <c r="F769" s="9"/>
      <c r="G769" s="9"/>
      <c r="H769" s="9"/>
      <c r="I769" s="9"/>
      <c r="J769" s="9"/>
      <c r="K769" s="9"/>
      <c r="L769" s="9"/>
      <c r="M769" s="9"/>
      <c r="N769" s="9"/>
      <c r="O769" s="9"/>
      <c r="P769" s="9"/>
      <c r="Q769" s="9"/>
      <c r="R769" s="9"/>
      <c r="S769" s="9"/>
      <c r="T769" s="9"/>
      <c r="U769" s="9"/>
      <c r="V769" s="9"/>
      <c r="W769" s="9"/>
      <c r="X769" s="9"/>
      <c r="Y769" s="9"/>
      <c r="Z769" s="9"/>
    </row>
    <row r="770" ht="12.75" customHeight="1">
      <c r="A770" s="9"/>
      <c r="B770" s="9"/>
      <c r="C770" s="9"/>
      <c r="D770" s="9"/>
      <c r="E770" s="9"/>
      <c r="F770" s="9"/>
      <c r="G770" s="9"/>
      <c r="H770" s="9"/>
      <c r="I770" s="9"/>
      <c r="J770" s="9"/>
      <c r="K770" s="9"/>
      <c r="L770" s="9"/>
      <c r="M770" s="9"/>
      <c r="N770" s="9"/>
      <c r="O770" s="9"/>
      <c r="P770" s="9"/>
      <c r="Q770" s="9"/>
      <c r="R770" s="9"/>
      <c r="S770" s="9"/>
      <c r="T770" s="9"/>
      <c r="U770" s="9"/>
      <c r="V770" s="9"/>
      <c r="W770" s="9"/>
      <c r="X770" s="9"/>
      <c r="Y770" s="9"/>
      <c r="Z770" s="9"/>
    </row>
    <row r="771" ht="12.75" customHeight="1">
      <c r="A771" s="9"/>
      <c r="B771" s="9"/>
      <c r="C771" s="9"/>
      <c r="D771" s="9"/>
      <c r="E771" s="9"/>
      <c r="F771" s="9"/>
      <c r="G771" s="9"/>
      <c r="H771" s="9"/>
      <c r="I771" s="9"/>
      <c r="J771" s="9"/>
      <c r="K771" s="9"/>
      <c r="L771" s="9"/>
      <c r="M771" s="9"/>
      <c r="N771" s="9"/>
      <c r="O771" s="9"/>
      <c r="P771" s="9"/>
      <c r="Q771" s="9"/>
      <c r="R771" s="9"/>
      <c r="S771" s="9"/>
      <c r="T771" s="9"/>
      <c r="U771" s="9"/>
      <c r="V771" s="9"/>
      <c r="W771" s="9"/>
      <c r="X771" s="9"/>
      <c r="Y771" s="9"/>
      <c r="Z771" s="9"/>
    </row>
    <row r="772" ht="12.75" customHeight="1">
      <c r="A772" s="9"/>
      <c r="B772" s="9"/>
      <c r="C772" s="9"/>
      <c r="D772" s="9"/>
      <c r="E772" s="9"/>
      <c r="F772" s="9"/>
      <c r="G772" s="9"/>
      <c r="H772" s="9"/>
      <c r="I772" s="9"/>
      <c r="J772" s="9"/>
      <c r="K772" s="9"/>
      <c r="L772" s="9"/>
      <c r="M772" s="9"/>
      <c r="N772" s="9"/>
      <c r="O772" s="9"/>
      <c r="P772" s="9"/>
      <c r="Q772" s="9"/>
      <c r="R772" s="9"/>
      <c r="S772" s="9"/>
      <c r="T772" s="9"/>
      <c r="U772" s="9"/>
      <c r="V772" s="9"/>
      <c r="W772" s="9"/>
      <c r="X772" s="9"/>
      <c r="Y772" s="9"/>
      <c r="Z772" s="9"/>
    </row>
    <row r="773" ht="12.75" customHeight="1">
      <c r="A773" s="9"/>
      <c r="B773" s="9"/>
      <c r="C773" s="9"/>
      <c r="D773" s="9"/>
      <c r="E773" s="9"/>
      <c r="F773" s="9"/>
      <c r="G773" s="9"/>
      <c r="H773" s="9"/>
      <c r="I773" s="9"/>
      <c r="J773" s="9"/>
      <c r="K773" s="9"/>
      <c r="L773" s="9"/>
      <c r="M773" s="9"/>
      <c r="N773" s="9"/>
      <c r="O773" s="9"/>
      <c r="P773" s="9"/>
      <c r="Q773" s="9"/>
      <c r="R773" s="9"/>
      <c r="S773" s="9"/>
      <c r="T773" s="9"/>
      <c r="U773" s="9"/>
      <c r="V773" s="9"/>
      <c r="W773" s="9"/>
      <c r="X773" s="9"/>
      <c r="Y773" s="9"/>
      <c r="Z773" s="9"/>
    </row>
    <row r="774" ht="12.75" customHeight="1">
      <c r="A774" s="9"/>
      <c r="B774" s="9"/>
      <c r="C774" s="9"/>
      <c r="D774" s="9"/>
      <c r="E774" s="9"/>
      <c r="F774" s="9"/>
      <c r="G774" s="9"/>
      <c r="H774" s="9"/>
      <c r="I774" s="9"/>
      <c r="J774" s="9"/>
      <c r="K774" s="9"/>
      <c r="L774" s="9"/>
      <c r="M774" s="9"/>
      <c r="N774" s="9"/>
      <c r="O774" s="9"/>
      <c r="P774" s="9"/>
      <c r="Q774" s="9"/>
      <c r="R774" s="9"/>
      <c r="S774" s="9"/>
      <c r="T774" s="9"/>
      <c r="U774" s="9"/>
      <c r="V774" s="9"/>
      <c r="W774" s="9"/>
      <c r="X774" s="9"/>
      <c r="Y774" s="9"/>
      <c r="Z774" s="9"/>
    </row>
    <row r="775" ht="12.75" customHeight="1">
      <c r="A775" s="9"/>
      <c r="B775" s="9"/>
      <c r="C775" s="9"/>
      <c r="D775" s="9"/>
      <c r="E775" s="9"/>
      <c r="F775" s="9"/>
      <c r="G775" s="9"/>
      <c r="H775" s="9"/>
      <c r="I775" s="9"/>
      <c r="J775" s="9"/>
      <c r="K775" s="9"/>
      <c r="L775" s="9"/>
      <c r="M775" s="9"/>
      <c r="N775" s="9"/>
      <c r="O775" s="9"/>
      <c r="P775" s="9"/>
      <c r="Q775" s="9"/>
      <c r="R775" s="9"/>
      <c r="S775" s="9"/>
      <c r="T775" s="9"/>
      <c r="U775" s="9"/>
      <c r="V775" s="9"/>
      <c r="W775" s="9"/>
      <c r="X775" s="9"/>
      <c r="Y775" s="9"/>
      <c r="Z775" s="9"/>
    </row>
    <row r="776" ht="12.75" customHeight="1">
      <c r="A776" s="9"/>
      <c r="B776" s="9"/>
      <c r="C776" s="9"/>
      <c r="D776" s="9"/>
      <c r="E776" s="9"/>
      <c r="F776" s="9"/>
      <c r="G776" s="9"/>
      <c r="H776" s="9"/>
      <c r="I776" s="9"/>
      <c r="J776" s="9"/>
      <c r="K776" s="9"/>
      <c r="L776" s="9"/>
      <c r="M776" s="9"/>
      <c r="N776" s="9"/>
      <c r="O776" s="9"/>
      <c r="P776" s="9"/>
      <c r="Q776" s="9"/>
      <c r="R776" s="9"/>
      <c r="S776" s="9"/>
      <c r="T776" s="9"/>
      <c r="U776" s="9"/>
      <c r="V776" s="9"/>
      <c r="W776" s="9"/>
      <c r="X776" s="9"/>
      <c r="Y776" s="9"/>
      <c r="Z776" s="9"/>
    </row>
    <row r="777" ht="12.75" customHeight="1">
      <c r="A777" s="9"/>
      <c r="B777" s="9"/>
      <c r="C777" s="9"/>
      <c r="D777" s="9"/>
      <c r="E777" s="9"/>
      <c r="F777" s="9"/>
      <c r="G777" s="9"/>
      <c r="H777" s="9"/>
      <c r="I777" s="9"/>
      <c r="J777" s="9"/>
      <c r="K777" s="9"/>
      <c r="L777" s="9"/>
      <c r="M777" s="9"/>
      <c r="N777" s="9"/>
      <c r="O777" s="9"/>
      <c r="P777" s="9"/>
      <c r="Q777" s="9"/>
      <c r="R777" s="9"/>
      <c r="S777" s="9"/>
      <c r="T777" s="9"/>
      <c r="U777" s="9"/>
      <c r="V777" s="9"/>
      <c r="W777" s="9"/>
      <c r="X777" s="9"/>
      <c r="Y777" s="9"/>
      <c r="Z777" s="9"/>
    </row>
    <row r="778" ht="12.75" customHeight="1">
      <c r="A778" s="9"/>
      <c r="B778" s="9"/>
      <c r="C778" s="9"/>
      <c r="D778" s="9"/>
      <c r="E778" s="9"/>
      <c r="F778" s="9"/>
      <c r="G778" s="9"/>
      <c r="H778" s="9"/>
      <c r="I778" s="9"/>
      <c r="J778" s="9"/>
      <c r="K778" s="9"/>
      <c r="L778" s="9"/>
      <c r="M778" s="9"/>
      <c r="N778" s="9"/>
      <c r="O778" s="9"/>
      <c r="P778" s="9"/>
      <c r="Q778" s="9"/>
      <c r="R778" s="9"/>
      <c r="S778" s="9"/>
      <c r="T778" s="9"/>
      <c r="U778" s="9"/>
      <c r="V778" s="9"/>
      <c r="W778" s="9"/>
      <c r="X778" s="9"/>
      <c r="Y778" s="9"/>
      <c r="Z778" s="9"/>
    </row>
    <row r="779" ht="12.75" customHeight="1">
      <c r="A779" s="9"/>
      <c r="B779" s="9"/>
      <c r="C779" s="9"/>
      <c r="D779" s="9"/>
      <c r="E779" s="9"/>
      <c r="F779" s="9"/>
      <c r="G779" s="9"/>
      <c r="H779" s="9"/>
      <c r="I779" s="9"/>
      <c r="J779" s="9"/>
      <c r="K779" s="9"/>
      <c r="L779" s="9"/>
      <c r="M779" s="9"/>
      <c r="N779" s="9"/>
      <c r="O779" s="9"/>
      <c r="P779" s="9"/>
      <c r="Q779" s="9"/>
      <c r="R779" s="9"/>
      <c r="S779" s="9"/>
      <c r="T779" s="9"/>
      <c r="U779" s="9"/>
      <c r="V779" s="9"/>
      <c r="W779" s="9"/>
      <c r="X779" s="9"/>
      <c r="Y779" s="9"/>
      <c r="Z779" s="9"/>
    </row>
    <row r="780" ht="12.75" customHeight="1">
      <c r="A780" s="9"/>
      <c r="B780" s="9"/>
      <c r="C780" s="9"/>
      <c r="D780" s="9"/>
      <c r="E780" s="9"/>
      <c r="F780" s="9"/>
      <c r="G780" s="9"/>
      <c r="H780" s="9"/>
      <c r="I780" s="9"/>
      <c r="J780" s="9"/>
      <c r="K780" s="9"/>
      <c r="L780" s="9"/>
      <c r="M780" s="9"/>
      <c r="N780" s="9"/>
      <c r="O780" s="9"/>
      <c r="P780" s="9"/>
      <c r="Q780" s="9"/>
      <c r="R780" s="9"/>
      <c r="S780" s="9"/>
      <c r="T780" s="9"/>
      <c r="U780" s="9"/>
      <c r="V780" s="9"/>
      <c r="W780" s="9"/>
      <c r="X780" s="9"/>
      <c r="Y780" s="9"/>
      <c r="Z780" s="9"/>
    </row>
    <row r="781" ht="12.75" customHeight="1">
      <c r="A781" s="9"/>
      <c r="B781" s="9"/>
      <c r="C781" s="9"/>
      <c r="D781" s="9"/>
      <c r="E781" s="9"/>
      <c r="F781" s="9"/>
      <c r="G781" s="9"/>
      <c r="H781" s="9"/>
      <c r="I781" s="9"/>
      <c r="J781" s="9"/>
      <c r="K781" s="9"/>
      <c r="L781" s="9"/>
      <c r="M781" s="9"/>
      <c r="N781" s="9"/>
      <c r="O781" s="9"/>
      <c r="P781" s="9"/>
      <c r="Q781" s="9"/>
      <c r="R781" s="9"/>
      <c r="S781" s="9"/>
      <c r="T781" s="9"/>
      <c r="U781" s="9"/>
      <c r="V781" s="9"/>
      <c r="W781" s="9"/>
      <c r="X781" s="9"/>
      <c r="Y781" s="9"/>
      <c r="Z781" s="9"/>
    </row>
    <row r="782" ht="12.75" customHeight="1">
      <c r="A782" s="9"/>
      <c r="B782" s="9"/>
      <c r="C782" s="9"/>
      <c r="D782" s="9"/>
      <c r="E782" s="9"/>
      <c r="F782" s="9"/>
      <c r="G782" s="9"/>
      <c r="H782" s="9"/>
      <c r="I782" s="9"/>
      <c r="J782" s="9"/>
      <c r="K782" s="9"/>
      <c r="L782" s="9"/>
      <c r="M782" s="9"/>
      <c r="N782" s="9"/>
      <c r="O782" s="9"/>
      <c r="P782" s="9"/>
      <c r="Q782" s="9"/>
      <c r="R782" s="9"/>
      <c r="S782" s="9"/>
      <c r="T782" s="9"/>
      <c r="U782" s="9"/>
      <c r="V782" s="9"/>
      <c r="W782" s="9"/>
      <c r="X782" s="9"/>
      <c r="Y782" s="9"/>
      <c r="Z782" s="9"/>
    </row>
    <row r="783" ht="12.75" customHeight="1">
      <c r="A783" s="9"/>
      <c r="B783" s="9"/>
      <c r="C783" s="9"/>
      <c r="D783" s="9"/>
      <c r="E783" s="9"/>
      <c r="F783" s="9"/>
      <c r="G783" s="9"/>
      <c r="H783" s="9"/>
      <c r="I783" s="9"/>
      <c r="J783" s="9"/>
      <c r="K783" s="9"/>
      <c r="L783" s="9"/>
      <c r="M783" s="9"/>
      <c r="N783" s="9"/>
      <c r="O783" s="9"/>
      <c r="P783" s="9"/>
      <c r="Q783" s="9"/>
      <c r="R783" s="9"/>
      <c r="S783" s="9"/>
      <c r="T783" s="9"/>
      <c r="U783" s="9"/>
      <c r="V783" s="9"/>
      <c r="W783" s="9"/>
      <c r="X783" s="9"/>
      <c r="Y783" s="9"/>
      <c r="Z783" s="9"/>
    </row>
    <row r="784" ht="12.75" customHeight="1">
      <c r="A784" s="9"/>
      <c r="B784" s="9"/>
      <c r="C784" s="9"/>
      <c r="D784" s="9"/>
      <c r="E784" s="9"/>
      <c r="F784" s="9"/>
      <c r="G784" s="9"/>
      <c r="H784" s="9"/>
      <c r="I784" s="9"/>
      <c r="J784" s="9"/>
      <c r="K784" s="9"/>
      <c r="L784" s="9"/>
      <c r="M784" s="9"/>
      <c r="N784" s="9"/>
      <c r="O784" s="9"/>
      <c r="P784" s="9"/>
      <c r="Q784" s="9"/>
      <c r="R784" s="9"/>
      <c r="S784" s="9"/>
      <c r="T784" s="9"/>
      <c r="U784" s="9"/>
      <c r="V784" s="9"/>
      <c r="W784" s="9"/>
      <c r="X784" s="9"/>
      <c r="Y784" s="9"/>
      <c r="Z784" s="9"/>
    </row>
    <row r="785" ht="12.75" customHeight="1">
      <c r="A785" s="9"/>
      <c r="B785" s="9"/>
      <c r="C785" s="9"/>
      <c r="D785" s="9"/>
      <c r="E785" s="9"/>
      <c r="F785" s="9"/>
      <c r="G785" s="9"/>
      <c r="H785" s="9"/>
      <c r="I785" s="9"/>
      <c r="J785" s="9"/>
      <c r="K785" s="9"/>
      <c r="L785" s="9"/>
      <c r="M785" s="9"/>
      <c r="N785" s="9"/>
      <c r="O785" s="9"/>
      <c r="P785" s="9"/>
      <c r="Q785" s="9"/>
      <c r="R785" s="9"/>
      <c r="S785" s="9"/>
      <c r="T785" s="9"/>
      <c r="U785" s="9"/>
      <c r="V785" s="9"/>
      <c r="W785" s="9"/>
      <c r="X785" s="9"/>
      <c r="Y785" s="9"/>
      <c r="Z785" s="9"/>
    </row>
    <row r="786" ht="12.75" customHeight="1">
      <c r="A786" s="9"/>
      <c r="B786" s="9"/>
      <c r="C786" s="9"/>
      <c r="D786" s="9"/>
      <c r="E786" s="9"/>
      <c r="F786" s="9"/>
      <c r="G786" s="9"/>
      <c r="H786" s="9"/>
      <c r="I786" s="9"/>
      <c r="J786" s="9"/>
      <c r="K786" s="9"/>
      <c r="L786" s="9"/>
      <c r="M786" s="9"/>
      <c r="N786" s="9"/>
      <c r="O786" s="9"/>
      <c r="P786" s="9"/>
      <c r="Q786" s="9"/>
      <c r="R786" s="9"/>
      <c r="S786" s="9"/>
      <c r="T786" s="9"/>
      <c r="U786" s="9"/>
      <c r="V786" s="9"/>
      <c r="W786" s="9"/>
      <c r="X786" s="9"/>
      <c r="Y786" s="9"/>
      <c r="Z786" s="9"/>
    </row>
    <row r="787" ht="12.75" customHeight="1">
      <c r="A787" s="9"/>
      <c r="B787" s="9"/>
      <c r="C787" s="9"/>
      <c r="D787" s="9"/>
      <c r="E787" s="9"/>
      <c r="F787" s="9"/>
      <c r="G787" s="9"/>
      <c r="H787" s="9"/>
      <c r="I787" s="9"/>
      <c r="J787" s="9"/>
      <c r="K787" s="9"/>
      <c r="L787" s="9"/>
      <c r="M787" s="9"/>
      <c r="N787" s="9"/>
      <c r="O787" s="9"/>
      <c r="P787" s="9"/>
      <c r="Q787" s="9"/>
      <c r="R787" s="9"/>
      <c r="S787" s="9"/>
      <c r="T787" s="9"/>
      <c r="U787" s="9"/>
      <c r="V787" s="9"/>
      <c r="W787" s="9"/>
      <c r="X787" s="9"/>
      <c r="Y787" s="9"/>
      <c r="Z787" s="9"/>
    </row>
    <row r="788" ht="12.75" customHeight="1">
      <c r="A788" s="9"/>
      <c r="B788" s="9"/>
      <c r="C788" s="9"/>
      <c r="D788" s="9"/>
      <c r="E788" s="9"/>
      <c r="F788" s="9"/>
      <c r="G788" s="9"/>
      <c r="H788" s="9"/>
      <c r="I788" s="9"/>
      <c r="J788" s="9"/>
      <c r="K788" s="9"/>
      <c r="L788" s="9"/>
      <c r="M788" s="9"/>
      <c r="N788" s="9"/>
      <c r="O788" s="9"/>
      <c r="P788" s="9"/>
      <c r="Q788" s="9"/>
      <c r="R788" s="9"/>
      <c r="S788" s="9"/>
      <c r="T788" s="9"/>
      <c r="U788" s="9"/>
      <c r="V788" s="9"/>
      <c r="W788" s="9"/>
      <c r="X788" s="9"/>
      <c r="Y788" s="9"/>
      <c r="Z788" s="9"/>
    </row>
    <row r="789" ht="12.75" customHeight="1">
      <c r="A789" s="9"/>
      <c r="B789" s="9"/>
      <c r="C789" s="9"/>
      <c r="D789" s="9"/>
      <c r="E789" s="9"/>
      <c r="F789" s="9"/>
      <c r="G789" s="9"/>
      <c r="H789" s="9"/>
      <c r="I789" s="9"/>
      <c r="J789" s="9"/>
      <c r="K789" s="9"/>
      <c r="L789" s="9"/>
      <c r="M789" s="9"/>
      <c r="N789" s="9"/>
      <c r="O789" s="9"/>
      <c r="P789" s="9"/>
      <c r="Q789" s="9"/>
      <c r="R789" s="9"/>
      <c r="S789" s="9"/>
      <c r="T789" s="9"/>
      <c r="U789" s="9"/>
      <c r="V789" s="9"/>
      <c r="W789" s="9"/>
      <c r="X789" s="9"/>
      <c r="Y789" s="9"/>
      <c r="Z789" s="9"/>
    </row>
    <row r="790" ht="12.75" customHeight="1">
      <c r="A790" s="9"/>
      <c r="B790" s="9"/>
      <c r="C790" s="9"/>
      <c r="D790" s="9"/>
      <c r="E790" s="9"/>
      <c r="F790" s="9"/>
      <c r="G790" s="9"/>
      <c r="H790" s="9"/>
      <c r="I790" s="9"/>
      <c r="J790" s="9"/>
      <c r="K790" s="9"/>
      <c r="L790" s="9"/>
      <c r="M790" s="9"/>
      <c r="N790" s="9"/>
      <c r="O790" s="9"/>
      <c r="P790" s="9"/>
      <c r="Q790" s="9"/>
      <c r="R790" s="9"/>
      <c r="S790" s="9"/>
      <c r="T790" s="9"/>
      <c r="U790" s="9"/>
      <c r="V790" s="9"/>
      <c r="W790" s="9"/>
      <c r="X790" s="9"/>
      <c r="Y790" s="9"/>
      <c r="Z790" s="9"/>
    </row>
    <row r="791" ht="12.75" customHeight="1">
      <c r="A791" s="9"/>
      <c r="B791" s="9"/>
      <c r="C791" s="9"/>
      <c r="D791" s="9"/>
      <c r="E791" s="9"/>
      <c r="F791" s="9"/>
      <c r="G791" s="9"/>
      <c r="H791" s="9"/>
      <c r="I791" s="9"/>
      <c r="J791" s="9"/>
      <c r="K791" s="9"/>
      <c r="L791" s="9"/>
      <c r="M791" s="9"/>
      <c r="N791" s="9"/>
      <c r="O791" s="9"/>
      <c r="P791" s="9"/>
      <c r="Q791" s="9"/>
      <c r="R791" s="9"/>
      <c r="S791" s="9"/>
      <c r="T791" s="9"/>
      <c r="U791" s="9"/>
      <c r="V791" s="9"/>
      <c r="W791" s="9"/>
      <c r="X791" s="9"/>
      <c r="Y791" s="9"/>
      <c r="Z791" s="9"/>
    </row>
    <row r="792" ht="12.75" customHeight="1">
      <c r="A792" s="9"/>
      <c r="B792" s="9"/>
      <c r="C792" s="9"/>
      <c r="D792" s="9"/>
      <c r="E792" s="9"/>
      <c r="F792" s="9"/>
      <c r="G792" s="9"/>
      <c r="H792" s="9"/>
      <c r="I792" s="9"/>
      <c r="J792" s="9"/>
      <c r="K792" s="9"/>
      <c r="L792" s="9"/>
      <c r="M792" s="9"/>
      <c r="N792" s="9"/>
      <c r="O792" s="9"/>
      <c r="P792" s="9"/>
      <c r="Q792" s="9"/>
      <c r="R792" s="9"/>
      <c r="S792" s="9"/>
      <c r="T792" s="9"/>
      <c r="U792" s="9"/>
      <c r="V792" s="9"/>
      <c r="W792" s="9"/>
      <c r="X792" s="9"/>
      <c r="Y792" s="9"/>
      <c r="Z792" s="9"/>
    </row>
    <row r="793" ht="12.75" customHeight="1">
      <c r="A793" s="9"/>
      <c r="B793" s="9"/>
      <c r="C793" s="9"/>
      <c r="D793" s="9"/>
      <c r="E793" s="9"/>
      <c r="F793" s="9"/>
      <c r="G793" s="9"/>
      <c r="H793" s="9"/>
      <c r="I793" s="9"/>
      <c r="J793" s="9"/>
      <c r="K793" s="9"/>
      <c r="L793" s="9"/>
      <c r="M793" s="9"/>
      <c r="N793" s="9"/>
      <c r="O793" s="9"/>
      <c r="P793" s="9"/>
      <c r="Q793" s="9"/>
      <c r="R793" s="9"/>
      <c r="S793" s="9"/>
      <c r="T793" s="9"/>
      <c r="U793" s="9"/>
      <c r="V793" s="9"/>
      <c r="W793" s="9"/>
      <c r="X793" s="9"/>
      <c r="Y793" s="9"/>
      <c r="Z793" s="9"/>
    </row>
    <row r="794" ht="12.75" customHeight="1">
      <c r="A794" s="9"/>
      <c r="B794" s="9"/>
      <c r="C794" s="9"/>
      <c r="D794" s="9"/>
      <c r="E794" s="9"/>
      <c r="F794" s="9"/>
      <c r="G794" s="9"/>
      <c r="H794" s="9"/>
      <c r="I794" s="9"/>
      <c r="J794" s="9"/>
      <c r="K794" s="9"/>
      <c r="L794" s="9"/>
      <c r="M794" s="9"/>
      <c r="N794" s="9"/>
      <c r="O794" s="9"/>
      <c r="P794" s="9"/>
      <c r="Q794" s="9"/>
      <c r="R794" s="9"/>
      <c r="S794" s="9"/>
      <c r="T794" s="9"/>
      <c r="U794" s="9"/>
      <c r="V794" s="9"/>
      <c r="W794" s="9"/>
      <c r="X794" s="9"/>
      <c r="Y794" s="9"/>
      <c r="Z794" s="9"/>
    </row>
    <row r="795" ht="12.75" customHeight="1">
      <c r="A795" s="9"/>
      <c r="B795" s="9"/>
      <c r="C795" s="9"/>
      <c r="D795" s="9"/>
      <c r="E795" s="9"/>
      <c r="F795" s="9"/>
      <c r="G795" s="9"/>
      <c r="H795" s="9"/>
      <c r="I795" s="9"/>
      <c r="J795" s="9"/>
      <c r="K795" s="9"/>
      <c r="L795" s="9"/>
      <c r="M795" s="9"/>
      <c r="N795" s="9"/>
      <c r="O795" s="9"/>
      <c r="P795" s="9"/>
      <c r="Q795" s="9"/>
      <c r="R795" s="9"/>
      <c r="S795" s="9"/>
      <c r="T795" s="9"/>
      <c r="U795" s="9"/>
      <c r="V795" s="9"/>
      <c r="W795" s="9"/>
      <c r="X795" s="9"/>
      <c r="Y795" s="9"/>
      <c r="Z795" s="9"/>
    </row>
    <row r="796" ht="12.75" customHeight="1">
      <c r="A796" s="9"/>
      <c r="B796" s="9"/>
      <c r="C796" s="9"/>
      <c r="D796" s="9"/>
      <c r="E796" s="9"/>
      <c r="F796" s="9"/>
      <c r="G796" s="9"/>
      <c r="H796" s="9"/>
      <c r="I796" s="9"/>
      <c r="J796" s="9"/>
      <c r="K796" s="9"/>
      <c r="L796" s="9"/>
      <c r="M796" s="9"/>
      <c r="N796" s="9"/>
      <c r="O796" s="9"/>
      <c r="P796" s="9"/>
      <c r="Q796" s="9"/>
      <c r="R796" s="9"/>
      <c r="S796" s="9"/>
      <c r="T796" s="9"/>
      <c r="U796" s="9"/>
      <c r="V796" s="9"/>
      <c r="W796" s="9"/>
      <c r="X796" s="9"/>
      <c r="Y796" s="9"/>
      <c r="Z796" s="9"/>
    </row>
    <row r="797" ht="12.75" customHeight="1">
      <c r="A797" s="9"/>
      <c r="B797" s="9"/>
      <c r="C797" s="9"/>
      <c r="D797" s="9"/>
      <c r="E797" s="9"/>
      <c r="F797" s="9"/>
      <c r="G797" s="9"/>
      <c r="H797" s="9"/>
      <c r="I797" s="9"/>
      <c r="J797" s="9"/>
      <c r="K797" s="9"/>
      <c r="L797" s="9"/>
      <c r="M797" s="9"/>
      <c r="N797" s="9"/>
      <c r="O797" s="9"/>
      <c r="P797" s="9"/>
      <c r="Q797" s="9"/>
      <c r="R797" s="9"/>
      <c r="S797" s="9"/>
      <c r="T797" s="9"/>
      <c r="U797" s="9"/>
      <c r="V797" s="9"/>
      <c r="W797" s="9"/>
      <c r="X797" s="9"/>
      <c r="Y797" s="9"/>
      <c r="Z797" s="9"/>
    </row>
    <row r="798" ht="12.75" customHeight="1">
      <c r="A798" s="9"/>
      <c r="B798" s="9"/>
      <c r="C798" s="9"/>
      <c r="D798" s="9"/>
      <c r="E798" s="9"/>
      <c r="F798" s="9"/>
      <c r="G798" s="9"/>
      <c r="H798" s="9"/>
      <c r="I798" s="9"/>
      <c r="J798" s="9"/>
      <c r="K798" s="9"/>
      <c r="L798" s="9"/>
      <c r="M798" s="9"/>
      <c r="N798" s="9"/>
      <c r="O798" s="9"/>
      <c r="P798" s="9"/>
      <c r="Q798" s="9"/>
      <c r="R798" s="9"/>
      <c r="S798" s="9"/>
      <c r="T798" s="9"/>
      <c r="U798" s="9"/>
      <c r="V798" s="9"/>
      <c r="W798" s="9"/>
      <c r="X798" s="9"/>
      <c r="Y798" s="9"/>
      <c r="Z798" s="9"/>
    </row>
    <row r="799" ht="12.75" customHeight="1">
      <c r="A799" s="9"/>
      <c r="B799" s="9"/>
      <c r="C799" s="9"/>
      <c r="D799" s="9"/>
      <c r="E799" s="9"/>
      <c r="F799" s="9"/>
      <c r="G799" s="9"/>
      <c r="H799" s="9"/>
      <c r="I799" s="9"/>
      <c r="J799" s="9"/>
      <c r="K799" s="9"/>
      <c r="L799" s="9"/>
      <c r="M799" s="9"/>
      <c r="N799" s="9"/>
      <c r="O799" s="9"/>
      <c r="P799" s="9"/>
      <c r="Q799" s="9"/>
      <c r="R799" s="9"/>
      <c r="S799" s="9"/>
      <c r="T799" s="9"/>
      <c r="U799" s="9"/>
      <c r="V799" s="9"/>
      <c r="W799" s="9"/>
      <c r="X799" s="9"/>
      <c r="Y799" s="9"/>
      <c r="Z799" s="9"/>
    </row>
    <row r="800" ht="12.75" customHeight="1">
      <c r="A800" s="9"/>
      <c r="B800" s="9"/>
      <c r="C800" s="9"/>
      <c r="D800" s="9"/>
      <c r="E800" s="9"/>
      <c r="F800" s="9"/>
      <c r="G800" s="9"/>
      <c r="H800" s="9"/>
      <c r="I800" s="9"/>
      <c r="J800" s="9"/>
      <c r="K800" s="9"/>
      <c r="L800" s="9"/>
      <c r="M800" s="9"/>
      <c r="N800" s="9"/>
      <c r="O800" s="9"/>
      <c r="P800" s="9"/>
      <c r="Q800" s="9"/>
      <c r="R800" s="9"/>
      <c r="S800" s="9"/>
      <c r="T800" s="9"/>
      <c r="U800" s="9"/>
      <c r="V800" s="9"/>
      <c r="W800" s="9"/>
      <c r="X800" s="9"/>
      <c r="Y800" s="9"/>
      <c r="Z800" s="9"/>
    </row>
    <row r="801" ht="12.75" customHeight="1">
      <c r="A801" s="9"/>
      <c r="B801" s="9"/>
      <c r="C801" s="9"/>
      <c r="D801" s="9"/>
      <c r="E801" s="9"/>
      <c r="F801" s="9"/>
      <c r="G801" s="9"/>
      <c r="H801" s="9"/>
      <c r="I801" s="9"/>
      <c r="J801" s="9"/>
      <c r="K801" s="9"/>
      <c r="L801" s="9"/>
      <c r="M801" s="9"/>
      <c r="N801" s="9"/>
      <c r="O801" s="9"/>
      <c r="P801" s="9"/>
      <c r="Q801" s="9"/>
      <c r="R801" s="9"/>
      <c r="S801" s="9"/>
      <c r="T801" s="9"/>
      <c r="U801" s="9"/>
      <c r="V801" s="9"/>
      <c r="W801" s="9"/>
      <c r="X801" s="9"/>
      <c r="Y801" s="9"/>
      <c r="Z801" s="9"/>
    </row>
    <row r="802" ht="12.75" customHeight="1">
      <c r="A802" s="9"/>
      <c r="B802" s="9"/>
      <c r="C802" s="9"/>
      <c r="D802" s="9"/>
      <c r="E802" s="9"/>
      <c r="F802" s="9"/>
      <c r="G802" s="9"/>
      <c r="H802" s="9"/>
      <c r="I802" s="9"/>
      <c r="J802" s="9"/>
      <c r="K802" s="9"/>
      <c r="L802" s="9"/>
      <c r="M802" s="9"/>
      <c r="N802" s="9"/>
      <c r="O802" s="9"/>
      <c r="P802" s="9"/>
      <c r="Q802" s="9"/>
      <c r="R802" s="9"/>
      <c r="S802" s="9"/>
      <c r="T802" s="9"/>
      <c r="U802" s="9"/>
      <c r="V802" s="9"/>
      <c r="W802" s="9"/>
      <c r="X802" s="9"/>
      <c r="Y802" s="9"/>
      <c r="Z802" s="9"/>
    </row>
    <row r="803" ht="12.75" customHeight="1">
      <c r="A803" s="9"/>
      <c r="B803" s="9"/>
      <c r="C803" s="9"/>
      <c r="D803" s="9"/>
      <c r="E803" s="9"/>
      <c r="F803" s="9"/>
      <c r="G803" s="9"/>
      <c r="H803" s="9"/>
      <c r="I803" s="9"/>
      <c r="J803" s="9"/>
      <c r="K803" s="9"/>
      <c r="L803" s="9"/>
      <c r="M803" s="9"/>
      <c r="N803" s="9"/>
      <c r="O803" s="9"/>
      <c r="P803" s="9"/>
      <c r="Q803" s="9"/>
      <c r="R803" s="9"/>
      <c r="S803" s="9"/>
      <c r="T803" s="9"/>
      <c r="U803" s="9"/>
      <c r="V803" s="9"/>
      <c r="W803" s="9"/>
      <c r="X803" s="9"/>
      <c r="Y803" s="9"/>
      <c r="Z803" s="9"/>
    </row>
    <row r="804" ht="12.75" customHeight="1">
      <c r="A804" s="9"/>
      <c r="B804" s="9"/>
      <c r="C804" s="9"/>
      <c r="D804" s="9"/>
      <c r="E804" s="9"/>
      <c r="F804" s="9"/>
      <c r="G804" s="9"/>
      <c r="H804" s="9"/>
      <c r="I804" s="9"/>
      <c r="J804" s="9"/>
      <c r="K804" s="9"/>
      <c r="L804" s="9"/>
      <c r="M804" s="9"/>
      <c r="N804" s="9"/>
      <c r="O804" s="9"/>
      <c r="P804" s="9"/>
      <c r="Q804" s="9"/>
      <c r="R804" s="9"/>
      <c r="S804" s="9"/>
      <c r="T804" s="9"/>
      <c r="U804" s="9"/>
      <c r="V804" s="9"/>
      <c r="W804" s="9"/>
      <c r="X804" s="9"/>
      <c r="Y804" s="9"/>
      <c r="Z804" s="9"/>
    </row>
    <row r="805" ht="12.75" customHeight="1">
      <c r="A805" s="9"/>
      <c r="B805" s="9"/>
      <c r="C805" s="9"/>
      <c r="D805" s="9"/>
      <c r="E805" s="9"/>
      <c r="F805" s="9"/>
      <c r="G805" s="9"/>
      <c r="H805" s="9"/>
      <c r="I805" s="9"/>
      <c r="J805" s="9"/>
      <c r="K805" s="9"/>
      <c r="L805" s="9"/>
      <c r="M805" s="9"/>
      <c r="N805" s="9"/>
      <c r="O805" s="9"/>
      <c r="P805" s="9"/>
      <c r="Q805" s="9"/>
      <c r="R805" s="9"/>
      <c r="S805" s="9"/>
      <c r="T805" s="9"/>
      <c r="U805" s="9"/>
      <c r="V805" s="9"/>
      <c r="W805" s="9"/>
      <c r="X805" s="9"/>
      <c r="Y805" s="9"/>
      <c r="Z805" s="9"/>
    </row>
    <row r="806" ht="12.75" customHeight="1">
      <c r="A806" s="9"/>
      <c r="B806" s="9"/>
      <c r="C806" s="9"/>
      <c r="D806" s="9"/>
      <c r="E806" s="9"/>
      <c r="F806" s="9"/>
      <c r="G806" s="9"/>
      <c r="H806" s="9"/>
      <c r="I806" s="9"/>
      <c r="J806" s="9"/>
      <c r="K806" s="9"/>
      <c r="L806" s="9"/>
      <c r="M806" s="9"/>
      <c r="N806" s="9"/>
      <c r="O806" s="9"/>
      <c r="P806" s="9"/>
      <c r="Q806" s="9"/>
      <c r="R806" s="9"/>
      <c r="S806" s="9"/>
      <c r="T806" s="9"/>
      <c r="U806" s="9"/>
      <c r="V806" s="9"/>
      <c r="W806" s="9"/>
      <c r="X806" s="9"/>
      <c r="Y806" s="9"/>
      <c r="Z806" s="9"/>
    </row>
    <row r="807" ht="12.75" customHeight="1">
      <c r="A807" s="9"/>
      <c r="B807" s="9"/>
      <c r="C807" s="9"/>
      <c r="D807" s="9"/>
      <c r="E807" s="9"/>
      <c r="F807" s="9"/>
      <c r="G807" s="9"/>
      <c r="H807" s="9"/>
      <c r="I807" s="9"/>
      <c r="J807" s="9"/>
      <c r="K807" s="9"/>
      <c r="L807" s="9"/>
      <c r="M807" s="9"/>
      <c r="N807" s="9"/>
      <c r="O807" s="9"/>
      <c r="P807" s="9"/>
      <c r="Q807" s="9"/>
      <c r="R807" s="9"/>
      <c r="S807" s="9"/>
      <c r="T807" s="9"/>
      <c r="U807" s="9"/>
      <c r="V807" s="9"/>
      <c r="W807" s="9"/>
      <c r="X807" s="9"/>
      <c r="Y807" s="9"/>
      <c r="Z807" s="9"/>
    </row>
    <row r="808" ht="12.75" customHeight="1">
      <c r="A808" s="9"/>
      <c r="B808" s="9"/>
      <c r="C808" s="9"/>
      <c r="D808" s="9"/>
      <c r="E808" s="9"/>
      <c r="F808" s="9"/>
      <c r="G808" s="9"/>
      <c r="H808" s="9"/>
      <c r="I808" s="9"/>
      <c r="J808" s="9"/>
      <c r="K808" s="9"/>
      <c r="L808" s="9"/>
      <c r="M808" s="9"/>
      <c r="N808" s="9"/>
      <c r="O808" s="9"/>
      <c r="P808" s="9"/>
      <c r="Q808" s="9"/>
      <c r="R808" s="9"/>
      <c r="S808" s="9"/>
      <c r="T808" s="9"/>
      <c r="U808" s="9"/>
      <c r="V808" s="9"/>
      <c r="W808" s="9"/>
      <c r="X808" s="9"/>
      <c r="Y808" s="9"/>
      <c r="Z808" s="9"/>
    </row>
    <row r="809" ht="12.75" customHeight="1">
      <c r="A809" s="9"/>
      <c r="B809" s="9"/>
      <c r="C809" s="9"/>
      <c r="D809" s="9"/>
      <c r="E809" s="9"/>
      <c r="F809" s="9"/>
      <c r="G809" s="9"/>
      <c r="H809" s="9"/>
      <c r="I809" s="9"/>
      <c r="J809" s="9"/>
      <c r="K809" s="9"/>
      <c r="L809" s="9"/>
      <c r="M809" s="9"/>
      <c r="N809" s="9"/>
      <c r="O809" s="9"/>
      <c r="P809" s="9"/>
      <c r="Q809" s="9"/>
      <c r="R809" s="9"/>
      <c r="S809" s="9"/>
      <c r="T809" s="9"/>
      <c r="U809" s="9"/>
      <c r="V809" s="9"/>
      <c r="W809" s="9"/>
      <c r="X809" s="9"/>
      <c r="Y809" s="9"/>
      <c r="Z809" s="9"/>
    </row>
    <row r="810" ht="12.75" customHeight="1">
      <c r="A810" s="9"/>
      <c r="B810" s="9"/>
      <c r="C810" s="9"/>
      <c r="D810" s="9"/>
      <c r="E810" s="9"/>
      <c r="F810" s="9"/>
      <c r="G810" s="9"/>
      <c r="H810" s="9"/>
      <c r="I810" s="9"/>
      <c r="J810" s="9"/>
      <c r="K810" s="9"/>
      <c r="L810" s="9"/>
      <c r="M810" s="9"/>
      <c r="N810" s="9"/>
      <c r="O810" s="9"/>
      <c r="P810" s="9"/>
      <c r="Q810" s="9"/>
      <c r="R810" s="9"/>
      <c r="S810" s="9"/>
      <c r="T810" s="9"/>
      <c r="U810" s="9"/>
      <c r="V810" s="9"/>
      <c r="W810" s="9"/>
      <c r="X810" s="9"/>
      <c r="Y810" s="9"/>
      <c r="Z810" s="9"/>
    </row>
    <row r="811" ht="12.75" customHeight="1">
      <c r="A811" s="9"/>
      <c r="B811" s="9"/>
      <c r="C811" s="9"/>
      <c r="D811" s="9"/>
      <c r="E811" s="9"/>
      <c r="F811" s="9"/>
      <c r="G811" s="9"/>
      <c r="H811" s="9"/>
      <c r="I811" s="9"/>
      <c r="J811" s="9"/>
      <c r="K811" s="9"/>
      <c r="L811" s="9"/>
      <c r="M811" s="9"/>
      <c r="N811" s="9"/>
      <c r="O811" s="9"/>
      <c r="P811" s="9"/>
      <c r="Q811" s="9"/>
      <c r="R811" s="9"/>
      <c r="S811" s="9"/>
      <c r="T811" s="9"/>
      <c r="U811" s="9"/>
      <c r="V811" s="9"/>
      <c r="W811" s="9"/>
      <c r="X811" s="9"/>
      <c r="Y811" s="9"/>
      <c r="Z811" s="9"/>
    </row>
    <row r="812" ht="12.75" customHeight="1">
      <c r="A812" s="9"/>
      <c r="B812" s="9"/>
      <c r="C812" s="9"/>
      <c r="D812" s="9"/>
      <c r="E812" s="9"/>
      <c r="F812" s="9"/>
      <c r="G812" s="9"/>
      <c r="H812" s="9"/>
      <c r="I812" s="9"/>
      <c r="J812" s="9"/>
      <c r="K812" s="9"/>
      <c r="L812" s="9"/>
      <c r="M812" s="9"/>
      <c r="N812" s="9"/>
      <c r="O812" s="9"/>
      <c r="P812" s="9"/>
      <c r="Q812" s="9"/>
      <c r="R812" s="9"/>
      <c r="S812" s="9"/>
      <c r="T812" s="9"/>
      <c r="U812" s="9"/>
      <c r="V812" s="9"/>
      <c r="W812" s="9"/>
      <c r="X812" s="9"/>
      <c r="Y812" s="9"/>
      <c r="Z812" s="9"/>
    </row>
    <row r="813" ht="12.75" customHeight="1">
      <c r="A813" s="9"/>
      <c r="B813" s="9"/>
      <c r="C813" s="9"/>
      <c r="D813" s="9"/>
      <c r="E813" s="9"/>
      <c r="F813" s="9"/>
      <c r="G813" s="9"/>
      <c r="H813" s="9"/>
      <c r="I813" s="9"/>
      <c r="J813" s="9"/>
      <c r="K813" s="9"/>
      <c r="L813" s="9"/>
      <c r="M813" s="9"/>
      <c r="N813" s="9"/>
      <c r="O813" s="9"/>
      <c r="P813" s="9"/>
      <c r="Q813" s="9"/>
      <c r="R813" s="9"/>
      <c r="S813" s="9"/>
      <c r="T813" s="9"/>
      <c r="U813" s="9"/>
      <c r="V813" s="9"/>
      <c r="W813" s="9"/>
      <c r="X813" s="9"/>
      <c r="Y813" s="9"/>
      <c r="Z813" s="9"/>
    </row>
    <row r="814" ht="12.75" customHeight="1">
      <c r="A814" s="9"/>
      <c r="B814" s="9"/>
      <c r="C814" s="9"/>
      <c r="D814" s="9"/>
      <c r="E814" s="9"/>
      <c r="F814" s="9"/>
      <c r="G814" s="9"/>
      <c r="H814" s="9"/>
      <c r="I814" s="9"/>
      <c r="J814" s="9"/>
      <c r="K814" s="9"/>
      <c r="L814" s="9"/>
      <c r="M814" s="9"/>
      <c r="N814" s="9"/>
      <c r="O814" s="9"/>
      <c r="P814" s="9"/>
      <c r="Q814" s="9"/>
      <c r="R814" s="9"/>
      <c r="S814" s="9"/>
      <c r="T814" s="9"/>
      <c r="U814" s="9"/>
      <c r="V814" s="9"/>
      <c r="W814" s="9"/>
      <c r="X814" s="9"/>
      <c r="Y814" s="9"/>
      <c r="Z814" s="9"/>
    </row>
    <row r="815" ht="12.75" customHeight="1">
      <c r="A815" s="9"/>
      <c r="B815" s="9"/>
      <c r="C815" s="9"/>
      <c r="D815" s="9"/>
      <c r="E815" s="9"/>
      <c r="F815" s="9"/>
      <c r="G815" s="9"/>
      <c r="H815" s="9"/>
      <c r="I815" s="9"/>
      <c r="J815" s="9"/>
      <c r="K815" s="9"/>
      <c r="L815" s="9"/>
      <c r="M815" s="9"/>
      <c r="N815" s="9"/>
      <c r="O815" s="9"/>
      <c r="P815" s="9"/>
      <c r="Q815" s="9"/>
      <c r="R815" s="9"/>
      <c r="S815" s="9"/>
      <c r="T815" s="9"/>
      <c r="U815" s="9"/>
      <c r="V815" s="9"/>
      <c r="W815" s="9"/>
      <c r="X815" s="9"/>
      <c r="Y815" s="9"/>
      <c r="Z815" s="9"/>
    </row>
    <row r="816" ht="12.75" customHeight="1">
      <c r="A816" s="9"/>
      <c r="B816" s="9"/>
      <c r="C816" s="9"/>
      <c r="D816" s="9"/>
      <c r="E816" s="9"/>
      <c r="F816" s="9"/>
      <c r="G816" s="9"/>
      <c r="H816" s="9"/>
      <c r="I816" s="9"/>
      <c r="J816" s="9"/>
      <c r="K816" s="9"/>
      <c r="L816" s="9"/>
      <c r="M816" s="9"/>
      <c r="N816" s="9"/>
      <c r="O816" s="9"/>
      <c r="P816" s="9"/>
      <c r="Q816" s="9"/>
      <c r="R816" s="9"/>
      <c r="S816" s="9"/>
      <c r="T816" s="9"/>
      <c r="U816" s="9"/>
      <c r="V816" s="9"/>
      <c r="W816" s="9"/>
      <c r="X816" s="9"/>
      <c r="Y816" s="9"/>
      <c r="Z816" s="9"/>
    </row>
    <row r="817" ht="12.75" customHeight="1">
      <c r="A817" s="9"/>
      <c r="B817" s="9"/>
      <c r="C817" s="9"/>
      <c r="D817" s="9"/>
      <c r="E817" s="9"/>
      <c r="F817" s="9"/>
      <c r="G817" s="9"/>
      <c r="H817" s="9"/>
      <c r="I817" s="9"/>
      <c r="J817" s="9"/>
      <c r="K817" s="9"/>
      <c r="L817" s="9"/>
      <c r="M817" s="9"/>
      <c r="N817" s="9"/>
      <c r="O817" s="9"/>
      <c r="P817" s="9"/>
      <c r="Q817" s="9"/>
      <c r="R817" s="9"/>
      <c r="S817" s="9"/>
      <c r="T817" s="9"/>
      <c r="U817" s="9"/>
      <c r="V817" s="9"/>
      <c r="W817" s="9"/>
      <c r="X817" s="9"/>
      <c r="Y817" s="9"/>
      <c r="Z817" s="9"/>
    </row>
    <row r="818" ht="12.75" customHeight="1">
      <c r="A818" s="9"/>
      <c r="B818" s="9"/>
      <c r="C818" s="9"/>
      <c r="D818" s="9"/>
      <c r="E818" s="9"/>
      <c r="F818" s="9"/>
      <c r="G818" s="9"/>
      <c r="H818" s="9"/>
      <c r="I818" s="9"/>
      <c r="J818" s="9"/>
      <c r="K818" s="9"/>
      <c r="L818" s="9"/>
      <c r="M818" s="9"/>
      <c r="N818" s="9"/>
      <c r="O818" s="9"/>
      <c r="P818" s="9"/>
      <c r="Q818" s="9"/>
      <c r="R818" s="9"/>
      <c r="S818" s="9"/>
      <c r="T818" s="9"/>
      <c r="U818" s="9"/>
      <c r="V818" s="9"/>
      <c r="W818" s="9"/>
      <c r="X818" s="9"/>
      <c r="Y818" s="9"/>
      <c r="Z818" s="9"/>
    </row>
    <row r="819" ht="12.75" customHeight="1">
      <c r="A819" s="9"/>
      <c r="B819" s="9"/>
      <c r="C819" s="9"/>
      <c r="D819" s="9"/>
      <c r="E819" s="9"/>
      <c r="F819" s="9"/>
      <c r="G819" s="9"/>
      <c r="H819" s="9"/>
      <c r="I819" s="9"/>
      <c r="J819" s="9"/>
      <c r="K819" s="9"/>
      <c r="L819" s="9"/>
      <c r="M819" s="9"/>
      <c r="N819" s="9"/>
      <c r="O819" s="9"/>
      <c r="P819" s="9"/>
      <c r="Q819" s="9"/>
      <c r="R819" s="9"/>
      <c r="S819" s="9"/>
      <c r="T819" s="9"/>
      <c r="U819" s="9"/>
      <c r="V819" s="9"/>
      <c r="W819" s="9"/>
      <c r="X819" s="9"/>
      <c r="Y819" s="9"/>
      <c r="Z819" s="9"/>
    </row>
    <row r="820" ht="12.75" customHeight="1">
      <c r="A820" s="9"/>
      <c r="B820" s="9"/>
      <c r="C820" s="9"/>
      <c r="D820" s="9"/>
      <c r="E820" s="9"/>
      <c r="F820" s="9"/>
      <c r="G820" s="9"/>
      <c r="H820" s="9"/>
      <c r="I820" s="9"/>
      <c r="J820" s="9"/>
      <c r="K820" s="9"/>
      <c r="L820" s="9"/>
      <c r="M820" s="9"/>
      <c r="N820" s="9"/>
      <c r="O820" s="9"/>
      <c r="P820" s="9"/>
      <c r="Q820" s="9"/>
      <c r="R820" s="9"/>
      <c r="S820" s="9"/>
      <c r="T820" s="9"/>
      <c r="U820" s="9"/>
      <c r="V820" s="9"/>
      <c r="W820" s="9"/>
      <c r="X820" s="9"/>
      <c r="Y820" s="9"/>
      <c r="Z820" s="9"/>
    </row>
    <row r="821" ht="12.75" customHeight="1">
      <c r="A821" s="9"/>
      <c r="B821" s="9"/>
      <c r="C821" s="9"/>
      <c r="D821" s="9"/>
      <c r="E821" s="9"/>
      <c r="F821" s="9"/>
      <c r="G821" s="9"/>
      <c r="H821" s="9"/>
      <c r="I821" s="9"/>
      <c r="J821" s="9"/>
      <c r="K821" s="9"/>
      <c r="L821" s="9"/>
      <c r="M821" s="9"/>
      <c r="N821" s="9"/>
      <c r="O821" s="9"/>
      <c r="P821" s="9"/>
      <c r="Q821" s="9"/>
      <c r="R821" s="9"/>
      <c r="S821" s="9"/>
      <c r="T821" s="9"/>
      <c r="U821" s="9"/>
      <c r="V821" s="9"/>
      <c r="W821" s="9"/>
      <c r="X821" s="9"/>
      <c r="Y821" s="9"/>
      <c r="Z821" s="9"/>
    </row>
    <row r="822" ht="12.75" customHeight="1">
      <c r="A822" s="9"/>
      <c r="B822" s="9"/>
      <c r="C822" s="9"/>
      <c r="D822" s="9"/>
      <c r="E822" s="9"/>
      <c r="F822" s="9"/>
      <c r="G822" s="9"/>
      <c r="H822" s="9"/>
      <c r="I822" s="9"/>
      <c r="J822" s="9"/>
      <c r="K822" s="9"/>
      <c r="L822" s="9"/>
      <c r="M822" s="9"/>
      <c r="N822" s="9"/>
      <c r="O822" s="9"/>
      <c r="P822" s="9"/>
      <c r="Q822" s="9"/>
      <c r="R822" s="9"/>
      <c r="S822" s="9"/>
      <c r="T822" s="9"/>
      <c r="U822" s="9"/>
      <c r="V822" s="9"/>
      <c r="W822" s="9"/>
      <c r="X822" s="9"/>
      <c r="Y822" s="9"/>
      <c r="Z822" s="9"/>
    </row>
    <row r="823" ht="12.75" customHeight="1">
      <c r="A823" s="9"/>
      <c r="B823" s="9"/>
      <c r="C823" s="9"/>
      <c r="D823" s="9"/>
      <c r="E823" s="9"/>
      <c r="F823" s="9"/>
      <c r="G823" s="9"/>
      <c r="H823" s="9"/>
      <c r="I823" s="9"/>
      <c r="J823" s="9"/>
      <c r="K823" s="9"/>
      <c r="L823" s="9"/>
      <c r="M823" s="9"/>
      <c r="N823" s="9"/>
      <c r="O823" s="9"/>
      <c r="P823" s="9"/>
      <c r="Q823" s="9"/>
      <c r="R823" s="9"/>
      <c r="S823" s="9"/>
      <c r="T823" s="9"/>
      <c r="U823" s="9"/>
      <c r="V823" s="9"/>
      <c r="W823" s="9"/>
      <c r="X823" s="9"/>
      <c r="Y823" s="9"/>
      <c r="Z823" s="9"/>
    </row>
    <row r="824" ht="12.75" customHeight="1">
      <c r="A824" s="9"/>
      <c r="B824" s="9"/>
      <c r="C824" s="9"/>
      <c r="D824" s="9"/>
      <c r="E824" s="9"/>
      <c r="F824" s="9"/>
      <c r="G824" s="9"/>
      <c r="H824" s="9"/>
      <c r="I824" s="9"/>
      <c r="J824" s="9"/>
      <c r="K824" s="9"/>
      <c r="L824" s="9"/>
      <c r="M824" s="9"/>
      <c r="N824" s="9"/>
      <c r="O824" s="9"/>
      <c r="P824" s="9"/>
      <c r="Q824" s="9"/>
      <c r="R824" s="9"/>
      <c r="S824" s="9"/>
      <c r="T824" s="9"/>
      <c r="U824" s="9"/>
      <c r="V824" s="9"/>
      <c r="W824" s="9"/>
      <c r="X824" s="9"/>
      <c r="Y824" s="9"/>
      <c r="Z824" s="9"/>
    </row>
    <row r="825" ht="12.75" customHeight="1">
      <c r="A825" s="9"/>
      <c r="B825" s="9"/>
      <c r="C825" s="9"/>
      <c r="D825" s="9"/>
      <c r="E825" s="9"/>
      <c r="F825" s="9"/>
      <c r="G825" s="9"/>
      <c r="H825" s="9"/>
      <c r="I825" s="9"/>
      <c r="J825" s="9"/>
      <c r="K825" s="9"/>
      <c r="L825" s="9"/>
      <c r="M825" s="9"/>
      <c r="N825" s="9"/>
      <c r="O825" s="9"/>
      <c r="P825" s="9"/>
      <c r="Q825" s="9"/>
      <c r="R825" s="9"/>
      <c r="S825" s="9"/>
      <c r="T825" s="9"/>
      <c r="U825" s="9"/>
      <c r="V825" s="9"/>
      <c r="W825" s="9"/>
      <c r="X825" s="9"/>
      <c r="Y825" s="9"/>
      <c r="Z825" s="9"/>
    </row>
    <row r="826" ht="12.75" customHeight="1">
      <c r="A826" s="9"/>
      <c r="B826" s="9"/>
      <c r="C826" s="9"/>
      <c r="D826" s="9"/>
      <c r="E826" s="9"/>
      <c r="F826" s="9"/>
      <c r="G826" s="9"/>
      <c r="H826" s="9"/>
      <c r="I826" s="9"/>
      <c r="J826" s="9"/>
      <c r="K826" s="9"/>
      <c r="L826" s="9"/>
      <c r="M826" s="9"/>
      <c r="N826" s="9"/>
      <c r="O826" s="9"/>
      <c r="P826" s="9"/>
      <c r="Q826" s="9"/>
      <c r="R826" s="9"/>
      <c r="S826" s="9"/>
      <c r="T826" s="9"/>
      <c r="U826" s="9"/>
      <c r="V826" s="9"/>
      <c r="W826" s="9"/>
      <c r="X826" s="9"/>
      <c r="Y826" s="9"/>
      <c r="Z826" s="9"/>
    </row>
    <row r="827" ht="12.75" customHeight="1">
      <c r="A827" s="9"/>
      <c r="B827" s="9"/>
      <c r="C827" s="9"/>
      <c r="D827" s="9"/>
      <c r="E827" s="9"/>
      <c r="F827" s="9"/>
      <c r="G827" s="9"/>
      <c r="H827" s="9"/>
      <c r="I827" s="9"/>
      <c r="J827" s="9"/>
      <c r="K827" s="9"/>
      <c r="L827" s="9"/>
      <c r="M827" s="9"/>
      <c r="N827" s="9"/>
      <c r="O827" s="9"/>
      <c r="P827" s="9"/>
      <c r="Q827" s="9"/>
      <c r="R827" s="9"/>
      <c r="S827" s="9"/>
      <c r="T827" s="9"/>
      <c r="U827" s="9"/>
      <c r="V827" s="9"/>
      <c r="W827" s="9"/>
      <c r="X827" s="9"/>
      <c r="Y827" s="9"/>
      <c r="Z827" s="9"/>
    </row>
    <row r="828" ht="12.75" customHeight="1">
      <c r="A828" s="9"/>
      <c r="B828" s="9"/>
      <c r="C828" s="9"/>
      <c r="D828" s="9"/>
      <c r="E828" s="9"/>
      <c r="F828" s="9"/>
      <c r="G828" s="9"/>
      <c r="H828" s="9"/>
      <c r="I828" s="9"/>
      <c r="J828" s="9"/>
      <c r="K828" s="9"/>
      <c r="L828" s="9"/>
      <c r="M828" s="9"/>
      <c r="N828" s="9"/>
      <c r="O828" s="9"/>
      <c r="P828" s="9"/>
      <c r="Q828" s="9"/>
      <c r="R828" s="9"/>
      <c r="S828" s="9"/>
      <c r="T828" s="9"/>
      <c r="U828" s="9"/>
      <c r="V828" s="9"/>
      <c r="W828" s="9"/>
      <c r="X828" s="9"/>
      <c r="Y828" s="9"/>
      <c r="Z828" s="9"/>
    </row>
    <row r="829" ht="12.75" customHeight="1">
      <c r="A829" s="9"/>
      <c r="B829" s="9"/>
      <c r="C829" s="9"/>
      <c r="D829" s="9"/>
      <c r="E829" s="9"/>
      <c r="F829" s="9"/>
      <c r="G829" s="9"/>
      <c r="H829" s="9"/>
      <c r="I829" s="9"/>
      <c r="J829" s="9"/>
      <c r="K829" s="9"/>
      <c r="L829" s="9"/>
      <c r="M829" s="9"/>
      <c r="N829" s="9"/>
      <c r="O829" s="9"/>
      <c r="P829" s="9"/>
      <c r="Q829" s="9"/>
      <c r="R829" s="9"/>
      <c r="S829" s="9"/>
      <c r="T829" s="9"/>
      <c r="U829" s="9"/>
      <c r="V829" s="9"/>
      <c r="W829" s="9"/>
      <c r="X829" s="9"/>
      <c r="Y829" s="9"/>
      <c r="Z829" s="9"/>
    </row>
    <row r="830" ht="12.75" customHeight="1">
      <c r="A830" s="9"/>
      <c r="B830" s="9"/>
      <c r="C830" s="9"/>
      <c r="D830" s="9"/>
      <c r="E830" s="9"/>
      <c r="F830" s="9"/>
      <c r="G830" s="9"/>
      <c r="H830" s="9"/>
      <c r="I830" s="9"/>
      <c r="J830" s="9"/>
      <c r="K830" s="9"/>
      <c r="L830" s="9"/>
      <c r="M830" s="9"/>
      <c r="N830" s="9"/>
      <c r="O830" s="9"/>
      <c r="P830" s="9"/>
      <c r="Q830" s="9"/>
      <c r="R830" s="9"/>
      <c r="S830" s="9"/>
      <c r="T830" s="9"/>
      <c r="U830" s="9"/>
      <c r="V830" s="9"/>
      <c r="W830" s="9"/>
      <c r="X830" s="9"/>
      <c r="Y830" s="9"/>
      <c r="Z830" s="9"/>
    </row>
    <row r="831" ht="12.75" customHeight="1">
      <c r="A831" s="9"/>
      <c r="B831" s="9"/>
      <c r="C831" s="9"/>
      <c r="D831" s="9"/>
      <c r="E831" s="9"/>
      <c r="F831" s="9"/>
      <c r="G831" s="9"/>
      <c r="H831" s="9"/>
      <c r="I831" s="9"/>
      <c r="J831" s="9"/>
      <c r="K831" s="9"/>
      <c r="L831" s="9"/>
      <c r="M831" s="9"/>
      <c r="N831" s="9"/>
      <c r="O831" s="9"/>
      <c r="P831" s="9"/>
      <c r="Q831" s="9"/>
      <c r="R831" s="9"/>
      <c r="S831" s="9"/>
      <c r="T831" s="9"/>
      <c r="U831" s="9"/>
      <c r="V831" s="9"/>
      <c r="W831" s="9"/>
      <c r="X831" s="9"/>
      <c r="Y831" s="9"/>
      <c r="Z831" s="9"/>
    </row>
    <row r="832" ht="12.75" customHeight="1">
      <c r="A832" s="9"/>
      <c r="B832" s="9"/>
      <c r="C832" s="9"/>
      <c r="D832" s="9"/>
      <c r="E832" s="9"/>
      <c r="F832" s="9"/>
      <c r="G832" s="9"/>
      <c r="H832" s="9"/>
      <c r="I832" s="9"/>
      <c r="J832" s="9"/>
      <c r="K832" s="9"/>
      <c r="L832" s="9"/>
      <c r="M832" s="9"/>
      <c r="N832" s="9"/>
      <c r="O832" s="9"/>
      <c r="P832" s="9"/>
      <c r="Q832" s="9"/>
      <c r="R832" s="9"/>
      <c r="S832" s="9"/>
      <c r="T832" s="9"/>
      <c r="U832" s="9"/>
      <c r="V832" s="9"/>
      <c r="W832" s="9"/>
      <c r="X832" s="9"/>
      <c r="Y832" s="9"/>
      <c r="Z832" s="9"/>
    </row>
    <row r="833" ht="12.75" customHeight="1">
      <c r="A833" s="9"/>
      <c r="B833" s="9"/>
      <c r="C833" s="9"/>
      <c r="D833" s="9"/>
      <c r="E833" s="9"/>
      <c r="F833" s="9"/>
      <c r="G833" s="9"/>
      <c r="H833" s="9"/>
      <c r="I833" s="9"/>
      <c r="J833" s="9"/>
      <c r="K833" s="9"/>
      <c r="L833" s="9"/>
      <c r="M833" s="9"/>
      <c r="N833" s="9"/>
      <c r="O833" s="9"/>
      <c r="P833" s="9"/>
      <c r="Q833" s="9"/>
      <c r="R833" s="9"/>
      <c r="S833" s="9"/>
      <c r="T833" s="9"/>
      <c r="U833" s="9"/>
      <c r="V833" s="9"/>
      <c r="W833" s="9"/>
      <c r="X833" s="9"/>
      <c r="Y833" s="9"/>
      <c r="Z833" s="9"/>
    </row>
    <row r="834" ht="12.75" customHeight="1">
      <c r="A834" s="9"/>
      <c r="B834" s="9"/>
      <c r="C834" s="9"/>
      <c r="D834" s="9"/>
      <c r="E834" s="9"/>
      <c r="F834" s="9"/>
      <c r="G834" s="9"/>
      <c r="H834" s="9"/>
      <c r="I834" s="9"/>
      <c r="J834" s="9"/>
      <c r="K834" s="9"/>
      <c r="L834" s="9"/>
      <c r="M834" s="9"/>
      <c r="N834" s="9"/>
      <c r="O834" s="9"/>
      <c r="P834" s="9"/>
      <c r="Q834" s="9"/>
      <c r="R834" s="9"/>
      <c r="S834" s="9"/>
      <c r="T834" s="9"/>
      <c r="U834" s="9"/>
      <c r="V834" s="9"/>
      <c r="W834" s="9"/>
      <c r="X834" s="9"/>
      <c r="Y834" s="9"/>
      <c r="Z834" s="9"/>
    </row>
    <row r="835" ht="12.75" customHeight="1">
      <c r="A835" s="9"/>
      <c r="B835" s="9"/>
      <c r="C835" s="9"/>
      <c r="D835" s="9"/>
      <c r="E835" s="9"/>
      <c r="F835" s="9"/>
      <c r="G835" s="9"/>
      <c r="H835" s="9"/>
      <c r="I835" s="9"/>
      <c r="J835" s="9"/>
      <c r="K835" s="9"/>
      <c r="L835" s="9"/>
      <c r="M835" s="9"/>
      <c r="N835" s="9"/>
      <c r="O835" s="9"/>
      <c r="P835" s="9"/>
      <c r="Q835" s="9"/>
      <c r="R835" s="9"/>
      <c r="S835" s="9"/>
      <c r="T835" s="9"/>
      <c r="U835" s="9"/>
      <c r="V835" s="9"/>
      <c r="W835" s="9"/>
      <c r="X835" s="9"/>
      <c r="Y835" s="9"/>
      <c r="Z835" s="9"/>
    </row>
    <row r="836" ht="12.75" customHeight="1">
      <c r="A836" s="9"/>
      <c r="B836" s="9"/>
      <c r="C836" s="9"/>
      <c r="D836" s="9"/>
      <c r="E836" s="9"/>
      <c r="F836" s="9"/>
      <c r="G836" s="9"/>
      <c r="H836" s="9"/>
      <c r="I836" s="9"/>
      <c r="J836" s="9"/>
      <c r="K836" s="9"/>
      <c r="L836" s="9"/>
      <c r="M836" s="9"/>
      <c r="N836" s="9"/>
      <c r="O836" s="9"/>
      <c r="P836" s="9"/>
      <c r="Q836" s="9"/>
      <c r="R836" s="9"/>
      <c r="S836" s="9"/>
      <c r="T836" s="9"/>
      <c r="U836" s="9"/>
      <c r="V836" s="9"/>
      <c r="W836" s="9"/>
      <c r="X836" s="9"/>
      <c r="Y836" s="9"/>
      <c r="Z836" s="9"/>
    </row>
    <row r="837" ht="12.75" customHeight="1">
      <c r="A837" s="9"/>
      <c r="B837" s="9"/>
      <c r="C837" s="9"/>
      <c r="D837" s="9"/>
      <c r="E837" s="9"/>
      <c r="F837" s="9"/>
      <c r="G837" s="9"/>
      <c r="H837" s="9"/>
      <c r="I837" s="9"/>
      <c r="J837" s="9"/>
      <c r="K837" s="9"/>
      <c r="L837" s="9"/>
      <c r="M837" s="9"/>
      <c r="N837" s="9"/>
      <c r="O837" s="9"/>
      <c r="P837" s="9"/>
      <c r="Q837" s="9"/>
      <c r="R837" s="9"/>
      <c r="S837" s="9"/>
      <c r="T837" s="9"/>
      <c r="U837" s="9"/>
      <c r="V837" s="9"/>
      <c r="W837" s="9"/>
      <c r="X837" s="9"/>
      <c r="Y837" s="9"/>
      <c r="Z837" s="9"/>
    </row>
    <row r="838" ht="12.75" customHeight="1">
      <c r="A838" s="9"/>
      <c r="B838" s="9"/>
      <c r="C838" s="9"/>
      <c r="D838" s="9"/>
      <c r="E838" s="9"/>
      <c r="F838" s="9"/>
      <c r="G838" s="9"/>
      <c r="H838" s="9"/>
      <c r="I838" s="9"/>
      <c r="J838" s="9"/>
      <c r="K838" s="9"/>
      <c r="L838" s="9"/>
      <c r="M838" s="9"/>
      <c r="N838" s="9"/>
      <c r="O838" s="9"/>
      <c r="P838" s="9"/>
      <c r="Q838" s="9"/>
      <c r="R838" s="9"/>
      <c r="S838" s="9"/>
      <c r="T838" s="9"/>
      <c r="U838" s="9"/>
      <c r="V838" s="9"/>
      <c r="W838" s="9"/>
      <c r="X838" s="9"/>
      <c r="Y838" s="9"/>
      <c r="Z838" s="9"/>
    </row>
    <row r="839" ht="12.75" customHeight="1">
      <c r="A839" s="9"/>
      <c r="B839" s="9"/>
      <c r="C839" s="9"/>
      <c r="D839" s="9"/>
      <c r="E839" s="9"/>
      <c r="F839" s="9"/>
      <c r="G839" s="9"/>
      <c r="H839" s="9"/>
      <c r="I839" s="9"/>
      <c r="J839" s="9"/>
      <c r="K839" s="9"/>
      <c r="L839" s="9"/>
      <c r="M839" s="9"/>
      <c r="N839" s="9"/>
      <c r="O839" s="9"/>
      <c r="P839" s="9"/>
      <c r="Q839" s="9"/>
      <c r="R839" s="9"/>
      <c r="S839" s="9"/>
      <c r="T839" s="9"/>
      <c r="U839" s="9"/>
      <c r="V839" s="9"/>
      <c r="W839" s="9"/>
      <c r="X839" s="9"/>
      <c r="Y839" s="9"/>
      <c r="Z839" s="9"/>
    </row>
    <row r="840" ht="12.75" customHeight="1">
      <c r="A840" s="9"/>
      <c r="B840" s="9"/>
      <c r="C840" s="9"/>
      <c r="D840" s="9"/>
      <c r="E840" s="9"/>
      <c r="F840" s="9"/>
      <c r="G840" s="9"/>
      <c r="H840" s="9"/>
      <c r="I840" s="9"/>
      <c r="J840" s="9"/>
      <c r="K840" s="9"/>
      <c r="L840" s="9"/>
      <c r="M840" s="9"/>
      <c r="N840" s="9"/>
      <c r="O840" s="9"/>
      <c r="P840" s="9"/>
      <c r="Q840" s="9"/>
      <c r="R840" s="9"/>
      <c r="S840" s="9"/>
      <c r="T840" s="9"/>
      <c r="U840" s="9"/>
      <c r="V840" s="9"/>
      <c r="W840" s="9"/>
      <c r="X840" s="9"/>
      <c r="Y840" s="9"/>
      <c r="Z840" s="9"/>
    </row>
    <row r="841" ht="12.75" customHeight="1">
      <c r="A841" s="9"/>
      <c r="B841" s="9"/>
      <c r="C841" s="9"/>
      <c r="D841" s="9"/>
      <c r="E841" s="9"/>
      <c r="F841" s="9"/>
      <c r="G841" s="9"/>
      <c r="H841" s="9"/>
      <c r="I841" s="9"/>
      <c r="J841" s="9"/>
      <c r="K841" s="9"/>
      <c r="L841" s="9"/>
      <c r="M841" s="9"/>
      <c r="N841" s="9"/>
      <c r="O841" s="9"/>
      <c r="P841" s="9"/>
      <c r="Q841" s="9"/>
      <c r="R841" s="9"/>
      <c r="S841" s="9"/>
      <c r="T841" s="9"/>
      <c r="U841" s="9"/>
      <c r="V841" s="9"/>
      <c r="W841" s="9"/>
      <c r="X841" s="9"/>
      <c r="Y841" s="9"/>
      <c r="Z841" s="9"/>
    </row>
    <row r="842" ht="12.75" customHeight="1">
      <c r="A842" s="9"/>
      <c r="B842" s="9"/>
      <c r="C842" s="9"/>
      <c r="D842" s="9"/>
      <c r="E842" s="9"/>
      <c r="F842" s="9"/>
      <c r="G842" s="9"/>
      <c r="H842" s="9"/>
      <c r="I842" s="9"/>
      <c r="J842" s="9"/>
      <c r="K842" s="9"/>
      <c r="L842" s="9"/>
      <c r="M842" s="9"/>
      <c r="N842" s="9"/>
      <c r="O842" s="9"/>
      <c r="P842" s="9"/>
      <c r="Q842" s="9"/>
      <c r="R842" s="9"/>
      <c r="S842" s="9"/>
      <c r="T842" s="9"/>
      <c r="U842" s="9"/>
      <c r="V842" s="9"/>
      <c r="W842" s="9"/>
      <c r="X842" s="9"/>
      <c r="Y842" s="9"/>
      <c r="Z842" s="9"/>
    </row>
    <row r="843" ht="12.75" customHeight="1">
      <c r="A843" s="9"/>
      <c r="B843" s="9"/>
      <c r="C843" s="9"/>
      <c r="D843" s="9"/>
      <c r="E843" s="9"/>
      <c r="F843" s="9"/>
      <c r="G843" s="9"/>
      <c r="H843" s="9"/>
      <c r="I843" s="9"/>
      <c r="J843" s="9"/>
      <c r="K843" s="9"/>
      <c r="L843" s="9"/>
      <c r="M843" s="9"/>
      <c r="N843" s="9"/>
      <c r="O843" s="9"/>
      <c r="P843" s="9"/>
      <c r="Q843" s="9"/>
      <c r="R843" s="9"/>
      <c r="S843" s="9"/>
      <c r="T843" s="9"/>
      <c r="U843" s="9"/>
      <c r="V843" s="9"/>
      <c r="W843" s="9"/>
      <c r="X843" s="9"/>
      <c r="Y843" s="9"/>
      <c r="Z843" s="9"/>
    </row>
    <row r="844" ht="12.75" customHeight="1">
      <c r="A844" s="9"/>
      <c r="B844" s="9"/>
      <c r="C844" s="9"/>
      <c r="D844" s="9"/>
      <c r="E844" s="9"/>
      <c r="F844" s="9"/>
      <c r="G844" s="9"/>
      <c r="H844" s="9"/>
      <c r="I844" s="9"/>
      <c r="J844" s="9"/>
      <c r="K844" s="9"/>
      <c r="L844" s="9"/>
      <c r="M844" s="9"/>
      <c r="N844" s="9"/>
      <c r="O844" s="9"/>
      <c r="P844" s="9"/>
      <c r="Q844" s="9"/>
      <c r="R844" s="9"/>
      <c r="S844" s="9"/>
      <c r="T844" s="9"/>
      <c r="U844" s="9"/>
      <c r="V844" s="9"/>
      <c r="W844" s="9"/>
      <c r="X844" s="9"/>
      <c r="Y844" s="9"/>
      <c r="Z844" s="9"/>
    </row>
    <row r="845" ht="12.75" customHeight="1">
      <c r="A845" s="9"/>
      <c r="B845" s="9"/>
      <c r="C845" s="9"/>
      <c r="D845" s="9"/>
      <c r="E845" s="9"/>
      <c r="F845" s="9"/>
      <c r="G845" s="9"/>
      <c r="H845" s="9"/>
      <c r="I845" s="9"/>
      <c r="J845" s="9"/>
      <c r="K845" s="9"/>
      <c r="L845" s="9"/>
      <c r="M845" s="9"/>
      <c r="N845" s="9"/>
      <c r="O845" s="9"/>
      <c r="P845" s="9"/>
      <c r="Q845" s="9"/>
      <c r="R845" s="9"/>
      <c r="S845" s="9"/>
      <c r="T845" s="9"/>
      <c r="U845" s="9"/>
      <c r="V845" s="9"/>
      <c r="W845" s="9"/>
      <c r="X845" s="9"/>
      <c r="Y845" s="9"/>
      <c r="Z845" s="9"/>
    </row>
    <row r="846" ht="12.75" customHeight="1">
      <c r="A846" s="9"/>
      <c r="B846" s="9"/>
      <c r="C846" s="9"/>
      <c r="D846" s="9"/>
      <c r="E846" s="9"/>
      <c r="F846" s="9"/>
      <c r="G846" s="9"/>
      <c r="H846" s="9"/>
      <c r="I846" s="9"/>
      <c r="J846" s="9"/>
      <c r="K846" s="9"/>
      <c r="L846" s="9"/>
      <c r="M846" s="9"/>
      <c r="N846" s="9"/>
      <c r="O846" s="9"/>
      <c r="P846" s="9"/>
      <c r="Q846" s="9"/>
      <c r="R846" s="9"/>
      <c r="S846" s="9"/>
      <c r="T846" s="9"/>
      <c r="U846" s="9"/>
      <c r="V846" s="9"/>
      <c r="W846" s="9"/>
      <c r="X846" s="9"/>
      <c r="Y846" s="9"/>
      <c r="Z846" s="9"/>
    </row>
    <row r="847" ht="12.75" customHeight="1">
      <c r="A847" s="9"/>
      <c r="B847" s="9"/>
      <c r="C847" s="9"/>
      <c r="D847" s="9"/>
      <c r="E847" s="9"/>
      <c r="F847" s="9"/>
      <c r="G847" s="9"/>
      <c r="H847" s="9"/>
      <c r="I847" s="9"/>
      <c r="J847" s="9"/>
      <c r="K847" s="9"/>
      <c r="L847" s="9"/>
      <c r="M847" s="9"/>
      <c r="N847" s="9"/>
      <c r="O847" s="9"/>
      <c r="P847" s="9"/>
      <c r="Q847" s="9"/>
      <c r="R847" s="9"/>
      <c r="S847" s="9"/>
      <c r="T847" s="9"/>
      <c r="U847" s="9"/>
      <c r="V847" s="9"/>
      <c r="W847" s="9"/>
      <c r="X847" s="9"/>
      <c r="Y847" s="9"/>
      <c r="Z847" s="9"/>
    </row>
    <row r="848" ht="12.75" customHeight="1">
      <c r="A848" s="9"/>
      <c r="B848" s="9"/>
      <c r="C848" s="9"/>
      <c r="D848" s="9"/>
      <c r="E848" s="9"/>
      <c r="F848" s="9"/>
      <c r="G848" s="9"/>
      <c r="H848" s="9"/>
      <c r="I848" s="9"/>
      <c r="J848" s="9"/>
      <c r="K848" s="9"/>
      <c r="L848" s="9"/>
      <c r="M848" s="9"/>
      <c r="N848" s="9"/>
      <c r="O848" s="9"/>
      <c r="P848" s="9"/>
      <c r="Q848" s="9"/>
      <c r="R848" s="9"/>
      <c r="S848" s="9"/>
      <c r="T848" s="9"/>
      <c r="U848" s="9"/>
      <c r="V848" s="9"/>
      <c r="W848" s="9"/>
      <c r="X848" s="9"/>
      <c r="Y848" s="9"/>
      <c r="Z848" s="9"/>
    </row>
    <row r="849" ht="12.75" customHeight="1">
      <c r="A849" s="9"/>
      <c r="B849" s="9"/>
      <c r="C849" s="9"/>
      <c r="D849" s="9"/>
      <c r="E849" s="9"/>
      <c r="F849" s="9"/>
      <c r="G849" s="9"/>
      <c r="H849" s="9"/>
      <c r="I849" s="9"/>
      <c r="J849" s="9"/>
      <c r="K849" s="9"/>
      <c r="L849" s="9"/>
      <c r="M849" s="9"/>
      <c r="N849" s="9"/>
      <c r="O849" s="9"/>
      <c r="P849" s="9"/>
      <c r="Q849" s="9"/>
      <c r="R849" s="9"/>
      <c r="S849" s="9"/>
      <c r="T849" s="9"/>
      <c r="U849" s="9"/>
      <c r="V849" s="9"/>
      <c r="W849" s="9"/>
      <c r="X849" s="9"/>
      <c r="Y849" s="9"/>
      <c r="Z849" s="9"/>
    </row>
    <row r="850" ht="12.75" customHeight="1">
      <c r="A850" s="9"/>
      <c r="B850" s="9"/>
      <c r="C850" s="9"/>
      <c r="D850" s="9"/>
      <c r="E850" s="9"/>
      <c r="F850" s="9"/>
      <c r="G850" s="9"/>
      <c r="H850" s="9"/>
      <c r="I850" s="9"/>
      <c r="J850" s="9"/>
      <c r="K850" s="9"/>
      <c r="L850" s="9"/>
      <c r="M850" s="9"/>
      <c r="N850" s="9"/>
      <c r="O850" s="9"/>
      <c r="P850" s="9"/>
      <c r="Q850" s="9"/>
      <c r="R850" s="9"/>
      <c r="S850" s="9"/>
      <c r="T850" s="9"/>
      <c r="U850" s="9"/>
      <c r="V850" s="9"/>
      <c r="W850" s="9"/>
      <c r="X850" s="9"/>
      <c r="Y850" s="9"/>
      <c r="Z850" s="9"/>
    </row>
    <row r="851" ht="12.75" customHeight="1">
      <c r="A851" s="9"/>
      <c r="B851" s="9"/>
      <c r="C851" s="9"/>
      <c r="D851" s="9"/>
      <c r="E851" s="9"/>
      <c r="F851" s="9"/>
      <c r="G851" s="9"/>
      <c r="H851" s="9"/>
      <c r="I851" s="9"/>
      <c r="J851" s="9"/>
      <c r="K851" s="9"/>
      <c r="L851" s="9"/>
      <c r="M851" s="9"/>
      <c r="N851" s="9"/>
      <c r="O851" s="9"/>
      <c r="P851" s="9"/>
      <c r="Q851" s="9"/>
      <c r="R851" s="9"/>
      <c r="S851" s="9"/>
      <c r="T851" s="9"/>
      <c r="U851" s="9"/>
      <c r="V851" s="9"/>
      <c r="W851" s="9"/>
      <c r="X851" s="9"/>
      <c r="Y851" s="9"/>
      <c r="Z851" s="9"/>
    </row>
    <row r="852" ht="12.75" customHeight="1">
      <c r="A852" s="9"/>
      <c r="B852" s="9"/>
      <c r="C852" s="9"/>
      <c r="D852" s="9"/>
      <c r="E852" s="9"/>
      <c r="F852" s="9"/>
      <c r="G852" s="9"/>
      <c r="H852" s="9"/>
      <c r="I852" s="9"/>
      <c r="J852" s="9"/>
      <c r="K852" s="9"/>
      <c r="L852" s="9"/>
      <c r="M852" s="9"/>
      <c r="N852" s="9"/>
      <c r="O852" s="9"/>
      <c r="P852" s="9"/>
      <c r="Q852" s="9"/>
      <c r="R852" s="9"/>
      <c r="S852" s="9"/>
      <c r="T852" s="9"/>
      <c r="U852" s="9"/>
      <c r="V852" s="9"/>
      <c r="W852" s="9"/>
      <c r="X852" s="9"/>
      <c r="Y852" s="9"/>
      <c r="Z852" s="9"/>
    </row>
    <row r="853" ht="12.75" customHeight="1">
      <c r="A853" s="9"/>
      <c r="B853" s="9"/>
      <c r="C853" s="9"/>
      <c r="D853" s="9"/>
      <c r="E853" s="9"/>
      <c r="F853" s="9"/>
      <c r="G853" s="9"/>
      <c r="H853" s="9"/>
      <c r="I853" s="9"/>
      <c r="J853" s="9"/>
      <c r="K853" s="9"/>
      <c r="L853" s="9"/>
      <c r="M853" s="9"/>
      <c r="N853" s="9"/>
      <c r="O853" s="9"/>
      <c r="P853" s="9"/>
      <c r="Q853" s="9"/>
      <c r="R853" s="9"/>
      <c r="S853" s="9"/>
      <c r="T853" s="9"/>
      <c r="U853" s="9"/>
      <c r="V853" s="9"/>
      <c r="W853" s="9"/>
      <c r="X853" s="9"/>
      <c r="Y853" s="9"/>
      <c r="Z853" s="9"/>
    </row>
    <row r="854" ht="12.75" customHeight="1">
      <c r="A854" s="9"/>
      <c r="B854" s="9"/>
      <c r="C854" s="9"/>
      <c r="D854" s="9"/>
      <c r="E854" s="9"/>
      <c r="F854" s="9"/>
      <c r="G854" s="9"/>
      <c r="H854" s="9"/>
      <c r="I854" s="9"/>
      <c r="J854" s="9"/>
      <c r="K854" s="9"/>
      <c r="L854" s="9"/>
      <c r="M854" s="9"/>
      <c r="N854" s="9"/>
      <c r="O854" s="9"/>
      <c r="P854" s="9"/>
      <c r="Q854" s="9"/>
      <c r="R854" s="9"/>
      <c r="S854" s="9"/>
      <c r="T854" s="9"/>
      <c r="U854" s="9"/>
      <c r="V854" s="9"/>
      <c r="W854" s="9"/>
      <c r="X854" s="9"/>
      <c r="Y854" s="9"/>
      <c r="Z854" s="9"/>
    </row>
    <row r="855" ht="12.75" customHeight="1">
      <c r="A855" s="9"/>
      <c r="B855" s="9"/>
      <c r="C855" s="9"/>
      <c r="D855" s="9"/>
      <c r="E855" s="9"/>
      <c r="F855" s="9"/>
      <c r="G855" s="9"/>
      <c r="H855" s="9"/>
      <c r="I855" s="9"/>
      <c r="J855" s="9"/>
      <c r="K855" s="9"/>
      <c r="L855" s="9"/>
      <c r="M855" s="9"/>
      <c r="N855" s="9"/>
      <c r="O855" s="9"/>
      <c r="P855" s="9"/>
      <c r="Q855" s="9"/>
      <c r="R855" s="9"/>
      <c r="S855" s="9"/>
      <c r="T855" s="9"/>
      <c r="U855" s="9"/>
      <c r="V855" s="9"/>
      <c r="W855" s="9"/>
      <c r="X855" s="9"/>
      <c r="Y855" s="9"/>
      <c r="Z855" s="9"/>
    </row>
    <row r="856" ht="12.75" customHeight="1">
      <c r="A856" s="9"/>
      <c r="B856" s="9"/>
      <c r="C856" s="9"/>
      <c r="D856" s="9"/>
      <c r="E856" s="9"/>
      <c r="F856" s="9"/>
      <c r="G856" s="9"/>
      <c r="H856" s="9"/>
      <c r="I856" s="9"/>
      <c r="J856" s="9"/>
      <c r="K856" s="9"/>
      <c r="L856" s="9"/>
      <c r="M856" s="9"/>
      <c r="N856" s="9"/>
      <c r="O856" s="9"/>
      <c r="P856" s="9"/>
      <c r="Q856" s="9"/>
      <c r="R856" s="9"/>
      <c r="S856" s="9"/>
      <c r="T856" s="9"/>
      <c r="U856" s="9"/>
      <c r="V856" s="9"/>
      <c r="W856" s="9"/>
      <c r="X856" s="9"/>
      <c r="Y856" s="9"/>
      <c r="Z856" s="9"/>
    </row>
    <row r="857" ht="12.75" customHeight="1">
      <c r="A857" s="9"/>
      <c r="B857" s="9"/>
      <c r="C857" s="9"/>
      <c r="D857" s="9"/>
      <c r="E857" s="9"/>
      <c r="F857" s="9"/>
      <c r="G857" s="9"/>
      <c r="H857" s="9"/>
      <c r="I857" s="9"/>
      <c r="J857" s="9"/>
      <c r="K857" s="9"/>
      <c r="L857" s="9"/>
      <c r="M857" s="9"/>
      <c r="N857" s="9"/>
      <c r="O857" s="9"/>
      <c r="P857" s="9"/>
      <c r="Q857" s="9"/>
      <c r="R857" s="9"/>
      <c r="S857" s="9"/>
      <c r="T857" s="9"/>
      <c r="U857" s="9"/>
      <c r="V857" s="9"/>
      <c r="W857" s="9"/>
      <c r="X857" s="9"/>
      <c r="Y857" s="9"/>
      <c r="Z857" s="9"/>
    </row>
    <row r="858" ht="12.75" customHeight="1">
      <c r="A858" s="9"/>
      <c r="B858" s="9"/>
      <c r="C858" s="9"/>
      <c r="D858" s="9"/>
      <c r="E858" s="9"/>
      <c r="F858" s="9"/>
      <c r="G858" s="9"/>
      <c r="H858" s="9"/>
      <c r="I858" s="9"/>
      <c r="J858" s="9"/>
      <c r="K858" s="9"/>
      <c r="L858" s="9"/>
      <c r="M858" s="9"/>
      <c r="N858" s="9"/>
      <c r="O858" s="9"/>
      <c r="P858" s="9"/>
      <c r="Q858" s="9"/>
      <c r="R858" s="9"/>
      <c r="S858" s="9"/>
      <c r="T858" s="9"/>
      <c r="U858" s="9"/>
      <c r="V858" s="9"/>
      <c r="W858" s="9"/>
      <c r="X858" s="9"/>
      <c r="Y858" s="9"/>
      <c r="Z858" s="9"/>
    </row>
    <row r="859" ht="12.75" customHeight="1">
      <c r="A859" s="9"/>
      <c r="B859" s="9"/>
      <c r="C859" s="9"/>
      <c r="D859" s="9"/>
      <c r="E859" s="9"/>
      <c r="F859" s="9"/>
      <c r="G859" s="9"/>
      <c r="H859" s="9"/>
      <c r="I859" s="9"/>
      <c r="J859" s="9"/>
      <c r="K859" s="9"/>
      <c r="L859" s="9"/>
      <c r="M859" s="9"/>
      <c r="N859" s="9"/>
      <c r="O859" s="9"/>
      <c r="P859" s="9"/>
      <c r="Q859" s="9"/>
      <c r="R859" s="9"/>
      <c r="S859" s="9"/>
      <c r="T859" s="9"/>
      <c r="U859" s="9"/>
      <c r="V859" s="9"/>
      <c r="W859" s="9"/>
      <c r="X859" s="9"/>
      <c r="Y859" s="9"/>
      <c r="Z859" s="9"/>
    </row>
    <row r="860" ht="12.75" customHeight="1">
      <c r="A860" s="9"/>
      <c r="B860" s="9"/>
      <c r="C860" s="9"/>
      <c r="D860" s="9"/>
      <c r="E860" s="9"/>
      <c r="F860" s="9"/>
      <c r="G860" s="9"/>
      <c r="H860" s="9"/>
      <c r="I860" s="9"/>
      <c r="J860" s="9"/>
      <c r="K860" s="9"/>
      <c r="L860" s="9"/>
      <c r="M860" s="9"/>
      <c r="N860" s="9"/>
      <c r="O860" s="9"/>
      <c r="P860" s="9"/>
      <c r="Q860" s="9"/>
      <c r="R860" s="9"/>
      <c r="S860" s="9"/>
      <c r="T860" s="9"/>
      <c r="U860" s="9"/>
      <c r="V860" s="9"/>
      <c r="W860" s="9"/>
      <c r="X860" s="9"/>
      <c r="Y860" s="9"/>
      <c r="Z860" s="9"/>
    </row>
    <row r="861" ht="12.75" customHeight="1">
      <c r="A861" s="9"/>
      <c r="B861" s="9"/>
      <c r="C861" s="9"/>
      <c r="D861" s="9"/>
      <c r="E861" s="9"/>
      <c r="F861" s="9"/>
      <c r="G861" s="9"/>
      <c r="H861" s="9"/>
      <c r="I861" s="9"/>
      <c r="J861" s="9"/>
      <c r="K861" s="9"/>
      <c r="L861" s="9"/>
      <c r="M861" s="9"/>
      <c r="N861" s="9"/>
      <c r="O861" s="9"/>
      <c r="P861" s="9"/>
      <c r="Q861" s="9"/>
      <c r="R861" s="9"/>
      <c r="S861" s="9"/>
      <c r="T861" s="9"/>
      <c r="U861" s="9"/>
      <c r="V861" s="9"/>
      <c r="W861" s="9"/>
      <c r="X861" s="9"/>
      <c r="Y861" s="9"/>
      <c r="Z861" s="9"/>
    </row>
    <row r="862" ht="12.75" customHeight="1">
      <c r="A862" s="9"/>
      <c r="B862" s="9"/>
      <c r="C862" s="9"/>
      <c r="D862" s="9"/>
      <c r="E862" s="9"/>
      <c r="F862" s="9"/>
      <c r="G862" s="9"/>
      <c r="H862" s="9"/>
      <c r="I862" s="9"/>
      <c r="J862" s="9"/>
      <c r="K862" s="9"/>
      <c r="L862" s="9"/>
      <c r="M862" s="9"/>
      <c r="N862" s="9"/>
      <c r="O862" s="9"/>
      <c r="P862" s="9"/>
      <c r="Q862" s="9"/>
      <c r="R862" s="9"/>
      <c r="S862" s="9"/>
      <c r="T862" s="9"/>
      <c r="U862" s="9"/>
      <c r="V862" s="9"/>
      <c r="W862" s="9"/>
      <c r="X862" s="9"/>
      <c r="Y862" s="9"/>
      <c r="Z862" s="9"/>
    </row>
    <row r="863" ht="12.75" customHeight="1">
      <c r="A863" s="9"/>
      <c r="B863" s="9"/>
      <c r="C863" s="9"/>
      <c r="D863" s="9"/>
      <c r="E863" s="9"/>
      <c r="F863" s="9"/>
      <c r="G863" s="9"/>
      <c r="H863" s="9"/>
      <c r="I863" s="9"/>
      <c r="J863" s="9"/>
      <c r="K863" s="9"/>
      <c r="L863" s="9"/>
      <c r="M863" s="9"/>
      <c r="N863" s="9"/>
      <c r="O863" s="9"/>
      <c r="P863" s="9"/>
      <c r="Q863" s="9"/>
      <c r="R863" s="9"/>
      <c r="S863" s="9"/>
      <c r="T863" s="9"/>
      <c r="U863" s="9"/>
      <c r="V863" s="9"/>
      <c r="W863" s="9"/>
      <c r="X863" s="9"/>
      <c r="Y863" s="9"/>
      <c r="Z863" s="9"/>
    </row>
    <row r="864" ht="12.75" customHeight="1">
      <c r="A864" s="9"/>
      <c r="B864" s="9"/>
      <c r="C864" s="9"/>
      <c r="D864" s="9"/>
      <c r="E864" s="9"/>
      <c r="F864" s="9"/>
      <c r="G864" s="9"/>
      <c r="H864" s="9"/>
      <c r="I864" s="9"/>
      <c r="J864" s="9"/>
      <c r="K864" s="9"/>
      <c r="L864" s="9"/>
      <c r="M864" s="9"/>
      <c r="N864" s="9"/>
      <c r="O864" s="9"/>
      <c r="P864" s="9"/>
      <c r="Q864" s="9"/>
      <c r="R864" s="9"/>
      <c r="S864" s="9"/>
      <c r="T864" s="9"/>
      <c r="U864" s="9"/>
      <c r="V864" s="9"/>
      <c r="W864" s="9"/>
      <c r="X864" s="9"/>
      <c r="Y864" s="9"/>
      <c r="Z864" s="9"/>
    </row>
    <row r="865" ht="12.75" customHeight="1">
      <c r="A865" s="9"/>
      <c r="B865" s="9"/>
      <c r="C865" s="9"/>
      <c r="D865" s="9"/>
      <c r="E865" s="9"/>
      <c r="F865" s="9"/>
      <c r="G865" s="9"/>
      <c r="H865" s="9"/>
      <c r="I865" s="9"/>
      <c r="J865" s="9"/>
      <c r="K865" s="9"/>
      <c r="L865" s="9"/>
      <c r="M865" s="9"/>
      <c r="N865" s="9"/>
      <c r="O865" s="9"/>
      <c r="P865" s="9"/>
      <c r="Q865" s="9"/>
      <c r="R865" s="9"/>
      <c r="S865" s="9"/>
      <c r="T865" s="9"/>
      <c r="U865" s="9"/>
      <c r="V865" s="9"/>
      <c r="W865" s="9"/>
      <c r="X865" s="9"/>
      <c r="Y865" s="9"/>
      <c r="Z865" s="9"/>
    </row>
    <row r="866" ht="12.75" customHeight="1">
      <c r="A866" s="9"/>
      <c r="B866" s="9"/>
      <c r="C866" s="9"/>
      <c r="D866" s="9"/>
      <c r="E866" s="9"/>
      <c r="F866" s="9"/>
      <c r="G866" s="9"/>
      <c r="H866" s="9"/>
      <c r="I866" s="9"/>
      <c r="J866" s="9"/>
      <c r="K866" s="9"/>
      <c r="L866" s="9"/>
      <c r="M866" s="9"/>
      <c r="N866" s="9"/>
      <c r="O866" s="9"/>
      <c r="P866" s="9"/>
      <c r="Q866" s="9"/>
      <c r="R866" s="9"/>
      <c r="S866" s="9"/>
      <c r="T866" s="9"/>
      <c r="U866" s="9"/>
      <c r="V866" s="9"/>
      <c r="W866" s="9"/>
      <c r="X866" s="9"/>
      <c r="Y866" s="9"/>
      <c r="Z866" s="9"/>
    </row>
    <row r="867" ht="12.75" customHeight="1">
      <c r="A867" s="9"/>
      <c r="B867" s="9"/>
      <c r="C867" s="9"/>
      <c r="D867" s="9"/>
      <c r="E867" s="9"/>
      <c r="F867" s="9"/>
      <c r="G867" s="9"/>
      <c r="H867" s="9"/>
      <c r="I867" s="9"/>
      <c r="J867" s="9"/>
      <c r="K867" s="9"/>
      <c r="L867" s="9"/>
      <c r="M867" s="9"/>
      <c r="N867" s="9"/>
      <c r="O867" s="9"/>
      <c r="P867" s="9"/>
      <c r="Q867" s="9"/>
      <c r="R867" s="9"/>
      <c r="S867" s="9"/>
      <c r="T867" s="9"/>
      <c r="U867" s="9"/>
      <c r="V867" s="9"/>
      <c r="W867" s="9"/>
      <c r="X867" s="9"/>
      <c r="Y867" s="9"/>
      <c r="Z867" s="9"/>
    </row>
    <row r="868" ht="12.75" customHeight="1">
      <c r="A868" s="9"/>
      <c r="B868" s="9"/>
      <c r="C868" s="9"/>
      <c r="D868" s="9"/>
      <c r="E868" s="9"/>
      <c r="F868" s="9"/>
      <c r="G868" s="9"/>
      <c r="H868" s="9"/>
      <c r="I868" s="9"/>
      <c r="J868" s="9"/>
      <c r="K868" s="9"/>
      <c r="L868" s="9"/>
      <c r="M868" s="9"/>
      <c r="N868" s="9"/>
      <c r="O868" s="9"/>
      <c r="P868" s="9"/>
      <c r="Q868" s="9"/>
      <c r="R868" s="9"/>
      <c r="S868" s="9"/>
      <c r="T868" s="9"/>
      <c r="U868" s="9"/>
      <c r="V868" s="9"/>
      <c r="W868" s="9"/>
      <c r="X868" s="9"/>
      <c r="Y868" s="9"/>
      <c r="Z868" s="9"/>
    </row>
    <row r="869" ht="12.75" customHeight="1">
      <c r="A869" s="9"/>
      <c r="B869" s="9"/>
      <c r="C869" s="9"/>
      <c r="D869" s="9"/>
      <c r="E869" s="9"/>
      <c r="F869" s="9"/>
      <c r="G869" s="9"/>
      <c r="H869" s="9"/>
      <c r="I869" s="9"/>
      <c r="J869" s="9"/>
      <c r="K869" s="9"/>
      <c r="L869" s="9"/>
      <c r="M869" s="9"/>
      <c r="N869" s="9"/>
      <c r="O869" s="9"/>
      <c r="P869" s="9"/>
      <c r="Q869" s="9"/>
      <c r="R869" s="9"/>
      <c r="S869" s="9"/>
      <c r="T869" s="9"/>
      <c r="U869" s="9"/>
      <c r="V869" s="9"/>
      <c r="W869" s="9"/>
      <c r="X869" s="9"/>
      <c r="Y869" s="9"/>
      <c r="Z869" s="9"/>
    </row>
    <row r="870" ht="12.75" customHeight="1">
      <c r="A870" s="9"/>
      <c r="B870" s="9"/>
      <c r="C870" s="9"/>
      <c r="D870" s="9"/>
      <c r="E870" s="9"/>
      <c r="F870" s="9"/>
      <c r="G870" s="9"/>
      <c r="H870" s="9"/>
      <c r="I870" s="9"/>
      <c r="J870" s="9"/>
      <c r="K870" s="9"/>
      <c r="L870" s="9"/>
      <c r="M870" s="9"/>
      <c r="N870" s="9"/>
      <c r="O870" s="9"/>
      <c r="P870" s="9"/>
      <c r="Q870" s="9"/>
      <c r="R870" s="9"/>
      <c r="S870" s="9"/>
      <c r="T870" s="9"/>
      <c r="U870" s="9"/>
      <c r="V870" s="9"/>
      <c r="W870" s="9"/>
      <c r="X870" s="9"/>
      <c r="Y870" s="9"/>
      <c r="Z870" s="9"/>
    </row>
    <row r="871" ht="12.75" customHeight="1">
      <c r="A871" s="9"/>
      <c r="B871" s="9"/>
      <c r="C871" s="9"/>
      <c r="D871" s="9"/>
      <c r="E871" s="9"/>
      <c r="F871" s="9"/>
      <c r="G871" s="9"/>
      <c r="H871" s="9"/>
      <c r="I871" s="9"/>
      <c r="J871" s="9"/>
      <c r="K871" s="9"/>
      <c r="L871" s="9"/>
      <c r="M871" s="9"/>
      <c r="N871" s="9"/>
      <c r="O871" s="9"/>
      <c r="P871" s="9"/>
      <c r="Q871" s="9"/>
      <c r="R871" s="9"/>
      <c r="S871" s="9"/>
      <c r="T871" s="9"/>
      <c r="U871" s="9"/>
      <c r="V871" s="9"/>
      <c r="W871" s="9"/>
      <c r="X871" s="9"/>
      <c r="Y871" s="9"/>
      <c r="Z871" s="9"/>
    </row>
    <row r="872" ht="12.75" customHeight="1">
      <c r="A872" s="9"/>
      <c r="B872" s="9"/>
      <c r="C872" s="9"/>
      <c r="D872" s="9"/>
      <c r="E872" s="9"/>
      <c r="F872" s="9"/>
      <c r="G872" s="9"/>
      <c r="H872" s="9"/>
      <c r="I872" s="9"/>
      <c r="J872" s="9"/>
      <c r="K872" s="9"/>
      <c r="L872" s="9"/>
      <c r="M872" s="9"/>
      <c r="N872" s="9"/>
      <c r="O872" s="9"/>
      <c r="P872" s="9"/>
      <c r="Q872" s="9"/>
      <c r="R872" s="9"/>
      <c r="S872" s="9"/>
      <c r="T872" s="9"/>
      <c r="U872" s="9"/>
      <c r="V872" s="9"/>
      <c r="W872" s="9"/>
      <c r="X872" s="9"/>
      <c r="Y872" s="9"/>
      <c r="Z872" s="9"/>
    </row>
    <row r="873" ht="12.75" customHeight="1">
      <c r="A873" s="9"/>
      <c r="B873" s="9"/>
      <c r="C873" s="9"/>
      <c r="D873" s="9"/>
      <c r="E873" s="9"/>
      <c r="F873" s="9"/>
      <c r="G873" s="9"/>
      <c r="H873" s="9"/>
      <c r="I873" s="9"/>
      <c r="J873" s="9"/>
      <c r="K873" s="9"/>
      <c r="L873" s="9"/>
      <c r="M873" s="9"/>
      <c r="N873" s="9"/>
      <c r="O873" s="9"/>
      <c r="P873" s="9"/>
      <c r="Q873" s="9"/>
      <c r="R873" s="9"/>
      <c r="S873" s="9"/>
      <c r="T873" s="9"/>
      <c r="U873" s="9"/>
      <c r="V873" s="9"/>
      <c r="W873" s="9"/>
      <c r="X873" s="9"/>
      <c r="Y873" s="9"/>
      <c r="Z873" s="9"/>
    </row>
    <row r="874" ht="12.75" customHeight="1">
      <c r="A874" s="9"/>
      <c r="B874" s="9"/>
      <c r="C874" s="9"/>
      <c r="D874" s="9"/>
      <c r="E874" s="9"/>
      <c r="F874" s="9"/>
      <c r="G874" s="9"/>
      <c r="H874" s="9"/>
      <c r="I874" s="9"/>
      <c r="J874" s="9"/>
      <c r="K874" s="9"/>
      <c r="L874" s="9"/>
      <c r="M874" s="9"/>
      <c r="N874" s="9"/>
      <c r="O874" s="9"/>
      <c r="P874" s="9"/>
      <c r="Q874" s="9"/>
      <c r="R874" s="9"/>
      <c r="S874" s="9"/>
      <c r="T874" s="9"/>
      <c r="U874" s="9"/>
      <c r="V874" s="9"/>
      <c r="W874" s="9"/>
      <c r="X874" s="9"/>
      <c r="Y874" s="9"/>
      <c r="Z874" s="9"/>
    </row>
    <row r="875" ht="12.75" customHeight="1">
      <c r="A875" s="9"/>
      <c r="B875" s="9"/>
      <c r="C875" s="9"/>
      <c r="D875" s="9"/>
      <c r="E875" s="9"/>
      <c r="F875" s="9"/>
      <c r="G875" s="9"/>
      <c r="H875" s="9"/>
      <c r="I875" s="9"/>
      <c r="J875" s="9"/>
      <c r="K875" s="9"/>
      <c r="L875" s="9"/>
      <c r="M875" s="9"/>
      <c r="N875" s="9"/>
      <c r="O875" s="9"/>
      <c r="P875" s="9"/>
      <c r="Q875" s="9"/>
      <c r="R875" s="9"/>
      <c r="S875" s="9"/>
      <c r="T875" s="9"/>
      <c r="U875" s="9"/>
      <c r="V875" s="9"/>
      <c r="W875" s="9"/>
      <c r="X875" s="9"/>
      <c r="Y875" s="9"/>
      <c r="Z875" s="9"/>
    </row>
    <row r="876" ht="12.75" customHeight="1">
      <c r="A876" s="9"/>
      <c r="B876" s="9"/>
      <c r="C876" s="9"/>
      <c r="D876" s="9"/>
      <c r="E876" s="9"/>
      <c r="F876" s="9"/>
      <c r="G876" s="9"/>
      <c r="H876" s="9"/>
      <c r="I876" s="9"/>
      <c r="J876" s="9"/>
      <c r="K876" s="9"/>
      <c r="L876" s="9"/>
      <c r="M876" s="9"/>
      <c r="N876" s="9"/>
      <c r="O876" s="9"/>
      <c r="P876" s="9"/>
      <c r="Q876" s="9"/>
      <c r="R876" s="9"/>
      <c r="S876" s="9"/>
      <c r="T876" s="9"/>
      <c r="U876" s="9"/>
      <c r="V876" s="9"/>
      <c r="W876" s="9"/>
      <c r="X876" s="9"/>
      <c r="Y876" s="9"/>
      <c r="Z876" s="9"/>
    </row>
    <row r="877" ht="12.75" customHeight="1">
      <c r="A877" s="9"/>
      <c r="B877" s="9"/>
      <c r="C877" s="9"/>
      <c r="D877" s="9"/>
      <c r="E877" s="9"/>
      <c r="F877" s="9"/>
      <c r="G877" s="9"/>
      <c r="H877" s="9"/>
      <c r="I877" s="9"/>
      <c r="J877" s="9"/>
      <c r="K877" s="9"/>
      <c r="L877" s="9"/>
      <c r="M877" s="9"/>
      <c r="N877" s="9"/>
      <c r="O877" s="9"/>
      <c r="P877" s="9"/>
      <c r="Q877" s="9"/>
      <c r="R877" s="9"/>
      <c r="S877" s="9"/>
      <c r="T877" s="9"/>
      <c r="U877" s="9"/>
      <c r="V877" s="9"/>
      <c r="W877" s="9"/>
      <c r="X877" s="9"/>
      <c r="Y877" s="9"/>
      <c r="Z877" s="9"/>
    </row>
    <row r="878" ht="12.75" customHeight="1">
      <c r="A878" s="9"/>
      <c r="B878" s="9"/>
      <c r="C878" s="9"/>
      <c r="D878" s="9"/>
      <c r="E878" s="9"/>
      <c r="F878" s="9"/>
      <c r="G878" s="9"/>
      <c r="H878" s="9"/>
      <c r="I878" s="9"/>
      <c r="J878" s="9"/>
      <c r="K878" s="9"/>
      <c r="L878" s="9"/>
      <c r="M878" s="9"/>
      <c r="N878" s="9"/>
      <c r="O878" s="9"/>
      <c r="P878" s="9"/>
      <c r="Q878" s="9"/>
      <c r="R878" s="9"/>
      <c r="S878" s="9"/>
      <c r="T878" s="9"/>
      <c r="U878" s="9"/>
      <c r="V878" s="9"/>
      <c r="W878" s="9"/>
      <c r="X878" s="9"/>
      <c r="Y878" s="9"/>
      <c r="Z878" s="9"/>
    </row>
    <row r="879" ht="12.75" customHeight="1">
      <c r="A879" s="9"/>
      <c r="B879" s="9"/>
      <c r="C879" s="9"/>
      <c r="D879" s="9"/>
      <c r="E879" s="9"/>
      <c r="F879" s="9"/>
      <c r="G879" s="9"/>
      <c r="H879" s="9"/>
      <c r="I879" s="9"/>
      <c r="J879" s="9"/>
      <c r="K879" s="9"/>
      <c r="L879" s="9"/>
      <c r="M879" s="9"/>
      <c r="N879" s="9"/>
      <c r="O879" s="9"/>
      <c r="P879" s="9"/>
      <c r="Q879" s="9"/>
      <c r="R879" s="9"/>
      <c r="S879" s="9"/>
      <c r="T879" s="9"/>
      <c r="U879" s="9"/>
      <c r="V879" s="9"/>
      <c r="W879" s="9"/>
      <c r="X879" s="9"/>
      <c r="Y879" s="9"/>
      <c r="Z879" s="9"/>
    </row>
    <row r="880" ht="12.75" customHeight="1">
      <c r="A880" s="9"/>
      <c r="B880" s="9"/>
      <c r="C880" s="9"/>
      <c r="D880" s="9"/>
      <c r="E880" s="9"/>
      <c r="F880" s="9"/>
      <c r="G880" s="9"/>
      <c r="H880" s="9"/>
      <c r="I880" s="9"/>
      <c r="J880" s="9"/>
      <c r="K880" s="9"/>
      <c r="L880" s="9"/>
      <c r="M880" s="9"/>
      <c r="N880" s="9"/>
      <c r="O880" s="9"/>
      <c r="P880" s="9"/>
      <c r="Q880" s="9"/>
      <c r="R880" s="9"/>
      <c r="S880" s="9"/>
      <c r="T880" s="9"/>
      <c r="U880" s="9"/>
      <c r="V880" s="9"/>
      <c r="W880" s="9"/>
      <c r="X880" s="9"/>
      <c r="Y880" s="9"/>
      <c r="Z880" s="9"/>
    </row>
    <row r="881" ht="12.75" customHeight="1">
      <c r="A881" s="9"/>
      <c r="B881" s="9"/>
      <c r="C881" s="9"/>
      <c r="D881" s="9"/>
      <c r="E881" s="9"/>
      <c r="F881" s="9"/>
      <c r="G881" s="9"/>
      <c r="H881" s="9"/>
      <c r="I881" s="9"/>
      <c r="J881" s="9"/>
      <c r="K881" s="9"/>
      <c r="L881" s="9"/>
      <c r="M881" s="9"/>
      <c r="N881" s="9"/>
      <c r="O881" s="9"/>
      <c r="P881" s="9"/>
      <c r="Q881" s="9"/>
      <c r="R881" s="9"/>
      <c r="S881" s="9"/>
      <c r="T881" s="9"/>
      <c r="U881" s="9"/>
      <c r="V881" s="9"/>
      <c r="W881" s="9"/>
      <c r="X881" s="9"/>
      <c r="Y881" s="9"/>
      <c r="Z881" s="9"/>
    </row>
    <row r="882" ht="12.75" customHeight="1">
      <c r="A882" s="9"/>
      <c r="B882" s="9"/>
      <c r="C882" s="9"/>
      <c r="D882" s="9"/>
      <c r="E882" s="9"/>
      <c r="F882" s="9"/>
      <c r="G882" s="9"/>
      <c r="H882" s="9"/>
      <c r="I882" s="9"/>
      <c r="J882" s="9"/>
      <c r="K882" s="9"/>
      <c r="L882" s="9"/>
      <c r="M882" s="9"/>
      <c r="N882" s="9"/>
      <c r="O882" s="9"/>
      <c r="P882" s="9"/>
      <c r="Q882" s="9"/>
      <c r="R882" s="9"/>
      <c r="S882" s="9"/>
      <c r="T882" s="9"/>
      <c r="U882" s="9"/>
      <c r="V882" s="9"/>
      <c r="W882" s="9"/>
      <c r="X882" s="9"/>
      <c r="Y882" s="9"/>
      <c r="Z882" s="9"/>
    </row>
    <row r="883" ht="12.75" customHeight="1">
      <c r="A883" s="9"/>
      <c r="B883" s="9"/>
      <c r="C883" s="9"/>
      <c r="D883" s="9"/>
      <c r="E883" s="9"/>
      <c r="F883" s="9"/>
      <c r="G883" s="9"/>
      <c r="H883" s="9"/>
      <c r="I883" s="9"/>
      <c r="J883" s="9"/>
      <c r="K883" s="9"/>
      <c r="L883" s="9"/>
      <c r="M883" s="9"/>
      <c r="N883" s="9"/>
      <c r="O883" s="9"/>
      <c r="P883" s="9"/>
      <c r="Q883" s="9"/>
      <c r="R883" s="9"/>
      <c r="S883" s="9"/>
      <c r="T883" s="9"/>
      <c r="U883" s="9"/>
      <c r="V883" s="9"/>
      <c r="W883" s="9"/>
      <c r="X883" s="9"/>
      <c r="Y883" s="9"/>
      <c r="Z883" s="9"/>
    </row>
    <row r="884" ht="12.75" customHeight="1">
      <c r="A884" s="9"/>
      <c r="B884" s="9"/>
      <c r="C884" s="9"/>
      <c r="D884" s="9"/>
      <c r="E884" s="9"/>
      <c r="F884" s="9"/>
      <c r="G884" s="9"/>
      <c r="H884" s="9"/>
      <c r="I884" s="9"/>
      <c r="J884" s="9"/>
      <c r="K884" s="9"/>
      <c r="L884" s="9"/>
      <c r="M884" s="9"/>
      <c r="N884" s="9"/>
      <c r="O884" s="9"/>
      <c r="P884" s="9"/>
      <c r="Q884" s="9"/>
      <c r="R884" s="9"/>
      <c r="S884" s="9"/>
      <c r="T884" s="9"/>
      <c r="U884" s="9"/>
      <c r="V884" s="9"/>
      <c r="W884" s="9"/>
      <c r="X884" s="9"/>
      <c r="Y884" s="9"/>
      <c r="Z884" s="9"/>
    </row>
    <row r="885" ht="12.75" customHeight="1">
      <c r="A885" s="9"/>
      <c r="B885" s="9"/>
      <c r="C885" s="9"/>
      <c r="D885" s="9"/>
      <c r="E885" s="9"/>
      <c r="F885" s="9"/>
      <c r="G885" s="9"/>
      <c r="H885" s="9"/>
      <c r="I885" s="9"/>
      <c r="J885" s="9"/>
      <c r="K885" s="9"/>
      <c r="L885" s="9"/>
      <c r="M885" s="9"/>
      <c r="N885" s="9"/>
      <c r="O885" s="9"/>
      <c r="P885" s="9"/>
      <c r="Q885" s="9"/>
      <c r="R885" s="9"/>
      <c r="S885" s="9"/>
      <c r="T885" s="9"/>
      <c r="U885" s="9"/>
      <c r="V885" s="9"/>
      <c r="W885" s="9"/>
      <c r="X885" s="9"/>
      <c r="Y885" s="9"/>
      <c r="Z885" s="9"/>
    </row>
    <row r="886" ht="12.75" customHeight="1">
      <c r="A886" s="9"/>
      <c r="B886" s="9"/>
      <c r="C886" s="9"/>
      <c r="D886" s="9"/>
      <c r="E886" s="9"/>
      <c r="F886" s="9"/>
      <c r="G886" s="9"/>
      <c r="H886" s="9"/>
      <c r="I886" s="9"/>
      <c r="J886" s="9"/>
      <c r="K886" s="9"/>
      <c r="L886" s="9"/>
      <c r="M886" s="9"/>
      <c r="N886" s="9"/>
      <c r="O886" s="9"/>
      <c r="P886" s="9"/>
      <c r="Q886" s="9"/>
      <c r="R886" s="9"/>
      <c r="S886" s="9"/>
      <c r="T886" s="9"/>
      <c r="U886" s="9"/>
      <c r="V886" s="9"/>
      <c r="W886" s="9"/>
      <c r="X886" s="9"/>
      <c r="Y886" s="9"/>
      <c r="Z886" s="9"/>
    </row>
    <row r="887" ht="12.75" customHeight="1">
      <c r="A887" s="9"/>
      <c r="B887" s="9"/>
      <c r="C887" s="9"/>
      <c r="D887" s="9"/>
      <c r="E887" s="9"/>
      <c r="F887" s="9"/>
      <c r="G887" s="9"/>
      <c r="H887" s="9"/>
      <c r="I887" s="9"/>
      <c r="J887" s="9"/>
      <c r="K887" s="9"/>
      <c r="L887" s="9"/>
      <c r="M887" s="9"/>
      <c r="N887" s="9"/>
      <c r="O887" s="9"/>
      <c r="P887" s="9"/>
      <c r="Q887" s="9"/>
      <c r="R887" s="9"/>
      <c r="S887" s="9"/>
      <c r="T887" s="9"/>
      <c r="U887" s="9"/>
      <c r="V887" s="9"/>
      <c r="W887" s="9"/>
      <c r="X887" s="9"/>
      <c r="Y887" s="9"/>
      <c r="Z887" s="9"/>
    </row>
    <row r="888" ht="12.75" customHeight="1">
      <c r="A888" s="9"/>
      <c r="B888" s="9"/>
      <c r="C888" s="9"/>
      <c r="D888" s="9"/>
      <c r="E888" s="9"/>
      <c r="F888" s="9"/>
      <c r="G888" s="9"/>
      <c r="H888" s="9"/>
      <c r="I888" s="9"/>
      <c r="J888" s="9"/>
      <c r="K888" s="9"/>
      <c r="L888" s="9"/>
      <c r="M888" s="9"/>
      <c r="N888" s="9"/>
      <c r="O888" s="9"/>
      <c r="P888" s="9"/>
      <c r="Q888" s="9"/>
      <c r="R888" s="9"/>
      <c r="S888" s="9"/>
      <c r="T888" s="9"/>
      <c r="U888" s="9"/>
      <c r="V888" s="9"/>
      <c r="W888" s="9"/>
      <c r="X888" s="9"/>
      <c r="Y888" s="9"/>
      <c r="Z888" s="9"/>
    </row>
    <row r="889" ht="12.75" customHeight="1">
      <c r="A889" s="9"/>
      <c r="B889" s="9"/>
      <c r="C889" s="9"/>
      <c r="D889" s="9"/>
      <c r="E889" s="9"/>
      <c r="F889" s="9"/>
      <c r="G889" s="9"/>
      <c r="H889" s="9"/>
      <c r="I889" s="9"/>
      <c r="J889" s="9"/>
      <c r="K889" s="9"/>
      <c r="L889" s="9"/>
      <c r="M889" s="9"/>
      <c r="N889" s="9"/>
      <c r="O889" s="9"/>
      <c r="P889" s="9"/>
      <c r="Q889" s="9"/>
      <c r="R889" s="9"/>
      <c r="S889" s="9"/>
      <c r="T889" s="9"/>
      <c r="U889" s="9"/>
      <c r="V889" s="9"/>
      <c r="W889" s="9"/>
      <c r="X889" s="9"/>
      <c r="Y889" s="9"/>
      <c r="Z889" s="9"/>
    </row>
    <row r="890" ht="12.75" customHeight="1">
      <c r="A890" s="9"/>
      <c r="B890" s="9"/>
      <c r="C890" s="9"/>
      <c r="D890" s="9"/>
      <c r="E890" s="9"/>
      <c r="F890" s="9"/>
      <c r="G890" s="9"/>
      <c r="H890" s="9"/>
      <c r="I890" s="9"/>
      <c r="J890" s="9"/>
      <c r="K890" s="9"/>
      <c r="L890" s="9"/>
      <c r="M890" s="9"/>
      <c r="N890" s="9"/>
      <c r="O890" s="9"/>
      <c r="P890" s="9"/>
      <c r="Q890" s="9"/>
      <c r="R890" s="9"/>
      <c r="S890" s="9"/>
      <c r="T890" s="9"/>
      <c r="U890" s="9"/>
      <c r="V890" s="9"/>
      <c r="W890" s="9"/>
      <c r="X890" s="9"/>
      <c r="Y890" s="9"/>
      <c r="Z890" s="9"/>
    </row>
    <row r="891" ht="12.75" customHeight="1">
      <c r="A891" s="9"/>
      <c r="B891" s="9"/>
      <c r="C891" s="9"/>
      <c r="D891" s="9"/>
      <c r="E891" s="9"/>
      <c r="F891" s="9"/>
      <c r="G891" s="9"/>
      <c r="H891" s="9"/>
      <c r="I891" s="9"/>
      <c r="J891" s="9"/>
      <c r="K891" s="9"/>
      <c r="L891" s="9"/>
      <c r="M891" s="9"/>
      <c r="N891" s="9"/>
      <c r="O891" s="9"/>
      <c r="P891" s="9"/>
      <c r="Q891" s="9"/>
      <c r="R891" s="9"/>
      <c r="S891" s="9"/>
      <c r="T891" s="9"/>
      <c r="U891" s="9"/>
      <c r="V891" s="9"/>
      <c r="W891" s="9"/>
      <c r="X891" s="9"/>
      <c r="Y891" s="9"/>
      <c r="Z891" s="9"/>
    </row>
    <row r="892" ht="12.75" customHeight="1">
      <c r="A892" s="9"/>
      <c r="B892" s="9"/>
      <c r="C892" s="9"/>
      <c r="D892" s="9"/>
      <c r="E892" s="9"/>
      <c r="F892" s="9"/>
      <c r="G892" s="9"/>
      <c r="H892" s="9"/>
      <c r="I892" s="9"/>
      <c r="J892" s="9"/>
      <c r="K892" s="9"/>
      <c r="L892" s="9"/>
      <c r="M892" s="9"/>
      <c r="N892" s="9"/>
      <c r="O892" s="9"/>
      <c r="P892" s="9"/>
      <c r="Q892" s="9"/>
      <c r="R892" s="9"/>
      <c r="S892" s="9"/>
      <c r="T892" s="9"/>
      <c r="U892" s="9"/>
      <c r="V892" s="9"/>
      <c r="W892" s="9"/>
      <c r="X892" s="9"/>
      <c r="Y892" s="9"/>
      <c r="Z892" s="9"/>
    </row>
    <row r="893" ht="12.75" customHeight="1">
      <c r="A893" s="9"/>
      <c r="B893" s="9"/>
      <c r="C893" s="9"/>
      <c r="D893" s="9"/>
      <c r="E893" s="9"/>
      <c r="F893" s="9"/>
      <c r="G893" s="9"/>
      <c r="H893" s="9"/>
      <c r="I893" s="9"/>
      <c r="J893" s="9"/>
      <c r="K893" s="9"/>
      <c r="L893" s="9"/>
      <c r="M893" s="9"/>
      <c r="N893" s="9"/>
      <c r="O893" s="9"/>
      <c r="P893" s="9"/>
      <c r="Q893" s="9"/>
      <c r="R893" s="9"/>
      <c r="S893" s="9"/>
      <c r="T893" s="9"/>
      <c r="U893" s="9"/>
      <c r="V893" s="9"/>
      <c r="W893" s="9"/>
      <c r="X893" s="9"/>
      <c r="Y893" s="9"/>
      <c r="Z893" s="9"/>
    </row>
    <row r="894" ht="12.75" customHeight="1">
      <c r="A894" s="9"/>
      <c r="B894" s="9"/>
      <c r="C894" s="9"/>
      <c r="D894" s="9"/>
      <c r="E894" s="9"/>
      <c r="F894" s="9"/>
      <c r="G894" s="9"/>
      <c r="H894" s="9"/>
      <c r="I894" s="9"/>
      <c r="J894" s="9"/>
      <c r="K894" s="9"/>
      <c r="L894" s="9"/>
      <c r="M894" s="9"/>
      <c r="N894" s="9"/>
      <c r="O894" s="9"/>
      <c r="P894" s="9"/>
      <c r="Q894" s="9"/>
      <c r="R894" s="9"/>
      <c r="S894" s="9"/>
      <c r="T894" s="9"/>
      <c r="U894" s="9"/>
      <c r="V894" s="9"/>
      <c r="W894" s="9"/>
      <c r="X894" s="9"/>
      <c r="Y894" s="9"/>
      <c r="Z894" s="9"/>
    </row>
    <row r="895" ht="12.75" customHeight="1">
      <c r="A895" s="9"/>
      <c r="B895" s="9"/>
      <c r="C895" s="9"/>
      <c r="D895" s="9"/>
      <c r="E895" s="9"/>
      <c r="F895" s="9"/>
      <c r="G895" s="9"/>
      <c r="H895" s="9"/>
      <c r="I895" s="9"/>
      <c r="J895" s="9"/>
      <c r="K895" s="9"/>
      <c r="L895" s="9"/>
      <c r="M895" s="9"/>
      <c r="N895" s="9"/>
      <c r="O895" s="9"/>
      <c r="P895" s="9"/>
      <c r="Q895" s="9"/>
      <c r="R895" s="9"/>
      <c r="S895" s="9"/>
      <c r="T895" s="9"/>
      <c r="U895" s="9"/>
      <c r="V895" s="9"/>
      <c r="W895" s="9"/>
      <c r="X895" s="9"/>
      <c r="Y895" s="9"/>
      <c r="Z895" s="9"/>
    </row>
    <row r="896" ht="12.75" customHeight="1">
      <c r="A896" s="9"/>
      <c r="B896" s="9"/>
      <c r="C896" s="9"/>
      <c r="D896" s="9"/>
      <c r="E896" s="9"/>
      <c r="F896" s="9"/>
      <c r="G896" s="9"/>
      <c r="H896" s="9"/>
      <c r="I896" s="9"/>
      <c r="J896" s="9"/>
      <c r="K896" s="9"/>
      <c r="L896" s="9"/>
      <c r="M896" s="9"/>
      <c r="N896" s="9"/>
      <c r="O896" s="9"/>
      <c r="P896" s="9"/>
      <c r="Q896" s="9"/>
      <c r="R896" s="9"/>
      <c r="S896" s="9"/>
      <c r="T896" s="9"/>
      <c r="U896" s="9"/>
      <c r="V896" s="9"/>
      <c r="W896" s="9"/>
      <c r="X896" s="9"/>
      <c r="Y896" s="9"/>
      <c r="Z896" s="9"/>
    </row>
    <row r="897" ht="12.75" customHeight="1">
      <c r="A897" s="9"/>
      <c r="B897" s="9"/>
      <c r="C897" s="9"/>
      <c r="D897" s="9"/>
      <c r="E897" s="9"/>
      <c r="F897" s="9"/>
      <c r="G897" s="9"/>
      <c r="H897" s="9"/>
      <c r="I897" s="9"/>
      <c r="J897" s="9"/>
      <c r="K897" s="9"/>
      <c r="L897" s="9"/>
      <c r="M897" s="9"/>
      <c r="N897" s="9"/>
      <c r="O897" s="9"/>
      <c r="P897" s="9"/>
      <c r="Q897" s="9"/>
      <c r="R897" s="9"/>
      <c r="S897" s="9"/>
      <c r="T897" s="9"/>
      <c r="U897" s="9"/>
      <c r="V897" s="9"/>
      <c r="W897" s="9"/>
      <c r="X897" s="9"/>
      <c r="Y897" s="9"/>
      <c r="Z897" s="9"/>
    </row>
    <row r="898" ht="12.75" customHeight="1">
      <c r="A898" s="9"/>
      <c r="B898" s="9"/>
      <c r="C898" s="9"/>
      <c r="D898" s="9"/>
      <c r="E898" s="9"/>
      <c r="F898" s="9"/>
      <c r="G898" s="9"/>
      <c r="H898" s="9"/>
      <c r="I898" s="9"/>
      <c r="J898" s="9"/>
      <c r="K898" s="9"/>
      <c r="L898" s="9"/>
      <c r="M898" s="9"/>
      <c r="N898" s="9"/>
      <c r="O898" s="9"/>
      <c r="P898" s="9"/>
      <c r="Q898" s="9"/>
      <c r="R898" s="9"/>
      <c r="S898" s="9"/>
      <c r="T898" s="9"/>
      <c r="U898" s="9"/>
      <c r="V898" s="9"/>
      <c r="W898" s="9"/>
      <c r="X898" s="9"/>
      <c r="Y898" s="9"/>
      <c r="Z898" s="9"/>
    </row>
    <row r="899" ht="12.75" customHeight="1">
      <c r="A899" s="9"/>
      <c r="B899" s="9"/>
      <c r="C899" s="9"/>
      <c r="D899" s="9"/>
      <c r="E899" s="9"/>
      <c r="F899" s="9"/>
      <c r="G899" s="9"/>
      <c r="H899" s="9"/>
      <c r="I899" s="9"/>
      <c r="J899" s="9"/>
      <c r="K899" s="9"/>
      <c r="L899" s="9"/>
      <c r="M899" s="9"/>
      <c r="N899" s="9"/>
      <c r="O899" s="9"/>
      <c r="P899" s="9"/>
      <c r="Q899" s="9"/>
      <c r="R899" s="9"/>
      <c r="S899" s="9"/>
      <c r="T899" s="9"/>
      <c r="U899" s="9"/>
      <c r="V899" s="9"/>
      <c r="W899" s="9"/>
      <c r="X899" s="9"/>
      <c r="Y899" s="9"/>
      <c r="Z899" s="9"/>
    </row>
    <row r="900" ht="12.75" customHeight="1">
      <c r="A900" s="9"/>
      <c r="B900" s="9"/>
      <c r="C900" s="9"/>
      <c r="D900" s="9"/>
      <c r="E900" s="9"/>
      <c r="F900" s="9"/>
      <c r="G900" s="9"/>
      <c r="H900" s="9"/>
      <c r="I900" s="9"/>
      <c r="J900" s="9"/>
      <c r="K900" s="9"/>
      <c r="L900" s="9"/>
      <c r="M900" s="9"/>
      <c r="N900" s="9"/>
      <c r="O900" s="9"/>
      <c r="P900" s="9"/>
      <c r="Q900" s="9"/>
      <c r="R900" s="9"/>
      <c r="S900" s="9"/>
      <c r="T900" s="9"/>
      <c r="U900" s="9"/>
      <c r="V900" s="9"/>
      <c r="W900" s="9"/>
      <c r="X900" s="9"/>
      <c r="Y900" s="9"/>
      <c r="Z900" s="9"/>
    </row>
    <row r="901" ht="12.75" customHeight="1">
      <c r="A901" s="9"/>
      <c r="B901" s="9"/>
      <c r="C901" s="9"/>
      <c r="D901" s="9"/>
      <c r="E901" s="9"/>
      <c r="F901" s="9"/>
      <c r="G901" s="9"/>
      <c r="H901" s="9"/>
      <c r="I901" s="9"/>
      <c r="J901" s="9"/>
      <c r="K901" s="9"/>
      <c r="L901" s="9"/>
      <c r="M901" s="9"/>
      <c r="N901" s="9"/>
      <c r="O901" s="9"/>
      <c r="P901" s="9"/>
      <c r="Q901" s="9"/>
      <c r="R901" s="9"/>
      <c r="S901" s="9"/>
      <c r="T901" s="9"/>
      <c r="U901" s="9"/>
      <c r="V901" s="9"/>
      <c r="W901" s="9"/>
      <c r="X901" s="9"/>
      <c r="Y901" s="9"/>
      <c r="Z901" s="9"/>
    </row>
    <row r="902" ht="12.75" customHeight="1">
      <c r="A902" s="9"/>
      <c r="B902" s="9"/>
      <c r="C902" s="9"/>
      <c r="D902" s="9"/>
      <c r="E902" s="9"/>
      <c r="F902" s="9"/>
      <c r="G902" s="9"/>
      <c r="H902" s="9"/>
      <c r="I902" s="9"/>
      <c r="J902" s="9"/>
      <c r="K902" s="9"/>
      <c r="L902" s="9"/>
      <c r="M902" s="9"/>
      <c r="N902" s="9"/>
      <c r="O902" s="9"/>
      <c r="P902" s="9"/>
      <c r="Q902" s="9"/>
      <c r="R902" s="9"/>
      <c r="S902" s="9"/>
      <c r="T902" s="9"/>
      <c r="U902" s="9"/>
      <c r="V902" s="9"/>
      <c r="W902" s="9"/>
      <c r="X902" s="9"/>
      <c r="Y902" s="9"/>
      <c r="Z902" s="9"/>
    </row>
    <row r="903" ht="12.75" customHeight="1">
      <c r="A903" s="9"/>
      <c r="B903" s="9"/>
      <c r="C903" s="9"/>
      <c r="D903" s="9"/>
      <c r="E903" s="9"/>
      <c r="F903" s="9"/>
      <c r="G903" s="9"/>
      <c r="H903" s="9"/>
      <c r="I903" s="9"/>
      <c r="J903" s="9"/>
      <c r="K903" s="9"/>
      <c r="L903" s="9"/>
      <c r="M903" s="9"/>
      <c r="N903" s="9"/>
      <c r="O903" s="9"/>
      <c r="P903" s="9"/>
      <c r="Q903" s="9"/>
      <c r="R903" s="9"/>
      <c r="S903" s="9"/>
      <c r="T903" s="9"/>
      <c r="U903" s="9"/>
      <c r="V903" s="9"/>
      <c r="W903" s="9"/>
      <c r="X903" s="9"/>
      <c r="Y903" s="9"/>
      <c r="Z903" s="9"/>
    </row>
    <row r="904" ht="12.75" customHeight="1">
      <c r="A904" s="9"/>
      <c r="B904" s="9"/>
      <c r="C904" s="9"/>
      <c r="D904" s="9"/>
      <c r="E904" s="9"/>
      <c r="F904" s="9"/>
      <c r="G904" s="9"/>
      <c r="H904" s="9"/>
      <c r="I904" s="9"/>
      <c r="J904" s="9"/>
      <c r="K904" s="9"/>
      <c r="L904" s="9"/>
      <c r="M904" s="9"/>
      <c r="N904" s="9"/>
      <c r="O904" s="9"/>
      <c r="P904" s="9"/>
      <c r="Q904" s="9"/>
      <c r="R904" s="9"/>
      <c r="S904" s="9"/>
      <c r="T904" s="9"/>
      <c r="U904" s="9"/>
      <c r="V904" s="9"/>
      <c r="W904" s="9"/>
      <c r="X904" s="9"/>
      <c r="Y904" s="9"/>
      <c r="Z904" s="9"/>
    </row>
    <row r="905" ht="12.75" customHeight="1">
      <c r="A905" s="9"/>
      <c r="B905" s="9"/>
      <c r="C905" s="9"/>
      <c r="D905" s="9"/>
      <c r="E905" s="9"/>
      <c r="F905" s="9"/>
      <c r="G905" s="9"/>
      <c r="H905" s="9"/>
      <c r="I905" s="9"/>
      <c r="J905" s="9"/>
      <c r="K905" s="9"/>
      <c r="L905" s="9"/>
      <c r="M905" s="9"/>
      <c r="N905" s="9"/>
      <c r="O905" s="9"/>
      <c r="P905" s="9"/>
      <c r="Q905" s="9"/>
      <c r="R905" s="9"/>
      <c r="S905" s="9"/>
      <c r="T905" s="9"/>
      <c r="U905" s="9"/>
      <c r="V905" s="9"/>
      <c r="W905" s="9"/>
      <c r="X905" s="9"/>
      <c r="Y905" s="9"/>
      <c r="Z905" s="9"/>
    </row>
    <row r="906" ht="12.75" customHeight="1">
      <c r="A906" s="9"/>
      <c r="B906" s="9"/>
      <c r="C906" s="9"/>
      <c r="D906" s="9"/>
      <c r="E906" s="9"/>
      <c r="F906" s="9"/>
      <c r="G906" s="9"/>
      <c r="H906" s="9"/>
      <c r="I906" s="9"/>
      <c r="J906" s="9"/>
      <c r="K906" s="9"/>
      <c r="L906" s="9"/>
      <c r="M906" s="9"/>
      <c r="N906" s="9"/>
      <c r="O906" s="9"/>
      <c r="P906" s="9"/>
      <c r="Q906" s="9"/>
      <c r="R906" s="9"/>
      <c r="S906" s="9"/>
      <c r="T906" s="9"/>
      <c r="U906" s="9"/>
      <c r="V906" s="9"/>
      <c r="W906" s="9"/>
      <c r="X906" s="9"/>
      <c r="Y906" s="9"/>
      <c r="Z906" s="9"/>
    </row>
    <row r="907" ht="12.75" customHeight="1">
      <c r="A907" s="9"/>
      <c r="B907" s="9"/>
      <c r="C907" s="9"/>
      <c r="D907" s="9"/>
      <c r="E907" s="9"/>
      <c r="F907" s="9"/>
      <c r="G907" s="9"/>
      <c r="H907" s="9"/>
      <c r="I907" s="9"/>
      <c r="J907" s="9"/>
      <c r="K907" s="9"/>
      <c r="L907" s="9"/>
      <c r="M907" s="9"/>
      <c r="N907" s="9"/>
      <c r="O907" s="9"/>
      <c r="P907" s="9"/>
      <c r="Q907" s="9"/>
      <c r="R907" s="9"/>
      <c r="S907" s="9"/>
      <c r="T907" s="9"/>
      <c r="U907" s="9"/>
      <c r="V907" s="9"/>
      <c r="W907" s="9"/>
      <c r="X907" s="9"/>
      <c r="Y907" s="9"/>
      <c r="Z907" s="9"/>
    </row>
    <row r="908" ht="12.75" customHeight="1">
      <c r="A908" s="9"/>
      <c r="B908" s="9"/>
      <c r="C908" s="9"/>
      <c r="D908" s="9"/>
      <c r="E908" s="9"/>
      <c r="F908" s="9"/>
      <c r="G908" s="9"/>
      <c r="H908" s="9"/>
      <c r="I908" s="9"/>
      <c r="J908" s="9"/>
      <c r="K908" s="9"/>
      <c r="L908" s="9"/>
      <c r="M908" s="9"/>
      <c r="N908" s="9"/>
      <c r="O908" s="9"/>
      <c r="P908" s="9"/>
      <c r="Q908" s="9"/>
      <c r="R908" s="9"/>
      <c r="S908" s="9"/>
      <c r="T908" s="9"/>
      <c r="U908" s="9"/>
      <c r="V908" s="9"/>
      <c r="W908" s="9"/>
      <c r="X908" s="9"/>
      <c r="Y908" s="9"/>
      <c r="Z908" s="9"/>
    </row>
    <row r="909" ht="12.75" customHeight="1">
      <c r="A909" s="9"/>
      <c r="B909" s="9"/>
      <c r="C909" s="9"/>
      <c r="D909" s="9"/>
      <c r="E909" s="9"/>
      <c r="F909" s="9"/>
      <c r="G909" s="9"/>
      <c r="H909" s="9"/>
      <c r="I909" s="9"/>
      <c r="J909" s="9"/>
      <c r="K909" s="9"/>
      <c r="L909" s="9"/>
      <c r="M909" s="9"/>
      <c r="N909" s="9"/>
      <c r="O909" s="9"/>
      <c r="P909" s="9"/>
      <c r="Q909" s="9"/>
      <c r="R909" s="9"/>
      <c r="S909" s="9"/>
      <c r="T909" s="9"/>
      <c r="U909" s="9"/>
      <c r="V909" s="9"/>
      <c r="W909" s="9"/>
      <c r="X909" s="9"/>
      <c r="Y909" s="9"/>
      <c r="Z909" s="9"/>
    </row>
    <row r="910" ht="12.75" customHeight="1">
      <c r="A910" s="9"/>
      <c r="B910" s="9"/>
      <c r="C910" s="9"/>
      <c r="D910" s="9"/>
      <c r="E910" s="9"/>
      <c r="F910" s="9"/>
      <c r="G910" s="9"/>
      <c r="H910" s="9"/>
      <c r="I910" s="9"/>
      <c r="J910" s="9"/>
      <c r="K910" s="9"/>
      <c r="L910" s="9"/>
      <c r="M910" s="9"/>
      <c r="N910" s="9"/>
      <c r="O910" s="9"/>
      <c r="P910" s="9"/>
      <c r="Q910" s="9"/>
      <c r="R910" s="9"/>
      <c r="S910" s="9"/>
      <c r="T910" s="9"/>
      <c r="U910" s="9"/>
      <c r="V910" s="9"/>
      <c r="W910" s="9"/>
      <c r="X910" s="9"/>
      <c r="Y910" s="9"/>
      <c r="Z910" s="9"/>
    </row>
    <row r="911" ht="12.75" customHeight="1">
      <c r="A911" s="9"/>
      <c r="B911" s="9"/>
      <c r="C911" s="9"/>
      <c r="D911" s="9"/>
      <c r="E911" s="9"/>
      <c r="F911" s="9"/>
      <c r="G911" s="9"/>
      <c r="H911" s="9"/>
      <c r="I911" s="9"/>
      <c r="J911" s="9"/>
      <c r="K911" s="9"/>
      <c r="L911" s="9"/>
      <c r="M911" s="9"/>
      <c r="N911" s="9"/>
      <c r="O911" s="9"/>
      <c r="P911" s="9"/>
      <c r="Q911" s="9"/>
      <c r="R911" s="9"/>
      <c r="S911" s="9"/>
      <c r="T911" s="9"/>
      <c r="U911" s="9"/>
      <c r="V911" s="9"/>
      <c r="W911" s="9"/>
      <c r="X911" s="9"/>
      <c r="Y911" s="9"/>
      <c r="Z911" s="9"/>
    </row>
    <row r="912" ht="12.75" customHeight="1">
      <c r="A912" s="9"/>
      <c r="B912" s="9"/>
      <c r="C912" s="9"/>
      <c r="D912" s="9"/>
      <c r="E912" s="9"/>
      <c r="F912" s="9"/>
      <c r="G912" s="9"/>
      <c r="H912" s="9"/>
      <c r="I912" s="9"/>
      <c r="J912" s="9"/>
      <c r="K912" s="9"/>
      <c r="L912" s="9"/>
      <c r="M912" s="9"/>
      <c r="N912" s="9"/>
      <c r="O912" s="9"/>
      <c r="P912" s="9"/>
      <c r="Q912" s="9"/>
      <c r="R912" s="9"/>
      <c r="S912" s="9"/>
      <c r="T912" s="9"/>
      <c r="U912" s="9"/>
      <c r="V912" s="9"/>
      <c r="W912" s="9"/>
      <c r="X912" s="9"/>
      <c r="Y912" s="9"/>
      <c r="Z912" s="9"/>
    </row>
    <row r="913" ht="12.75" customHeight="1">
      <c r="A913" s="9"/>
      <c r="B913" s="9"/>
      <c r="C913" s="9"/>
      <c r="D913" s="9"/>
      <c r="E913" s="9"/>
      <c r="F913" s="9"/>
      <c r="G913" s="9"/>
      <c r="H913" s="9"/>
      <c r="I913" s="9"/>
      <c r="J913" s="9"/>
      <c r="K913" s="9"/>
      <c r="L913" s="9"/>
      <c r="M913" s="9"/>
      <c r="N913" s="9"/>
      <c r="O913" s="9"/>
      <c r="P913" s="9"/>
      <c r="Q913" s="9"/>
      <c r="R913" s="9"/>
      <c r="S913" s="9"/>
      <c r="T913" s="9"/>
      <c r="U913" s="9"/>
      <c r="V913" s="9"/>
      <c r="W913" s="9"/>
      <c r="X913" s="9"/>
      <c r="Y913" s="9"/>
      <c r="Z913" s="9"/>
    </row>
    <row r="914" ht="12.75" customHeight="1">
      <c r="A914" s="9"/>
      <c r="B914" s="9"/>
      <c r="C914" s="9"/>
      <c r="D914" s="9"/>
      <c r="E914" s="9"/>
      <c r="F914" s="9"/>
      <c r="G914" s="9"/>
      <c r="H914" s="9"/>
      <c r="I914" s="9"/>
      <c r="J914" s="9"/>
      <c r="K914" s="9"/>
      <c r="L914" s="9"/>
      <c r="M914" s="9"/>
      <c r="N914" s="9"/>
      <c r="O914" s="9"/>
      <c r="P914" s="9"/>
      <c r="Q914" s="9"/>
      <c r="R914" s="9"/>
      <c r="S914" s="9"/>
      <c r="T914" s="9"/>
      <c r="U914" s="9"/>
      <c r="V914" s="9"/>
      <c r="W914" s="9"/>
      <c r="X914" s="9"/>
      <c r="Y914" s="9"/>
      <c r="Z914" s="9"/>
    </row>
    <row r="915" ht="12.75" customHeight="1">
      <c r="A915" s="9"/>
      <c r="B915" s="9"/>
      <c r="C915" s="9"/>
      <c r="D915" s="9"/>
      <c r="E915" s="9"/>
      <c r="F915" s="9"/>
      <c r="G915" s="9"/>
      <c r="H915" s="9"/>
      <c r="I915" s="9"/>
      <c r="J915" s="9"/>
      <c r="K915" s="9"/>
      <c r="L915" s="9"/>
      <c r="M915" s="9"/>
      <c r="N915" s="9"/>
      <c r="O915" s="9"/>
      <c r="P915" s="9"/>
      <c r="Q915" s="9"/>
      <c r="R915" s="9"/>
      <c r="S915" s="9"/>
      <c r="T915" s="9"/>
      <c r="U915" s="9"/>
      <c r="V915" s="9"/>
      <c r="W915" s="9"/>
      <c r="X915" s="9"/>
      <c r="Y915" s="9"/>
      <c r="Z915" s="9"/>
    </row>
    <row r="916" ht="12.75" customHeight="1">
      <c r="A916" s="9"/>
      <c r="B916" s="9"/>
      <c r="C916" s="9"/>
      <c r="D916" s="9"/>
      <c r="E916" s="9"/>
      <c r="F916" s="9"/>
      <c r="G916" s="9"/>
      <c r="H916" s="9"/>
      <c r="I916" s="9"/>
      <c r="J916" s="9"/>
      <c r="K916" s="9"/>
      <c r="L916" s="9"/>
      <c r="M916" s="9"/>
      <c r="N916" s="9"/>
      <c r="O916" s="9"/>
      <c r="P916" s="9"/>
      <c r="Q916" s="9"/>
      <c r="R916" s="9"/>
      <c r="S916" s="9"/>
      <c r="T916" s="9"/>
      <c r="U916" s="9"/>
      <c r="V916" s="9"/>
      <c r="W916" s="9"/>
      <c r="X916" s="9"/>
      <c r="Y916" s="9"/>
      <c r="Z916" s="9"/>
    </row>
    <row r="917" ht="12.75" customHeight="1">
      <c r="A917" s="9"/>
      <c r="B917" s="9"/>
      <c r="C917" s="9"/>
      <c r="D917" s="9"/>
      <c r="E917" s="9"/>
      <c r="F917" s="9"/>
      <c r="G917" s="9"/>
      <c r="H917" s="9"/>
      <c r="I917" s="9"/>
      <c r="J917" s="9"/>
      <c r="K917" s="9"/>
      <c r="L917" s="9"/>
      <c r="M917" s="9"/>
      <c r="N917" s="9"/>
      <c r="O917" s="9"/>
      <c r="P917" s="9"/>
      <c r="Q917" s="9"/>
      <c r="R917" s="9"/>
      <c r="S917" s="9"/>
      <c r="T917" s="9"/>
      <c r="U917" s="9"/>
      <c r="V917" s="9"/>
      <c r="W917" s="9"/>
      <c r="X917" s="9"/>
      <c r="Y917" s="9"/>
      <c r="Z917" s="9"/>
    </row>
    <row r="918" ht="12.75" customHeight="1">
      <c r="A918" s="9"/>
      <c r="B918" s="9"/>
      <c r="C918" s="9"/>
      <c r="D918" s="9"/>
      <c r="E918" s="9"/>
      <c r="F918" s="9"/>
      <c r="G918" s="9"/>
      <c r="H918" s="9"/>
      <c r="I918" s="9"/>
      <c r="J918" s="9"/>
      <c r="K918" s="9"/>
      <c r="L918" s="9"/>
      <c r="M918" s="9"/>
      <c r="N918" s="9"/>
      <c r="O918" s="9"/>
      <c r="P918" s="9"/>
      <c r="Q918" s="9"/>
      <c r="R918" s="9"/>
      <c r="S918" s="9"/>
      <c r="T918" s="9"/>
      <c r="U918" s="9"/>
      <c r="V918" s="9"/>
      <c r="W918" s="9"/>
      <c r="X918" s="9"/>
      <c r="Y918" s="9"/>
      <c r="Z918" s="9"/>
    </row>
    <row r="919" ht="12.75" customHeight="1">
      <c r="A919" s="9"/>
      <c r="B919" s="9"/>
      <c r="C919" s="9"/>
      <c r="D919" s="9"/>
      <c r="E919" s="9"/>
      <c r="F919" s="9"/>
      <c r="G919" s="9"/>
      <c r="H919" s="9"/>
      <c r="I919" s="9"/>
      <c r="J919" s="9"/>
      <c r="K919" s="9"/>
      <c r="L919" s="9"/>
      <c r="M919" s="9"/>
      <c r="N919" s="9"/>
      <c r="O919" s="9"/>
      <c r="P919" s="9"/>
      <c r="Q919" s="9"/>
      <c r="R919" s="9"/>
      <c r="S919" s="9"/>
      <c r="T919" s="9"/>
      <c r="U919" s="9"/>
      <c r="V919" s="9"/>
      <c r="W919" s="9"/>
      <c r="X919" s="9"/>
      <c r="Y919" s="9"/>
      <c r="Z919" s="9"/>
    </row>
    <row r="920" ht="12.75" customHeight="1">
      <c r="A920" s="9"/>
      <c r="B920" s="9"/>
      <c r="C920" s="9"/>
      <c r="D920" s="9"/>
      <c r="E920" s="9"/>
      <c r="F920" s="9"/>
      <c r="G920" s="9"/>
      <c r="H920" s="9"/>
      <c r="I920" s="9"/>
      <c r="J920" s="9"/>
      <c r="K920" s="9"/>
      <c r="L920" s="9"/>
      <c r="M920" s="9"/>
      <c r="N920" s="9"/>
      <c r="O920" s="9"/>
      <c r="P920" s="9"/>
      <c r="Q920" s="9"/>
      <c r="R920" s="9"/>
      <c r="S920" s="9"/>
      <c r="T920" s="9"/>
      <c r="U920" s="9"/>
      <c r="V920" s="9"/>
      <c r="W920" s="9"/>
      <c r="X920" s="9"/>
      <c r="Y920" s="9"/>
      <c r="Z920" s="9"/>
    </row>
    <row r="921" ht="12.75" customHeight="1">
      <c r="A921" s="9"/>
      <c r="B921" s="9"/>
      <c r="C921" s="9"/>
      <c r="D921" s="9"/>
      <c r="E921" s="9"/>
      <c r="F921" s="9"/>
      <c r="G921" s="9"/>
      <c r="H921" s="9"/>
      <c r="I921" s="9"/>
      <c r="J921" s="9"/>
      <c r="K921" s="9"/>
      <c r="L921" s="9"/>
      <c r="M921" s="9"/>
      <c r="N921" s="9"/>
      <c r="O921" s="9"/>
      <c r="P921" s="9"/>
      <c r="Q921" s="9"/>
      <c r="R921" s="9"/>
      <c r="S921" s="9"/>
      <c r="T921" s="9"/>
      <c r="U921" s="9"/>
      <c r="V921" s="9"/>
      <c r="W921" s="9"/>
      <c r="X921" s="9"/>
      <c r="Y921" s="9"/>
      <c r="Z921" s="9"/>
    </row>
    <row r="922" ht="12.75" customHeight="1">
      <c r="A922" s="9"/>
      <c r="B922" s="9"/>
      <c r="C922" s="9"/>
      <c r="D922" s="9"/>
      <c r="E922" s="9"/>
      <c r="F922" s="9"/>
      <c r="G922" s="9"/>
      <c r="H922" s="9"/>
      <c r="I922" s="9"/>
      <c r="J922" s="9"/>
      <c r="K922" s="9"/>
      <c r="L922" s="9"/>
      <c r="M922" s="9"/>
      <c r="N922" s="9"/>
      <c r="O922" s="9"/>
      <c r="P922" s="9"/>
      <c r="Q922" s="9"/>
      <c r="R922" s="9"/>
      <c r="S922" s="9"/>
      <c r="T922" s="9"/>
      <c r="U922" s="9"/>
      <c r="V922" s="9"/>
      <c r="W922" s="9"/>
      <c r="X922" s="9"/>
      <c r="Y922" s="9"/>
      <c r="Z922" s="9"/>
    </row>
    <row r="923" ht="12.75" customHeight="1">
      <c r="A923" s="9"/>
      <c r="B923" s="9"/>
      <c r="C923" s="9"/>
      <c r="D923" s="9"/>
      <c r="E923" s="9"/>
      <c r="F923" s="9"/>
      <c r="G923" s="9"/>
      <c r="H923" s="9"/>
      <c r="I923" s="9"/>
      <c r="J923" s="9"/>
      <c r="K923" s="9"/>
      <c r="L923" s="9"/>
      <c r="M923" s="9"/>
      <c r="N923" s="9"/>
      <c r="O923" s="9"/>
      <c r="P923" s="9"/>
      <c r="Q923" s="9"/>
      <c r="R923" s="9"/>
      <c r="S923" s="9"/>
      <c r="T923" s="9"/>
      <c r="U923" s="9"/>
      <c r="V923" s="9"/>
      <c r="W923" s="9"/>
      <c r="X923" s="9"/>
      <c r="Y923" s="9"/>
      <c r="Z923" s="9"/>
    </row>
    <row r="924" ht="12.75" customHeight="1">
      <c r="A924" s="9"/>
      <c r="B924" s="9"/>
      <c r="C924" s="9"/>
      <c r="D924" s="9"/>
      <c r="E924" s="9"/>
      <c r="F924" s="9"/>
      <c r="G924" s="9"/>
      <c r="H924" s="9"/>
      <c r="I924" s="9"/>
      <c r="J924" s="9"/>
      <c r="K924" s="9"/>
      <c r="L924" s="9"/>
      <c r="M924" s="9"/>
      <c r="N924" s="9"/>
      <c r="O924" s="9"/>
      <c r="P924" s="9"/>
      <c r="Q924" s="9"/>
      <c r="R924" s="9"/>
      <c r="S924" s="9"/>
      <c r="T924" s="9"/>
      <c r="U924" s="9"/>
      <c r="V924" s="9"/>
      <c r="W924" s="9"/>
      <c r="X924" s="9"/>
      <c r="Y924" s="9"/>
      <c r="Z924" s="9"/>
    </row>
    <row r="925" ht="12.75" customHeight="1">
      <c r="A925" s="9"/>
      <c r="B925" s="9"/>
      <c r="C925" s="9"/>
      <c r="D925" s="9"/>
      <c r="E925" s="9"/>
      <c r="F925" s="9"/>
      <c r="G925" s="9"/>
      <c r="H925" s="9"/>
      <c r="I925" s="9"/>
      <c r="J925" s="9"/>
      <c r="K925" s="9"/>
      <c r="L925" s="9"/>
      <c r="M925" s="9"/>
      <c r="N925" s="9"/>
      <c r="O925" s="9"/>
      <c r="P925" s="9"/>
      <c r="Q925" s="9"/>
      <c r="R925" s="9"/>
      <c r="S925" s="9"/>
      <c r="T925" s="9"/>
      <c r="U925" s="9"/>
      <c r="V925" s="9"/>
      <c r="W925" s="9"/>
      <c r="X925" s="9"/>
      <c r="Y925" s="9"/>
      <c r="Z925" s="9"/>
    </row>
    <row r="926" ht="12.75" customHeight="1">
      <c r="A926" s="9"/>
      <c r="B926" s="9"/>
      <c r="C926" s="9"/>
      <c r="D926" s="9"/>
      <c r="E926" s="9"/>
      <c r="F926" s="9"/>
      <c r="G926" s="9"/>
      <c r="H926" s="9"/>
      <c r="I926" s="9"/>
      <c r="J926" s="9"/>
      <c r="K926" s="9"/>
      <c r="L926" s="9"/>
      <c r="M926" s="9"/>
      <c r="N926" s="9"/>
      <c r="O926" s="9"/>
      <c r="P926" s="9"/>
      <c r="Q926" s="9"/>
      <c r="R926" s="9"/>
      <c r="S926" s="9"/>
      <c r="T926" s="9"/>
      <c r="U926" s="9"/>
      <c r="V926" s="9"/>
      <c r="W926" s="9"/>
      <c r="X926" s="9"/>
      <c r="Y926" s="9"/>
      <c r="Z926" s="9"/>
    </row>
    <row r="927" ht="12.75" customHeight="1">
      <c r="A927" s="9"/>
      <c r="B927" s="9"/>
      <c r="C927" s="9"/>
      <c r="D927" s="9"/>
      <c r="E927" s="9"/>
      <c r="F927" s="9"/>
      <c r="G927" s="9"/>
      <c r="H927" s="9"/>
      <c r="I927" s="9"/>
      <c r="J927" s="9"/>
      <c r="K927" s="9"/>
      <c r="L927" s="9"/>
      <c r="M927" s="9"/>
      <c r="N927" s="9"/>
      <c r="O927" s="9"/>
      <c r="P927" s="9"/>
      <c r="Q927" s="9"/>
      <c r="R927" s="9"/>
      <c r="S927" s="9"/>
      <c r="T927" s="9"/>
      <c r="U927" s="9"/>
      <c r="V927" s="9"/>
      <c r="W927" s="9"/>
      <c r="X927" s="9"/>
      <c r="Y927" s="9"/>
      <c r="Z927" s="9"/>
    </row>
    <row r="928" ht="12.75" customHeight="1">
      <c r="A928" s="9"/>
      <c r="B928" s="9"/>
      <c r="C928" s="9"/>
      <c r="D928" s="9"/>
      <c r="E928" s="9"/>
      <c r="F928" s="9"/>
      <c r="G928" s="9"/>
      <c r="H928" s="9"/>
      <c r="I928" s="9"/>
      <c r="J928" s="9"/>
      <c r="K928" s="9"/>
      <c r="L928" s="9"/>
      <c r="M928" s="9"/>
      <c r="N928" s="9"/>
      <c r="O928" s="9"/>
      <c r="P928" s="9"/>
      <c r="Q928" s="9"/>
      <c r="R928" s="9"/>
      <c r="S928" s="9"/>
      <c r="T928" s="9"/>
      <c r="U928" s="9"/>
      <c r="V928" s="9"/>
      <c r="W928" s="9"/>
      <c r="X928" s="9"/>
      <c r="Y928" s="9"/>
      <c r="Z928" s="9"/>
    </row>
    <row r="929" ht="12.75" customHeight="1">
      <c r="A929" s="9"/>
      <c r="B929" s="9"/>
      <c r="C929" s="9"/>
      <c r="D929" s="9"/>
      <c r="E929" s="9"/>
      <c r="F929" s="9"/>
      <c r="G929" s="9"/>
      <c r="H929" s="9"/>
      <c r="I929" s="9"/>
      <c r="J929" s="9"/>
      <c r="K929" s="9"/>
      <c r="L929" s="9"/>
      <c r="M929" s="9"/>
      <c r="N929" s="9"/>
      <c r="O929" s="9"/>
      <c r="P929" s="9"/>
      <c r="Q929" s="9"/>
      <c r="R929" s="9"/>
      <c r="S929" s="9"/>
      <c r="T929" s="9"/>
      <c r="U929" s="9"/>
      <c r="V929" s="9"/>
      <c r="W929" s="9"/>
      <c r="X929" s="9"/>
      <c r="Y929" s="9"/>
      <c r="Z929" s="9"/>
    </row>
    <row r="930" ht="12.75" customHeight="1">
      <c r="A930" s="9"/>
      <c r="B930" s="9"/>
      <c r="C930" s="9"/>
      <c r="D930" s="9"/>
      <c r="E930" s="9"/>
      <c r="F930" s="9"/>
      <c r="G930" s="9"/>
      <c r="H930" s="9"/>
      <c r="I930" s="9"/>
      <c r="J930" s="9"/>
      <c r="K930" s="9"/>
      <c r="L930" s="9"/>
      <c r="M930" s="9"/>
      <c r="N930" s="9"/>
      <c r="O930" s="9"/>
      <c r="P930" s="9"/>
      <c r="Q930" s="9"/>
      <c r="R930" s="9"/>
      <c r="S930" s="9"/>
      <c r="T930" s="9"/>
      <c r="U930" s="9"/>
      <c r="V930" s="9"/>
      <c r="W930" s="9"/>
      <c r="X930" s="9"/>
      <c r="Y930" s="9"/>
      <c r="Z930" s="9"/>
    </row>
    <row r="931" ht="12.75" customHeight="1">
      <c r="A931" s="9"/>
      <c r="B931" s="9"/>
      <c r="C931" s="9"/>
      <c r="D931" s="9"/>
      <c r="E931" s="9"/>
      <c r="F931" s="9"/>
      <c r="G931" s="9"/>
      <c r="H931" s="9"/>
      <c r="I931" s="9"/>
      <c r="J931" s="9"/>
      <c r="K931" s="9"/>
      <c r="L931" s="9"/>
      <c r="M931" s="9"/>
      <c r="N931" s="9"/>
      <c r="O931" s="9"/>
      <c r="P931" s="9"/>
      <c r="Q931" s="9"/>
      <c r="R931" s="9"/>
      <c r="S931" s="9"/>
      <c r="T931" s="9"/>
      <c r="U931" s="9"/>
      <c r="V931" s="9"/>
      <c r="W931" s="9"/>
      <c r="X931" s="9"/>
      <c r="Y931" s="9"/>
      <c r="Z931" s="9"/>
    </row>
    <row r="932" ht="12.75" customHeight="1">
      <c r="A932" s="9"/>
      <c r="B932" s="9"/>
      <c r="C932" s="9"/>
      <c r="D932" s="9"/>
      <c r="E932" s="9"/>
      <c r="F932" s="9"/>
      <c r="G932" s="9"/>
      <c r="H932" s="9"/>
      <c r="I932" s="9"/>
      <c r="J932" s="9"/>
      <c r="K932" s="9"/>
      <c r="L932" s="9"/>
      <c r="M932" s="9"/>
      <c r="N932" s="9"/>
      <c r="O932" s="9"/>
      <c r="P932" s="9"/>
      <c r="Q932" s="9"/>
      <c r="R932" s="9"/>
      <c r="S932" s="9"/>
      <c r="T932" s="9"/>
      <c r="U932" s="9"/>
      <c r="V932" s="9"/>
      <c r="W932" s="9"/>
      <c r="X932" s="9"/>
      <c r="Y932" s="9"/>
      <c r="Z932" s="9"/>
    </row>
    <row r="933" ht="12.75" customHeight="1">
      <c r="A933" s="9"/>
      <c r="B933" s="9"/>
      <c r="C933" s="9"/>
      <c r="D933" s="9"/>
      <c r="E933" s="9"/>
      <c r="F933" s="9"/>
      <c r="G933" s="9"/>
      <c r="H933" s="9"/>
      <c r="I933" s="9"/>
      <c r="J933" s="9"/>
      <c r="K933" s="9"/>
      <c r="L933" s="9"/>
      <c r="M933" s="9"/>
      <c r="N933" s="9"/>
      <c r="O933" s="9"/>
      <c r="P933" s="9"/>
      <c r="Q933" s="9"/>
      <c r="R933" s="9"/>
      <c r="S933" s="9"/>
      <c r="T933" s="9"/>
      <c r="U933" s="9"/>
      <c r="V933" s="9"/>
      <c r="W933" s="9"/>
      <c r="X933" s="9"/>
      <c r="Y933" s="9"/>
      <c r="Z933" s="9"/>
    </row>
    <row r="934" ht="12.75" customHeight="1">
      <c r="A934" s="9"/>
      <c r="B934" s="9"/>
      <c r="C934" s="9"/>
      <c r="D934" s="9"/>
      <c r="E934" s="9"/>
      <c r="F934" s="9"/>
      <c r="G934" s="9"/>
      <c r="H934" s="9"/>
      <c r="I934" s="9"/>
      <c r="J934" s="9"/>
      <c r="K934" s="9"/>
      <c r="L934" s="9"/>
      <c r="M934" s="9"/>
      <c r="N934" s="9"/>
      <c r="O934" s="9"/>
      <c r="P934" s="9"/>
      <c r="Q934" s="9"/>
      <c r="R934" s="9"/>
      <c r="S934" s="9"/>
      <c r="T934" s="9"/>
      <c r="U934" s="9"/>
      <c r="V934" s="9"/>
      <c r="W934" s="9"/>
      <c r="X934" s="9"/>
      <c r="Y934" s="9"/>
      <c r="Z934" s="9"/>
    </row>
    <row r="935" ht="12.75" customHeight="1">
      <c r="A935" s="9"/>
      <c r="B935" s="9"/>
      <c r="C935" s="9"/>
      <c r="D935" s="9"/>
      <c r="E935" s="9"/>
      <c r="F935" s="9"/>
      <c r="G935" s="9"/>
      <c r="H935" s="9"/>
      <c r="I935" s="9"/>
      <c r="J935" s="9"/>
      <c r="K935" s="9"/>
      <c r="L935" s="9"/>
      <c r="M935" s="9"/>
      <c r="N935" s="9"/>
      <c r="O935" s="9"/>
      <c r="P935" s="9"/>
      <c r="Q935" s="9"/>
      <c r="R935" s="9"/>
      <c r="S935" s="9"/>
      <c r="T935" s="9"/>
      <c r="U935" s="9"/>
      <c r="V935" s="9"/>
      <c r="W935" s="9"/>
      <c r="X935" s="9"/>
      <c r="Y935" s="9"/>
      <c r="Z935" s="9"/>
    </row>
    <row r="936" ht="12.75" customHeight="1">
      <c r="A936" s="9"/>
      <c r="B936" s="9"/>
      <c r="C936" s="9"/>
      <c r="D936" s="9"/>
      <c r="E936" s="9"/>
      <c r="F936" s="9"/>
      <c r="G936" s="9"/>
      <c r="H936" s="9"/>
      <c r="I936" s="9"/>
      <c r="J936" s="9"/>
      <c r="K936" s="9"/>
      <c r="L936" s="9"/>
      <c r="M936" s="9"/>
      <c r="N936" s="9"/>
      <c r="O936" s="9"/>
      <c r="P936" s="9"/>
      <c r="Q936" s="9"/>
      <c r="R936" s="9"/>
      <c r="S936" s="9"/>
      <c r="T936" s="9"/>
      <c r="U936" s="9"/>
      <c r="V936" s="9"/>
      <c r="W936" s="9"/>
      <c r="X936" s="9"/>
      <c r="Y936" s="9"/>
      <c r="Z936" s="9"/>
    </row>
    <row r="937" ht="12.75" customHeight="1">
      <c r="A937" s="9"/>
      <c r="B937" s="9"/>
      <c r="C937" s="9"/>
      <c r="D937" s="9"/>
      <c r="E937" s="9"/>
      <c r="F937" s="9"/>
      <c r="G937" s="9"/>
      <c r="H937" s="9"/>
      <c r="I937" s="9"/>
      <c r="J937" s="9"/>
      <c r="K937" s="9"/>
      <c r="L937" s="9"/>
      <c r="M937" s="9"/>
      <c r="N937" s="9"/>
      <c r="O937" s="9"/>
      <c r="P937" s="9"/>
      <c r="Q937" s="9"/>
      <c r="R937" s="9"/>
      <c r="S937" s="9"/>
      <c r="T937" s="9"/>
      <c r="U937" s="9"/>
      <c r="V937" s="9"/>
      <c r="W937" s="9"/>
      <c r="X937" s="9"/>
      <c r="Y937" s="9"/>
      <c r="Z937" s="9"/>
    </row>
    <row r="938" ht="12.75" customHeight="1">
      <c r="A938" s="9"/>
      <c r="B938" s="9"/>
      <c r="C938" s="9"/>
      <c r="D938" s="9"/>
      <c r="E938" s="9"/>
      <c r="F938" s="9"/>
      <c r="G938" s="9"/>
      <c r="H938" s="9"/>
      <c r="I938" s="9"/>
      <c r="J938" s="9"/>
      <c r="K938" s="9"/>
      <c r="L938" s="9"/>
      <c r="M938" s="9"/>
      <c r="N938" s="9"/>
      <c r="O938" s="9"/>
      <c r="P938" s="9"/>
      <c r="Q938" s="9"/>
      <c r="R938" s="9"/>
      <c r="S938" s="9"/>
      <c r="T938" s="9"/>
      <c r="U938" s="9"/>
      <c r="V938" s="9"/>
      <c r="W938" s="9"/>
      <c r="X938" s="9"/>
      <c r="Y938" s="9"/>
      <c r="Z938" s="9"/>
    </row>
    <row r="939" ht="12.75" customHeight="1">
      <c r="A939" s="9"/>
      <c r="B939" s="9"/>
      <c r="C939" s="9"/>
      <c r="D939" s="9"/>
      <c r="E939" s="9"/>
      <c r="F939" s="9"/>
      <c r="G939" s="9"/>
      <c r="H939" s="9"/>
      <c r="I939" s="9"/>
      <c r="J939" s="9"/>
      <c r="K939" s="9"/>
      <c r="L939" s="9"/>
      <c r="M939" s="9"/>
      <c r="N939" s="9"/>
      <c r="O939" s="9"/>
      <c r="P939" s="9"/>
      <c r="Q939" s="9"/>
      <c r="R939" s="9"/>
      <c r="S939" s="9"/>
      <c r="T939" s="9"/>
      <c r="U939" s="9"/>
      <c r="V939" s="9"/>
      <c r="W939" s="9"/>
      <c r="X939" s="9"/>
      <c r="Y939" s="9"/>
      <c r="Z939" s="9"/>
    </row>
    <row r="940" ht="12.75" customHeight="1">
      <c r="A940" s="9"/>
      <c r="B940" s="9"/>
      <c r="C940" s="9"/>
      <c r="D940" s="9"/>
      <c r="E940" s="9"/>
      <c r="F940" s="9"/>
      <c r="G940" s="9"/>
      <c r="H940" s="9"/>
      <c r="I940" s="9"/>
      <c r="J940" s="9"/>
      <c r="K940" s="9"/>
      <c r="L940" s="9"/>
      <c r="M940" s="9"/>
      <c r="N940" s="9"/>
      <c r="O940" s="9"/>
      <c r="P940" s="9"/>
      <c r="Q940" s="9"/>
      <c r="R940" s="9"/>
      <c r="S940" s="9"/>
      <c r="T940" s="9"/>
      <c r="U940" s="9"/>
      <c r="V940" s="9"/>
      <c r="W940" s="9"/>
      <c r="X940" s="9"/>
      <c r="Y940" s="9"/>
      <c r="Z940" s="9"/>
    </row>
    <row r="941" ht="12.75" customHeight="1">
      <c r="A941" s="9"/>
      <c r="B941" s="9"/>
      <c r="C941" s="9"/>
      <c r="D941" s="9"/>
      <c r="E941" s="9"/>
      <c r="F941" s="9"/>
      <c r="G941" s="9"/>
      <c r="H941" s="9"/>
      <c r="I941" s="9"/>
      <c r="J941" s="9"/>
      <c r="K941" s="9"/>
      <c r="L941" s="9"/>
      <c r="M941" s="9"/>
      <c r="N941" s="9"/>
      <c r="O941" s="9"/>
      <c r="P941" s="9"/>
      <c r="Q941" s="9"/>
      <c r="R941" s="9"/>
      <c r="S941" s="9"/>
      <c r="T941" s="9"/>
      <c r="U941" s="9"/>
      <c r="V941" s="9"/>
      <c r="W941" s="9"/>
      <c r="X941" s="9"/>
      <c r="Y941" s="9"/>
      <c r="Z941" s="9"/>
    </row>
    <row r="942" ht="12.75" customHeight="1">
      <c r="A942" s="9"/>
      <c r="B942" s="9"/>
      <c r="C942" s="9"/>
      <c r="D942" s="9"/>
      <c r="E942" s="9"/>
      <c r="F942" s="9"/>
      <c r="G942" s="9"/>
      <c r="H942" s="9"/>
      <c r="I942" s="9"/>
      <c r="J942" s="9"/>
      <c r="K942" s="9"/>
      <c r="L942" s="9"/>
      <c r="M942" s="9"/>
      <c r="N942" s="9"/>
      <c r="O942" s="9"/>
      <c r="P942" s="9"/>
      <c r="Q942" s="9"/>
      <c r="R942" s="9"/>
      <c r="S942" s="9"/>
      <c r="T942" s="9"/>
      <c r="U942" s="9"/>
      <c r="V942" s="9"/>
      <c r="W942" s="9"/>
      <c r="X942" s="9"/>
      <c r="Y942" s="9"/>
      <c r="Z942" s="9"/>
    </row>
    <row r="943" ht="12.75" customHeight="1">
      <c r="A943" s="9"/>
      <c r="B943" s="9"/>
      <c r="C943" s="9"/>
      <c r="D943" s="9"/>
      <c r="E943" s="9"/>
      <c r="F943" s="9"/>
      <c r="G943" s="9"/>
      <c r="H943" s="9"/>
      <c r="I943" s="9"/>
      <c r="J943" s="9"/>
      <c r="K943" s="9"/>
      <c r="L943" s="9"/>
      <c r="M943" s="9"/>
      <c r="N943" s="9"/>
      <c r="O943" s="9"/>
      <c r="P943" s="9"/>
      <c r="Q943" s="9"/>
      <c r="R943" s="9"/>
      <c r="S943" s="9"/>
      <c r="T943" s="9"/>
      <c r="U943" s="9"/>
      <c r="V943" s="9"/>
      <c r="W943" s="9"/>
      <c r="X943" s="9"/>
      <c r="Y943" s="9"/>
      <c r="Z943" s="9"/>
    </row>
    <row r="944" ht="12.75" customHeight="1">
      <c r="A944" s="9"/>
      <c r="B944" s="9"/>
      <c r="C944" s="9"/>
      <c r="D944" s="9"/>
      <c r="E944" s="9"/>
      <c r="F944" s="9"/>
      <c r="G944" s="9"/>
      <c r="H944" s="9"/>
      <c r="I944" s="9"/>
      <c r="J944" s="9"/>
      <c r="K944" s="9"/>
      <c r="L944" s="9"/>
      <c r="M944" s="9"/>
      <c r="N944" s="9"/>
      <c r="O944" s="9"/>
      <c r="P944" s="9"/>
      <c r="Q944" s="9"/>
      <c r="R944" s="9"/>
      <c r="S944" s="9"/>
      <c r="T944" s="9"/>
      <c r="U944" s="9"/>
      <c r="V944" s="9"/>
      <c r="W944" s="9"/>
      <c r="X944" s="9"/>
      <c r="Y944" s="9"/>
      <c r="Z944" s="9"/>
    </row>
    <row r="945" ht="12.75" customHeight="1">
      <c r="A945" s="9"/>
      <c r="B945" s="9"/>
      <c r="C945" s="9"/>
      <c r="D945" s="9"/>
      <c r="E945" s="9"/>
      <c r="F945" s="9"/>
      <c r="G945" s="9"/>
      <c r="H945" s="9"/>
      <c r="I945" s="9"/>
      <c r="J945" s="9"/>
      <c r="K945" s="9"/>
      <c r="L945" s="9"/>
      <c r="M945" s="9"/>
      <c r="N945" s="9"/>
      <c r="O945" s="9"/>
      <c r="P945" s="9"/>
      <c r="Q945" s="9"/>
      <c r="R945" s="9"/>
      <c r="S945" s="9"/>
      <c r="T945" s="9"/>
      <c r="U945" s="9"/>
      <c r="V945" s="9"/>
      <c r="W945" s="9"/>
      <c r="X945" s="9"/>
      <c r="Y945" s="9"/>
      <c r="Z945" s="9"/>
    </row>
    <row r="946" ht="12.75" customHeight="1">
      <c r="A946" s="9"/>
      <c r="B946" s="9"/>
      <c r="C946" s="9"/>
      <c r="D946" s="9"/>
      <c r="E946" s="9"/>
      <c r="F946" s="9"/>
      <c r="G946" s="9"/>
      <c r="H946" s="9"/>
      <c r="I946" s="9"/>
      <c r="J946" s="9"/>
      <c r="K946" s="9"/>
      <c r="L946" s="9"/>
      <c r="M946" s="9"/>
      <c r="N946" s="9"/>
      <c r="O946" s="9"/>
      <c r="P946" s="9"/>
      <c r="Q946" s="9"/>
      <c r="R946" s="9"/>
      <c r="S946" s="9"/>
      <c r="T946" s="9"/>
      <c r="U946" s="9"/>
      <c r="V946" s="9"/>
      <c r="W946" s="9"/>
      <c r="X946" s="9"/>
      <c r="Y946" s="9"/>
      <c r="Z946" s="9"/>
    </row>
    <row r="947" ht="12.75" customHeight="1">
      <c r="A947" s="9"/>
      <c r="B947" s="9"/>
      <c r="C947" s="9"/>
      <c r="D947" s="9"/>
      <c r="E947" s="9"/>
      <c r="F947" s="9"/>
      <c r="G947" s="9"/>
      <c r="H947" s="9"/>
      <c r="I947" s="9"/>
      <c r="J947" s="9"/>
      <c r="K947" s="9"/>
      <c r="L947" s="9"/>
      <c r="M947" s="9"/>
      <c r="N947" s="9"/>
      <c r="O947" s="9"/>
      <c r="P947" s="9"/>
      <c r="Q947" s="9"/>
      <c r="R947" s="9"/>
      <c r="S947" s="9"/>
      <c r="T947" s="9"/>
      <c r="U947" s="9"/>
      <c r="V947" s="9"/>
      <c r="W947" s="9"/>
      <c r="X947" s="9"/>
      <c r="Y947" s="9"/>
      <c r="Z947" s="9"/>
    </row>
    <row r="948" ht="12.75" customHeight="1">
      <c r="A948" s="9"/>
      <c r="B948" s="9"/>
      <c r="C948" s="9"/>
      <c r="D948" s="9"/>
      <c r="E948" s="9"/>
      <c r="F948" s="9"/>
      <c r="G948" s="9"/>
      <c r="H948" s="9"/>
      <c r="I948" s="9"/>
      <c r="J948" s="9"/>
      <c r="K948" s="9"/>
      <c r="L948" s="9"/>
      <c r="M948" s="9"/>
      <c r="N948" s="9"/>
      <c r="O948" s="9"/>
      <c r="P948" s="9"/>
      <c r="Q948" s="9"/>
      <c r="R948" s="9"/>
      <c r="S948" s="9"/>
      <c r="T948" s="9"/>
      <c r="U948" s="9"/>
      <c r="V948" s="9"/>
      <c r="W948" s="9"/>
      <c r="X948" s="9"/>
      <c r="Y948" s="9"/>
      <c r="Z948" s="9"/>
    </row>
    <row r="949" ht="12.75" customHeight="1">
      <c r="A949" s="9"/>
      <c r="B949" s="9"/>
      <c r="C949" s="9"/>
      <c r="D949" s="9"/>
      <c r="E949" s="9"/>
      <c r="F949" s="9"/>
      <c r="G949" s="9"/>
      <c r="H949" s="9"/>
      <c r="I949" s="9"/>
      <c r="J949" s="9"/>
      <c r="K949" s="9"/>
      <c r="L949" s="9"/>
      <c r="M949" s="9"/>
      <c r="N949" s="9"/>
      <c r="O949" s="9"/>
      <c r="P949" s="9"/>
      <c r="Q949" s="9"/>
      <c r="R949" s="9"/>
      <c r="S949" s="9"/>
      <c r="T949" s="9"/>
      <c r="U949" s="9"/>
      <c r="V949" s="9"/>
      <c r="W949" s="9"/>
      <c r="X949" s="9"/>
      <c r="Y949" s="9"/>
      <c r="Z949" s="9"/>
    </row>
    <row r="950" ht="12.75" customHeight="1">
      <c r="A950" s="9"/>
      <c r="B950" s="9"/>
      <c r="C950" s="9"/>
      <c r="D950" s="9"/>
      <c r="E950" s="9"/>
      <c r="F950" s="9"/>
      <c r="G950" s="9"/>
      <c r="H950" s="9"/>
      <c r="I950" s="9"/>
      <c r="J950" s="9"/>
      <c r="K950" s="9"/>
      <c r="L950" s="9"/>
      <c r="M950" s="9"/>
      <c r="N950" s="9"/>
      <c r="O950" s="9"/>
      <c r="P950" s="9"/>
      <c r="Q950" s="9"/>
      <c r="R950" s="9"/>
      <c r="S950" s="9"/>
      <c r="T950" s="9"/>
      <c r="U950" s="9"/>
      <c r="V950" s="9"/>
      <c r="W950" s="9"/>
      <c r="X950" s="9"/>
      <c r="Y950" s="9"/>
      <c r="Z950" s="9"/>
    </row>
    <row r="951" ht="12.75" customHeight="1">
      <c r="A951" s="9"/>
      <c r="B951" s="9"/>
      <c r="C951" s="9"/>
      <c r="D951" s="9"/>
      <c r="E951" s="9"/>
      <c r="F951" s="9"/>
      <c r="G951" s="9"/>
      <c r="H951" s="9"/>
      <c r="I951" s="9"/>
      <c r="J951" s="9"/>
      <c r="K951" s="9"/>
      <c r="L951" s="9"/>
      <c r="M951" s="9"/>
      <c r="N951" s="9"/>
      <c r="O951" s="9"/>
      <c r="P951" s="9"/>
      <c r="Q951" s="9"/>
      <c r="R951" s="9"/>
      <c r="S951" s="9"/>
      <c r="T951" s="9"/>
      <c r="U951" s="9"/>
      <c r="V951" s="9"/>
      <c r="W951" s="9"/>
      <c r="X951" s="9"/>
      <c r="Y951" s="9"/>
      <c r="Z951" s="9"/>
    </row>
    <row r="952" ht="12.75" customHeight="1">
      <c r="A952" s="9"/>
      <c r="B952" s="9"/>
      <c r="C952" s="9"/>
      <c r="D952" s="9"/>
      <c r="E952" s="9"/>
      <c r="F952" s="9"/>
      <c r="G952" s="9"/>
      <c r="H952" s="9"/>
      <c r="I952" s="9"/>
      <c r="J952" s="9"/>
      <c r="K952" s="9"/>
      <c r="L952" s="9"/>
      <c r="M952" s="9"/>
      <c r="N952" s="9"/>
      <c r="O952" s="9"/>
      <c r="P952" s="9"/>
      <c r="Q952" s="9"/>
      <c r="R952" s="9"/>
      <c r="S952" s="9"/>
      <c r="T952" s="9"/>
      <c r="U952" s="9"/>
      <c r="V952" s="9"/>
      <c r="W952" s="9"/>
      <c r="X952" s="9"/>
      <c r="Y952" s="9"/>
      <c r="Z952" s="9"/>
    </row>
    <row r="953" ht="12.75" customHeight="1">
      <c r="A953" s="9"/>
      <c r="B953" s="9"/>
      <c r="C953" s="9"/>
      <c r="D953" s="9"/>
      <c r="E953" s="9"/>
      <c r="F953" s="9"/>
      <c r="G953" s="9"/>
      <c r="H953" s="9"/>
      <c r="I953" s="9"/>
      <c r="J953" s="9"/>
      <c r="K953" s="9"/>
      <c r="L953" s="9"/>
      <c r="M953" s="9"/>
      <c r="N953" s="9"/>
      <c r="O953" s="9"/>
      <c r="P953" s="9"/>
      <c r="Q953" s="9"/>
      <c r="R953" s="9"/>
      <c r="S953" s="9"/>
      <c r="T953" s="9"/>
      <c r="U953" s="9"/>
      <c r="V953" s="9"/>
      <c r="W953" s="9"/>
      <c r="X953" s="9"/>
      <c r="Y953" s="9"/>
      <c r="Z953" s="9"/>
    </row>
    <row r="954" ht="12.75" customHeight="1">
      <c r="A954" s="9"/>
      <c r="B954" s="9"/>
      <c r="C954" s="9"/>
      <c r="D954" s="9"/>
      <c r="E954" s="9"/>
      <c r="F954" s="9"/>
      <c r="G954" s="9"/>
      <c r="H954" s="9"/>
      <c r="I954" s="9"/>
      <c r="J954" s="9"/>
      <c r="K954" s="9"/>
      <c r="L954" s="9"/>
      <c r="M954" s="9"/>
      <c r="N954" s="9"/>
      <c r="O954" s="9"/>
      <c r="P954" s="9"/>
      <c r="Q954" s="9"/>
      <c r="R954" s="9"/>
      <c r="S954" s="9"/>
      <c r="T954" s="9"/>
      <c r="U954" s="9"/>
      <c r="V954" s="9"/>
      <c r="W954" s="9"/>
      <c r="X954" s="9"/>
      <c r="Y954" s="9"/>
      <c r="Z954" s="9"/>
    </row>
    <row r="955" ht="12.75" customHeight="1">
      <c r="A955" s="9"/>
      <c r="B955" s="9"/>
      <c r="C955" s="9"/>
      <c r="D955" s="9"/>
      <c r="E955" s="9"/>
      <c r="F955" s="9"/>
      <c r="G955" s="9"/>
      <c r="H955" s="9"/>
      <c r="I955" s="9"/>
      <c r="J955" s="9"/>
      <c r="K955" s="9"/>
      <c r="L955" s="9"/>
      <c r="M955" s="9"/>
      <c r="N955" s="9"/>
      <c r="O955" s="9"/>
      <c r="P955" s="9"/>
      <c r="Q955" s="9"/>
      <c r="R955" s="9"/>
      <c r="S955" s="9"/>
      <c r="T955" s="9"/>
      <c r="U955" s="9"/>
      <c r="V955" s="9"/>
      <c r="W955" s="9"/>
      <c r="X955" s="9"/>
      <c r="Y955" s="9"/>
      <c r="Z955" s="9"/>
    </row>
    <row r="956" ht="12.75" customHeight="1">
      <c r="A956" s="9"/>
      <c r="B956" s="9"/>
      <c r="C956" s="9"/>
      <c r="D956" s="9"/>
      <c r="E956" s="9"/>
      <c r="F956" s="9"/>
      <c r="G956" s="9"/>
      <c r="H956" s="9"/>
      <c r="I956" s="9"/>
      <c r="J956" s="9"/>
      <c r="K956" s="9"/>
      <c r="L956" s="9"/>
      <c r="M956" s="9"/>
      <c r="N956" s="9"/>
      <c r="O956" s="9"/>
      <c r="P956" s="9"/>
      <c r="Q956" s="9"/>
      <c r="R956" s="9"/>
      <c r="S956" s="9"/>
      <c r="T956" s="9"/>
      <c r="U956" s="9"/>
      <c r="V956" s="9"/>
      <c r="W956" s="9"/>
      <c r="X956" s="9"/>
      <c r="Y956" s="9"/>
      <c r="Z956" s="9"/>
    </row>
    <row r="957" ht="12.75" customHeight="1">
      <c r="A957" s="9"/>
      <c r="B957" s="9"/>
      <c r="C957" s="9"/>
      <c r="D957" s="9"/>
      <c r="E957" s="9"/>
      <c r="F957" s="9"/>
      <c r="G957" s="9"/>
      <c r="H957" s="9"/>
      <c r="I957" s="9"/>
      <c r="J957" s="9"/>
      <c r="K957" s="9"/>
      <c r="L957" s="9"/>
      <c r="M957" s="9"/>
      <c r="N957" s="9"/>
      <c r="O957" s="9"/>
      <c r="P957" s="9"/>
      <c r="Q957" s="9"/>
      <c r="R957" s="9"/>
      <c r="S957" s="9"/>
      <c r="T957" s="9"/>
      <c r="U957" s="9"/>
      <c r="V957" s="9"/>
      <c r="W957" s="9"/>
      <c r="X957" s="9"/>
      <c r="Y957" s="9"/>
      <c r="Z957" s="9"/>
    </row>
    <row r="958" ht="12.75" customHeight="1">
      <c r="A958" s="9"/>
      <c r="B958" s="9"/>
      <c r="C958" s="9"/>
      <c r="D958" s="9"/>
      <c r="E958" s="9"/>
      <c r="F958" s="9"/>
      <c r="G958" s="9"/>
      <c r="H958" s="9"/>
      <c r="I958" s="9"/>
      <c r="J958" s="9"/>
      <c r="K958" s="9"/>
      <c r="L958" s="9"/>
      <c r="M958" s="9"/>
      <c r="N958" s="9"/>
      <c r="O958" s="9"/>
      <c r="P958" s="9"/>
      <c r="Q958" s="9"/>
      <c r="R958" s="9"/>
      <c r="S958" s="9"/>
      <c r="T958" s="9"/>
      <c r="U958" s="9"/>
      <c r="V958" s="9"/>
      <c r="W958" s="9"/>
      <c r="X958" s="9"/>
      <c r="Y958" s="9"/>
      <c r="Z958" s="9"/>
    </row>
    <row r="959" ht="12.75" customHeight="1">
      <c r="A959" s="9"/>
      <c r="B959" s="9"/>
      <c r="C959" s="9"/>
      <c r="D959" s="9"/>
      <c r="E959" s="9"/>
      <c r="F959" s="9"/>
      <c r="G959" s="9"/>
      <c r="H959" s="9"/>
      <c r="I959" s="9"/>
      <c r="J959" s="9"/>
      <c r="K959" s="9"/>
      <c r="L959" s="9"/>
      <c r="M959" s="9"/>
      <c r="N959" s="9"/>
      <c r="O959" s="9"/>
      <c r="P959" s="9"/>
      <c r="Q959" s="9"/>
      <c r="R959" s="9"/>
      <c r="S959" s="9"/>
      <c r="T959" s="9"/>
      <c r="U959" s="9"/>
      <c r="V959" s="9"/>
      <c r="W959" s="9"/>
      <c r="X959" s="9"/>
      <c r="Y959" s="9"/>
      <c r="Z959" s="9"/>
    </row>
    <row r="960" ht="12.75" customHeight="1">
      <c r="A960" s="9"/>
      <c r="B960" s="9"/>
      <c r="C960" s="9"/>
      <c r="D960" s="9"/>
      <c r="E960" s="9"/>
      <c r="F960" s="9"/>
      <c r="G960" s="9"/>
      <c r="H960" s="9"/>
      <c r="I960" s="9"/>
      <c r="J960" s="9"/>
      <c r="K960" s="9"/>
      <c r="L960" s="9"/>
      <c r="M960" s="9"/>
      <c r="N960" s="9"/>
      <c r="O960" s="9"/>
      <c r="P960" s="9"/>
      <c r="Q960" s="9"/>
      <c r="R960" s="9"/>
      <c r="S960" s="9"/>
      <c r="T960" s="9"/>
      <c r="U960" s="9"/>
      <c r="V960" s="9"/>
      <c r="W960" s="9"/>
      <c r="X960" s="9"/>
      <c r="Y960" s="9"/>
      <c r="Z960" s="9"/>
    </row>
    <row r="961" ht="12.75" customHeight="1">
      <c r="A961" s="9"/>
      <c r="B961" s="9"/>
      <c r="C961" s="9"/>
      <c r="D961" s="9"/>
      <c r="E961" s="9"/>
      <c r="F961" s="9"/>
      <c r="G961" s="9"/>
      <c r="H961" s="9"/>
      <c r="I961" s="9"/>
      <c r="J961" s="9"/>
      <c r="K961" s="9"/>
      <c r="L961" s="9"/>
      <c r="M961" s="9"/>
      <c r="N961" s="9"/>
      <c r="O961" s="9"/>
      <c r="P961" s="9"/>
      <c r="Q961" s="9"/>
      <c r="R961" s="9"/>
      <c r="S961" s="9"/>
      <c r="T961" s="9"/>
      <c r="U961" s="9"/>
      <c r="V961" s="9"/>
      <c r="W961" s="9"/>
      <c r="X961" s="9"/>
      <c r="Y961" s="9"/>
      <c r="Z961" s="9"/>
    </row>
    <row r="962" ht="12.75" customHeight="1">
      <c r="A962" s="9"/>
      <c r="B962" s="9"/>
      <c r="C962" s="9"/>
      <c r="D962" s="9"/>
      <c r="E962" s="9"/>
      <c r="F962" s="9"/>
      <c r="G962" s="9"/>
      <c r="H962" s="9"/>
      <c r="I962" s="9"/>
      <c r="J962" s="9"/>
      <c r="K962" s="9"/>
      <c r="L962" s="9"/>
      <c r="M962" s="9"/>
      <c r="N962" s="9"/>
      <c r="O962" s="9"/>
      <c r="P962" s="9"/>
      <c r="Q962" s="9"/>
      <c r="R962" s="9"/>
      <c r="S962" s="9"/>
      <c r="T962" s="9"/>
      <c r="U962" s="9"/>
      <c r="V962" s="9"/>
      <c r="W962" s="9"/>
      <c r="X962" s="9"/>
      <c r="Y962" s="9"/>
      <c r="Z962" s="9"/>
    </row>
    <row r="963" ht="12.75" customHeight="1">
      <c r="A963" s="9"/>
      <c r="B963" s="9"/>
      <c r="C963" s="9"/>
      <c r="D963" s="9"/>
      <c r="E963" s="9"/>
      <c r="F963" s="9"/>
      <c r="G963" s="9"/>
      <c r="H963" s="9"/>
      <c r="I963" s="9"/>
      <c r="J963" s="9"/>
      <c r="K963" s="9"/>
      <c r="L963" s="9"/>
      <c r="M963" s="9"/>
      <c r="N963" s="9"/>
      <c r="O963" s="9"/>
      <c r="P963" s="9"/>
      <c r="Q963" s="9"/>
      <c r="R963" s="9"/>
      <c r="S963" s="9"/>
      <c r="T963" s="9"/>
      <c r="U963" s="9"/>
      <c r="V963" s="9"/>
      <c r="W963" s="9"/>
      <c r="X963" s="9"/>
      <c r="Y963" s="9"/>
      <c r="Z963" s="9"/>
    </row>
    <row r="964" ht="12.75" customHeight="1">
      <c r="A964" s="9"/>
      <c r="B964" s="9"/>
      <c r="C964" s="9"/>
      <c r="D964" s="9"/>
      <c r="E964" s="9"/>
      <c r="F964" s="9"/>
      <c r="G964" s="9"/>
      <c r="H964" s="9"/>
      <c r="I964" s="9"/>
      <c r="J964" s="9"/>
      <c r="K964" s="9"/>
      <c r="L964" s="9"/>
      <c r="M964" s="9"/>
      <c r="N964" s="9"/>
      <c r="O964" s="9"/>
      <c r="P964" s="9"/>
      <c r="Q964" s="9"/>
      <c r="R964" s="9"/>
      <c r="S964" s="9"/>
      <c r="T964" s="9"/>
      <c r="U964" s="9"/>
      <c r="V964" s="9"/>
      <c r="W964" s="9"/>
      <c r="X964" s="9"/>
      <c r="Y964" s="9"/>
      <c r="Z964" s="9"/>
    </row>
    <row r="965" ht="12.75" customHeight="1">
      <c r="A965" s="9"/>
      <c r="B965" s="9"/>
      <c r="C965" s="9"/>
      <c r="D965" s="9"/>
      <c r="E965" s="9"/>
      <c r="F965" s="9"/>
      <c r="G965" s="9"/>
      <c r="H965" s="9"/>
      <c r="I965" s="9"/>
      <c r="J965" s="9"/>
      <c r="K965" s="9"/>
      <c r="L965" s="9"/>
      <c r="M965" s="9"/>
      <c r="N965" s="9"/>
      <c r="O965" s="9"/>
      <c r="P965" s="9"/>
      <c r="Q965" s="9"/>
      <c r="R965" s="9"/>
      <c r="S965" s="9"/>
      <c r="T965" s="9"/>
      <c r="U965" s="9"/>
      <c r="V965" s="9"/>
      <c r="W965" s="9"/>
      <c r="X965" s="9"/>
      <c r="Y965" s="9"/>
      <c r="Z965" s="9"/>
    </row>
    <row r="966" ht="12.75" customHeight="1">
      <c r="A966" s="9"/>
      <c r="B966" s="9"/>
      <c r="C966" s="9"/>
      <c r="D966" s="9"/>
      <c r="E966" s="9"/>
      <c r="F966" s="9"/>
      <c r="G966" s="9"/>
      <c r="H966" s="9"/>
      <c r="I966" s="9"/>
      <c r="J966" s="9"/>
      <c r="K966" s="9"/>
      <c r="L966" s="9"/>
      <c r="M966" s="9"/>
      <c r="N966" s="9"/>
      <c r="O966" s="9"/>
      <c r="P966" s="9"/>
      <c r="Q966" s="9"/>
      <c r="R966" s="9"/>
      <c r="S966" s="9"/>
      <c r="T966" s="9"/>
      <c r="U966" s="9"/>
      <c r="V966" s="9"/>
      <c r="W966" s="9"/>
      <c r="X966" s="9"/>
      <c r="Y966" s="9"/>
      <c r="Z966" s="9"/>
    </row>
    <row r="967" ht="12.75" customHeight="1">
      <c r="A967" s="9"/>
      <c r="B967" s="9"/>
      <c r="C967" s="9"/>
      <c r="D967" s="9"/>
      <c r="E967" s="9"/>
      <c r="F967" s="9"/>
      <c r="G967" s="9"/>
      <c r="H967" s="9"/>
      <c r="I967" s="9"/>
      <c r="J967" s="9"/>
      <c r="K967" s="9"/>
      <c r="L967" s="9"/>
      <c r="M967" s="9"/>
      <c r="N967" s="9"/>
      <c r="O967" s="9"/>
      <c r="P967" s="9"/>
      <c r="Q967" s="9"/>
      <c r="R967" s="9"/>
      <c r="S967" s="9"/>
      <c r="T967" s="9"/>
      <c r="U967" s="9"/>
      <c r="V967" s="9"/>
      <c r="W967" s="9"/>
      <c r="X967" s="9"/>
      <c r="Y967" s="9"/>
      <c r="Z967" s="9"/>
    </row>
    <row r="968" ht="12.75" customHeight="1">
      <c r="A968" s="9"/>
      <c r="B968" s="9"/>
      <c r="C968" s="9"/>
      <c r="D968" s="9"/>
      <c r="E968" s="9"/>
      <c r="F968" s="9"/>
      <c r="G968" s="9"/>
      <c r="H968" s="9"/>
      <c r="I968" s="9"/>
      <c r="J968" s="9"/>
      <c r="K968" s="9"/>
      <c r="L968" s="9"/>
      <c r="M968" s="9"/>
      <c r="N968" s="9"/>
      <c r="O968" s="9"/>
      <c r="P968" s="9"/>
      <c r="Q968" s="9"/>
      <c r="R968" s="9"/>
      <c r="S968" s="9"/>
      <c r="T968" s="9"/>
      <c r="U968" s="9"/>
      <c r="V968" s="9"/>
      <c r="W968" s="9"/>
      <c r="X968" s="9"/>
      <c r="Y968" s="9"/>
      <c r="Z968" s="9"/>
    </row>
    <row r="969" ht="12.75" customHeight="1">
      <c r="A969" s="9"/>
      <c r="B969" s="9"/>
      <c r="C969" s="9"/>
      <c r="D969" s="9"/>
      <c r="E969" s="9"/>
      <c r="F969" s="9"/>
      <c r="G969" s="9"/>
      <c r="H969" s="9"/>
      <c r="I969" s="9"/>
      <c r="J969" s="9"/>
      <c r="K969" s="9"/>
      <c r="L969" s="9"/>
      <c r="M969" s="9"/>
      <c r="N969" s="9"/>
      <c r="O969" s="9"/>
      <c r="P969" s="9"/>
      <c r="Q969" s="9"/>
      <c r="R969" s="9"/>
      <c r="S969" s="9"/>
      <c r="T969" s="9"/>
      <c r="U969" s="9"/>
      <c r="V969" s="9"/>
      <c r="W969" s="9"/>
      <c r="X969" s="9"/>
      <c r="Y969" s="9"/>
      <c r="Z969" s="9"/>
    </row>
    <row r="970" ht="12.75" customHeight="1">
      <c r="A970" s="9"/>
      <c r="B970" s="9"/>
      <c r="C970" s="9"/>
      <c r="D970" s="9"/>
      <c r="E970" s="9"/>
      <c r="F970" s="9"/>
      <c r="G970" s="9"/>
      <c r="H970" s="9"/>
      <c r="I970" s="9"/>
      <c r="J970" s="9"/>
      <c r="K970" s="9"/>
      <c r="L970" s="9"/>
      <c r="M970" s="9"/>
      <c r="N970" s="9"/>
      <c r="O970" s="9"/>
      <c r="P970" s="9"/>
      <c r="Q970" s="9"/>
      <c r="R970" s="9"/>
      <c r="S970" s="9"/>
      <c r="T970" s="9"/>
      <c r="U970" s="9"/>
      <c r="V970" s="9"/>
      <c r="W970" s="9"/>
      <c r="X970" s="9"/>
      <c r="Y970" s="9"/>
      <c r="Z970" s="9"/>
    </row>
    <row r="971" ht="12.75" customHeight="1">
      <c r="A971" s="9"/>
      <c r="B971" s="9"/>
      <c r="C971" s="9"/>
      <c r="D971" s="9"/>
      <c r="E971" s="9"/>
      <c r="F971" s="9"/>
      <c r="G971" s="9"/>
      <c r="H971" s="9"/>
      <c r="I971" s="9"/>
      <c r="J971" s="9"/>
      <c r="K971" s="9"/>
      <c r="L971" s="9"/>
      <c r="M971" s="9"/>
      <c r="N971" s="9"/>
      <c r="O971" s="9"/>
      <c r="P971" s="9"/>
      <c r="Q971" s="9"/>
      <c r="R971" s="9"/>
      <c r="S971" s="9"/>
      <c r="T971" s="9"/>
      <c r="U971" s="9"/>
      <c r="V971" s="9"/>
      <c r="W971" s="9"/>
      <c r="X971" s="9"/>
      <c r="Y971" s="9"/>
      <c r="Z971" s="9"/>
    </row>
    <row r="972" ht="12.75" customHeight="1">
      <c r="A972" s="9"/>
      <c r="B972" s="9"/>
      <c r="C972" s="9"/>
      <c r="D972" s="9"/>
      <c r="E972" s="9"/>
      <c r="F972" s="9"/>
      <c r="G972" s="9"/>
      <c r="H972" s="9"/>
      <c r="I972" s="9"/>
      <c r="J972" s="9"/>
      <c r="K972" s="9"/>
      <c r="L972" s="9"/>
      <c r="M972" s="9"/>
      <c r="N972" s="9"/>
      <c r="O972" s="9"/>
      <c r="P972" s="9"/>
      <c r="Q972" s="9"/>
      <c r="R972" s="9"/>
      <c r="S972" s="9"/>
      <c r="T972" s="9"/>
      <c r="U972" s="9"/>
      <c r="V972" s="9"/>
      <c r="W972" s="9"/>
      <c r="X972" s="9"/>
      <c r="Y972" s="9"/>
      <c r="Z972" s="9"/>
    </row>
    <row r="973" ht="12.75" customHeight="1">
      <c r="A973" s="9"/>
      <c r="B973" s="9"/>
      <c r="C973" s="9"/>
      <c r="D973" s="9"/>
      <c r="E973" s="9"/>
      <c r="F973" s="9"/>
      <c r="G973" s="9"/>
      <c r="H973" s="9"/>
      <c r="I973" s="9"/>
      <c r="J973" s="9"/>
      <c r="K973" s="9"/>
      <c r="L973" s="9"/>
      <c r="M973" s="9"/>
      <c r="N973" s="9"/>
      <c r="O973" s="9"/>
      <c r="P973" s="9"/>
      <c r="Q973" s="9"/>
      <c r="R973" s="9"/>
      <c r="S973" s="9"/>
      <c r="T973" s="9"/>
      <c r="U973" s="9"/>
      <c r="V973" s="9"/>
      <c r="W973" s="9"/>
      <c r="X973" s="9"/>
      <c r="Y973" s="9"/>
      <c r="Z973" s="9"/>
    </row>
    <row r="974" ht="12.75" customHeight="1">
      <c r="A974" s="9"/>
      <c r="B974" s="9"/>
      <c r="C974" s="9"/>
      <c r="D974" s="9"/>
      <c r="E974" s="9"/>
      <c r="F974" s="9"/>
      <c r="G974" s="9"/>
      <c r="H974" s="9"/>
      <c r="I974" s="9"/>
      <c r="J974" s="9"/>
      <c r="K974" s="9"/>
      <c r="L974" s="9"/>
      <c r="M974" s="9"/>
      <c r="N974" s="9"/>
      <c r="O974" s="9"/>
      <c r="P974" s="9"/>
      <c r="Q974" s="9"/>
      <c r="R974" s="9"/>
      <c r="S974" s="9"/>
      <c r="T974" s="9"/>
      <c r="U974" s="9"/>
      <c r="V974" s="9"/>
      <c r="W974" s="9"/>
      <c r="X974" s="9"/>
      <c r="Y974" s="9"/>
      <c r="Z974" s="9"/>
    </row>
    <row r="975" ht="12.75" customHeight="1">
      <c r="A975" s="9"/>
      <c r="B975" s="9"/>
      <c r="C975" s="9"/>
      <c r="D975" s="9"/>
      <c r="E975" s="9"/>
      <c r="F975" s="9"/>
      <c r="G975" s="9"/>
      <c r="H975" s="9"/>
      <c r="I975" s="9"/>
      <c r="J975" s="9"/>
      <c r="K975" s="9"/>
      <c r="L975" s="9"/>
      <c r="M975" s="9"/>
      <c r="N975" s="9"/>
      <c r="O975" s="9"/>
      <c r="P975" s="9"/>
      <c r="Q975" s="9"/>
      <c r="R975" s="9"/>
      <c r="S975" s="9"/>
      <c r="T975" s="9"/>
      <c r="U975" s="9"/>
      <c r="V975" s="9"/>
      <c r="W975" s="9"/>
      <c r="X975" s="9"/>
      <c r="Y975" s="9"/>
      <c r="Z975" s="9"/>
    </row>
    <row r="976" ht="12.75" customHeight="1">
      <c r="A976" s="9"/>
      <c r="B976" s="9"/>
      <c r="C976" s="9"/>
      <c r="D976" s="9"/>
      <c r="E976" s="9"/>
      <c r="F976" s="9"/>
      <c r="G976" s="9"/>
      <c r="H976" s="9"/>
      <c r="I976" s="9"/>
      <c r="J976" s="9"/>
      <c r="K976" s="9"/>
      <c r="L976" s="9"/>
      <c r="M976" s="9"/>
      <c r="N976" s="9"/>
      <c r="O976" s="9"/>
      <c r="P976" s="9"/>
      <c r="Q976" s="9"/>
      <c r="R976" s="9"/>
      <c r="S976" s="9"/>
      <c r="T976" s="9"/>
      <c r="U976" s="9"/>
      <c r="V976" s="9"/>
      <c r="W976" s="9"/>
      <c r="X976" s="9"/>
      <c r="Y976" s="9"/>
      <c r="Z976" s="9"/>
    </row>
    <row r="977" ht="12.75" customHeight="1">
      <c r="A977" s="9"/>
      <c r="B977" s="9"/>
      <c r="C977" s="9"/>
      <c r="D977" s="9"/>
      <c r="E977" s="9"/>
      <c r="F977" s="9"/>
      <c r="G977" s="9"/>
      <c r="H977" s="9"/>
      <c r="I977" s="9"/>
      <c r="J977" s="9"/>
      <c r="K977" s="9"/>
      <c r="L977" s="9"/>
      <c r="M977" s="9"/>
      <c r="N977" s="9"/>
      <c r="O977" s="9"/>
      <c r="P977" s="9"/>
      <c r="Q977" s="9"/>
      <c r="R977" s="9"/>
      <c r="S977" s="9"/>
      <c r="T977" s="9"/>
      <c r="U977" s="9"/>
      <c r="V977" s="9"/>
      <c r="W977" s="9"/>
      <c r="X977" s="9"/>
      <c r="Y977" s="9"/>
      <c r="Z977" s="9"/>
    </row>
    <row r="978" ht="12.75" customHeight="1">
      <c r="A978" s="9"/>
      <c r="B978" s="9"/>
      <c r="C978" s="9"/>
      <c r="D978" s="9"/>
      <c r="E978" s="9"/>
      <c r="F978" s="9"/>
      <c r="G978" s="9"/>
      <c r="H978" s="9"/>
      <c r="I978" s="9"/>
      <c r="J978" s="9"/>
      <c r="K978" s="9"/>
      <c r="L978" s="9"/>
      <c r="M978" s="9"/>
      <c r="N978" s="9"/>
      <c r="O978" s="9"/>
      <c r="P978" s="9"/>
      <c r="Q978" s="9"/>
      <c r="R978" s="9"/>
      <c r="S978" s="9"/>
      <c r="T978" s="9"/>
      <c r="U978" s="9"/>
      <c r="V978" s="9"/>
      <c r="W978" s="9"/>
      <c r="X978" s="9"/>
      <c r="Y978" s="9"/>
      <c r="Z978" s="9"/>
    </row>
    <row r="979" ht="12.75" customHeight="1">
      <c r="A979" s="9"/>
      <c r="B979" s="9"/>
      <c r="C979" s="9"/>
      <c r="D979" s="9"/>
      <c r="E979" s="9"/>
      <c r="F979" s="9"/>
      <c r="G979" s="9"/>
      <c r="H979" s="9"/>
      <c r="I979" s="9"/>
      <c r="J979" s="9"/>
      <c r="K979" s="9"/>
      <c r="L979" s="9"/>
      <c r="M979" s="9"/>
      <c r="N979" s="9"/>
      <c r="O979" s="9"/>
      <c r="P979" s="9"/>
      <c r="Q979" s="9"/>
      <c r="R979" s="9"/>
      <c r="S979" s="9"/>
      <c r="T979" s="9"/>
      <c r="U979" s="9"/>
      <c r="V979" s="9"/>
      <c r="W979" s="9"/>
      <c r="X979" s="9"/>
      <c r="Y979" s="9"/>
      <c r="Z979" s="9"/>
    </row>
    <row r="980" ht="12.75" customHeight="1">
      <c r="A980" s="9"/>
      <c r="B980" s="9"/>
      <c r="C980" s="9"/>
      <c r="D980" s="9"/>
      <c r="E980" s="9"/>
      <c r="F980" s="9"/>
      <c r="G980" s="9"/>
      <c r="H980" s="9"/>
      <c r="I980" s="9"/>
      <c r="J980" s="9"/>
      <c r="K980" s="9"/>
      <c r="L980" s="9"/>
      <c r="M980" s="9"/>
      <c r="N980" s="9"/>
      <c r="O980" s="9"/>
      <c r="P980" s="9"/>
      <c r="Q980" s="9"/>
      <c r="R980" s="9"/>
      <c r="S980" s="9"/>
      <c r="T980" s="9"/>
      <c r="U980" s="9"/>
      <c r="V980" s="9"/>
      <c r="W980" s="9"/>
      <c r="X980" s="9"/>
      <c r="Y980" s="9"/>
      <c r="Z980" s="9"/>
    </row>
    <row r="981" ht="12.75" customHeight="1">
      <c r="A981" s="9"/>
      <c r="B981" s="9"/>
      <c r="C981" s="9"/>
      <c r="D981" s="9"/>
      <c r="E981" s="9"/>
      <c r="F981" s="9"/>
      <c r="G981" s="9"/>
      <c r="H981" s="9"/>
      <c r="I981" s="9"/>
      <c r="J981" s="9"/>
      <c r="K981" s="9"/>
      <c r="L981" s="9"/>
      <c r="M981" s="9"/>
      <c r="N981" s="9"/>
      <c r="O981" s="9"/>
      <c r="P981" s="9"/>
      <c r="Q981" s="9"/>
      <c r="R981" s="9"/>
      <c r="S981" s="9"/>
      <c r="T981" s="9"/>
      <c r="U981" s="9"/>
      <c r="V981" s="9"/>
      <c r="W981" s="9"/>
      <c r="X981" s="9"/>
      <c r="Y981" s="9"/>
      <c r="Z981" s="9"/>
    </row>
    <row r="982" ht="12.75" customHeight="1">
      <c r="A982" s="9"/>
      <c r="B982" s="9"/>
      <c r="C982" s="9"/>
      <c r="D982" s="9"/>
      <c r="E982" s="9"/>
      <c r="F982" s="9"/>
      <c r="G982" s="9"/>
      <c r="H982" s="9"/>
      <c r="I982" s="9"/>
      <c r="J982" s="9"/>
      <c r="K982" s="9"/>
      <c r="L982" s="9"/>
      <c r="M982" s="9"/>
      <c r="N982" s="9"/>
      <c r="O982" s="9"/>
      <c r="P982" s="9"/>
      <c r="Q982" s="9"/>
      <c r="R982" s="9"/>
      <c r="S982" s="9"/>
      <c r="T982" s="9"/>
      <c r="U982" s="9"/>
      <c r="V982" s="9"/>
      <c r="W982" s="9"/>
      <c r="X982" s="9"/>
      <c r="Y982" s="9"/>
      <c r="Z982" s="9"/>
    </row>
    <row r="983" ht="12.75" customHeight="1">
      <c r="A983" s="9"/>
      <c r="B983" s="9"/>
      <c r="C983" s="9"/>
      <c r="D983" s="9"/>
      <c r="E983" s="9"/>
      <c r="F983" s="9"/>
      <c r="G983" s="9"/>
      <c r="H983" s="9"/>
      <c r="I983" s="9"/>
      <c r="J983" s="9"/>
      <c r="K983" s="9"/>
      <c r="L983" s="9"/>
      <c r="M983" s="9"/>
      <c r="N983" s="9"/>
      <c r="O983" s="9"/>
      <c r="P983" s="9"/>
      <c r="Q983" s="9"/>
      <c r="R983" s="9"/>
      <c r="S983" s="9"/>
      <c r="T983" s="9"/>
      <c r="U983" s="9"/>
      <c r="V983" s="9"/>
      <c r="W983" s="9"/>
      <c r="X983" s="9"/>
      <c r="Y983" s="9"/>
      <c r="Z983" s="9"/>
    </row>
    <row r="984" ht="12.75" customHeight="1">
      <c r="A984" s="9"/>
      <c r="B984" s="9"/>
      <c r="C984" s="9"/>
      <c r="D984" s="9"/>
      <c r="E984" s="9"/>
      <c r="F984" s="9"/>
      <c r="G984" s="9"/>
      <c r="H984" s="9"/>
      <c r="I984" s="9"/>
      <c r="J984" s="9"/>
      <c r="K984" s="9"/>
      <c r="L984" s="9"/>
      <c r="M984" s="9"/>
      <c r="N984" s="9"/>
      <c r="O984" s="9"/>
      <c r="P984" s="9"/>
      <c r="Q984" s="9"/>
      <c r="R984" s="9"/>
      <c r="S984" s="9"/>
      <c r="T984" s="9"/>
      <c r="U984" s="9"/>
      <c r="V984" s="9"/>
      <c r="W984" s="9"/>
      <c r="X984" s="9"/>
      <c r="Y984" s="9"/>
      <c r="Z984" s="9"/>
    </row>
    <row r="985" ht="12.75" customHeight="1">
      <c r="A985" s="9"/>
      <c r="B985" s="9"/>
      <c r="C985" s="9"/>
      <c r="D985" s="9"/>
      <c r="E985" s="9"/>
      <c r="F985" s="9"/>
      <c r="G985" s="9"/>
      <c r="H985" s="9"/>
      <c r="I985" s="9"/>
      <c r="J985" s="9"/>
      <c r="K985" s="9"/>
      <c r="L985" s="9"/>
      <c r="M985" s="9"/>
      <c r="N985" s="9"/>
      <c r="O985" s="9"/>
      <c r="P985" s="9"/>
      <c r="Q985" s="9"/>
      <c r="R985" s="9"/>
      <c r="S985" s="9"/>
      <c r="T985" s="9"/>
      <c r="U985" s="9"/>
      <c r="V985" s="9"/>
      <c r="W985" s="9"/>
      <c r="X985" s="9"/>
      <c r="Y985" s="9"/>
      <c r="Z985" s="9"/>
    </row>
    <row r="986" ht="12.75" customHeight="1">
      <c r="A986" s="9"/>
      <c r="B986" s="9"/>
      <c r="C986" s="9"/>
      <c r="D986" s="9"/>
      <c r="E986" s="9"/>
      <c r="F986" s="9"/>
      <c r="G986" s="9"/>
      <c r="H986" s="9"/>
      <c r="I986" s="9"/>
      <c r="J986" s="9"/>
      <c r="K986" s="9"/>
      <c r="L986" s="9"/>
      <c r="M986" s="9"/>
      <c r="N986" s="9"/>
      <c r="O986" s="9"/>
      <c r="P986" s="9"/>
      <c r="Q986" s="9"/>
      <c r="R986" s="9"/>
      <c r="S986" s="9"/>
      <c r="T986" s="9"/>
      <c r="U986" s="9"/>
      <c r="V986" s="9"/>
      <c r="W986" s="9"/>
      <c r="X986" s="9"/>
      <c r="Y986" s="9"/>
      <c r="Z986" s="9"/>
    </row>
    <row r="987" ht="12.75" customHeight="1">
      <c r="A987" s="9"/>
      <c r="B987" s="9"/>
      <c r="C987" s="9"/>
      <c r="D987" s="9"/>
      <c r="E987" s="9"/>
      <c r="F987" s="9"/>
      <c r="G987" s="9"/>
      <c r="H987" s="9"/>
      <c r="I987" s="9"/>
      <c r="J987" s="9"/>
      <c r="K987" s="9"/>
      <c r="L987" s="9"/>
      <c r="M987" s="9"/>
      <c r="N987" s="9"/>
      <c r="O987" s="9"/>
      <c r="P987" s="9"/>
      <c r="Q987" s="9"/>
      <c r="R987" s="9"/>
      <c r="S987" s="9"/>
      <c r="T987" s="9"/>
      <c r="U987" s="9"/>
      <c r="V987" s="9"/>
      <c r="W987" s="9"/>
      <c r="X987" s="9"/>
      <c r="Y987" s="9"/>
      <c r="Z987" s="9"/>
    </row>
    <row r="988" ht="12.75" customHeight="1">
      <c r="A988" s="9"/>
      <c r="B988" s="9"/>
      <c r="C988" s="9"/>
      <c r="D988" s="9"/>
      <c r="E988" s="9"/>
      <c r="F988" s="9"/>
      <c r="G988" s="9"/>
      <c r="H988" s="9"/>
      <c r="I988" s="9"/>
      <c r="J988" s="9"/>
      <c r="K988" s="9"/>
      <c r="L988" s="9"/>
      <c r="M988" s="9"/>
      <c r="N988" s="9"/>
      <c r="O988" s="9"/>
      <c r="P988" s="9"/>
      <c r="Q988" s="9"/>
      <c r="R988" s="9"/>
      <c r="S988" s="9"/>
      <c r="T988" s="9"/>
      <c r="U988" s="9"/>
      <c r="V988" s="9"/>
      <c r="W988" s="9"/>
      <c r="X988" s="9"/>
      <c r="Y988" s="9"/>
      <c r="Z988" s="9"/>
    </row>
    <row r="989" ht="12.75" customHeight="1">
      <c r="A989" s="9"/>
      <c r="B989" s="9"/>
      <c r="C989" s="9"/>
      <c r="D989" s="9"/>
      <c r="E989" s="9"/>
      <c r="F989" s="9"/>
      <c r="G989" s="9"/>
      <c r="H989" s="9"/>
      <c r="I989" s="9"/>
      <c r="J989" s="9"/>
      <c r="K989" s="9"/>
      <c r="L989" s="9"/>
      <c r="M989" s="9"/>
      <c r="N989" s="9"/>
      <c r="O989" s="9"/>
      <c r="P989" s="9"/>
      <c r="Q989" s="9"/>
      <c r="R989" s="9"/>
      <c r="S989" s="9"/>
      <c r="T989" s="9"/>
      <c r="U989" s="9"/>
      <c r="V989" s="9"/>
      <c r="W989" s="9"/>
      <c r="X989" s="9"/>
      <c r="Y989" s="9"/>
      <c r="Z989" s="9"/>
    </row>
    <row r="990" ht="12.75" customHeight="1">
      <c r="A990" s="9"/>
      <c r="B990" s="9"/>
      <c r="C990" s="9"/>
      <c r="D990" s="9"/>
      <c r="E990" s="9"/>
      <c r="F990" s="9"/>
      <c r="G990" s="9"/>
      <c r="H990" s="9"/>
      <c r="I990" s="9"/>
      <c r="J990" s="9"/>
      <c r="K990" s="9"/>
      <c r="L990" s="9"/>
      <c r="M990" s="9"/>
      <c r="N990" s="9"/>
      <c r="O990" s="9"/>
      <c r="P990" s="9"/>
      <c r="Q990" s="9"/>
      <c r="R990" s="9"/>
      <c r="S990" s="9"/>
      <c r="T990" s="9"/>
      <c r="U990" s="9"/>
      <c r="V990" s="9"/>
      <c r="W990" s="9"/>
      <c r="X990" s="9"/>
      <c r="Y990" s="9"/>
      <c r="Z990" s="9"/>
    </row>
    <row r="991" ht="12.75" customHeight="1">
      <c r="A991" s="9"/>
      <c r="B991" s="9"/>
      <c r="C991" s="9"/>
      <c r="D991" s="9"/>
      <c r="E991" s="9"/>
      <c r="F991" s="9"/>
      <c r="G991" s="9"/>
      <c r="H991" s="9"/>
      <c r="I991" s="9"/>
      <c r="J991" s="9"/>
      <c r="K991" s="9"/>
      <c r="L991" s="9"/>
      <c r="M991" s="9"/>
      <c r="N991" s="9"/>
      <c r="O991" s="9"/>
      <c r="P991" s="9"/>
      <c r="Q991" s="9"/>
      <c r="R991" s="9"/>
      <c r="S991" s="9"/>
      <c r="T991" s="9"/>
      <c r="U991" s="9"/>
      <c r="V991" s="9"/>
      <c r="W991" s="9"/>
      <c r="X991" s="9"/>
      <c r="Y991" s="9"/>
      <c r="Z991" s="9"/>
    </row>
    <row r="992" ht="12.75" customHeight="1">
      <c r="A992" s="9"/>
      <c r="B992" s="9"/>
      <c r="C992" s="9"/>
      <c r="D992" s="9"/>
      <c r="E992" s="9"/>
      <c r="F992" s="9"/>
      <c r="G992" s="9"/>
      <c r="H992" s="9"/>
      <c r="I992" s="9"/>
      <c r="J992" s="9"/>
      <c r="K992" s="9"/>
      <c r="L992" s="9"/>
      <c r="M992" s="9"/>
      <c r="N992" s="9"/>
      <c r="O992" s="9"/>
      <c r="P992" s="9"/>
      <c r="Q992" s="9"/>
      <c r="R992" s="9"/>
      <c r="S992" s="9"/>
      <c r="T992" s="9"/>
      <c r="U992" s="9"/>
      <c r="V992" s="9"/>
      <c r="W992" s="9"/>
      <c r="X992" s="9"/>
      <c r="Y992" s="9"/>
      <c r="Z992" s="9"/>
    </row>
    <row r="993" ht="12.75" customHeight="1">
      <c r="A993" s="9"/>
      <c r="B993" s="9"/>
      <c r="C993" s="9"/>
      <c r="D993" s="9"/>
      <c r="E993" s="9"/>
      <c r="F993" s="9"/>
      <c r="G993" s="9"/>
      <c r="H993" s="9"/>
      <c r="I993" s="9"/>
      <c r="J993" s="9"/>
      <c r="K993" s="9"/>
      <c r="L993" s="9"/>
      <c r="M993" s="9"/>
      <c r="N993" s="9"/>
      <c r="O993" s="9"/>
      <c r="P993" s="9"/>
      <c r="Q993" s="9"/>
      <c r="R993" s="9"/>
      <c r="S993" s="9"/>
      <c r="T993" s="9"/>
      <c r="U993" s="9"/>
      <c r="V993" s="9"/>
      <c r="W993" s="9"/>
      <c r="X993" s="9"/>
      <c r="Y993" s="9"/>
      <c r="Z993" s="9"/>
    </row>
    <row r="994" ht="12.75" customHeight="1">
      <c r="A994" s="9"/>
      <c r="B994" s="9"/>
      <c r="C994" s="9"/>
      <c r="D994" s="9"/>
      <c r="E994" s="9"/>
      <c r="F994" s="9"/>
      <c r="G994" s="9"/>
      <c r="H994" s="9"/>
      <c r="I994" s="9"/>
      <c r="J994" s="9"/>
      <c r="K994" s="9"/>
      <c r="L994" s="9"/>
      <c r="M994" s="9"/>
      <c r="N994" s="9"/>
      <c r="O994" s="9"/>
      <c r="P994" s="9"/>
      <c r="Q994" s="9"/>
      <c r="R994" s="9"/>
      <c r="S994" s="9"/>
      <c r="T994" s="9"/>
      <c r="U994" s="9"/>
      <c r="V994" s="9"/>
      <c r="W994" s="9"/>
      <c r="X994" s="9"/>
      <c r="Y994" s="9"/>
      <c r="Z994" s="9"/>
    </row>
    <row r="995" ht="12.75" customHeight="1">
      <c r="A995" s="9"/>
      <c r="B995" s="9"/>
      <c r="C995" s="9"/>
      <c r="D995" s="9"/>
      <c r="E995" s="9"/>
      <c r="F995" s="9"/>
      <c r="G995" s="9"/>
      <c r="H995" s="9"/>
      <c r="I995" s="9"/>
      <c r="J995" s="9"/>
      <c r="K995" s="9"/>
      <c r="L995" s="9"/>
      <c r="M995" s="9"/>
      <c r="N995" s="9"/>
      <c r="O995" s="9"/>
      <c r="P995" s="9"/>
      <c r="Q995" s="9"/>
      <c r="R995" s="9"/>
      <c r="S995" s="9"/>
      <c r="T995" s="9"/>
      <c r="U995" s="9"/>
      <c r="V995" s="9"/>
      <c r="W995" s="9"/>
      <c r="X995" s="9"/>
      <c r="Y995" s="9"/>
      <c r="Z995" s="9"/>
    </row>
    <row r="996" ht="12.75" customHeight="1">
      <c r="A996" s="9"/>
      <c r="B996" s="9"/>
      <c r="C996" s="9"/>
      <c r="D996" s="9"/>
      <c r="E996" s="9"/>
      <c r="F996" s="9"/>
      <c r="G996" s="9"/>
      <c r="H996" s="9"/>
      <c r="I996" s="9"/>
      <c r="J996" s="9"/>
      <c r="K996" s="9"/>
      <c r="L996" s="9"/>
      <c r="M996" s="9"/>
      <c r="N996" s="9"/>
      <c r="O996" s="9"/>
      <c r="P996" s="9"/>
      <c r="Q996" s="9"/>
      <c r="R996" s="9"/>
      <c r="S996" s="9"/>
      <c r="T996" s="9"/>
      <c r="U996" s="9"/>
      <c r="V996" s="9"/>
      <c r="W996" s="9"/>
      <c r="X996" s="9"/>
      <c r="Y996" s="9"/>
      <c r="Z996" s="9"/>
    </row>
    <row r="997" ht="12.75" customHeight="1">
      <c r="A997" s="9"/>
      <c r="B997" s="9"/>
      <c r="C997" s="9"/>
      <c r="D997" s="9"/>
      <c r="E997" s="9"/>
      <c r="F997" s="9"/>
      <c r="G997" s="9"/>
      <c r="H997" s="9"/>
      <c r="I997" s="9"/>
      <c r="J997" s="9"/>
      <c r="K997" s="9"/>
      <c r="L997" s="9"/>
      <c r="M997" s="9"/>
      <c r="N997" s="9"/>
      <c r="O997" s="9"/>
      <c r="P997" s="9"/>
      <c r="Q997" s="9"/>
      <c r="R997" s="9"/>
      <c r="S997" s="9"/>
      <c r="T997" s="9"/>
      <c r="U997" s="9"/>
      <c r="V997" s="9"/>
      <c r="W997" s="9"/>
      <c r="X997" s="9"/>
      <c r="Y997" s="9"/>
      <c r="Z997" s="9"/>
    </row>
    <row r="998" ht="12.75" customHeight="1">
      <c r="A998" s="9"/>
      <c r="B998" s="9"/>
      <c r="C998" s="9"/>
      <c r="D998" s="9"/>
      <c r="E998" s="9"/>
      <c r="F998" s="9"/>
      <c r="G998" s="9"/>
      <c r="H998" s="9"/>
      <c r="I998" s="9"/>
      <c r="J998" s="9"/>
      <c r="K998" s="9"/>
      <c r="L998" s="9"/>
      <c r="M998" s="9"/>
      <c r="N998" s="9"/>
      <c r="O998" s="9"/>
      <c r="P998" s="9"/>
      <c r="Q998" s="9"/>
      <c r="R998" s="9"/>
      <c r="S998" s="9"/>
      <c r="T998" s="9"/>
      <c r="U998" s="9"/>
      <c r="V998" s="9"/>
      <c r="W998" s="9"/>
      <c r="X998" s="9"/>
      <c r="Y998" s="9"/>
      <c r="Z998" s="9"/>
    </row>
    <row r="999" ht="12.75" customHeight="1">
      <c r="A999" s="9"/>
      <c r="B999" s="9"/>
      <c r="C999" s="9"/>
      <c r="D999" s="9"/>
      <c r="E999" s="9"/>
      <c r="F999" s="9"/>
      <c r="G999" s="9"/>
      <c r="H999" s="9"/>
      <c r="I999" s="9"/>
      <c r="J999" s="9"/>
      <c r="K999" s="9"/>
      <c r="L999" s="9"/>
      <c r="M999" s="9"/>
      <c r="N999" s="9"/>
      <c r="O999" s="9"/>
      <c r="P999" s="9"/>
      <c r="Q999" s="9"/>
      <c r="R999" s="9"/>
      <c r="S999" s="9"/>
      <c r="T999" s="9"/>
      <c r="U999" s="9"/>
      <c r="V999" s="9"/>
      <c r="W999" s="9"/>
      <c r="X999" s="9"/>
      <c r="Y999" s="9"/>
      <c r="Z999" s="9"/>
    </row>
    <row r="1000" ht="12.75" customHeight="1">
      <c r="A1000" s="9"/>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row>
  </sheetData>
  <printOptions/>
  <pageMargins bottom="0.75" footer="0.0" header="0.0" left="0.7" right="0.7" top="0.75"/>
  <pageSetup orientation="portrait"/>
  <drawing r:id="rId1"/>
</worksheet>
</file>