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table+xml" PartName="/xl/tables/table2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ETTINGS" sheetId="1" r:id="rId4"/>
    <sheet state="visible" name="PRODUCTS" sheetId="2" r:id="rId5"/>
    <sheet state="visible" name="CUSTOMERS" sheetId="3" r:id="rId6"/>
    <sheet state="visible" name="QUOTE" sheetId="4" r:id="rId7"/>
  </sheets>
  <definedNames>
    <definedName name="I_WB">SETTINGS!$C$17</definedName>
    <definedName name="I_ADS">SETTINGS!$C$7</definedName>
    <definedName name="I_PH">SETTINGS!$C$15</definedName>
    <definedName name="I_BN">SETTINGS!$C$5</definedName>
    <definedName name="I_TAXRATE">QUOTE!$I$48</definedName>
    <definedName name="I_ADB">SETTINGS!$C$9</definedName>
    <definedName name="I_DISCOUNT">QUOTE!$I$50</definedName>
    <definedName name="I_CUST">QUOTE!$C$17</definedName>
    <definedName name="I_EM">SETTINGS!$C$13</definedName>
    <definedName name="I_TAG">SETTINGS!$C$11</definedName>
  </definedNames>
  <calcPr/>
</workbook>
</file>

<file path=xl/sharedStrings.xml><?xml version="1.0" encoding="utf-8"?>
<sst xmlns="http://schemas.openxmlformats.org/spreadsheetml/2006/main" count="76" uniqueCount="63">
  <si>
    <t>SALES QUOTATION BUILDER V1</t>
  </si>
  <si>
    <t>ENTER BUSINESS INFORMATION</t>
  </si>
  <si>
    <t>Business Name</t>
  </si>
  <si>
    <t>Shipping Address</t>
  </si>
  <si>
    <t>To enter address in more than one line, press Alt+Enter.</t>
  </si>
  <si>
    <t>Billing Address</t>
  </si>
  <si>
    <t>Tag Line</t>
  </si>
  <si>
    <t>Peace for Everyone</t>
  </si>
  <si>
    <t>E-mail</t>
  </si>
  <si>
    <t>Phone</t>
  </si>
  <si>
    <t>123-456-7890</t>
  </si>
  <si>
    <t>Website</t>
  </si>
  <si>
    <t>PRODUCTS</t>
  </si>
  <si>
    <t>START ENTERING DATA FROM ROW 4</t>
  </si>
  <si>
    <t>Product ID</t>
  </si>
  <si>
    <t>Product Name</t>
  </si>
  <si>
    <t xml:space="preserve">Product Description </t>
  </si>
  <si>
    <t>Sales Price</t>
  </si>
  <si>
    <t>Unit of measurement</t>
  </si>
  <si>
    <t>Choose NO if not taxable. Leave Blank if taxable</t>
  </si>
  <si>
    <t>Rename &amp; Use this field to store any information you would need</t>
  </si>
  <si>
    <t>Add a new column by typing in cell H3</t>
  </si>
  <si>
    <t>ID</t>
  </si>
  <si>
    <t>NAME</t>
  </si>
  <si>
    <t>DESCRIPTION</t>
  </si>
  <si>
    <t>PRICE</t>
  </si>
  <si>
    <t>UNIT</t>
  </si>
  <si>
    <t>TAXABLE</t>
  </si>
  <si>
    <t>PR CUST FLD</t>
  </si>
  <si>
    <t>CUSTOMERS</t>
  </si>
  <si>
    <t>Customer ID</t>
  </si>
  <si>
    <t>Unique customer name</t>
  </si>
  <si>
    <t>Email Address</t>
  </si>
  <si>
    <t>Phone Number</t>
  </si>
  <si>
    <t>Contact person</t>
  </si>
  <si>
    <t xml:space="preserve">Rename &amp; Use this field to store any information you would need about Customer. </t>
  </si>
  <si>
    <t>Add a new column by typing in cell I3</t>
  </si>
  <si>
    <t>BILLING ADDRESS</t>
  </si>
  <si>
    <t>EMAIL</t>
  </si>
  <si>
    <t>PHONE</t>
  </si>
  <si>
    <t>CONTACT</t>
  </si>
  <si>
    <t>PA CUST FLD</t>
  </si>
  <si>
    <t>QUOTE</t>
  </si>
  <si>
    <t>CUSTOMER</t>
  </si>
  <si>
    <t>QUOTE #</t>
  </si>
  <si>
    <t>DATE</t>
  </si>
  <si>
    <t>VALID UNTIL</t>
  </si>
  <si>
    <t>QUANTITY</t>
  </si>
  <si>
    <t>DISCOUNT</t>
  </si>
  <si>
    <t>AMOUNT BEFORE TAX</t>
  </si>
  <si>
    <t xml:space="preserve">rajib </t>
  </si>
  <si>
    <t>hol</t>
  </si>
  <si>
    <t>ghvio</t>
  </si>
  <si>
    <t>gfhui</t>
  </si>
  <si>
    <t>SUBTOTAL BEFORE TAX</t>
  </si>
  <si>
    <t>NOTES</t>
  </si>
  <si>
    <t>TAX @ RATE</t>
  </si>
  <si>
    <t xml:space="preserve">Please pay within 30 Days. Please contact if there are any questions. </t>
  </si>
  <si>
    <t>SUBTOTAL + TAX</t>
  </si>
  <si>
    <t>DISCOUNT AMT</t>
  </si>
  <si>
    <t>OTHER CHARGES</t>
  </si>
  <si>
    <t>ORDER TOTAL</t>
  </si>
  <si>
    <t>THANK YOU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</si>
</sst>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&quot;$&quot;#,##0.00"/>
    <numFmt numFmtId="165" formatCode="[&lt;=9999999]###\-####;\(###\)\ ###\-####"/>
    <numFmt numFmtId="166" formatCode="[$-409]dd\-mmm\-yyyy"/>
    <numFmt numFmtId="167" formatCode="0;\-0;"/>
    <numFmt numFmtId="168" formatCode="&quot;NO&quot;;\-;&quot;YES&quot;"/>
  </numFmts>
  <fonts count="32">
    <font>
      <sz val="11.0"/>
      <color theme="1"/>
      <name val="Calibri"/>
    </font>
    <font>
      <sz val="24.0"/>
      <color theme="0"/>
      <name val="Calibri"/>
    </font>
    <font>
      <sz val="20.0"/>
      <color theme="0"/>
      <name val="Calibri"/>
    </font>
    <font>
      <sz val="16.0"/>
      <color theme="1"/>
      <name val="Calibri"/>
    </font>
    <font>
      <b/>
      <sz val="14.0"/>
      <color theme="1"/>
      <name val="Calibri"/>
    </font>
    <font>
      <b/>
      <sz val="12.0"/>
      <color theme="1"/>
      <name val="Calibri"/>
    </font>
    <font>
      <sz val="11.0"/>
      <color theme="10"/>
      <name val="Calibri"/>
    </font>
    <font>
      <sz val="14.0"/>
      <color theme="1"/>
      <name val="Calibri"/>
    </font>
    <font>
      <sz val="14.0"/>
      <color rgb="FF385623"/>
      <name val="Calibri"/>
    </font>
    <font>
      <u/>
      <sz val="11.0"/>
      <color theme="10"/>
      <name val="Calibri"/>
    </font>
    <font>
      <i/>
      <sz val="11.0"/>
      <color theme="1"/>
      <name val="Calibri"/>
    </font>
    <font>
      <sz val="12.0"/>
      <color theme="1"/>
      <name val="Calibri"/>
    </font>
    <font>
      <sz val="16.0"/>
      <color theme="10"/>
      <name val="Calibri"/>
    </font>
    <font>
      <sz val="12.0"/>
      <color rgb="FFFF0000"/>
      <name val="Calibri"/>
    </font>
    <font>
      <i/>
      <sz val="10.0"/>
      <color theme="1"/>
      <name val="Calibri"/>
    </font>
    <font>
      <b/>
      <sz val="12.0"/>
      <color theme="0"/>
      <name val="Calibri"/>
    </font>
    <font>
      <sz val="11.0"/>
      <color theme="8"/>
      <name val="Calibri"/>
    </font>
    <font>
      <i/>
      <sz val="9.0"/>
      <color theme="1"/>
      <name val="Calibri"/>
    </font>
    <font>
      <sz val="12.0"/>
      <color rgb="FFDEEAF6"/>
      <name val="Calibri"/>
    </font>
    <font>
      <u/>
      <sz val="11.0"/>
      <color theme="10"/>
      <name val="Calibri"/>
    </font>
    <font>
      <sz val="26.0"/>
      <color theme="1"/>
      <name val="Calibri"/>
    </font>
    <font>
      <b/>
      <sz val="36.0"/>
      <color theme="1"/>
      <name val="Calibri"/>
    </font>
    <font>
      <i/>
      <sz val="16.0"/>
      <color theme="1"/>
      <name val="Calibri"/>
    </font>
    <font>
      <sz val="16.0"/>
      <color theme="4"/>
      <name val="Calibri"/>
    </font>
    <font>
      <b/>
      <sz val="18.0"/>
      <color rgb="FF385623"/>
      <name val="Calibri"/>
    </font>
    <font>
      <sz val="18.0"/>
      <color theme="1"/>
      <name val="Calibri"/>
    </font>
    <font>
      <b/>
      <sz val="20.0"/>
      <color theme="1"/>
      <name val="Calibri"/>
    </font>
    <font/>
    <font>
      <b/>
      <sz val="18.0"/>
      <color rgb="FF44546A"/>
      <name val="Calibri"/>
    </font>
    <font>
      <sz val="18.0"/>
      <color rgb="FF7F7F7F"/>
      <name val="Calibri"/>
    </font>
    <font>
      <sz val="14.0"/>
      <color rgb="FFF2F2F2"/>
      <name val="Calibri"/>
    </font>
    <font>
      <b/>
      <sz val="18.0"/>
      <color theme="1"/>
      <name val="Calibri"/>
    </font>
  </fonts>
  <fills count="6">
    <fill>
      <patternFill patternType="none"/>
    </fill>
    <fill>
      <patternFill patternType="lightGray"/>
    </fill>
    <fill>
      <patternFill patternType="solid">
        <fgColor rgb="FF385623"/>
        <bgColor rgb="FF385623"/>
      </patternFill>
    </fill>
    <fill>
      <patternFill patternType="solid">
        <fgColor rgb="FFE2EFD9"/>
        <bgColor rgb="FFE2EFD9"/>
      </patternFill>
    </fill>
    <fill>
      <patternFill patternType="solid">
        <fgColor rgb="FFF2F2F2"/>
        <bgColor rgb="FFF2F2F2"/>
      </patternFill>
    </fill>
    <fill>
      <patternFill patternType="solid">
        <fgColor theme="0"/>
        <bgColor theme="0"/>
      </patternFill>
    </fill>
  </fills>
  <borders count="23">
    <border/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</border>
    <border>
      <right style="medium">
        <color rgb="FF000000"/>
      </right>
    </border>
    <border>
      <top style="thin">
        <color rgb="FF000000"/>
      </top>
    </border>
    <border>
      <left/>
      <top/>
      <bottom/>
    </border>
    <border>
      <right/>
      <top/>
      <bottom/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/>
      <right/>
      <top style="thin">
        <color rgb="FF000000"/>
      </top>
      <bottom/>
    </border>
    <border>
      <top style="double">
        <color rgb="FF000000"/>
      </top>
    </border>
    <border>
      <left/>
      <right/>
      <top style="double">
        <color rgb="FF000000"/>
      </top>
      <bottom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107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1" fillId="2" fontId="0" numFmtId="0" xfId="0" applyBorder="1" applyFont="1"/>
    <xf borderId="1" fillId="2" fontId="2" numFmtId="0" xfId="0" applyBorder="1" applyFont="1"/>
    <xf borderId="0" fillId="0" fontId="0" numFmtId="0" xfId="0" applyFont="1"/>
    <xf borderId="0" fillId="0" fontId="3" numFmtId="0" xfId="0" applyAlignment="1" applyFont="1">
      <alignment horizontal="left"/>
    </xf>
    <xf borderId="1" fillId="3" fontId="0" numFmtId="0" xfId="0" applyBorder="1" applyFill="1" applyFont="1"/>
    <xf borderId="1" fillId="3" fontId="4" numFmtId="0" xfId="0" applyBorder="1" applyFont="1"/>
    <xf borderId="1" fillId="3" fontId="5" numFmtId="0" xfId="0" applyBorder="1" applyFont="1"/>
    <xf borderId="2" fillId="3" fontId="6" numFmtId="0" xfId="0" applyAlignment="1" applyBorder="1" applyFont="1">
      <alignment horizontal="left" shrinkToFit="0" vertical="center" wrapText="1"/>
    </xf>
    <xf borderId="1" fillId="3" fontId="7" numFmtId="0" xfId="0" applyAlignment="1" applyBorder="1" applyFont="1">
      <alignment horizontal="left"/>
    </xf>
    <xf borderId="1" fillId="3" fontId="0" numFmtId="0" xfId="0" applyAlignment="1" applyBorder="1" applyFont="1">
      <alignment horizontal="left" vertical="top"/>
    </xf>
    <xf borderId="0" fillId="0" fontId="8" numFmtId="0" xfId="0" applyAlignment="1" applyFont="1">
      <alignment vertical="center"/>
    </xf>
    <xf borderId="1" fillId="3" fontId="9" numFmtId="0" xfId="0" applyAlignment="1" applyBorder="1" applyFont="1">
      <alignment horizontal="left"/>
    </xf>
    <xf borderId="0" fillId="0" fontId="8" numFmtId="0" xfId="0" applyAlignment="1" applyFont="1">
      <alignment shrinkToFit="0" vertical="center" wrapText="1"/>
    </xf>
    <xf borderId="0" fillId="0" fontId="10" numFmtId="0" xfId="0" applyAlignment="1" applyFont="1">
      <alignment shrinkToFit="0" wrapText="1"/>
    </xf>
    <xf borderId="1" fillId="3" fontId="0" numFmtId="0" xfId="0" applyAlignment="1" applyBorder="1" applyFont="1">
      <alignment horizontal="right"/>
    </xf>
    <xf borderId="0" fillId="0" fontId="11" numFmtId="0" xfId="0" applyAlignment="1" applyFont="1">
      <alignment horizontal="right"/>
    </xf>
    <xf borderId="0" fillId="0" fontId="8" numFmtId="0" xfId="0" applyFont="1"/>
    <xf borderId="0" fillId="0" fontId="12" numFmtId="0" xfId="0" applyFont="1"/>
    <xf borderId="0" fillId="0" fontId="13" numFmtId="0" xfId="0" applyAlignment="1" applyFont="1">
      <alignment vertical="center"/>
    </xf>
    <xf borderId="1" fillId="4" fontId="14" numFmtId="0" xfId="0" applyAlignment="1" applyBorder="1" applyFill="1" applyFont="1">
      <alignment shrinkToFit="0" wrapText="1"/>
    </xf>
    <xf borderId="1" fillId="4" fontId="14" numFmtId="0" xfId="0" applyBorder="1" applyFont="1"/>
    <xf borderId="1" fillId="4" fontId="14" numFmtId="0" xfId="0" applyAlignment="1" applyBorder="1" applyFont="1">
      <alignment horizontal="center" shrinkToFit="0" wrapText="1"/>
    </xf>
    <xf borderId="1" fillId="3" fontId="14" numFmtId="0" xfId="0" applyAlignment="1" applyBorder="1" applyFont="1">
      <alignment shrinkToFit="0" wrapText="1"/>
    </xf>
    <xf borderId="0" fillId="0" fontId="5" numFmtId="0" xfId="0" applyFont="1"/>
    <xf borderId="1" fillId="2" fontId="15" numFmtId="0" xfId="0" applyAlignment="1" applyBorder="1" applyFont="1">
      <alignment horizontal="center" vertical="center"/>
    </xf>
    <xf borderId="1" fillId="2" fontId="15" numFmtId="0" xfId="0" applyAlignment="1" applyBorder="1" applyFont="1">
      <alignment horizontal="center" shrinkToFit="0" vertical="center" wrapText="1"/>
    </xf>
    <xf borderId="0" fillId="0" fontId="0" numFmtId="0" xfId="0" applyFont="1"/>
    <xf borderId="0" fillId="0" fontId="0" numFmtId="164" xfId="0" applyFont="1" applyNumberFormat="1"/>
    <xf borderId="1" fillId="2" fontId="16" numFmtId="0" xfId="0" applyBorder="1" applyFont="1"/>
    <xf borderId="1" fillId="4" fontId="10" numFmtId="0" xfId="0" applyAlignment="1" applyBorder="1" applyFont="1">
      <alignment shrinkToFit="0" wrapText="1"/>
    </xf>
    <xf borderId="1" fillId="3" fontId="17" numFmtId="0" xfId="0" applyAlignment="1" applyBorder="1" applyFont="1">
      <alignment shrinkToFit="0" wrapText="1"/>
    </xf>
    <xf borderId="1" fillId="2" fontId="18" numFmtId="0" xfId="0" applyAlignment="1" applyBorder="1" applyFont="1">
      <alignment vertical="center"/>
    </xf>
    <xf borderId="0" fillId="0" fontId="0" numFmtId="0" xfId="0" applyAlignment="1" applyFont="1">
      <alignment shrinkToFit="0" wrapText="1"/>
    </xf>
    <xf borderId="0" fillId="0" fontId="19" numFmtId="0" xfId="0" applyFont="1"/>
    <xf borderId="0" fillId="0" fontId="0" numFmtId="165" xfId="0" applyFont="1" applyNumberFormat="1"/>
    <xf borderId="3" fillId="0" fontId="0" numFmtId="0" xfId="0" applyBorder="1" applyFont="1"/>
    <xf borderId="4" fillId="0" fontId="0" numFmtId="0" xfId="0" applyBorder="1" applyFont="1"/>
    <xf borderId="5" fillId="0" fontId="0" numFmtId="0" xfId="0" applyBorder="1" applyFont="1"/>
    <xf borderId="6" fillId="0" fontId="0" numFmtId="0" xfId="0" applyBorder="1" applyFont="1"/>
    <xf borderId="0" fillId="0" fontId="20" numFmtId="0" xfId="0" applyAlignment="1" applyFont="1">
      <alignment horizontal="left" shrinkToFit="0" vertical="center" wrapText="1"/>
    </xf>
    <xf borderId="0" fillId="0" fontId="21" numFmtId="0" xfId="0" applyAlignment="1" applyFont="1">
      <alignment horizontal="right" vertical="center"/>
    </xf>
    <xf borderId="7" fillId="0" fontId="0" numFmtId="0" xfId="0" applyBorder="1" applyFont="1"/>
    <xf borderId="0" fillId="0" fontId="20" numFmtId="0" xfId="0" applyAlignment="1" applyFont="1">
      <alignment horizontal="right" shrinkToFit="0" vertical="center" wrapText="1"/>
    </xf>
    <xf borderId="0" fillId="0" fontId="3" numFmtId="0" xfId="0" applyAlignment="1" applyFont="1">
      <alignment horizontal="left" shrinkToFit="0" vertical="top" wrapText="1"/>
    </xf>
    <xf borderId="0" fillId="0" fontId="3" numFmtId="0" xfId="0" applyAlignment="1" applyFont="1">
      <alignment horizontal="right" shrinkToFit="0" vertical="top" wrapText="1"/>
    </xf>
    <xf borderId="0" fillId="0" fontId="22" numFmtId="0" xfId="0" applyAlignment="1" applyFont="1">
      <alignment horizontal="left" shrinkToFit="0" vertical="center" wrapText="1"/>
    </xf>
    <xf borderId="8" fillId="0" fontId="0" numFmtId="0" xfId="0" applyBorder="1" applyFont="1"/>
    <xf borderId="8" fillId="0" fontId="23" numFmtId="0" xfId="0" applyAlignment="1" applyBorder="1" applyFont="1">
      <alignment shrinkToFit="0" vertical="center" wrapText="1"/>
    </xf>
    <xf borderId="0" fillId="0" fontId="24" numFmtId="0" xfId="0" applyAlignment="1" applyFont="1">
      <alignment horizontal="left" vertical="center"/>
    </xf>
    <xf borderId="0" fillId="0" fontId="25" numFmtId="0" xfId="0" applyFont="1"/>
    <xf borderId="0" fillId="0" fontId="25" numFmtId="0" xfId="0" applyAlignment="1" applyFont="1">
      <alignment horizontal="right" shrinkToFit="0" vertical="center" wrapText="1"/>
    </xf>
    <xf borderId="0" fillId="0" fontId="24" numFmtId="0" xfId="0" applyAlignment="1" applyFont="1">
      <alignment horizontal="right" vertical="center"/>
    </xf>
    <xf borderId="1" fillId="3" fontId="26" numFmtId="0" xfId="0" applyAlignment="1" applyBorder="1" applyFont="1">
      <alignment shrinkToFit="0" vertical="center" wrapText="1"/>
    </xf>
    <xf borderId="9" fillId="3" fontId="25" numFmtId="0" xfId="0" applyAlignment="1" applyBorder="1" applyFont="1">
      <alignment horizontal="center"/>
    </xf>
    <xf borderId="10" fillId="0" fontId="27" numFmtId="0" xfId="0" applyBorder="1" applyFont="1"/>
    <xf borderId="0" fillId="0" fontId="28" numFmtId="0" xfId="0" applyAlignment="1" applyFont="1">
      <alignment horizontal="right" vertical="center"/>
    </xf>
    <xf borderId="0" fillId="0" fontId="25" numFmtId="166" xfId="0" applyFont="1" applyNumberFormat="1"/>
    <xf borderId="0" fillId="0" fontId="29" numFmtId="0" xfId="0" applyAlignment="1" applyFont="1">
      <alignment horizontal="right"/>
    </xf>
    <xf borderId="1" fillId="3" fontId="25" numFmtId="166" xfId="0" applyBorder="1" applyFont="1" applyNumberFormat="1"/>
    <xf borderId="0" fillId="0" fontId="29" numFmtId="0" xfId="0" applyAlignment="1" applyFont="1">
      <alignment horizontal="center" shrinkToFit="0" vertical="top" wrapText="1"/>
    </xf>
    <xf borderId="0" fillId="0" fontId="29" numFmtId="0" xfId="0" applyAlignment="1" applyFont="1">
      <alignment horizontal="left" shrinkToFit="0" vertical="top" wrapText="1"/>
    </xf>
    <xf borderId="1" fillId="2" fontId="30" numFmtId="0" xfId="0" applyAlignment="1" applyBorder="1" applyFont="1">
      <alignment horizontal="center" vertical="center"/>
    </xf>
    <xf borderId="11" fillId="0" fontId="7" numFmtId="0" xfId="0" applyAlignment="1" applyBorder="1" applyFont="1">
      <alignment vertical="center"/>
    </xf>
    <xf borderId="8" fillId="0" fontId="7" numFmtId="167" xfId="0" applyAlignment="1" applyBorder="1" applyFont="1" applyNumberFormat="1">
      <alignment readingOrder="0" vertical="center"/>
    </xf>
    <xf borderId="8" fillId="0" fontId="7" numFmtId="167" xfId="0" applyAlignment="1" applyBorder="1" applyFont="1" applyNumberFormat="1">
      <alignment horizontal="center" readingOrder="0" vertical="center"/>
    </xf>
    <xf borderId="0" fillId="0" fontId="7" numFmtId="0" xfId="0" applyAlignment="1" applyFont="1">
      <alignment horizontal="center" vertical="center"/>
    </xf>
    <xf borderId="8" fillId="0" fontId="7" numFmtId="164" xfId="0" applyAlignment="1" applyBorder="1" applyFont="1" applyNumberFormat="1">
      <alignment horizontal="center" vertical="center"/>
    </xf>
    <xf borderId="0" fillId="0" fontId="7" numFmtId="164" xfId="0" applyAlignment="1" applyFont="1" applyNumberFormat="1">
      <alignment horizontal="center" vertical="center"/>
    </xf>
    <xf borderId="0" fillId="0" fontId="7" numFmtId="168" xfId="0" applyAlignment="1" applyFont="1" applyNumberFormat="1">
      <alignment horizontal="center" vertical="center"/>
    </xf>
    <xf borderId="12" fillId="0" fontId="7" numFmtId="164" xfId="0" applyAlignment="1" applyBorder="1" applyFont="1" applyNumberFormat="1">
      <alignment readingOrder="0" vertical="center"/>
    </xf>
    <xf borderId="7" fillId="0" fontId="0" numFmtId="0" xfId="0" applyAlignment="1" applyBorder="1" applyFont="1">
      <alignment horizontal="center"/>
    </xf>
    <xf borderId="0" fillId="0" fontId="0" numFmtId="0" xfId="0" applyAlignment="1" applyFont="1">
      <alignment horizontal="center"/>
    </xf>
    <xf borderId="13" fillId="0" fontId="7" numFmtId="0" xfId="0" applyAlignment="1" applyBorder="1" applyFont="1">
      <alignment vertical="center"/>
    </xf>
    <xf borderId="0" fillId="0" fontId="7" numFmtId="167" xfId="0" applyAlignment="1" applyFont="1" applyNumberFormat="1">
      <alignment readingOrder="0" vertical="center"/>
    </xf>
    <xf borderId="0" fillId="0" fontId="7" numFmtId="167" xfId="0" applyAlignment="1" applyFont="1" applyNumberFormat="1">
      <alignment horizontal="center" readingOrder="0" vertical="center"/>
    </xf>
    <xf borderId="14" fillId="0" fontId="7" numFmtId="164" xfId="0" applyAlignment="1" applyBorder="1" applyFont="1" applyNumberFormat="1">
      <alignment readingOrder="0" vertical="center"/>
    </xf>
    <xf borderId="0" fillId="0" fontId="7" numFmtId="167" xfId="0" applyAlignment="1" applyFont="1" applyNumberFormat="1">
      <alignment vertical="center"/>
    </xf>
    <xf borderId="0" fillId="0" fontId="7" numFmtId="167" xfId="0" applyAlignment="1" applyFont="1" applyNumberFormat="1">
      <alignment horizontal="center" vertical="center"/>
    </xf>
    <xf borderId="14" fillId="0" fontId="7" numFmtId="164" xfId="0" applyAlignment="1" applyBorder="1" applyFont="1" applyNumberFormat="1">
      <alignment vertical="center"/>
    </xf>
    <xf borderId="8" fillId="0" fontId="3" numFmtId="0" xfId="0" applyAlignment="1" applyBorder="1" applyFont="1">
      <alignment horizontal="right" vertical="center"/>
    </xf>
    <xf borderId="8" fillId="0" fontId="27" numFmtId="0" xfId="0" applyBorder="1" applyFont="1"/>
    <xf borderId="15" fillId="5" fontId="3" numFmtId="164" xfId="0" applyBorder="1" applyFill="1" applyFont="1" applyNumberFormat="1"/>
    <xf borderId="0" fillId="0" fontId="7" numFmtId="0" xfId="0" applyAlignment="1" applyFont="1">
      <alignment horizontal="left" vertical="center"/>
    </xf>
    <xf borderId="0" fillId="0" fontId="3" numFmtId="0" xfId="0" applyAlignment="1" applyFont="1">
      <alignment horizontal="right" vertical="center"/>
    </xf>
    <xf borderId="1" fillId="3" fontId="3" numFmtId="10" xfId="0" applyAlignment="1" applyBorder="1" applyFont="1" applyNumberFormat="1">
      <alignment vertical="center"/>
    </xf>
    <xf borderId="1" fillId="5" fontId="3" numFmtId="164" xfId="0" applyBorder="1" applyFont="1" applyNumberFormat="1"/>
    <xf borderId="11" fillId="0" fontId="0" numFmtId="0" xfId="0" applyAlignment="1" applyBorder="1" applyFont="1">
      <alignment horizontal="left" shrinkToFit="0" vertical="top" wrapText="1"/>
    </xf>
    <xf borderId="13" fillId="0" fontId="0" numFmtId="0" xfId="0" applyAlignment="1" applyBorder="1" applyFont="1">
      <alignment vertical="top"/>
    </xf>
    <xf borderId="13" fillId="0" fontId="27" numFmtId="0" xfId="0" applyBorder="1" applyFont="1"/>
    <xf borderId="1" fillId="3" fontId="3" numFmtId="0" xfId="0" applyAlignment="1" applyBorder="1" applyFont="1">
      <alignment readingOrder="0" vertical="center"/>
    </xf>
    <xf borderId="16" fillId="0" fontId="31" numFmtId="0" xfId="0" applyAlignment="1" applyBorder="1" applyFont="1">
      <alignment horizontal="right" vertical="center"/>
    </xf>
    <xf borderId="16" fillId="0" fontId="27" numFmtId="0" xfId="0" applyBorder="1" applyFont="1"/>
    <xf borderId="17" fillId="5" fontId="26" numFmtId="164" xfId="0" applyBorder="1" applyFont="1" applyNumberFormat="1"/>
    <xf borderId="18" fillId="0" fontId="27" numFmtId="0" xfId="0" applyBorder="1" applyFont="1"/>
    <xf borderId="19" fillId="0" fontId="27" numFmtId="0" xfId="0" applyBorder="1" applyFont="1"/>
    <xf borderId="0" fillId="0" fontId="0" numFmtId="0" xfId="0" applyAlignment="1" applyFont="1">
      <alignment vertical="top"/>
    </xf>
    <xf borderId="0" fillId="0" fontId="3" numFmtId="0" xfId="0" applyAlignment="1" applyFont="1">
      <alignment horizontal="center" vertical="center"/>
    </xf>
    <xf borderId="0" fillId="0" fontId="7" numFmtId="0" xfId="0" applyFont="1"/>
    <xf borderId="0" fillId="0" fontId="7" numFmtId="0" xfId="0" applyAlignment="1" applyFont="1">
      <alignment horizontal="right"/>
    </xf>
    <xf borderId="0" fillId="0" fontId="4" numFmtId="0" xfId="0" applyAlignment="1" applyFont="1">
      <alignment horizontal="left"/>
    </xf>
    <xf borderId="9" fillId="5" fontId="7" numFmtId="0" xfId="0" applyAlignment="1" applyBorder="1" applyFont="1">
      <alignment horizontal="center" vertical="center"/>
    </xf>
    <xf borderId="0" fillId="0" fontId="4" numFmtId="0" xfId="0" applyAlignment="1" applyFont="1">
      <alignment horizontal="right"/>
    </xf>
    <xf borderId="20" fillId="0" fontId="0" numFmtId="0" xfId="0" applyBorder="1" applyFont="1"/>
    <xf borderId="21" fillId="0" fontId="0" numFmtId="0" xfId="0" applyBorder="1" applyFont="1"/>
    <xf borderId="22" fillId="0" fontId="0" numFmtId="0" xfId="0" applyBorder="1" applyFont="1"/>
  </cellXfs>
  <cellStyles count="1">
    <cellStyle xfId="0" name="Normal" builtinId="0"/>
  </cellStyles>
  <dxfs count="6">
    <dxf>
      <font/>
      <fill>
        <patternFill patternType="none"/>
      </fill>
      <border/>
    </dxf>
    <dxf>
      <font/>
      <fill>
        <patternFill patternType="solid">
          <fgColor theme="8"/>
          <bgColor theme="8"/>
        </patternFill>
      </fill>
      <border/>
    </dxf>
    <dxf>
      <font/>
      <fill>
        <patternFill patternType="solid">
          <fgColor rgb="FFD8D8D8"/>
          <bgColor rgb="FFD8D8D8"/>
        </patternFill>
      </fill>
      <border/>
    </dxf>
    <dxf>
      <font/>
      <fill>
        <patternFill patternType="solid">
          <fgColor rgb="FFDEEAF6"/>
          <bgColor rgb="FFDEEAF6"/>
        </patternFill>
      </fill>
      <border/>
    </dxf>
    <dxf>
      <font/>
      <fill>
        <patternFill patternType="solid">
          <fgColor rgb="FFF2F2F2"/>
          <bgColor rgb="FFF2F2F2"/>
        </patternFill>
      </fill>
      <border/>
    </dxf>
    <dxf>
      <font/>
      <numFmt numFmtId="0" formatCode="0.00%"/>
      <fill>
        <patternFill patternType="none"/>
      </fill>
      <border/>
    </dxf>
  </dxfs>
  <tableStyles count="2">
    <tableStyle count="3" pivot="0" name="PRODUCTS-style">
      <tableStyleElement dxfId="1" type="headerRow"/>
      <tableStyleElement dxfId="2" type="firstRowStripe"/>
      <tableStyleElement dxfId="3" type="secondRowStripe"/>
    </tableStyle>
    <tableStyle count="3" pivot="0" name="CUSTOMERS-style">
      <tableStyleElement dxfId="1" type="headerRow"/>
      <tableStyleElement dxfId="2" type="firstRowStripe"/>
      <tableStyleElement dxfId="3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342900</xdr:colOff>
      <xdr:row>19</xdr:row>
      <xdr:rowOff>85725</xdr:rowOff>
    </xdr:from>
    <xdr:ext cx="4791075" cy="2352675"/>
    <xdr:sp>
      <xdr:nvSpPr>
        <xdr:cNvPr id="3" name="Shape 3"/>
        <xdr:cNvSpPr txBox="1"/>
      </xdr:nvSpPr>
      <xdr:spPr>
        <a:xfrm>
          <a:off x="2955225" y="2608425"/>
          <a:ext cx="4781550" cy="2343150"/>
        </a:xfrm>
        <a:prstGeom prst="rect">
          <a:avLst/>
        </a:prstGeom>
        <a:solidFill>
          <a:schemeClr val="lt1"/>
        </a:solidFill>
        <a:ln cap="flat" cmpd="sng" w="12700">
          <a:solidFill>
            <a:schemeClr val="accent6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600">
              <a:solidFill>
                <a:srgbClr val="385623"/>
              </a:solidFill>
              <a:latin typeface="Calibri"/>
              <a:ea typeface="Calibri"/>
              <a:cs typeface="Calibri"/>
              <a:sym typeface="Calibri"/>
            </a:rPr>
            <a:t>INITIAL SETUP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385623"/>
              </a:solidFill>
              <a:latin typeface="Calibri"/>
              <a:ea typeface="Calibri"/>
              <a:cs typeface="Calibri"/>
              <a:sym typeface="Calibri"/>
            </a:rPr>
            <a:t>1. Enter</a:t>
          </a:r>
          <a:r>
            <a:rPr lang="en-US" sz="1600">
              <a:solidFill>
                <a:srgbClr val="385623"/>
              </a:solidFill>
              <a:latin typeface="Calibri"/>
              <a:ea typeface="Calibri"/>
              <a:cs typeface="Calibri"/>
              <a:sym typeface="Calibri"/>
            </a:rPr>
            <a:t> Business Information in Settings sheet</a:t>
          </a:r>
          <a:endParaRPr sz="1600">
            <a:solidFill>
              <a:srgbClr val="385623"/>
            </a:solidFill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385623"/>
              </a:solidFill>
              <a:latin typeface="Calibri"/>
              <a:ea typeface="Calibri"/>
              <a:cs typeface="Calibri"/>
              <a:sym typeface="Calibri"/>
            </a:rPr>
            <a:t>2. Enter Products in Products sheet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385623"/>
              </a:solidFill>
              <a:latin typeface="Calibri"/>
              <a:ea typeface="Calibri"/>
              <a:cs typeface="Calibri"/>
              <a:sym typeface="Calibri"/>
            </a:rPr>
            <a:t>3. Enter Customers in Customers sheet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385623"/>
              </a:solidFill>
              <a:latin typeface="Calibri"/>
              <a:ea typeface="Calibri"/>
              <a:cs typeface="Calibri"/>
              <a:sym typeface="Calibri"/>
            </a:rPr>
            <a:t>4. Change Logo in Quote sheet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385623"/>
              </a:solidFill>
              <a:latin typeface="Calibri"/>
              <a:ea typeface="Calibri"/>
              <a:cs typeface="Calibri"/>
              <a:sym typeface="Calibri"/>
            </a:rPr>
            <a:t>5. Customize </a:t>
          </a:r>
          <a:r>
            <a:rPr lang="en-US" sz="1600">
              <a:solidFill>
                <a:srgbClr val="385623"/>
              </a:solidFill>
              <a:latin typeface="Calibri"/>
              <a:ea typeface="Calibri"/>
              <a:cs typeface="Calibri"/>
              <a:sym typeface="Calibri"/>
            </a:rPr>
            <a:t>fields in Quote sheet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385623"/>
              </a:solidFill>
              <a:latin typeface="Calibri"/>
              <a:ea typeface="Calibri"/>
              <a:cs typeface="Calibri"/>
              <a:sym typeface="Calibri"/>
            </a:rPr>
            <a:t>6. Enter Tax Rate % in Quote sheet (cell I48) 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385623"/>
              </a:solidFill>
              <a:latin typeface="Calibri"/>
              <a:ea typeface="Calibri"/>
              <a:cs typeface="Calibri"/>
              <a:sym typeface="Calibri"/>
            </a:rPr>
            <a:t>7. </a:t>
          </a:r>
          <a:r>
            <a:rPr lang="en-US" sz="1600">
              <a:solidFill>
                <a:srgbClr val="385623"/>
              </a:solidFill>
              <a:latin typeface="Calibri"/>
              <a:ea typeface="Calibri"/>
              <a:cs typeface="Calibri"/>
              <a:sym typeface="Calibri"/>
            </a:rPr>
            <a:t>Apply Currency format in Quote sheet.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600">
            <a:solidFill>
              <a:srgbClr val="385623"/>
            </a:solidFill>
          </a:endParaRPr>
        </a:p>
      </xdr:txBody>
    </xdr:sp>
    <xdr:clientData fLocksWithSheet="0"/>
  </xdr:oneCellAnchor>
  <xdr:oneCellAnchor>
    <xdr:from>
      <xdr:col>0</xdr:col>
      <xdr:colOff>314325</xdr:colOff>
      <xdr:row>19</xdr:row>
      <xdr:rowOff>104775</xdr:rowOff>
    </xdr:from>
    <xdr:ext cx="4686300" cy="2276475"/>
    <xdr:sp>
      <xdr:nvSpPr>
        <xdr:cNvPr id="4" name="Shape 4"/>
        <xdr:cNvSpPr txBox="1"/>
      </xdr:nvSpPr>
      <xdr:spPr>
        <a:xfrm>
          <a:off x="3007613" y="2646525"/>
          <a:ext cx="4676775" cy="2266950"/>
        </a:xfrm>
        <a:prstGeom prst="rect">
          <a:avLst/>
        </a:prstGeom>
        <a:solidFill>
          <a:schemeClr val="lt1"/>
        </a:solidFill>
        <a:ln cap="flat" cmpd="sng" w="12700">
          <a:solidFill>
            <a:schemeClr val="accent6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600">
              <a:solidFill>
                <a:srgbClr val="385623"/>
              </a:solidFill>
              <a:latin typeface="Calibri"/>
              <a:ea typeface="Calibri"/>
              <a:cs typeface="Calibri"/>
              <a:sym typeface="Calibri"/>
            </a:rPr>
            <a:t>FEATURES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385623"/>
              </a:solidFill>
              <a:latin typeface="Calibri"/>
              <a:ea typeface="Calibri"/>
              <a:cs typeface="Calibri"/>
              <a:sym typeface="Calibri"/>
            </a:rPr>
            <a:t>1. Create quotations for your small business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385623"/>
              </a:solidFill>
              <a:latin typeface="Calibri"/>
              <a:ea typeface="Calibri"/>
              <a:cs typeface="Calibri"/>
              <a:sym typeface="Calibri"/>
            </a:rPr>
            <a:t>2. Customize it to your need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385623"/>
              </a:solidFill>
              <a:latin typeface="Calibri"/>
              <a:ea typeface="Calibri"/>
              <a:cs typeface="Calibri"/>
              <a:sym typeface="Calibri"/>
            </a:rPr>
            <a:t>3. Automatically</a:t>
          </a:r>
          <a:r>
            <a:rPr lang="en-US" sz="1600">
              <a:solidFill>
                <a:srgbClr val="385623"/>
              </a:solidFill>
              <a:latin typeface="Calibri"/>
              <a:ea typeface="Calibri"/>
              <a:cs typeface="Calibri"/>
              <a:sym typeface="Calibri"/>
            </a:rPr>
            <a:t> calculate totals and subtotals</a:t>
          </a:r>
          <a:endParaRPr sz="1600">
            <a:solidFill>
              <a:srgbClr val="385623"/>
            </a:solidFill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385623"/>
              </a:solidFill>
              <a:latin typeface="Calibri"/>
              <a:ea typeface="Calibri"/>
              <a:cs typeface="Calibri"/>
              <a:sym typeface="Calibri"/>
            </a:rPr>
            <a:t>4. Handles tax rates at order level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385623"/>
              </a:solidFill>
              <a:latin typeface="Calibri"/>
              <a:ea typeface="Calibri"/>
              <a:cs typeface="Calibri"/>
              <a:sym typeface="Calibri"/>
            </a:rPr>
            <a:t>5. Accommodates products that are not taxable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385623"/>
              </a:solidFill>
              <a:latin typeface="Calibri"/>
              <a:ea typeface="Calibri"/>
              <a:cs typeface="Calibri"/>
              <a:sym typeface="Calibri"/>
            </a:rPr>
            <a:t>6. Handles discounts at product and order levels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385623"/>
              </a:solidFill>
              <a:latin typeface="Calibri"/>
              <a:ea typeface="Calibri"/>
              <a:cs typeface="Calibri"/>
              <a:sym typeface="Calibri"/>
            </a:rPr>
            <a:t>7. Save time by storing customer and product data</a:t>
          </a:r>
          <a:endParaRPr sz="1400"/>
        </a:p>
      </xdr:txBody>
    </xdr:sp>
    <xdr:clientData fLocksWithSheet="0"/>
  </xdr:oneCellAnchor>
  <xdr:oneCellAnchor>
    <xdr:from>
      <xdr:col>6</xdr:col>
      <xdr:colOff>104775</xdr:colOff>
      <xdr:row>14</xdr:row>
      <xdr:rowOff>0</xdr:rowOff>
    </xdr:from>
    <xdr:ext cx="3352800" cy="809625"/>
    <xdr:sp>
      <xdr:nvSpPr>
        <xdr:cNvPr id="5" name="Shape 5"/>
        <xdr:cNvSpPr txBox="1"/>
      </xdr:nvSpPr>
      <xdr:spPr>
        <a:xfrm>
          <a:off x="3679125" y="3379950"/>
          <a:ext cx="3333750" cy="800100"/>
        </a:xfrm>
        <a:prstGeom prst="rect">
          <a:avLst/>
        </a:prstGeom>
        <a:solidFill>
          <a:schemeClr val="lt1"/>
        </a:solidFill>
        <a:ln cap="flat" cmpd="sng" w="12700">
          <a:solidFill>
            <a:schemeClr val="accent6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600">
              <a:solidFill>
                <a:srgbClr val="385623"/>
              </a:solidFill>
              <a:latin typeface="Calibri"/>
              <a:ea typeface="Calibri"/>
              <a:cs typeface="Calibri"/>
              <a:sym typeface="Calibri"/>
            </a:rPr>
            <a:t>LIMIT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385623"/>
              </a:solidFill>
              <a:latin typeface="Calibri"/>
              <a:ea typeface="Calibri"/>
              <a:cs typeface="Calibri"/>
              <a:sym typeface="Calibri"/>
            </a:rPr>
            <a:t>Accommodates 20 lines per quote.</a:t>
          </a:r>
          <a:endParaRPr sz="1400"/>
        </a:p>
      </xdr:txBody>
    </xdr:sp>
    <xdr:clientData fLocksWithSheet="0"/>
  </xdr:oneCellAnchor>
  <xdr:oneCellAnchor>
    <xdr:from>
      <xdr:col>6</xdr:col>
      <xdr:colOff>142875</xdr:colOff>
      <xdr:row>8</xdr:row>
      <xdr:rowOff>247650</xdr:rowOff>
    </xdr:from>
    <xdr:ext cx="3324225" cy="1038225"/>
    <xdr:sp>
      <xdr:nvSpPr>
        <xdr:cNvPr id="6" name="Shape 6"/>
        <xdr:cNvSpPr txBox="1"/>
      </xdr:nvSpPr>
      <xdr:spPr>
        <a:xfrm>
          <a:off x="3693413" y="3265650"/>
          <a:ext cx="3305175" cy="1028700"/>
        </a:xfrm>
        <a:prstGeom prst="rect">
          <a:avLst/>
        </a:prstGeom>
        <a:solidFill>
          <a:schemeClr val="lt1"/>
        </a:solidFill>
        <a:ln cap="flat" cmpd="sng" w="12700">
          <a:solidFill>
            <a:schemeClr val="accent6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600">
              <a:solidFill>
                <a:srgbClr val="385623"/>
              </a:solidFill>
              <a:latin typeface="Calibri"/>
              <a:ea typeface="Calibri"/>
              <a:cs typeface="Calibri"/>
              <a:sym typeface="Calibri"/>
            </a:rPr>
            <a:t>CREATING QUOTE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385623"/>
              </a:solidFill>
              <a:latin typeface="Calibri"/>
              <a:ea typeface="Calibri"/>
              <a:cs typeface="Calibri"/>
              <a:sym typeface="Calibri"/>
            </a:rPr>
            <a:t>1. Make</a:t>
          </a:r>
          <a:r>
            <a:rPr lang="en-US" sz="1600">
              <a:solidFill>
                <a:srgbClr val="385623"/>
              </a:solidFill>
              <a:latin typeface="Calibri"/>
              <a:ea typeface="Calibri"/>
              <a:cs typeface="Calibri"/>
              <a:sym typeface="Calibri"/>
            </a:rPr>
            <a:t> a copy of Quote sheet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385623"/>
              </a:solidFill>
              <a:latin typeface="Calibri"/>
              <a:ea typeface="Calibri"/>
              <a:cs typeface="Calibri"/>
              <a:sym typeface="Calibri"/>
            </a:rPr>
            <a:t>2. Rename it with Quote #.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385623"/>
              </a:solidFill>
              <a:latin typeface="Calibri"/>
              <a:ea typeface="Calibri"/>
              <a:cs typeface="Calibri"/>
              <a:sym typeface="Calibri"/>
            </a:rPr>
            <a:t>3. Follow instructions</a:t>
          </a:r>
          <a:r>
            <a:rPr lang="en-US" sz="1600">
              <a:solidFill>
                <a:srgbClr val="385623"/>
              </a:solidFill>
              <a:latin typeface="Calibri"/>
              <a:ea typeface="Calibri"/>
              <a:cs typeface="Calibri"/>
              <a:sym typeface="Calibri"/>
            </a:rPr>
            <a:t> in Quote sheet</a:t>
          </a:r>
          <a:endParaRPr sz="1600">
            <a:solidFill>
              <a:srgbClr val="385623"/>
            </a:solidFill>
          </a:endParaRPr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12</xdr:col>
      <xdr:colOff>209550</xdr:colOff>
      <xdr:row>14</xdr:row>
      <xdr:rowOff>28575</xdr:rowOff>
    </xdr:from>
    <xdr:ext cx="2495550" cy="2571750"/>
    <xdr:sp>
      <xdr:nvSpPr>
        <xdr:cNvPr id="7" name="Shape 7"/>
        <xdr:cNvSpPr txBox="1"/>
      </xdr:nvSpPr>
      <xdr:spPr>
        <a:xfrm>
          <a:off x="4102988" y="2503650"/>
          <a:ext cx="2486025" cy="2552700"/>
        </a:xfrm>
        <a:prstGeom prst="rect">
          <a:avLst/>
        </a:prstGeom>
        <a:solidFill>
          <a:schemeClr val="lt1"/>
        </a:solidFill>
        <a:ln cap="flat" cmpd="sng" w="12700">
          <a:solidFill>
            <a:schemeClr val="accent6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385623"/>
              </a:solidFill>
              <a:latin typeface="Calibri"/>
              <a:ea typeface="Calibri"/>
              <a:cs typeface="Calibri"/>
              <a:sym typeface="Calibri"/>
            </a:rPr>
            <a:t>1. Enter</a:t>
          </a:r>
          <a:r>
            <a:rPr lang="en-US" sz="1600">
              <a:solidFill>
                <a:srgbClr val="385623"/>
              </a:solidFill>
              <a:latin typeface="Calibri"/>
              <a:ea typeface="Calibri"/>
              <a:cs typeface="Calibri"/>
              <a:sym typeface="Calibri"/>
            </a:rPr>
            <a:t> Quote # in cell J15.</a:t>
          </a:r>
          <a:endParaRPr sz="1600">
            <a:solidFill>
              <a:srgbClr val="385623"/>
            </a:solidFill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385623"/>
              </a:solidFill>
              <a:latin typeface="Calibri"/>
              <a:ea typeface="Calibri"/>
              <a:cs typeface="Calibri"/>
              <a:sym typeface="Calibri"/>
            </a:rPr>
            <a:t>2. Choose customer name in cell C17. 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385623"/>
              </a:solidFill>
              <a:latin typeface="Calibri"/>
              <a:ea typeface="Calibri"/>
              <a:cs typeface="Calibri"/>
              <a:sym typeface="Calibri"/>
            </a:rPr>
            <a:t>3. Enter Quotation Date in cell J18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385623"/>
              </a:solidFill>
              <a:latin typeface="Calibri"/>
              <a:ea typeface="Calibri"/>
              <a:cs typeface="Calibri"/>
              <a:sym typeface="Calibri"/>
            </a:rPr>
            <a:t>4.</a:t>
          </a:r>
          <a:r>
            <a:rPr lang="en-US" sz="1600">
              <a:solidFill>
                <a:srgbClr val="385623"/>
              </a:solidFill>
              <a:latin typeface="Calibri"/>
              <a:ea typeface="Calibri"/>
              <a:cs typeface="Calibri"/>
              <a:sym typeface="Calibri"/>
            </a:rPr>
            <a:t> Enter Validity Date in cell J20.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385623"/>
              </a:solidFill>
              <a:latin typeface="Calibri"/>
              <a:ea typeface="Calibri"/>
              <a:cs typeface="Calibri"/>
              <a:sym typeface="Calibri"/>
            </a:rPr>
            <a:t>5. Enter Product ID/Name,</a:t>
          </a:r>
          <a:r>
            <a:rPr lang="en-US" sz="1600">
              <a:solidFill>
                <a:srgbClr val="385623"/>
              </a:solidFill>
              <a:latin typeface="Calibri"/>
              <a:ea typeface="Calibri"/>
              <a:cs typeface="Calibri"/>
              <a:sym typeface="Calibri"/>
            </a:rPr>
            <a:t> Quantity &amp; Discount. 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385623"/>
              </a:solidFill>
              <a:latin typeface="Calibri"/>
              <a:ea typeface="Calibri"/>
              <a:cs typeface="Calibri"/>
              <a:sym typeface="Calibri"/>
            </a:rPr>
            <a:t>6. Enter Tax Rate% in cell I50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385623"/>
              </a:solidFill>
              <a:latin typeface="Calibri"/>
              <a:ea typeface="Calibri"/>
              <a:cs typeface="Calibri"/>
              <a:sym typeface="Calibri"/>
            </a:rPr>
            <a:t>7. Enter Order Discount Amount/% in cell I52.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385623"/>
              </a:solidFill>
              <a:latin typeface="Calibri"/>
              <a:ea typeface="Calibri"/>
              <a:cs typeface="Calibri"/>
              <a:sym typeface="Calibri"/>
            </a:rPr>
            <a:t>8. Enter Other charges, if any, in cell J53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385623"/>
              </a:solidFill>
              <a:latin typeface="Calibri"/>
              <a:ea typeface="Calibri"/>
              <a:cs typeface="Calibri"/>
              <a:sym typeface="Calibri"/>
            </a:rPr>
            <a:t>9. Enter any order notes or comments in cell C51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385623"/>
              </a:solidFill>
              <a:latin typeface="Calibri"/>
              <a:ea typeface="Calibri"/>
              <a:cs typeface="Calibri"/>
              <a:sym typeface="Calibri"/>
            </a:rPr>
            <a:t>10. Press Ctrl+P to preview &amp; Print/export to PDF.</a:t>
          </a:r>
          <a:endParaRPr sz="1600">
            <a:solidFill>
              <a:srgbClr val="385623"/>
            </a:solidFill>
          </a:endParaRPr>
        </a:p>
      </xdr:txBody>
    </xdr:sp>
    <xdr:clientData fLocksWithSheet="0"/>
  </xdr:oneCellAnchor>
  <xdr:oneCellAnchor>
    <xdr:from>
      <xdr:col>9</xdr:col>
      <xdr:colOff>133350</xdr:colOff>
      <xdr:row>4</xdr:row>
      <xdr:rowOff>114300</xdr:rowOff>
    </xdr:from>
    <xdr:ext cx="1600200" cy="15906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ables/table1.xml><?xml version="1.0" encoding="utf-8"?>
<table xmlns="http://schemas.openxmlformats.org/spreadsheetml/2006/main" ref="A3:G4" displayName="Table_1" id="1">
  <tableColumns count="7">
    <tableColumn name="ID" id="1"/>
    <tableColumn name="NAME" id="2"/>
    <tableColumn name="DESCRIPTION" id="3"/>
    <tableColumn name="PRICE" id="4"/>
    <tableColumn name="UNIT" id="5"/>
    <tableColumn name="TAXABLE" id="6"/>
    <tableColumn name="PR CUST FLD" id="7"/>
  </tableColumns>
  <tableStyleInfo name="PRODUCTS-style" showColumnStripes="0" showFirstColumn="1" showLastColumn="1" showRowStripes="1"/>
</table>
</file>

<file path=xl/tables/table2.xml><?xml version="1.0" encoding="utf-8"?>
<table xmlns="http://schemas.openxmlformats.org/spreadsheetml/2006/main" ref="A3:G4" displayName="Table_2" id="2">
  <tableColumns count="7">
    <tableColumn name="ID" id="1"/>
    <tableColumn name="NAME" id="2"/>
    <tableColumn name="BILLING ADDRESS" id="3"/>
    <tableColumn name="EMAIL" id="4"/>
    <tableColumn name="PHONE" id="5"/>
    <tableColumn name="CONTACT" id="6"/>
    <tableColumn name="PA CUST FLD" id="7"/>
  </tableColumns>
  <tableStyleInfo name="CUSTOMERS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Relationship Id="rId3" Type="http://schemas.openxmlformats.org/officeDocument/2006/relationships/table" Target="../tables/table1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Relationship Id="rId3" Type="http://schemas.openxmlformats.org/officeDocument/2006/relationships/table" Target="../tables/table2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5.0"/>
    <col customWidth="1" min="2" max="2" width="2.71"/>
    <col customWidth="1" min="3" max="3" width="39.29"/>
    <col customWidth="1" min="4" max="4" width="2.71"/>
    <col customWidth="1" min="5" max="6" width="25.43"/>
    <col customWidth="1" min="7" max="7" width="11.86"/>
    <col customWidth="1" min="8" max="8" width="42.71"/>
    <col customWidth="1" min="9" max="26" width="9.14"/>
  </cols>
  <sheetData>
    <row r="1">
      <c r="A1" s="1" t="s">
        <v>0</v>
      </c>
      <c r="B1" s="2"/>
      <c r="C1" s="2"/>
      <c r="D1" s="3"/>
      <c r="E1" s="2"/>
      <c r="F1" s="2"/>
      <c r="G1" s="2"/>
      <c r="H1" s="2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>
      <c r="A2" s="4"/>
      <c r="B2" s="4"/>
      <c r="C2" s="4"/>
      <c r="D2" s="5"/>
      <c r="E2" s="4"/>
      <c r="F2" s="4"/>
      <c r="G2" s="6"/>
      <c r="H2" s="7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>
      <c r="A3" s="4"/>
      <c r="B3" s="6"/>
      <c r="C3" s="8" t="s">
        <v>1</v>
      </c>
      <c r="D3" s="6"/>
      <c r="E3" s="4"/>
      <c r="F3" s="4"/>
      <c r="G3" s="6"/>
      <c r="H3" s="9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27.0" customHeight="1">
      <c r="A4" s="4"/>
      <c r="B4" s="6"/>
      <c r="C4" s="10" t="s">
        <v>2</v>
      </c>
      <c r="D4" s="6"/>
      <c r="E4" s="4"/>
      <c r="F4" s="4"/>
      <c r="G4" s="6"/>
      <c r="H4" s="11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>
      <c r="A5" s="4"/>
      <c r="B5" s="6"/>
      <c r="C5" s="12"/>
      <c r="D5" s="6"/>
      <c r="E5" s="4"/>
      <c r="F5" s="4"/>
      <c r="G5" s="6"/>
      <c r="H5" s="13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>
      <c r="A6" s="4"/>
      <c r="B6" s="6"/>
      <c r="C6" s="10" t="s">
        <v>3</v>
      </c>
      <c r="D6" s="6"/>
      <c r="E6" s="4"/>
      <c r="F6" s="4"/>
      <c r="G6" s="6"/>
      <c r="H6" s="6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ht="46.5" customHeight="1">
      <c r="A7" s="4"/>
      <c r="B7" s="6"/>
      <c r="C7" s="14"/>
      <c r="D7" s="6"/>
      <c r="E7" s="15" t="s">
        <v>4</v>
      </c>
      <c r="F7" s="4"/>
      <c r="G7" s="16"/>
      <c r="H7" s="6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>
      <c r="A8" s="17"/>
      <c r="B8" s="6"/>
      <c r="C8" s="10" t="s">
        <v>5</v>
      </c>
      <c r="D8" s="6"/>
      <c r="E8" s="4"/>
      <c r="F8" s="4"/>
      <c r="G8" s="16"/>
      <c r="H8" s="6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ht="46.5" customHeight="1">
      <c r="A9" s="17"/>
      <c r="B9" s="6"/>
      <c r="C9" s="14"/>
      <c r="D9" s="6"/>
      <c r="E9" s="4"/>
      <c r="F9" s="4"/>
      <c r="G9" s="6"/>
      <c r="H9" s="6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>
      <c r="A10" s="17"/>
      <c r="B10" s="6"/>
      <c r="C10" s="10" t="s">
        <v>6</v>
      </c>
      <c r="D10" s="6"/>
      <c r="E10" s="4"/>
      <c r="F10" s="4"/>
      <c r="G10" s="6"/>
      <c r="H10" s="6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>
      <c r="A11" s="17"/>
      <c r="B11" s="6"/>
      <c r="C11" s="18" t="s">
        <v>7</v>
      </c>
      <c r="D11" s="6"/>
      <c r="E11" s="4"/>
      <c r="F11" s="4"/>
      <c r="G11" s="6"/>
      <c r="H11" s="6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>
      <c r="A12" s="17"/>
      <c r="B12" s="6"/>
      <c r="C12" s="10" t="s">
        <v>8</v>
      </c>
      <c r="D12" s="6"/>
      <c r="E12" s="4"/>
      <c r="F12" s="4"/>
      <c r="G12" s="6"/>
      <c r="H12" s="6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>
      <c r="A13" s="17"/>
      <c r="B13" s="6"/>
      <c r="C13" s="19"/>
      <c r="D13" s="6"/>
      <c r="E13" s="4"/>
      <c r="F13" s="4"/>
      <c r="G13" s="6"/>
      <c r="H13" s="6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>
      <c r="A14" s="17"/>
      <c r="B14" s="6"/>
      <c r="C14" s="10" t="s">
        <v>9</v>
      </c>
      <c r="D14" s="6"/>
      <c r="E14" s="4"/>
      <c r="F14" s="4"/>
      <c r="G14" s="6"/>
      <c r="H14" s="6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>
      <c r="A15" s="17"/>
      <c r="B15" s="6"/>
      <c r="C15" s="18" t="s">
        <v>10</v>
      </c>
      <c r="D15" s="6"/>
      <c r="E15" s="4"/>
      <c r="F15" s="4"/>
      <c r="G15" s="6"/>
      <c r="H15" s="6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>
      <c r="A16" s="4"/>
      <c r="B16" s="6"/>
      <c r="C16" s="10" t="s">
        <v>11</v>
      </c>
      <c r="D16" s="6"/>
      <c r="E16" s="4"/>
      <c r="F16" s="4"/>
      <c r="G16" s="6"/>
      <c r="H16" s="6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>
      <c r="A17" s="4"/>
      <c r="B17" s="6"/>
      <c r="C17" s="18"/>
      <c r="D17" s="6"/>
      <c r="E17" s="4"/>
      <c r="F17" s="4"/>
      <c r="G17" s="6"/>
      <c r="H17" s="6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>
      <c r="A18" s="4"/>
      <c r="B18" s="6"/>
      <c r="C18" s="6"/>
      <c r="D18" s="6"/>
      <c r="E18" s="4"/>
      <c r="F18" s="4"/>
      <c r="G18" s="6"/>
      <c r="H18" s="6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ht="19.5" customHeight="1">
      <c r="A19" s="4"/>
      <c r="B19" s="4"/>
      <c r="C19" s="4"/>
      <c r="D19" s="4"/>
      <c r="E19" s="4"/>
      <c r="F19" s="4"/>
      <c r="G19" s="6"/>
      <c r="H19" s="6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>
      <c r="A20" s="6"/>
      <c r="B20" s="6"/>
      <c r="C20" s="6"/>
      <c r="D20" s="6"/>
      <c r="E20" s="6"/>
      <c r="F20" s="6"/>
      <c r="G20" s="6"/>
      <c r="H20" s="6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15.75" customHeight="1">
      <c r="A21" s="6"/>
      <c r="B21" s="6"/>
      <c r="C21" s="6"/>
      <c r="D21" s="6"/>
      <c r="E21" s="6"/>
      <c r="F21" s="6"/>
      <c r="G21" s="6"/>
      <c r="H21" s="6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15.75" customHeight="1">
      <c r="A22" s="6"/>
      <c r="B22" s="6"/>
      <c r="C22" s="6"/>
      <c r="D22" s="6"/>
      <c r="E22" s="6"/>
      <c r="F22" s="6"/>
      <c r="G22" s="6"/>
      <c r="H22" s="6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15.75" customHeight="1">
      <c r="A23" s="6"/>
      <c r="B23" s="6"/>
      <c r="C23" s="6"/>
      <c r="D23" s="6"/>
      <c r="E23" s="6"/>
      <c r="F23" s="6"/>
      <c r="G23" s="6"/>
      <c r="H23" s="6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15.75" customHeight="1">
      <c r="A24" s="6"/>
      <c r="B24" s="6"/>
      <c r="C24" s="6"/>
      <c r="D24" s="6"/>
      <c r="E24" s="6"/>
      <c r="F24" s="6"/>
      <c r="G24" s="6"/>
      <c r="H24" s="6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15.75" customHeight="1">
      <c r="A25" s="6"/>
      <c r="B25" s="6"/>
      <c r="C25" s="6"/>
      <c r="D25" s="6"/>
      <c r="E25" s="6"/>
      <c r="F25" s="6"/>
      <c r="G25" s="6"/>
      <c r="H25" s="6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15.75" customHeight="1">
      <c r="A26" s="6"/>
      <c r="B26" s="6"/>
      <c r="C26" s="6"/>
      <c r="D26" s="6"/>
      <c r="E26" s="6"/>
      <c r="F26" s="6"/>
      <c r="G26" s="6"/>
      <c r="H26" s="6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15.75" customHeight="1">
      <c r="A27" s="6"/>
      <c r="B27" s="6"/>
      <c r="C27" s="6"/>
      <c r="D27" s="6"/>
      <c r="E27" s="6"/>
      <c r="F27" s="6"/>
      <c r="G27" s="6"/>
      <c r="H27" s="6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15.75" customHeight="1">
      <c r="A28" s="6"/>
      <c r="B28" s="6"/>
      <c r="C28" s="6"/>
      <c r="D28" s="6"/>
      <c r="E28" s="6"/>
      <c r="F28" s="6"/>
      <c r="G28" s="6"/>
      <c r="H28" s="6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15.75" customHeight="1">
      <c r="A29" s="6"/>
      <c r="B29" s="6"/>
      <c r="C29" s="6"/>
      <c r="D29" s="6"/>
      <c r="E29" s="6"/>
      <c r="F29" s="6"/>
      <c r="G29" s="6"/>
      <c r="H29" s="6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15.75" customHeight="1">
      <c r="A30" s="6"/>
      <c r="B30" s="6"/>
      <c r="C30" s="6"/>
      <c r="D30" s="6"/>
      <c r="E30" s="6"/>
      <c r="F30" s="6"/>
      <c r="G30" s="6"/>
      <c r="H30" s="6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15.75" customHeight="1">
      <c r="A31" s="6"/>
      <c r="B31" s="6"/>
      <c r="C31" s="6"/>
      <c r="D31" s="6"/>
      <c r="E31" s="6"/>
      <c r="F31" s="6"/>
      <c r="G31" s="6"/>
      <c r="H31" s="6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8.25" customHeight="1">
      <c r="A32" s="6"/>
      <c r="B32" s="6"/>
      <c r="C32" s="6"/>
      <c r="D32" s="6"/>
      <c r="E32" s="6"/>
      <c r="F32" s="6"/>
      <c r="G32" s="6"/>
      <c r="H32" s="6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15.7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15.7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15.7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15.75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15.7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15.7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15.7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15.7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15.7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15.75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15.75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15.7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15.75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15.75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15.75" customHeigh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15.75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15.75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15.75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15.75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15.75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15.75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15.7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15.7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15.7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5.7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5.7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5.7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5.7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15.7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5.7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5.7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5.7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15.7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15.7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15.7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15.7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15.7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15.7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15.7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15.7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15.7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15.7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15.7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15.7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15.7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15.7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15.7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15.7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15.7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15.7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15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5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5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5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5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5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5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5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5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5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5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5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5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5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5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5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5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5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5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5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5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5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5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5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5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5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5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5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5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5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5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5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5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5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5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5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5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5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5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5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5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5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5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5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5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5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5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5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5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5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5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5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5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5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5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5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5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5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5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5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5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5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5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5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5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5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5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5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5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5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5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5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5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5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5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5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5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5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5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5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5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5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5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5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5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5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5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5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5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5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5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5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5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5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5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5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5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5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5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5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5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5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5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5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5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5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5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5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5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5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5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5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5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5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5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5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5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5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5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5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5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5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5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5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5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5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5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5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5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5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5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5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5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5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5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5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5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5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5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5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5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5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5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5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5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5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5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5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5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5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5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5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5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5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5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5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5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5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5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5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5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5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5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5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5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5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5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5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5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5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5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5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5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5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5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5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5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5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5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5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5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5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5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5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5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5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5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5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5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5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5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5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5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5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5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5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5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5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5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5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5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5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5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5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5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5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5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5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5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5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5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5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5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5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5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5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5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5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5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5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5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5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5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5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5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5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5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5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5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5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5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5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5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5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5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5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5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5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5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5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5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5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5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5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5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5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5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5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5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5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5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5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5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5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5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5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5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5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5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5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5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5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5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5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5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5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5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5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5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5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5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5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5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5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5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5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5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5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5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5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5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5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5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5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5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5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5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5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5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5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5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5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5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5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5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5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5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5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5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5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5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5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5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5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5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5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5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5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5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5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5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5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5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5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5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5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5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5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5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5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5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5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5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5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5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5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5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5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5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5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5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5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5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5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5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5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5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5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5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5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5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5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5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5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5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5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5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5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5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5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5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5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5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5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5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5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5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5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5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5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5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5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5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5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5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5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5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5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5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5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5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5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5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5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5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5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5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5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5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5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5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5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5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5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5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5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5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5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5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5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5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5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5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5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5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5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5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5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5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5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5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5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5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5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5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5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5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5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5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5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5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5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5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5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5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5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5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5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5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5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5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5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5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5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5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5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5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5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5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5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5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5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5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5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5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5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5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5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5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5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5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5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5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5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5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5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5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5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5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5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5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5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5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5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5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5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5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5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5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5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5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5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5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5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5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5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5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5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5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5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5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5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5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5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5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5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5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5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5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5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5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5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5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5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5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5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5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5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5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5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5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5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5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5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5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5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5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5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5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5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5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5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5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5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5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5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5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5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5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5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5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5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5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5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5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5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5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5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5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5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5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5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5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5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5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5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5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5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5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5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5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5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5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5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5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5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5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5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5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5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5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5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5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5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5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5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5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5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5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5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5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5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5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5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5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5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5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5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5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5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5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5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5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5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5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5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5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5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5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5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5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5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5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5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5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5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5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5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5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5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5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5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5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5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5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5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5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5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5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5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5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5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5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5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5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5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5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5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5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5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5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5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5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5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5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5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5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5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5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5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5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5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5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5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5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5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5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5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5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5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5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5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5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5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5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5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5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5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5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5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5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5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5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5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5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5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5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5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5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5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5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5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5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5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5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5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5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5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5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5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5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5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5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5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5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5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5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5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5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5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5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5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5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5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5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5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5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5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5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5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5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5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5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5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5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5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5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5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5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5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5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5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5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5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5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5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5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5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5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5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5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5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5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5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5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5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5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5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5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5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5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5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5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5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5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5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5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5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5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5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5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5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5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5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5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5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5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5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5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5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5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5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5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5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5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5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5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5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5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5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5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5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5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5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5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5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5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5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5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5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5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5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5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5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5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5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5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5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5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5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5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5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5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5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5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5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5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5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5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5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5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5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5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5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5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5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5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5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5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5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5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5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5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5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5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5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5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5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5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5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5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5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5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5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5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5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5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5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5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5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5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5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5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5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5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5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5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5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5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5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5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5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5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5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5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5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5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5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5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5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5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5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5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5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5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5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5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5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5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5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5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5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5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5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5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5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5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5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5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5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5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5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5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5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5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5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5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5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5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5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5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5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5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5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5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5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5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5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5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5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5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5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5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5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5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5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5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5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5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5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5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5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5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5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5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5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5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5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5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5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5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5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5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5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5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5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5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5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5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5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5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5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5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5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5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5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5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5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5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5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5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5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5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5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5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5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5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5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5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5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5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5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5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5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5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5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5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5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5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5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5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5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5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5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5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5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5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5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3.29"/>
    <col customWidth="1" min="2" max="2" width="18.86"/>
    <col customWidth="1" min="3" max="3" width="34.43"/>
    <col customWidth="1" min="4" max="4" width="13.0"/>
    <col customWidth="1" min="5" max="5" width="17.86"/>
    <col customWidth="1" min="6" max="6" width="21.71"/>
    <col customWidth="1" min="7" max="7" width="30.0"/>
    <col customWidth="1" min="8" max="8" width="23.14"/>
    <col customWidth="1" min="9" max="26" width="8.86"/>
  </cols>
  <sheetData>
    <row r="1">
      <c r="A1" s="3" t="s">
        <v>12</v>
      </c>
      <c r="B1" s="3"/>
      <c r="C1" s="20" t="s">
        <v>13</v>
      </c>
    </row>
    <row r="2">
      <c r="A2" s="21" t="s">
        <v>14</v>
      </c>
      <c r="B2" s="21" t="s">
        <v>15</v>
      </c>
      <c r="C2" s="22" t="s">
        <v>16</v>
      </c>
      <c r="D2" s="23" t="s">
        <v>17</v>
      </c>
      <c r="E2" s="23" t="s">
        <v>18</v>
      </c>
      <c r="F2" s="21" t="s">
        <v>19</v>
      </c>
      <c r="G2" s="24" t="s">
        <v>20</v>
      </c>
      <c r="H2" s="25" t="s">
        <v>21</v>
      </c>
    </row>
    <row r="3" ht="22.5" customHeight="1">
      <c r="A3" s="26" t="s">
        <v>22</v>
      </c>
      <c r="B3" s="26" t="s">
        <v>23</v>
      </c>
      <c r="C3" s="26" t="s">
        <v>24</v>
      </c>
      <c r="D3" s="27" t="s">
        <v>25</v>
      </c>
      <c r="E3" s="26" t="s">
        <v>26</v>
      </c>
      <c r="F3" s="26" t="s">
        <v>27</v>
      </c>
      <c r="G3" s="26" t="s">
        <v>28</v>
      </c>
    </row>
    <row r="4">
      <c r="A4" s="28">
        <v>1.0</v>
      </c>
      <c r="B4" s="28"/>
      <c r="C4" s="28"/>
      <c r="D4" s="29"/>
      <c r="E4" s="28"/>
      <c r="F4" s="28"/>
      <c r="G4" s="28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ataValidations>
    <dataValidation type="list" allowBlank="1" showErrorMessage="1" sqref="F4">
      <formula1>"NO"</formula1>
    </dataValidation>
  </dataValidations>
  <printOptions/>
  <pageMargins bottom="0.75" footer="0.0" header="0.0" left="0.7" right="0.7" top="0.75"/>
  <pageSetup orientation="portrait"/>
  <drawing r:id="rId1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3.71"/>
    <col customWidth="1" min="2" max="2" width="18.29"/>
    <col customWidth="1" min="3" max="3" width="26.86"/>
    <col customWidth="1" min="4" max="4" width="20.0"/>
    <col customWidth="1" min="5" max="5" width="14.86"/>
    <col customWidth="1" min="6" max="6" width="19.43"/>
    <col customWidth="1" min="7" max="7" width="31.43"/>
    <col customWidth="1" min="8" max="8" width="19.29"/>
    <col customWidth="1" min="9" max="26" width="9.14"/>
  </cols>
  <sheetData>
    <row r="1">
      <c r="A1" s="3" t="s">
        <v>29</v>
      </c>
      <c r="B1" s="30"/>
      <c r="C1" s="20" t="s">
        <v>13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>
      <c r="A2" s="31" t="s">
        <v>30</v>
      </c>
      <c r="B2" s="31" t="s">
        <v>31</v>
      </c>
      <c r="C2" s="31" t="s">
        <v>5</v>
      </c>
      <c r="D2" s="31" t="s">
        <v>32</v>
      </c>
      <c r="E2" s="31" t="s">
        <v>33</v>
      </c>
      <c r="F2" s="31" t="s">
        <v>34</v>
      </c>
      <c r="G2" s="32" t="s">
        <v>35</v>
      </c>
      <c r="H2" s="25" t="s">
        <v>36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21.75" customHeight="1">
      <c r="A3" s="33" t="s">
        <v>22</v>
      </c>
      <c r="B3" s="33" t="s">
        <v>23</v>
      </c>
      <c r="C3" s="33" t="s">
        <v>37</v>
      </c>
      <c r="D3" s="33" t="s">
        <v>38</v>
      </c>
      <c r="E3" s="33" t="s">
        <v>39</v>
      </c>
      <c r="F3" s="33" t="s">
        <v>40</v>
      </c>
      <c r="G3" s="33" t="s">
        <v>41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53.25" customHeight="1">
      <c r="A4" s="28">
        <v>1.0</v>
      </c>
      <c r="B4" s="28"/>
      <c r="C4" s="34"/>
      <c r="D4" s="35"/>
      <c r="E4" s="36"/>
      <c r="F4" s="28"/>
      <c r="G4" s="28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15.75" customHeight="1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15.75" customHeight="1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15.75" customHeight="1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15.75" customHeight="1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15.75" customHeight="1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15.75" customHeight="1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15.75" customHeight="1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15.75" customHeight="1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15.75" customHeigh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15.7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15.75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15.75" customHeight="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15.7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15.7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15.7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15.75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15.7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15.7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15.7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15.7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15.7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15.75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15.75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15.7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15.75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15.75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15.75" customHeigh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15.75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15.75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15.75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15.75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15.75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15.75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15.7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15.7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15.7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5.7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5.7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5.7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5.7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15.7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5.7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5.7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5.7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15.7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15.7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15.7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15.7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15.7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15.7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15.7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15.7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15.7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15.7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15.7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15.7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15.7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15.7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15.7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15.7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15.7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15.7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15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5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5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5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5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5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5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5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5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5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5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5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5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5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5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5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5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5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5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5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5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5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5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5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5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5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5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5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5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5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5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5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5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5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5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5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5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5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5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5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5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5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5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5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5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5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5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5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5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5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5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5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5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5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5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5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5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5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5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5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5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5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5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5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5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5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5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5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5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5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5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5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5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5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5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5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5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5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5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5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5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5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5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5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5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5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5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5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5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5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5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5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5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5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5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5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5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5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5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5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5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5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5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5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5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5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5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5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5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5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5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5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5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5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5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5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5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5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5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5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5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5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5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5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5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5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5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5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5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5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5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5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5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5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5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5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5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5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5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5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5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5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5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5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5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5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5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5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5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5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5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5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5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5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5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5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5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5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5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5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5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5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5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5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5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5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5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5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5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5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5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5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5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5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5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5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5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5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5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5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5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5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5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5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5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5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5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5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5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5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5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5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5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5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5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5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5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5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5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5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5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5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5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5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5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5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5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5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5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5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5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5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5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5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5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5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5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5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5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5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5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5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5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5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5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5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5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5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5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5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5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5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5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5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5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5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5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5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5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5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5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5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5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5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5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5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5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5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5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5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5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5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5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5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5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5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5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5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5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5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5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5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5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5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5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5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5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5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5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5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5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5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5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5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5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5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5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5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5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5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5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5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5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5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5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5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5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5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5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5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5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5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5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5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5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5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5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5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5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5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5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5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5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5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5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5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5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5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5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5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5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5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5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5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5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5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5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5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5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5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5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5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5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5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5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5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5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5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5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5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5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5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5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5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5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5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5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5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5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5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5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5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5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5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5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5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5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5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5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5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5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5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5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5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5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5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5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5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5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5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5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5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5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5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5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5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5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5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5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5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5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5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5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5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5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5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5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5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5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5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5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5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5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5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5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5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5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5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5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5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5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5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5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5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5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5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5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5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5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5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5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5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5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5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5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5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5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5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5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5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5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5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5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5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5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5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5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5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5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5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5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5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5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5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5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5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5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5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5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5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5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5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5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5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5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5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5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5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5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5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5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5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5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5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5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5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5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5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5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5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5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5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5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5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5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5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5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5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5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5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5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5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5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5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5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5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5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5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5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5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5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5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5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5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5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5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5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5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5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5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5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5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5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5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5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5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5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5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5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5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5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5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5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5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5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5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5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5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5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5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5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5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5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5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5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5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5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5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5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5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5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5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5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5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5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5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5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5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5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5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5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5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5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5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5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5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5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5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5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5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5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5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5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5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5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5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5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5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5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5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5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5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5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5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5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5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5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5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5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5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5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5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5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5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5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5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5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5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5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5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5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5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5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5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5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5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5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5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5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5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5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5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5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5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5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5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5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5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5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5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5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5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5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5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5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5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5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5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5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5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5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5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5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5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5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5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5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5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5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5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5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5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5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5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5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5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5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5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5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5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5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5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5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5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5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5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5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5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5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5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5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5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5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5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5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5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5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5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5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5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5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5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5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5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5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5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5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5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5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5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5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5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5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5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5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5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5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5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5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5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5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5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5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5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5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5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5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5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5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5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5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5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5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5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5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5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5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5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5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5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5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5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5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5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5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5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5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5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5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5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5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5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5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5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5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5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5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5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5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5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5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5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5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5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5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5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5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5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5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5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5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5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5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5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5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5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5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5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5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5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5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5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5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5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5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5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5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5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5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5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5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5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5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5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5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5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5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5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5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5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5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5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5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5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5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5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5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5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5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5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5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5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5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5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5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5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5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5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5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5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5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5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5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5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5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5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5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5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5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5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5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5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5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5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5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5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5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5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5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5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5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5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5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5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5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5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5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5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5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5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5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5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5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5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5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5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5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5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5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5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5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5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5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5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5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5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5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5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5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5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5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5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5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5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5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5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5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5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5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5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5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5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5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5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5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5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5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5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5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5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5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5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5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5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5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5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5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5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5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5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5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5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5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5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5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5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5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5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5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5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5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5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5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5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5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5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5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5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5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5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5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5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5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5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5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5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5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5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5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5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5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5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5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5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5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5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5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5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5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5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5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5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5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5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5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5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5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5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5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5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5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5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5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5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5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5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5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5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5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5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5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5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5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5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5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5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5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5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5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5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5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5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5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5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5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5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5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5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5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5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5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5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5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5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5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5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5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5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printOptions/>
  <pageMargins bottom="0.75" footer="0.0" header="0.0" left="0.7" right="0.7" top="0.75"/>
  <pageSetup orientation="portrait"/>
  <drawing r:id="rId1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1" width="6.29"/>
    <col customWidth="1" min="2" max="2" width="2.71"/>
    <col customWidth="1" min="3" max="3" width="18.86"/>
    <col customWidth="1" min="4" max="4" width="43.86"/>
    <col customWidth="1" min="5" max="5" width="12.43"/>
    <col customWidth="1" min="6" max="6" width="14.29"/>
    <col customWidth="1" min="7" max="7" width="15.43"/>
    <col customWidth="1" min="8" max="8" width="20.29"/>
    <col customWidth="1" min="9" max="9" width="13.71"/>
    <col customWidth="1" min="10" max="10" width="26.43"/>
    <col customWidth="1" min="11" max="11" width="2.71"/>
    <col customWidth="1" min="12" max="12" width="1.43"/>
    <col customWidth="1" min="13" max="26" width="10.71"/>
  </cols>
  <sheetData>
    <row r="1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>
      <c r="A3" s="4"/>
      <c r="B3" s="37"/>
      <c r="C3" s="38"/>
      <c r="D3" s="38"/>
      <c r="E3" s="38"/>
      <c r="F3" s="38"/>
      <c r="G3" s="38"/>
      <c r="H3" s="38"/>
      <c r="I3" s="38"/>
      <c r="J3" s="38"/>
      <c r="K3" s="39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40.5" customHeight="1">
      <c r="A4" s="4"/>
      <c r="B4" s="40"/>
      <c r="C4" s="41" t="str">
        <f>IF(LEN(I_BN)=0,"",I_BN)</f>
        <v/>
      </c>
      <c r="E4" s="4"/>
      <c r="F4" s="4"/>
      <c r="G4" s="4"/>
      <c r="H4" s="42"/>
      <c r="I4" s="4"/>
      <c r="J4" s="42" t="s">
        <v>42</v>
      </c>
      <c r="K4" s="43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ht="13.5" customHeight="1">
      <c r="A5" s="4"/>
      <c r="B5" s="40"/>
      <c r="E5" s="4"/>
      <c r="F5" s="4"/>
      <c r="G5" s="4"/>
      <c r="H5" s="4"/>
      <c r="I5" s="44"/>
      <c r="J5" s="44"/>
      <c r="K5" s="43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ht="13.5" customHeight="1">
      <c r="A6" s="4"/>
      <c r="B6" s="40"/>
      <c r="C6" s="45" t="str">
        <f>IF(LEN(I_ADS)=0,"",I_ADS)</f>
        <v/>
      </c>
      <c r="E6" s="4"/>
      <c r="F6" s="4"/>
      <c r="G6" s="4"/>
      <c r="H6" s="4"/>
      <c r="I6" s="44"/>
      <c r="J6" s="44"/>
      <c r="K6" s="43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ht="12.0" customHeight="1">
      <c r="A7" s="4"/>
      <c r="B7" s="40"/>
      <c r="E7" s="4"/>
      <c r="F7" s="4"/>
      <c r="G7" s="4"/>
      <c r="H7" s="4"/>
      <c r="I7" s="46"/>
      <c r="J7" s="46"/>
      <c r="K7" s="43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ht="12.0" customHeight="1">
      <c r="A8" s="4"/>
      <c r="B8" s="40"/>
      <c r="E8" s="4"/>
      <c r="F8" s="4"/>
      <c r="G8" s="4"/>
      <c r="H8" s="46"/>
      <c r="I8" s="46"/>
      <c r="J8" s="46"/>
      <c r="K8" s="43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ht="15.0" customHeight="1">
      <c r="A9" s="4"/>
      <c r="B9" s="40"/>
      <c r="E9" s="4"/>
      <c r="F9" s="4"/>
      <c r="G9" s="4"/>
      <c r="H9" s="46"/>
      <c r="I9" s="46"/>
      <c r="J9" s="46"/>
      <c r="K9" s="43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ht="15.0" customHeight="1">
      <c r="A10" s="4"/>
      <c r="B10" s="40"/>
      <c r="E10" s="4"/>
      <c r="F10" s="4"/>
      <c r="G10" s="4"/>
      <c r="H10" s="46"/>
      <c r="I10" s="46"/>
      <c r="J10" s="46"/>
      <c r="K10" s="43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ht="18.75" customHeight="1">
      <c r="A11" s="4"/>
      <c r="B11" s="40"/>
      <c r="E11" s="4"/>
      <c r="F11" s="4"/>
      <c r="G11" s="4"/>
      <c r="H11" s="46"/>
      <c r="I11" s="46"/>
      <c r="J11" s="46"/>
      <c r="K11" s="43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ht="20.25" customHeight="1">
      <c r="A12" s="4"/>
      <c r="B12" s="40"/>
      <c r="C12" s="47" t="str">
        <f>IF(LEN(I_TAG)=0,"",I_TAG)</f>
        <v>Peace for Everyone</v>
      </c>
      <c r="E12" s="4"/>
      <c r="F12" s="4"/>
      <c r="G12" s="4"/>
      <c r="H12" s="46"/>
      <c r="I12" s="46"/>
      <c r="J12" s="46"/>
      <c r="K12" s="43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ht="18.75" customHeight="1">
      <c r="A13" s="4"/>
      <c r="B13" s="40"/>
      <c r="E13" s="47"/>
      <c r="F13" s="4"/>
      <c r="G13" s="4"/>
      <c r="H13" s="4"/>
      <c r="I13" s="4"/>
      <c r="J13" s="4"/>
      <c r="K13" s="43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ht="12.0" customHeight="1">
      <c r="A14" s="4"/>
      <c r="B14" s="40"/>
      <c r="C14" s="4"/>
      <c r="D14" s="4"/>
      <c r="E14" s="47"/>
      <c r="F14" s="4"/>
      <c r="G14" s="4"/>
      <c r="H14" s="4"/>
      <c r="I14" s="4"/>
      <c r="J14" s="4"/>
      <c r="K14" s="43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ht="24.75" customHeight="1">
      <c r="A15" s="4"/>
      <c r="B15" s="40"/>
      <c r="C15" s="48"/>
      <c r="D15" s="48"/>
      <c r="E15" s="48"/>
      <c r="F15" s="48"/>
      <c r="G15" s="48"/>
      <c r="H15" s="49"/>
      <c r="I15" s="48"/>
      <c r="J15" s="48"/>
      <c r="K15" s="43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>
      <c r="A16" s="4"/>
      <c r="B16" s="40"/>
      <c r="C16" s="50" t="s">
        <v>43</v>
      </c>
      <c r="D16" s="4"/>
      <c r="E16" s="51"/>
      <c r="F16" s="51"/>
      <c r="G16" s="51"/>
      <c r="H16" s="52"/>
      <c r="I16" s="53" t="s">
        <v>44</v>
      </c>
      <c r="J16" s="54"/>
      <c r="K16" s="43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>
      <c r="A17" s="4"/>
      <c r="B17" s="40"/>
      <c r="C17" s="55"/>
      <c r="D17" s="56"/>
      <c r="E17" s="51"/>
      <c r="F17" s="51"/>
      <c r="G17" s="57"/>
      <c r="H17" s="52"/>
      <c r="I17" s="4"/>
      <c r="J17" s="4"/>
      <c r="K17" s="43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>
      <c r="A18" s="4"/>
      <c r="B18" s="40"/>
      <c r="C18" s="50" t="s">
        <v>37</v>
      </c>
      <c r="D18" s="58"/>
      <c r="E18" s="51"/>
      <c r="F18" s="59"/>
      <c r="H18" s="52"/>
      <c r="I18" s="53" t="s">
        <v>45</v>
      </c>
      <c r="J18" s="60"/>
      <c r="K18" s="43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ht="21.75" customHeight="1">
      <c r="A19" s="4"/>
      <c r="B19" s="40"/>
      <c r="C19" s="61" t="str">
        <f>IFERROR(INDEX(T_PA[],MATCH(I_CUST,L_PA,0),MATCH(C18,T_PA[#Headers],0)),"")</f>
        <v>#ERROR!</v>
      </c>
      <c r="E19" s="51"/>
      <c r="F19" s="51"/>
      <c r="G19" s="57"/>
      <c r="H19" s="51"/>
      <c r="I19" s="4"/>
      <c r="J19" s="4"/>
      <c r="K19" s="43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ht="21.75" customHeight="1">
      <c r="A20" s="4"/>
      <c r="B20" s="40"/>
      <c r="E20" s="51"/>
      <c r="F20" s="59"/>
      <c r="H20" s="51"/>
      <c r="I20" s="53" t="s">
        <v>46</v>
      </c>
      <c r="J20" s="60"/>
      <c r="K20" s="43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21.75" customHeight="1">
      <c r="A21" s="4"/>
      <c r="B21" s="40"/>
      <c r="E21" s="51"/>
      <c r="F21" s="51"/>
      <c r="G21" s="57"/>
      <c r="H21" s="51"/>
      <c r="I21" s="51"/>
      <c r="J21" s="57"/>
      <c r="K21" s="43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21.75" customHeight="1">
      <c r="A22" s="4"/>
      <c r="B22" s="40"/>
      <c r="E22" s="51"/>
      <c r="F22" s="59"/>
      <c r="H22" s="51"/>
      <c r="I22" s="51"/>
      <c r="J22" s="59"/>
      <c r="K22" s="43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21.75" customHeight="1">
      <c r="A23" s="4"/>
      <c r="B23" s="40"/>
      <c r="C23" s="50" t="s">
        <v>39</v>
      </c>
      <c r="D23" s="4"/>
      <c r="E23" s="51"/>
      <c r="F23" s="51"/>
      <c r="G23" s="57"/>
      <c r="H23" s="51"/>
      <c r="I23" s="51"/>
      <c r="J23" s="51"/>
      <c r="K23" s="43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21.75" customHeight="1">
      <c r="A24" s="4"/>
      <c r="B24" s="40"/>
      <c r="C24" s="61" t="str">
        <f>IFERROR(INDEX(T_PA[],MATCH(I_CUST,L_PA,0),MATCH(C23,T_PA[#Headers],0)),"")</f>
        <v>#ERROR!</v>
      </c>
      <c r="E24" s="51"/>
      <c r="F24" s="59"/>
      <c r="H24" s="51"/>
      <c r="I24" s="51"/>
      <c r="J24" s="51"/>
      <c r="K24" s="43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21.75" customHeight="1">
      <c r="A25" s="4"/>
      <c r="B25" s="40"/>
      <c r="C25" s="4"/>
      <c r="D25" s="62"/>
      <c r="E25" s="51"/>
      <c r="F25" s="51"/>
      <c r="G25" s="57"/>
      <c r="H25" s="51"/>
      <c r="I25" s="51"/>
      <c r="J25" s="51"/>
      <c r="K25" s="43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24.75" customHeight="1">
      <c r="A26" s="4"/>
      <c r="B26" s="40"/>
      <c r="C26" s="63" t="s">
        <v>22</v>
      </c>
      <c r="D26" s="63" t="s">
        <v>24</v>
      </c>
      <c r="E26" s="63" t="s">
        <v>26</v>
      </c>
      <c r="F26" s="63" t="s">
        <v>47</v>
      </c>
      <c r="G26" s="63" t="s">
        <v>48</v>
      </c>
      <c r="H26" s="63" t="s">
        <v>25</v>
      </c>
      <c r="I26" s="63" t="s">
        <v>27</v>
      </c>
      <c r="J26" s="63" t="s">
        <v>49</v>
      </c>
      <c r="K26" s="43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24.75" customHeight="1">
      <c r="A27" s="4"/>
      <c r="B27" s="40"/>
      <c r="C27" s="64"/>
      <c r="D27" s="65" t="s">
        <v>50</v>
      </c>
      <c r="E27" s="66" t="s">
        <v>51</v>
      </c>
      <c r="F27" s="67"/>
      <c r="G27" s="68"/>
      <c r="H27" s="69" t="str">
        <f>IFERROR(INDEX(T_PR[PRICE],MATCH($C27,INDEX(T_PR[],,MATCH($C$26,T_PR[#Headers],0)),0))-G27,"")</f>
        <v>#ERROR!</v>
      </c>
      <c r="I27" s="70" t="str">
        <f>IFERROR(INDEX(T_PR[TAXABLE],MATCH($C27,INDEX(T_PR[],,MATCH($C$26,T_PR[#Headers],0)),0)),"")</f>
        <v>#ERROR!</v>
      </c>
      <c r="J27" s="71">
        <v>425637.0</v>
      </c>
      <c r="K27" s="72"/>
      <c r="L27" s="73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24.75" customHeight="1">
      <c r="A28" s="4"/>
      <c r="B28" s="40"/>
      <c r="C28" s="74"/>
      <c r="D28" s="75" t="s">
        <v>52</v>
      </c>
      <c r="E28" s="76" t="s">
        <v>53</v>
      </c>
      <c r="F28" s="67"/>
      <c r="G28" s="69"/>
      <c r="H28" s="69" t="str">
        <f>IFERROR(INDEX(T_PR[PRICE],MATCH($C28,INDEX(T_PR[],,MATCH($C$26,T_PR[#Headers],0)),0))-G28,"")</f>
        <v>#ERROR!</v>
      </c>
      <c r="I28" s="70" t="str">
        <f>IFERROR(INDEX(T_PR[TAXABLE],MATCH($C28,INDEX(T_PR[],,MATCH($C$26,T_PR[#Headers],0)),0)),"")</f>
        <v>#ERROR!</v>
      </c>
      <c r="J28" s="77">
        <v>5.0</v>
      </c>
      <c r="K28" s="72"/>
      <c r="L28" s="73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24.75" customHeight="1">
      <c r="A29" s="4"/>
      <c r="B29" s="40"/>
      <c r="C29" s="74"/>
      <c r="D29" s="78" t="str">
        <f>IFERROR(INDEX(T_PR[],MATCH($C29,INDEX(T_PR[],,MATCH($C$26,T_PR[#Headers],0)),0),MATCH(D$26,T_PR[#Headers],0)),"")</f>
        <v>#ERROR!</v>
      </c>
      <c r="E29" s="79" t="str">
        <f>IFERROR(INDEX(T_PR[],MATCH($C29,INDEX(T_PR[],,MATCH($C$26,T_PR[#Headers],0)),0),MATCH(E$26,T_PR[#Headers],0)),"")</f>
        <v>#ERROR!</v>
      </c>
      <c r="F29" s="67"/>
      <c r="G29" s="69"/>
      <c r="H29" s="69" t="str">
        <f>IFERROR(INDEX(T_PR[PRICE],MATCH($C29,INDEX(T_PR[],,MATCH($C$26,T_PR[#Headers],0)),0))-G29,"")</f>
        <v>#ERROR!</v>
      </c>
      <c r="I29" s="70" t="str">
        <f>IFERROR(INDEX(T_PR[TAXABLE],MATCH($C29,INDEX(T_PR[],,MATCH($C$26,T_PR[#Headers],0)),0)),"")</f>
        <v>#ERROR!</v>
      </c>
      <c r="J29" s="80">
        <f>IFERROR(IF($J$26="AMOUNT BEFORE TAX",ROUND(IF(C29="","",F29*H29),2),ROUND(IF(C29="","",F29*H29*(1+IF(I29="NO",0,I_TAXRATE))),2)),"")</f>
        <v>0</v>
      </c>
      <c r="K29" s="72"/>
      <c r="L29" s="73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24.75" customHeight="1">
      <c r="A30" s="4"/>
      <c r="B30" s="40"/>
      <c r="C30" s="74"/>
      <c r="D30" s="78" t="str">
        <f>IFERROR(INDEX(T_PR[],MATCH($C30,INDEX(T_PR[],,MATCH($C$26,T_PR[#Headers],0)),0),MATCH(D$26,T_PR[#Headers],0)),"")</f>
        <v>#ERROR!</v>
      </c>
      <c r="E30" s="79" t="str">
        <f>IFERROR(INDEX(T_PR[],MATCH($C30,INDEX(T_PR[],,MATCH($C$26,T_PR[#Headers],0)),0),MATCH(E$26,T_PR[#Headers],0)),"")</f>
        <v>#ERROR!</v>
      </c>
      <c r="F30" s="67"/>
      <c r="G30" s="69"/>
      <c r="H30" s="69" t="str">
        <f>IFERROR(INDEX(T_PR[PRICE],MATCH($C30,INDEX(T_PR[],,MATCH($C$26,T_PR[#Headers],0)),0))-G30,"")</f>
        <v>#ERROR!</v>
      </c>
      <c r="I30" s="70" t="str">
        <f>IFERROR(INDEX(T_PR[TAXABLE],MATCH($C30,INDEX(T_PR[],,MATCH($C$26,T_PR[#Headers],0)),0)),"")</f>
        <v>#ERROR!</v>
      </c>
      <c r="J30" s="80">
        <f>IFERROR(IF($J$26="AMOUNT BEFORE TAX",ROUND(IF(C30="","",F30*H30),2),ROUND(IF(C30="","",F30*H30*(1+IF(I30="NO",0,I_TAXRATE))),2)),"")</f>
        <v>0</v>
      </c>
      <c r="K30" s="72"/>
      <c r="L30" s="73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24.75" customHeight="1">
      <c r="A31" s="4"/>
      <c r="B31" s="40"/>
      <c r="C31" s="74"/>
      <c r="D31" s="78" t="str">
        <f>IFERROR(INDEX(T_PR[],MATCH($C31,INDEX(T_PR[],,MATCH($C$26,T_PR[#Headers],0)),0),MATCH(D$26,T_PR[#Headers],0)),"")</f>
        <v>#ERROR!</v>
      </c>
      <c r="E31" s="79" t="str">
        <f>IFERROR(INDEX(T_PR[],MATCH($C31,INDEX(T_PR[],,MATCH($C$26,T_PR[#Headers],0)),0),MATCH(E$26,T_PR[#Headers],0)),"")</f>
        <v>#ERROR!</v>
      </c>
      <c r="F31" s="67"/>
      <c r="G31" s="69"/>
      <c r="H31" s="69" t="str">
        <f>IFERROR(INDEX(T_PR[PRICE],MATCH($C31,INDEX(T_PR[],,MATCH($C$26,T_PR[#Headers],0)),0))-G31,"")</f>
        <v>#ERROR!</v>
      </c>
      <c r="I31" s="70" t="str">
        <f>IFERROR(INDEX(T_PR[TAXABLE],MATCH($C31,INDEX(T_PR[],,MATCH($C$26,T_PR[#Headers],0)),0)),"")</f>
        <v>#ERROR!</v>
      </c>
      <c r="J31" s="80">
        <f>IFERROR(IF($J$26="AMOUNT BEFORE TAX",ROUND(IF(C31="","",F31*H31),2),ROUND(IF(C31="","",F31*H31*(1+IF(I31="NO",0,I_TAXRATE))),2)),"")</f>
        <v>0</v>
      </c>
      <c r="K31" s="72"/>
      <c r="L31" s="73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24.75" customHeight="1">
      <c r="A32" s="4"/>
      <c r="B32" s="40"/>
      <c r="C32" s="74"/>
      <c r="D32" s="78" t="str">
        <f>IFERROR(INDEX(T_PR[],MATCH($C32,INDEX(T_PR[],,MATCH($C$26,T_PR[#Headers],0)),0),MATCH(D$26,T_PR[#Headers],0)),"")</f>
        <v>#ERROR!</v>
      </c>
      <c r="E32" s="79" t="str">
        <f>IFERROR(INDEX(T_PR[],MATCH($C32,INDEX(T_PR[],,MATCH($C$26,T_PR[#Headers],0)),0),MATCH(E$26,T_PR[#Headers],0)),"")</f>
        <v>#ERROR!</v>
      </c>
      <c r="F32" s="67"/>
      <c r="G32" s="69"/>
      <c r="H32" s="69" t="str">
        <f>IFERROR(INDEX(T_PR[PRICE],MATCH($C32,INDEX(T_PR[],,MATCH($C$26,T_PR[#Headers],0)),0))-G32,"")</f>
        <v>#ERROR!</v>
      </c>
      <c r="I32" s="70" t="str">
        <f>IFERROR(INDEX(T_PR[TAXABLE],MATCH($C32,INDEX(T_PR[],,MATCH($C$26,T_PR[#Headers],0)),0)),"")</f>
        <v>#ERROR!</v>
      </c>
      <c r="J32" s="80">
        <f>IFERROR(IF($J$26="AMOUNT BEFORE TAX",ROUND(IF(C32="","",F32*H32),2),ROUND(IF(C32="","",F32*H32*(1+IF(I32="NO",0,I_TAXRATE))),2)),"")</f>
        <v>0</v>
      </c>
      <c r="K32" s="72"/>
      <c r="L32" s="73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24.75" customHeight="1">
      <c r="A33" s="4"/>
      <c r="B33" s="40"/>
      <c r="C33" s="74"/>
      <c r="D33" s="78" t="str">
        <f>IFERROR(INDEX(T_PR[],MATCH($C33,INDEX(T_PR[],,MATCH($C$26,T_PR[#Headers],0)),0),MATCH(D$26,T_PR[#Headers],0)),"")</f>
        <v>#ERROR!</v>
      </c>
      <c r="E33" s="79" t="str">
        <f>IFERROR(INDEX(T_PR[],MATCH($C33,INDEX(T_PR[],,MATCH($C$26,T_PR[#Headers],0)),0),MATCH(E$26,T_PR[#Headers],0)),"")</f>
        <v>#ERROR!</v>
      </c>
      <c r="F33" s="67"/>
      <c r="G33" s="69"/>
      <c r="H33" s="69" t="str">
        <f>IFERROR(INDEX(T_PR[PRICE],MATCH($C33,INDEX(T_PR[],,MATCH($C$26,T_PR[#Headers],0)),0))-G33,"")</f>
        <v>#ERROR!</v>
      </c>
      <c r="I33" s="70" t="str">
        <f>IFERROR(INDEX(T_PR[TAXABLE],MATCH($C33,INDEX(T_PR[],,MATCH($C$26,T_PR[#Headers],0)),0)),"")</f>
        <v>#ERROR!</v>
      </c>
      <c r="J33" s="80">
        <f>IFERROR(IF($J$26="AMOUNT BEFORE TAX",ROUND(IF(C33="","",F33*H33),2),ROUND(IF(C33="","",F33*H33*(1+IF(I33="NO",0,I_TAXRATE))),2)),"")</f>
        <v>0</v>
      </c>
      <c r="K33" s="72"/>
      <c r="L33" s="73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24.75" customHeight="1">
      <c r="A34" s="4"/>
      <c r="B34" s="40"/>
      <c r="C34" s="74"/>
      <c r="D34" s="78" t="str">
        <f>IFERROR(INDEX(T_PR[],MATCH($C34,INDEX(T_PR[],,MATCH($C$26,T_PR[#Headers],0)),0),MATCH(D$26,T_PR[#Headers],0)),"")</f>
        <v>#ERROR!</v>
      </c>
      <c r="E34" s="79" t="str">
        <f>IFERROR(INDEX(T_PR[],MATCH($C34,INDEX(T_PR[],,MATCH($C$26,T_PR[#Headers],0)),0),MATCH(E$26,T_PR[#Headers],0)),"")</f>
        <v>#ERROR!</v>
      </c>
      <c r="F34" s="67"/>
      <c r="G34" s="69"/>
      <c r="H34" s="69" t="str">
        <f>IFERROR(INDEX(T_PR[PRICE],MATCH($C34,INDEX(T_PR[],,MATCH($C$26,T_PR[#Headers],0)),0))-G34,"")</f>
        <v>#ERROR!</v>
      </c>
      <c r="I34" s="70" t="str">
        <f>IFERROR(INDEX(T_PR[TAXABLE],MATCH($C34,INDEX(T_PR[],,MATCH($C$26,T_PR[#Headers],0)),0)),"")</f>
        <v>#ERROR!</v>
      </c>
      <c r="J34" s="80">
        <f>IFERROR(IF($J$26="AMOUNT BEFORE TAX",ROUND(IF(C34="","",F34*H34),2),ROUND(IF(C34="","",F34*H34*(1+IF(I34="NO",0,I_TAXRATE))),2)),"")</f>
        <v>0</v>
      </c>
      <c r="K34" s="72"/>
      <c r="L34" s="73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24.75" customHeight="1">
      <c r="A35" s="4"/>
      <c r="B35" s="40"/>
      <c r="C35" s="74"/>
      <c r="D35" s="78" t="str">
        <f>IFERROR(INDEX(T_PR[],MATCH($C35,INDEX(T_PR[],,MATCH($C$26,T_PR[#Headers],0)),0),MATCH(D$26,T_PR[#Headers],0)),"")</f>
        <v>#ERROR!</v>
      </c>
      <c r="E35" s="79" t="str">
        <f>IFERROR(INDEX(T_PR[],MATCH($C35,INDEX(T_PR[],,MATCH($C$26,T_PR[#Headers],0)),0),MATCH(E$26,T_PR[#Headers],0)),"")</f>
        <v>#ERROR!</v>
      </c>
      <c r="F35" s="67"/>
      <c r="G35" s="69"/>
      <c r="H35" s="69" t="str">
        <f>IFERROR(INDEX(T_PR[PRICE],MATCH($C35,INDEX(T_PR[],,MATCH($C$26,T_PR[#Headers],0)),0))-G35,"")</f>
        <v>#ERROR!</v>
      </c>
      <c r="I35" s="70" t="str">
        <f>IFERROR(INDEX(T_PR[TAXABLE],MATCH($C35,INDEX(T_PR[],,MATCH($C$26,T_PR[#Headers],0)),0)),"")</f>
        <v>#ERROR!</v>
      </c>
      <c r="J35" s="80">
        <f>IFERROR(IF($J$26="AMOUNT BEFORE TAX",ROUND(IF(C35="","",F35*H35),2),ROUND(IF(C35="","",F35*H35*(1+IF(I35="NO",0,I_TAXRATE))),2)),"")</f>
        <v>0</v>
      </c>
      <c r="K35" s="72"/>
      <c r="L35" s="73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24.75" customHeight="1">
      <c r="A36" s="4"/>
      <c r="B36" s="40"/>
      <c r="C36" s="74"/>
      <c r="D36" s="78" t="str">
        <f>IFERROR(INDEX(T_PR[],MATCH($C36,INDEX(T_PR[],,MATCH($C$26,T_PR[#Headers],0)),0),MATCH(D$26,T_PR[#Headers],0)),"")</f>
        <v>#ERROR!</v>
      </c>
      <c r="E36" s="79" t="str">
        <f>IFERROR(INDEX(T_PR[],MATCH($C36,INDEX(T_PR[],,MATCH($C$26,T_PR[#Headers],0)),0),MATCH(E$26,T_PR[#Headers],0)),"")</f>
        <v>#ERROR!</v>
      </c>
      <c r="F36" s="67"/>
      <c r="G36" s="69"/>
      <c r="H36" s="69" t="str">
        <f>IFERROR(INDEX(T_PR[PRICE],MATCH($C36,INDEX(T_PR[],,MATCH($C$26,T_PR[#Headers],0)),0))-G36,"")</f>
        <v>#ERROR!</v>
      </c>
      <c r="I36" s="70" t="str">
        <f>IFERROR(INDEX(T_PR[TAXABLE],MATCH($C36,INDEX(T_PR[],,MATCH($C$26,T_PR[#Headers],0)),0)),"")</f>
        <v>#ERROR!</v>
      </c>
      <c r="J36" s="80">
        <f>IFERROR(IF($J$26="AMOUNT BEFORE TAX",ROUND(IF(C36="","",F36*H36),2),ROUND(IF(C36="","",F36*H36*(1+IF(I36="NO",0,I_TAXRATE))),2)),"")</f>
        <v>0</v>
      </c>
      <c r="K36" s="72"/>
      <c r="L36" s="73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24.75" customHeight="1">
      <c r="A37" s="4"/>
      <c r="B37" s="40"/>
      <c r="C37" s="74"/>
      <c r="D37" s="78" t="str">
        <f>IFERROR(INDEX(T_PR[],MATCH($C37,INDEX(T_PR[],,MATCH($C$26,T_PR[#Headers],0)),0),MATCH(D$26,T_PR[#Headers],0)),"")</f>
        <v>#ERROR!</v>
      </c>
      <c r="E37" s="79" t="str">
        <f>IFERROR(INDEX(T_PR[],MATCH($C37,INDEX(T_PR[],,MATCH($C$26,T_PR[#Headers],0)),0),MATCH(E$26,T_PR[#Headers],0)),"")</f>
        <v>#ERROR!</v>
      </c>
      <c r="F37" s="67"/>
      <c r="G37" s="69"/>
      <c r="H37" s="69" t="str">
        <f>IFERROR(INDEX(T_PR[PRICE],MATCH($C37,INDEX(T_PR[],,MATCH($C$26,T_PR[#Headers],0)),0))-G37,"")</f>
        <v>#ERROR!</v>
      </c>
      <c r="I37" s="70" t="str">
        <f>IFERROR(INDEX(T_PR[TAXABLE],MATCH($C37,INDEX(T_PR[],,MATCH($C$26,T_PR[#Headers],0)),0)),"")</f>
        <v>#ERROR!</v>
      </c>
      <c r="J37" s="80">
        <f>IFERROR(IF($J$26="AMOUNT BEFORE TAX",ROUND(IF(C37="","",F37*H37),2),ROUND(IF(C37="","",F37*H37*(1+IF(I37="NO",0,I_TAXRATE))),2)),"")</f>
        <v>0</v>
      </c>
      <c r="K37" s="72"/>
      <c r="L37" s="73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24.75" customHeight="1">
      <c r="A38" s="4"/>
      <c r="B38" s="40"/>
      <c r="C38" s="74"/>
      <c r="D38" s="78" t="str">
        <f>IFERROR(INDEX(T_PR[],MATCH($C38,INDEX(T_PR[],,MATCH($C$26,T_PR[#Headers],0)),0),MATCH(D$26,T_PR[#Headers],0)),"")</f>
        <v>#ERROR!</v>
      </c>
      <c r="E38" s="79" t="str">
        <f>IFERROR(INDEX(T_PR[],MATCH($C38,INDEX(T_PR[],,MATCH($C$26,T_PR[#Headers],0)),0),MATCH(E$26,T_PR[#Headers],0)),"")</f>
        <v>#ERROR!</v>
      </c>
      <c r="F38" s="67"/>
      <c r="G38" s="69"/>
      <c r="H38" s="69" t="str">
        <f>IFERROR(INDEX(T_PR[PRICE],MATCH($C38,INDEX(T_PR[],,MATCH($C$26,T_PR[#Headers],0)),0))-G38,"")</f>
        <v>#ERROR!</v>
      </c>
      <c r="I38" s="70" t="str">
        <f>IFERROR(INDEX(T_PR[TAXABLE],MATCH($C38,INDEX(T_PR[],,MATCH($C$26,T_PR[#Headers],0)),0)),"")</f>
        <v>#ERROR!</v>
      </c>
      <c r="J38" s="80">
        <f>IFERROR(IF($J$26="AMOUNT BEFORE TAX",ROUND(IF(C38="","",F38*H38),2),ROUND(IF(C38="","",F38*H38*(1+IF(I38="NO",0,I_TAXRATE))),2)),"")</f>
        <v>0</v>
      </c>
      <c r="K38" s="72"/>
      <c r="L38" s="73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24.75" customHeight="1">
      <c r="A39" s="4"/>
      <c r="B39" s="40"/>
      <c r="C39" s="74"/>
      <c r="D39" s="78" t="str">
        <f>IFERROR(INDEX(T_PR[],MATCH($C39,INDEX(T_PR[],,MATCH($C$26,T_PR[#Headers],0)),0),MATCH(D$26,T_PR[#Headers],0)),"")</f>
        <v>#ERROR!</v>
      </c>
      <c r="E39" s="79" t="str">
        <f>IFERROR(INDEX(T_PR[],MATCH($C39,INDEX(T_PR[],,MATCH($C$26,T_PR[#Headers],0)),0),MATCH(E$26,T_PR[#Headers],0)),"")</f>
        <v>#ERROR!</v>
      </c>
      <c r="F39" s="67"/>
      <c r="G39" s="69"/>
      <c r="H39" s="69" t="str">
        <f>IFERROR(INDEX(T_PR[PRICE],MATCH($C39,INDEX(T_PR[],,MATCH($C$26,T_PR[#Headers],0)),0))-G39,"")</f>
        <v>#ERROR!</v>
      </c>
      <c r="I39" s="70" t="str">
        <f>IFERROR(INDEX(T_PR[TAXABLE],MATCH($C39,INDEX(T_PR[],,MATCH($C$26,T_PR[#Headers],0)),0)),"")</f>
        <v>#ERROR!</v>
      </c>
      <c r="J39" s="80">
        <f>IFERROR(IF($J$26="AMOUNT BEFORE TAX",ROUND(IF(C39="","",F39*H39),2),ROUND(IF(C39="","",F39*H39*(1+IF(I39="NO",0,I_TAXRATE))),2)),"")</f>
        <v>0</v>
      </c>
      <c r="K39" s="72"/>
      <c r="L39" s="73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24.75" customHeight="1">
      <c r="A40" s="4"/>
      <c r="B40" s="40"/>
      <c r="C40" s="74"/>
      <c r="D40" s="78" t="str">
        <f>IFERROR(INDEX(T_PR[],MATCH($C40,INDEX(T_PR[],,MATCH($C$26,T_PR[#Headers],0)),0),MATCH(D$26,T_PR[#Headers],0)),"")</f>
        <v>#ERROR!</v>
      </c>
      <c r="E40" s="79" t="str">
        <f>IFERROR(INDEX(T_PR[],MATCH($C40,INDEX(T_PR[],,MATCH($C$26,T_PR[#Headers],0)),0),MATCH(E$26,T_PR[#Headers],0)),"")</f>
        <v>#ERROR!</v>
      </c>
      <c r="F40" s="67"/>
      <c r="G40" s="69"/>
      <c r="H40" s="69" t="str">
        <f>IFERROR(INDEX(T_PR[PRICE],MATCH($C40,INDEX(T_PR[],,MATCH($C$26,T_PR[#Headers],0)),0))-G40,"")</f>
        <v>#ERROR!</v>
      </c>
      <c r="I40" s="70" t="str">
        <f>IFERROR(INDEX(T_PR[TAXABLE],MATCH($C40,INDEX(T_PR[],,MATCH($C$26,T_PR[#Headers],0)),0)),"")</f>
        <v>#ERROR!</v>
      </c>
      <c r="J40" s="80">
        <f>IFERROR(IF($J$26="AMOUNT BEFORE TAX",ROUND(IF(C40="","",F40*H40),2),ROUND(IF(C40="","",F40*H40*(1+IF(I40="NO",0,I_TAXRATE))),2)),"")</f>
        <v>0</v>
      </c>
      <c r="K40" s="72"/>
      <c r="L40" s="73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24.75" customHeight="1">
      <c r="A41" s="4"/>
      <c r="B41" s="40"/>
      <c r="C41" s="74"/>
      <c r="D41" s="78" t="str">
        <f>IFERROR(INDEX(T_PR[],MATCH($C41,INDEX(T_PR[],,MATCH($C$26,T_PR[#Headers],0)),0),MATCH(D$26,T_PR[#Headers],0)),"")</f>
        <v>#ERROR!</v>
      </c>
      <c r="E41" s="79" t="str">
        <f>IFERROR(INDEX(T_PR[],MATCH($C41,INDEX(T_PR[],,MATCH($C$26,T_PR[#Headers],0)),0),MATCH(E$26,T_PR[#Headers],0)),"")</f>
        <v>#ERROR!</v>
      </c>
      <c r="F41" s="67"/>
      <c r="G41" s="69"/>
      <c r="H41" s="69" t="str">
        <f>IFERROR(INDEX(T_PR[PRICE],MATCH($C41,INDEX(T_PR[],,MATCH($C$26,T_PR[#Headers],0)),0))-G41,"")</f>
        <v>#ERROR!</v>
      </c>
      <c r="I41" s="70" t="str">
        <f>IFERROR(INDEX(T_PR[TAXABLE],MATCH($C41,INDEX(T_PR[],,MATCH($C$26,T_PR[#Headers],0)),0)),"")</f>
        <v>#ERROR!</v>
      </c>
      <c r="J41" s="80">
        <f>IFERROR(IF($J$26="AMOUNT BEFORE TAX",ROUND(IF(C41="","",F41*H41),2),ROUND(IF(C41="","",F41*H41*(1+IF(I41="NO",0,I_TAXRATE))),2)),"")</f>
        <v>0</v>
      </c>
      <c r="K41" s="72"/>
      <c r="L41" s="73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24.75" customHeight="1">
      <c r="A42" s="4"/>
      <c r="B42" s="40"/>
      <c r="C42" s="74"/>
      <c r="D42" s="78" t="str">
        <f>IFERROR(INDEX(T_PR[],MATCH($C42,INDEX(T_PR[],,MATCH($C$26,T_PR[#Headers],0)),0),MATCH(D$26,T_PR[#Headers],0)),"")</f>
        <v>#ERROR!</v>
      </c>
      <c r="E42" s="79" t="str">
        <f>IFERROR(INDEX(T_PR[],MATCH($C42,INDEX(T_PR[],,MATCH($C$26,T_PR[#Headers],0)),0),MATCH(E$26,T_PR[#Headers],0)),"")</f>
        <v>#ERROR!</v>
      </c>
      <c r="F42" s="67"/>
      <c r="G42" s="69"/>
      <c r="H42" s="69" t="str">
        <f>IFERROR(INDEX(T_PR[PRICE],MATCH($C42,INDEX(T_PR[],,MATCH($C$26,T_PR[#Headers],0)),0))-G42,"")</f>
        <v>#ERROR!</v>
      </c>
      <c r="I42" s="70" t="str">
        <f>IFERROR(INDEX(T_PR[TAXABLE],MATCH($C42,INDEX(T_PR[],,MATCH($C$26,T_PR[#Headers],0)),0)),"")</f>
        <v>#ERROR!</v>
      </c>
      <c r="J42" s="80">
        <f>IFERROR(IF($J$26="AMOUNT BEFORE TAX",ROUND(IF(C42="","",F42*H42),2),ROUND(IF(C42="","",F42*H42*(1+IF(I42="NO",0,I_TAXRATE))),2)),"")</f>
        <v>0</v>
      </c>
      <c r="K42" s="72"/>
      <c r="L42" s="73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24.75" customHeight="1">
      <c r="A43" s="4"/>
      <c r="B43" s="40"/>
      <c r="C43" s="74"/>
      <c r="D43" s="78" t="str">
        <f>IFERROR(INDEX(T_PR[],MATCH($C43,INDEX(T_PR[],,MATCH($C$26,T_PR[#Headers],0)),0),MATCH(D$26,T_PR[#Headers],0)),"")</f>
        <v>#ERROR!</v>
      </c>
      <c r="E43" s="79" t="str">
        <f>IFERROR(INDEX(T_PR[],MATCH($C43,INDEX(T_PR[],,MATCH($C$26,T_PR[#Headers],0)),0),MATCH(E$26,T_PR[#Headers],0)),"")</f>
        <v>#ERROR!</v>
      </c>
      <c r="F43" s="67"/>
      <c r="G43" s="69"/>
      <c r="H43" s="69" t="str">
        <f>IFERROR(INDEX(T_PR[PRICE],MATCH($C43,INDEX(T_PR[],,MATCH($C$26,T_PR[#Headers],0)),0))-G43,"")</f>
        <v>#ERROR!</v>
      </c>
      <c r="I43" s="70" t="str">
        <f>IFERROR(INDEX(T_PR[TAXABLE],MATCH($C43,INDEX(T_PR[],,MATCH($C$26,T_PR[#Headers],0)),0)),"")</f>
        <v>#ERROR!</v>
      </c>
      <c r="J43" s="80">
        <f>IFERROR(IF($J$26="AMOUNT BEFORE TAX",ROUND(IF(C43="","",F43*H43),2),ROUND(IF(C43="","",F43*H43*(1+IF(I43="NO",0,I_TAXRATE))),2)),"")</f>
        <v>0</v>
      </c>
      <c r="K43" s="72"/>
      <c r="L43" s="73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24.75" customHeight="1">
      <c r="A44" s="4"/>
      <c r="B44" s="40"/>
      <c r="C44" s="74"/>
      <c r="D44" s="78" t="str">
        <f>IFERROR(INDEX(T_PR[],MATCH($C44,INDEX(T_PR[],,MATCH($C$26,T_PR[#Headers],0)),0),MATCH(D$26,T_PR[#Headers],0)),"")</f>
        <v>#ERROR!</v>
      </c>
      <c r="E44" s="79" t="str">
        <f>IFERROR(INDEX(T_PR[],MATCH($C44,INDEX(T_PR[],,MATCH($C$26,T_PR[#Headers],0)),0),MATCH(E$26,T_PR[#Headers],0)),"")</f>
        <v>#ERROR!</v>
      </c>
      <c r="F44" s="67"/>
      <c r="G44" s="69"/>
      <c r="H44" s="69" t="str">
        <f>IFERROR(INDEX(T_PR[PRICE],MATCH($C44,INDEX(T_PR[],,MATCH($C$26,T_PR[#Headers],0)),0))-G44,"")</f>
        <v>#ERROR!</v>
      </c>
      <c r="I44" s="70" t="str">
        <f>IFERROR(INDEX(T_PR[TAXABLE],MATCH($C44,INDEX(T_PR[],,MATCH($C$26,T_PR[#Headers],0)),0)),"")</f>
        <v>#ERROR!</v>
      </c>
      <c r="J44" s="80">
        <f>IFERROR(IF($J$26="AMOUNT BEFORE TAX",ROUND(IF(C44="","",F44*H44),2),ROUND(IF(C44="","",F44*H44*(1+IF(I44="NO",0,I_TAXRATE))),2)),"")</f>
        <v>0</v>
      </c>
      <c r="K44" s="72"/>
      <c r="L44" s="73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24.75" customHeight="1">
      <c r="A45" s="4"/>
      <c r="B45" s="40"/>
      <c r="C45" s="74"/>
      <c r="D45" s="78" t="str">
        <f>IFERROR(INDEX(T_PR[],MATCH($C45,INDEX(T_PR[],,MATCH($C$26,T_PR[#Headers],0)),0),MATCH(D$26,T_PR[#Headers],0)),"")</f>
        <v>#ERROR!</v>
      </c>
      <c r="E45" s="79" t="str">
        <f>IFERROR(INDEX(T_PR[],MATCH($C45,INDEX(T_PR[],,MATCH($C$26,T_PR[#Headers],0)),0),MATCH(E$26,T_PR[#Headers],0)),"")</f>
        <v>#ERROR!</v>
      </c>
      <c r="F45" s="67"/>
      <c r="G45" s="69"/>
      <c r="H45" s="69" t="str">
        <f>IFERROR(INDEX(T_PR[PRICE],MATCH($C45,INDEX(T_PR[],,MATCH($C$26,T_PR[#Headers],0)),0))-G45,"")</f>
        <v>#ERROR!</v>
      </c>
      <c r="I45" s="70" t="str">
        <f>IFERROR(INDEX(T_PR[TAXABLE],MATCH($C45,INDEX(T_PR[],,MATCH($C$26,T_PR[#Headers],0)),0)),"")</f>
        <v>#ERROR!</v>
      </c>
      <c r="J45" s="80">
        <f>IFERROR(IF($J$26="AMOUNT BEFORE TAX",ROUND(IF(C45="","",F45*H45),2),ROUND(IF(C45="","",F45*H45*(1+IF(I45="NO",0,I_TAXRATE))),2)),"")</f>
        <v>0</v>
      </c>
      <c r="K45" s="72"/>
      <c r="L45" s="73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24.75" customHeight="1">
      <c r="A46" s="4"/>
      <c r="B46" s="40"/>
      <c r="C46" s="74"/>
      <c r="D46" s="78" t="str">
        <f>IFERROR(INDEX(T_PR[],MATCH($C46,INDEX(T_PR[],,MATCH($C$26,T_PR[#Headers],0)),0),MATCH(D$26,T_PR[#Headers],0)),"")</f>
        <v>#ERROR!</v>
      </c>
      <c r="E46" s="79" t="str">
        <f>IFERROR(INDEX(T_PR[],MATCH($C46,INDEX(T_PR[],,MATCH($C$26,T_PR[#Headers],0)),0),MATCH(E$26,T_PR[#Headers],0)),"")</f>
        <v>#ERROR!</v>
      </c>
      <c r="F46" s="67"/>
      <c r="G46" s="69"/>
      <c r="H46" s="69" t="str">
        <f>IFERROR(INDEX(T_PR[PRICE],MATCH($C46,INDEX(T_PR[],,MATCH($C$26,T_PR[#Headers],0)),0))-G46,"")</f>
        <v>#ERROR!</v>
      </c>
      <c r="I46" s="70" t="str">
        <f>IFERROR(INDEX(T_PR[TAXABLE],MATCH($C46,INDEX(T_PR[],,MATCH($C$26,T_PR[#Headers],0)),0)),"")</f>
        <v>#ERROR!</v>
      </c>
      <c r="J46" s="80">
        <f>IFERROR(IF($J$26="AMOUNT BEFORE TAX",ROUND(IF(C46="","",F46*H46),2),ROUND(IF(C46="","",F46*H46*(1+IF(I46="NO",0,I_TAXRATE))),2)),"")</f>
        <v>0</v>
      </c>
      <c r="K46" s="72"/>
      <c r="L46" s="73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24.75" customHeight="1">
      <c r="A47" s="4"/>
      <c r="B47" s="40"/>
      <c r="C47" s="48"/>
      <c r="D47" s="48"/>
      <c r="E47" s="48"/>
      <c r="F47" s="48"/>
      <c r="G47" s="48"/>
      <c r="H47" s="81" t="s">
        <v>54</v>
      </c>
      <c r="I47" s="82"/>
      <c r="J47" s="83" t="str">
        <f>IFERROR(ROUND(SUMPRODUCT(--(LEN($F$27:$F$46)&gt;0),$H$27:$H$46,$F$27:$F$46),2),"")</f>
        <v/>
      </c>
      <c r="K47" s="43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24.75" customHeight="1">
      <c r="A48" s="4"/>
      <c r="B48" s="40"/>
      <c r="C48" s="84" t="s">
        <v>55</v>
      </c>
      <c r="D48" s="4"/>
      <c r="E48" s="4"/>
      <c r="F48" s="4"/>
      <c r="G48" s="4"/>
      <c r="H48" s="85" t="s">
        <v>56</v>
      </c>
      <c r="I48" s="86">
        <v>0.1</v>
      </c>
      <c r="J48" s="87" t="str">
        <f>IFERROR(ROUND(SUMPRODUCT(--(LEN($F$27:$F$46)&gt;0),--($I$27:$I$46&lt;&gt;"No"),$H$27:$H$46,$F$27:$F$46)*I_TAXRATE,2),"")</f>
        <v/>
      </c>
      <c r="K48" s="43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24.75" customHeight="1">
      <c r="A49" s="4"/>
      <c r="B49" s="40"/>
      <c r="C49" s="88" t="s">
        <v>57</v>
      </c>
      <c r="D49" s="82"/>
      <c r="E49" s="82"/>
      <c r="F49" s="82"/>
      <c r="G49" s="89"/>
      <c r="H49" s="85" t="s">
        <v>58</v>
      </c>
      <c r="J49" s="87">
        <f>IFERROR(ROUND(J47+J48,2),"")</f>
        <v>0</v>
      </c>
      <c r="K49" s="43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24.75" customHeight="1">
      <c r="A50" s="4"/>
      <c r="B50" s="40"/>
      <c r="C50" s="90"/>
      <c r="G50" s="89"/>
      <c r="H50" s="85" t="s">
        <v>59</v>
      </c>
      <c r="I50" s="91">
        <v>556.0</v>
      </c>
      <c r="J50" s="87">
        <f>IFERROR(-ROUND(IF(H50="DISCOUNT %",I_DISCOUNT*J49,IF(H50="DISCOUNT AMT",I_DISCOUNT,"")),2),"")</f>
        <v>-556</v>
      </c>
      <c r="K50" s="43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24.75" customHeight="1">
      <c r="A51" s="4"/>
      <c r="B51" s="40"/>
      <c r="C51" s="90"/>
      <c r="G51" s="89"/>
      <c r="H51" s="85" t="s">
        <v>60</v>
      </c>
      <c r="J51" s="87"/>
      <c r="K51" s="43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24.75" customHeight="1">
      <c r="A52" s="4"/>
      <c r="B52" s="40"/>
      <c r="C52" s="90"/>
      <c r="G52" s="89"/>
      <c r="H52" s="92" t="s">
        <v>61</v>
      </c>
      <c r="I52" s="93"/>
      <c r="J52" s="94">
        <f>IFERROR(ROUND(J49+IF(J50="",0,J50)+J51,2),"")</f>
        <v>-556</v>
      </c>
      <c r="K52" s="43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24.75" customHeight="1">
      <c r="A53" s="4"/>
      <c r="B53" s="40"/>
      <c r="C53" s="95"/>
      <c r="D53" s="96"/>
      <c r="E53" s="96"/>
      <c r="F53" s="96"/>
      <c r="G53" s="89"/>
      <c r="H53" s="97"/>
      <c r="I53" s="4"/>
      <c r="J53" s="4"/>
      <c r="K53" s="43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24.75" customHeight="1">
      <c r="A54" s="4"/>
      <c r="B54" s="40"/>
      <c r="C54" s="4"/>
      <c r="D54" s="4"/>
      <c r="E54" s="4"/>
      <c r="F54" s="4"/>
      <c r="G54" s="4"/>
      <c r="H54" s="4"/>
      <c r="I54" s="4"/>
      <c r="J54" s="4"/>
      <c r="K54" s="43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24.75" customHeight="1">
      <c r="A55" s="4"/>
      <c r="B55" s="40"/>
      <c r="C55" s="4"/>
      <c r="D55" s="4"/>
      <c r="E55" s="98" t="s">
        <v>62</v>
      </c>
      <c r="G55" s="4"/>
      <c r="H55" s="4"/>
      <c r="I55" s="4"/>
      <c r="J55" s="4"/>
      <c r="K55" s="43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15.75" customHeight="1">
      <c r="A56" s="4"/>
      <c r="B56" s="40"/>
      <c r="C56" s="99" t="s">
        <v>39</v>
      </c>
      <c r="D56" s="4"/>
      <c r="E56" s="4"/>
      <c r="F56" s="4"/>
      <c r="G56" s="4"/>
      <c r="H56" s="4"/>
      <c r="I56" s="4"/>
      <c r="J56" s="100" t="s">
        <v>38</v>
      </c>
      <c r="K56" s="43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5.75" customHeight="1">
      <c r="A57" s="4"/>
      <c r="B57" s="40"/>
      <c r="C57" s="101" t="str">
        <f>IF(LEN(I_PH)=0,"",I_PH)</f>
        <v>123-456-7890</v>
      </c>
      <c r="D57" s="4"/>
      <c r="E57" s="102" t="str">
        <f>IF(LEN(I_WB)=0,"",I_WB)</f>
        <v/>
      </c>
      <c r="F57" s="56"/>
      <c r="G57" s="4"/>
      <c r="H57" s="4"/>
      <c r="I57" s="103" t="str">
        <f>IF(LEN(I_EM)=0,"",I_EM)</f>
        <v/>
      </c>
      <c r="K57" s="43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5.75" customHeight="1">
      <c r="A58" s="4"/>
      <c r="B58" s="104"/>
      <c r="C58" s="105"/>
      <c r="D58" s="105"/>
      <c r="E58" s="105"/>
      <c r="F58" s="105"/>
      <c r="G58" s="105"/>
      <c r="H58" s="105"/>
      <c r="I58" s="105"/>
      <c r="J58" s="105"/>
      <c r="K58" s="106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5.7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5.7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15.7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5.7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5.7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5.7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26.2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15.7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15.7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24.7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24.7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24.7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24.7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24.7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24.7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24.7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24.7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24.7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24.7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24.7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24.7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24.7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24.7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24.7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24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24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24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24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24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24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24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24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24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24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24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24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24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24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24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24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24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24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24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24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24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24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24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24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24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24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24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24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24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24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24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24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24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24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24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24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6.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6.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6.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5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5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5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5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5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5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5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5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5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5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5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5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5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5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5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5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5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5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5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5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5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5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5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5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5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5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5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5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5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5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5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5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5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5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5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5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5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5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5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5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5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5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5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5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5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5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5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5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5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5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5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5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5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5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5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5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5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5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5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5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5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5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5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5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5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5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5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5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5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5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5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5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5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5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5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5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5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5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5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5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5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5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5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5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5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5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5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5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5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5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5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5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5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5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5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5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5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5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5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5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5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5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5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5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5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5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5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5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5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5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5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5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5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5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5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5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5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5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5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5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5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5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5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5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5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5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5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5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5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5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5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5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5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5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5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5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5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5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5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5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5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5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5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5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5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5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5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5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5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5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5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5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5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5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5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5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5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5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5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5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5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5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5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5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5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5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5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5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5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5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5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5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5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5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5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5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5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5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5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5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5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5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5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5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5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5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5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5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5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5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5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5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5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5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5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5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5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5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5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5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5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5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5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5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5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5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5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5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5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5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5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5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5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5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5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5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5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5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5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5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5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5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5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5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5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5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5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5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5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5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5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5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5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5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5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5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5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5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5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5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5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5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5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5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5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5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5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5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5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5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5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5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5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5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5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5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5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5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5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5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5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5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5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5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5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5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5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5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5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5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5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5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5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5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5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5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5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5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5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5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5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5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5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5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5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5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5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5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5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5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5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5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5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5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5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5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5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5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5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5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5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5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5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5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5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5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5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5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5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5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5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5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5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5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5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5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5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5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5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5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5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5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5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5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5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5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5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5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5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5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5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5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5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5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5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5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5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5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5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5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5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5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5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5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5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5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5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5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5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5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5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5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5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5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5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5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5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5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5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5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5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5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5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5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5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5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5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5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5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5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5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5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5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5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5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5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5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5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5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5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5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5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5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5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5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5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5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5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5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5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5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5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5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5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5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5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5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5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5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5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5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5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5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5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5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5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5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5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5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5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5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5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5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5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5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5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5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5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5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5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5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5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5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5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5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5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5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5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5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5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5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5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5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5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5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5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5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5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5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5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5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5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5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5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5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5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5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5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5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5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5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5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5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5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5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5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5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5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5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5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5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5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5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5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5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5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5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5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5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5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5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5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5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5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5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5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5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5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5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5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5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5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5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5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5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5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5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5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5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5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5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5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5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5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5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5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5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5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5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5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5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5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5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5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5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5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5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5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5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5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5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5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5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5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5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5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5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5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5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5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5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5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5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5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5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5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5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5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5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5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5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5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5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5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5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5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5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5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5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5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5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5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5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5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5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5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5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5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5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5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5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5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5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5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5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5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5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5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5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5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5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5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5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5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5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5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5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5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5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5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5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5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5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5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5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5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5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5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5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5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5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5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5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5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5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5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5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5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5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5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5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5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5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5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5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5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5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5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5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5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5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5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5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5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5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5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5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5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5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5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5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5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5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5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5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5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5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5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5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5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5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5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5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5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5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5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5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5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5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5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5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5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5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5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5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5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5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5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5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5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5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5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5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5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5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5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5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5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5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5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5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5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5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5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5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5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5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5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5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5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5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5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5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5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5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5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5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5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5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5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5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5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5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5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5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5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5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5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5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5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5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5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5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5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5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5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5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5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5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5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5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5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5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5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5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5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5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5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5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5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5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5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5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5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5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5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5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5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5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5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5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5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5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5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5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5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5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5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5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5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5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5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5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5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5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5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5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5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5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5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5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5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5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5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5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5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5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5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5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5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5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5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5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5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5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5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5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5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5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5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5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5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5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5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5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5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5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5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5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5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5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5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5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5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5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5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5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5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5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5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5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5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5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5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5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5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5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5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5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5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5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5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5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5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5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5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5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5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5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5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5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5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5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5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5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5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5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5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5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5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5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5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5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5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5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5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5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5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5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5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5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5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5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5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5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5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5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5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5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5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5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5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5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5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5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5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5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5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5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5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5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5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5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5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5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5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5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5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5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5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5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5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5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5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5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5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5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5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5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5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5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5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5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5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5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5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5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5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5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5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5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5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5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5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5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5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5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5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5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5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5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5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5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5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5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5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5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5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5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8">
    <mergeCell ref="C4:D5"/>
    <mergeCell ref="C6:D11"/>
    <mergeCell ref="C12:D13"/>
    <mergeCell ref="C17:D17"/>
    <mergeCell ref="F18:G18"/>
    <mergeCell ref="F20:G20"/>
    <mergeCell ref="F22:G22"/>
    <mergeCell ref="F24:G24"/>
    <mergeCell ref="E55:F55"/>
    <mergeCell ref="E57:F57"/>
    <mergeCell ref="I57:J57"/>
    <mergeCell ref="C19:D22"/>
    <mergeCell ref="C24:D24"/>
    <mergeCell ref="H47:I47"/>
    <mergeCell ref="C49:F53"/>
    <mergeCell ref="H49:I49"/>
    <mergeCell ref="H51:I51"/>
    <mergeCell ref="H52:I52"/>
  </mergeCells>
  <conditionalFormatting sqref="C27:J46">
    <cfRule type="expression" dxfId="4" priority="1">
      <formula>MOD(ROW(C27),2)=0</formula>
    </cfRule>
  </conditionalFormatting>
  <conditionalFormatting sqref="I50">
    <cfRule type="expression" dxfId="5" priority="2">
      <formula>$H$50="DISCOUNT %"</formula>
    </cfRule>
  </conditionalFormatting>
  <dataValidations>
    <dataValidation type="list" allowBlank="1" showErrorMessage="1" sqref="C27:C46">
      <formula1>IF($C$26=INDEX(L_PRCHOICES,1),L_PR,L_PRNAME)</formula1>
    </dataValidation>
    <dataValidation type="list" allowBlank="1" showErrorMessage="1" sqref="C18 C23">
      <formula1>L_PARTNERHEADER</formula1>
    </dataValidation>
    <dataValidation type="list" allowBlank="1" showErrorMessage="1" sqref="H50">
      <formula1>"DISCOUNT AMT,DISCOUNT %"</formula1>
    </dataValidation>
    <dataValidation type="list" allowBlank="1" showErrorMessage="1" sqref="C26">
      <formula1>L_PRCHOICES</formula1>
    </dataValidation>
    <dataValidation type="list" allowBlank="1" showErrorMessage="1" sqref="J26">
      <formula1>"AMOUNT BEFORE TAX,AMOUNT AFTER TAX"</formula1>
    </dataValidation>
    <dataValidation type="list" allowBlank="1" showErrorMessage="1" sqref="D26:E26">
      <formula1>L_PRHEADER</formula1>
    </dataValidation>
    <dataValidation type="list" allowBlank="1" showErrorMessage="1" sqref="C17">
      <formula1>L_PA</formula1>
    </dataValidation>
  </dataValidations>
  <printOptions horizontalCentered="1" verticalCentered="1"/>
  <pageMargins bottom="0.25" footer="0.0" header="0.0" left="0.2" right="0.2" top="0.25"/>
  <pageSetup orientation="portrait"/>
  <drawing r:id="rId1"/>
</worksheet>
</file>